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<sst xmlns="http://schemas.openxmlformats.org/spreadsheetml/2006/main" count="387" uniqueCount="187">
  <si>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</si>
  <si>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</si>
  <si>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</si>
  <si>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</si>
  <si>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</si>
  <si>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</si>
  <si>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</si>
  <si>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</si>
  <si>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</si>
  <si>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</si>
  <si>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</si>
  <si>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</si>
  <si>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</si>
  <si>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</si>
  <si>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</si>
  <si>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</si>
  <si>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</si>
  <si>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</si>
  <si>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</si>
  <si>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</si>
  <si>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</si>
  <si>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</si>
  <si>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</si>
  <si>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</si>
  <si>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</si>
  <si>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</si>
  <si>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</si>
  <si>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</si>
  <si>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</si>
  <si>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</si>
  <si>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</si>
  <si>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</si>
  <si>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</si>
  <si>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</si>
  <si>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</si>
  <si>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</si>
  <si>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</si>
  <si>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</si>
  <si>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</si>
  <si>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</si>
  <si>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</si>
  <si>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</si>
  <si>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</si>
  <si>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</si>
  <si>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</si>
  <si>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</si>
  <si>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</si>
  <si>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</si>
  <si>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</si>
  <si>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</si>
  <si>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</si>
  <si>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</si>
  <si>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</si>
  <si>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</si>
  <si>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</si>
  <si>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</si>
  <si>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</si>
  <si>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</si>
  <si>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</si>
  <si>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</si>
  <si>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</si>
  <si>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</si>
  <si>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</si>
  <si>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</si>
  <si>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</si>
  <si>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</si>
  <si>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</si>
  <si>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</si>
  <si>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</si>
  <si>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</si>
  <si>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</si>
  <si>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</si>
  <si>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</si>
  <si>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</si>
  <si>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</si>
  <si>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</si>
  <si>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</si>
  <si>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</si>
  <si>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</si>
  <si>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</si>
  <si>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ЧАРКИН Илья Николаевич</t>
  </si>
  <si>
    <t>08.01.89 мсмк</t>
  </si>
  <si>
    <t xml:space="preserve">ЦФО Рязанская Рязань </t>
  </si>
  <si>
    <t>001726</t>
  </si>
  <si>
    <t>Судариков АА,Быстров ОА</t>
  </si>
  <si>
    <t>ЧУДАЕВ Константин Витальевич</t>
  </si>
  <si>
    <t>31.01.90 кмс</t>
  </si>
  <si>
    <t>ПФО Саратовская, Саратов Д</t>
  </si>
  <si>
    <t>Нилогов В.В. Мартынов А.Т.</t>
  </si>
  <si>
    <t>МАКАРОВ Дмитрий Леонидови</t>
  </si>
  <si>
    <t>14.08.88 кмс</t>
  </si>
  <si>
    <t>ЦФО Орловская Орел ЮР</t>
  </si>
  <si>
    <t>003990</t>
  </si>
  <si>
    <t>Белохвостов МИ</t>
  </si>
  <si>
    <t>Григорян Арам Арайикович</t>
  </si>
  <si>
    <t>03.02.90 мс</t>
  </si>
  <si>
    <t>ЦФО Тульская Тула Д</t>
  </si>
  <si>
    <t>001752</t>
  </si>
  <si>
    <t>Самборский СВ</t>
  </si>
  <si>
    <t>МАРЬИН Николай Михайлович</t>
  </si>
  <si>
    <t>20.09.90 кмс</t>
  </si>
  <si>
    <t>СЗФО Мурманская обл. Мурманск МО</t>
  </si>
  <si>
    <t>020116</t>
  </si>
  <si>
    <t>Аспер В.В.</t>
  </si>
  <si>
    <t>ОМАРОВ Арсен Магомедтагирович</t>
  </si>
  <si>
    <t>14.05.89 кмс</t>
  </si>
  <si>
    <t>ЮФО Дагестан Махачкала ПР</t>
  </si>
  <si>
    <t>Гасанханов ЗМ</t>
  </si>
  <si>
    <t>ОМАРОВ Гаджи Асадович</t>
  </si>
  <si>
    <t>11.07.89 кмс</t>
  </si>
  <si>
    <t>006071</t>
  </si>
  <si>
    <t>Умаев ГМ</t>
  </si>
  <si>
    <t>КОСЯШНИКОВ Михаил Викторович</t>
  </si>
  <si>
    <t>22.10.89 мс</t>
  </si>
  <si>
    <t>ЮФО Ставропольский Ставрополь МО</t>
  </si>
  <si>
    <t>Волобуев ВВ</t>
  </si>
  <si>
    <t>КАЗАЧКОВ Алексей Юрьевич</t>
  </si>
  <si>
    <t>14.05.91 кмс</t>
  </si>
  <si>
    <t>ЮФО Ставропольский Михайловск МО</t>
  </si>
  <si>
    <t>ОСИПЕНКО Артем Иванович</t>
  </si>
  <si>
    <t>27.05.88 мсмк</t>
  </si>
  <si>
    <t>ЦФО Брянская Брянск ВС</t>
  </si>
  <si>
    <t>001231</t>
  </si>
  <si>
    <t>Зубов РП, Портнов СВ</t>
  </si>
  <si>
    <t>МИНАКОВ Дмитрий Викторович</t>
  </si>
  <si>
    <t>14.09.87 мс</t>
  </si>
  <si>
    <t>ЦФО Брянская Брянск Л</t>
  </si>
  <si>
    <t>004048</t>
  </si>
  <si>
    <t>Сафронов ВВ, Сафронов ВВ</t>
  </si>
  <si>
    <t>ФОМИЧЕВ Илья Алексеевич</t>
  </si>
  <si>
    <t>14.05.88 мс</t>
  </si>
  <si>
    <t>ЦФО Брянская Брянск Д</t>
  </si>
  <si>
    <t>015363</t>
  </si>
  <si>
    <t>Михайлин ИВ</t>
  </si>
  <si>
    <t>МОРОЗОВ Сергей Александрович</t>
  </si>
  <si>
    <t>29.12.87 кмс</t>
  </si>
  <si>
    <t>ЦФО Ивановская МО</t>
  </si>
  <si>
    <t>Кузнецов ВА, Донник ВИ</t>
  </si>
  <si>
    <t>ЮСУФОВ Гаджи Чингизович</t>
  </si>
  <si>
    <t>08.05.90 кмс</t>
  </si>
  <si>
    <t>ПФО Пермский Пермь МО</t>
  </si>
  <si>
    <t>Забалуев АИ, Пенжалиев АК</t>
  </si>
  <si>
    <t>САЛАХДИНОВ Энвер Шамильевич</t>
  </si>
  <si>
    <t>28.01.90 кмс</t>
  </si>
  <si>
    <t>УФО Тульская Тула МО</t>
  </si>
  <si>
    <t>012010</t>
  </si>
  <si>
    <t>Афонина АП</t>
  </si>
  <si>
    <t>ЧИНКОВ Максим Алексндрович</t>
  </si>
  <si>
    <t>07.11.89 кмс</t>
  </si>
  <si>
    <t>УФО Тверская Тверь МО</t>
  </si>
  <si>
    <t>003965</t>
  </si>
  <si>
    <t>Каверзин ПИ</t>
  </si>
  <si>
    <t>ФЕТИСОВ Андрей Николаевич</t>
  </si>
  <si>
    <t>05.04.90 кмс</t>
  </si>
  <si>
    <t>ПФО Пензенская Пенза МО</t>
  </si>
  <si>
    <t>Можаров ОВ</t>
  </si>
  <si>
    <t>МАНУКОВСКИЙ Роман Эдуардович</t>
  </si>
  <si>
    <t>04.02.90 кмс</t>
  </si>
  <si>
    <t>ЮФО Волгоградская Волгоград Д</t>
  </si>
  <si>
    <t>Лазарев ВИ</t>
  </si>
  <si>
    <t>В.к.    100    кг.</t>
  </si>
  <si>
    <t>Группа В</t>
  </si>
  <si>
    <t>св.</t>
  </si>
  <si>
    <t>1  КРУГ</t>
  </si>
  <si>
    <t>свободен</t>
  </si>
  <si>
    <t>3.10</t>
  </si>
  <si>
    <t>4.40</t>
  </si>
  <si>
    <t>х</t>
  </si>
  <si>
    <t>3.46</t>
  </si>
  <si>
    <t>2.15</t>
  </si>
  <si>
    <t>2.41</t>
  </si>
  <si>
    <t>св</t>
  </si>
  <si>
    <t>4.20</t>
  </si>
  <si>
    <t>4.01</t>
  </si>
  <si>
    <t>1.08</t>
  </si>
  <si>
    <t>2.39</t>
  </si>
  <si>
    <t>2.21</t>
  </si>
  <si>
    <t>1.55</t>
  </si>
  <si>
    <t>2.30</t>
  </si>
  <si>
    <t>1.48</t>
  </si>
  <si>
    <t>1.10</t>
  </si>
  <si>
    <t>В2</t>
  </si>
  <si>
    <t>В1</t>
  </si>
  <si>
    <t>А2</t>
  </si>
  <si>
    <t>А1</t>
  </si>
  <si>
    <t>0.00</t>
  </si>
  <si>
    <t>3.15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</si>
</sst>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35" xfId="0" applyNumberFormat="1" applyFont="1" applyBorder="1" applyAlignment="1">
      <alignment horizontal="center" vertical="center" wrapText="1"/>
    </xf>
    <xf numFmtId="0" fontId="62" fillId="0" borderId="33" xfId="42" applyNumberFormat="1" applyFont="1" applyFill="1" applyBorder="1" applyAlignment="1" applyProtection="1">
      <alignment horizontal="left" vertical="center" wrapText="1"/>
      <protection/>
    </xf>
    <xf numFmtId="0" fontId="62" fillId="0" borderId="36" xfId="42" applyNumberFormat="1" applyFont="1" applyFill="1" applyBorder="1" applyAlignment="1" applyProtection="1">
      <alignment horizontal="left" vertical="center" wrapText="1"/>
      <protection/>
    </xf>
    <xf numFmtId="0" fontId="62" fillId="0" borderId="33" xfId="42" applyNumberFormat="1" applyFont="1" applyFill="1" applyBorder="1" applyAlignment="1" applyProtection="1">
      <alignment horizontal="center" vertical="center" wrapText="1"/>
      <protection/>
    </xf>
    <xf numFmtId="0" fontId="62" fillId="0" borderId="36" xfId="42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9" xfId="42" applyFont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center" vertical="center" wrapText="1"/>
      <protection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19" fillId="0" borderId="60" xfId="42" applyNumberFormat="1" applyFont="1" applyFill="1" applyBorder="1" applyAlignment="1" applyProtection="1">
      <alignment horizontal="center" vertical="center" wrapText="1"/>
      <protection/>
    </xf>
    <xf numFmtId="0" fontId="19" fillId="0" borderId="61" xfId="42" applyNumberFormat="1" applyFont="1" applyFill="1" applyBorder="1" applyAlignment="1" applyProtection="1">
      <alignment horizontal="center" vertical="center" wrapText="1"/>
      <protection/>
    </xf>
    <xf numFmtId="0" fontId="21" fillId="0" borderId="50" xfId="0" applyFont="1" applyBorder="1" applyAlignment="1">
      <alignment horizontal="center" vertical="center" textRotation="90" wrapText="1"/>
    </xf>
    <xf numFmtId="0" fontId="21" fillId="0" borderId="64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2" fillId="34" borderId="50" xfId="0" applyFont="1" applyFill="1" applyBorder="1" applyAlignment="1">
      <alignment horizontal="center" vertical="center" textRotation="90" wrapText="1"/>
    </xf>
    <xf numFmtId="0" fontId="22" fillId="34" borderId="64" xfId="0" applyFont="1" applyFill="1" applyBorder="1" applyAlignment="1">
      <alignment horizontal="center" vertical="center" textRotation="90" wrapText="1"/>
    </xf>
    <xf numFmtId="0" fontId="13" fillId="0" borderId="7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5" fillId="0" borderId="7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61" fillId="0" borderId="78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0" borderId="27" xfId="42" applyFont="1" applyFill="1" applyBorder="1" applyAlignment="1" applyProtection="1">
      <alignment horizontal="left" vertical="center" wrapText="1"/>
      <protection/>
    </xf>
    <xf numFmtId="0" fontId="63" fillId="0" borderId="27" xfId="0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vertical="center" wrapText="1"/>
    </xf>
    <xf numFmtId="49" fontId="61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142875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52">
      <selection activeCell="L73" sqref="L73:L7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64" t="s">
        <v>23</v>
      </c>
      <c r="C1" s="64"/>
      <c r="D1" s="64"/>
      <c r="E1" s="64"/>
      <c r="F1" s="64"/>
      <c r="G1" s="64"/>
      <c r="H1" s="64"/>
      <c r="I1" s="64"/>
      <c r="K1" s="106" t="s">
        <v>23</v>
      </c>
      <c r="L1" s="106"/>
      <c r="M1" s="106"/>
      <c r="N1" s="106"/>
      <c r="O1" s="106"/>
      <c r="P1" s="106"/>
      <c r="Q1" s="106"/>
      <c r="R1" s="106"/>
    </row>
    <row r="2" spans="1:18" ht="15" customHeight="1" thickBot="1">
      <c r="A2" s="12"/>
      <c r="B2" s="14"/>
      <c r="C2" s="14" t="s">
        <v>163</v>
      </c>
      <c r="D2" s="14"/>
      <c r="E2" s="14"/>
      <c r="F2" s="35" t="str">
        <f>HYPERLINK('пр.взв'!D4)</f>
        <v>В.к.    100    кг.</v>
      </c>
      <c r="G2" s="14"/>
      <c r="H2" s="14"/>
      <c r="I2" s="14"/>
      <c r="K2" s="1"/>
      <c r="L2" s="1" t="s">
        <v>163</v>
      </c>
      <c r="M2" s="1"/>
      <c r="N2" s="1"/>
      <c r="O2" s="35" t="str">
        <f>HYPERLINK('пр.взв'!D4)</f>
        <v>В.к.    100    кг.</v>
      </c>
      <c r="P2" s="1"/>
      <c r="Q2" s="1"/>
      <c r="R2" s="1"/>
    </row>
    <row r="3" spans="1:18" ht="12.75">
      <c r="A3" s="94"/>
      <c r="B3" s="65" t="s">
        <v>5</v>
      </c>
      <c r="C3" s="67" t="s">
        <v>2</v>
      </c>
      <c r="D3" s="69" t="s">
        <v>24</v>
      </c>
      <c r="E3" s="67" t="s">
        <v>25</v>
      </c>
      <c r="F3" s="67" t="s">
        <v>26</v>
      </c>
      <c r="G3" s="69" t="s">
        <v>27</v>
      </c>
      <c r="H3" s="67" t="s">
        <v>28</v>
      </c>
      <c r="I3" s="71" t="s">
        <v>29</v>
      </c>
      <c r="K3" s="107" t="s">
        <v>5</v>
      </c>
      <c r="L3" s="109" t="s">
        <v>2</v>
      </c>
      <c r="M3" s="111" t="s">
        <v>24</v>
      </c>
      <c r="N3" s="109" t="s">
        <v>25</v>
      </c>
      <c r="O3" s="109" t="s">
        <v>26</v>
      </c>
      <c r="P3" s="111" t="s">
        <v>27</v>
      </c>
      <c r="Q3" s="109" t="s">
        <v>28</v>
      </c>
      <c r="R3" s="113" t="s">
        <v>29</v>
      </c>
    </row>
    <row r="4" spans="1:18" ht="13.5" thickBot="1">
      <c r="A4" s="94"/>
      <c r="B4" s="66"/>
      <c r="C4" s="68"/>
      <c r="D4" s="70"/>
      <c r="E4" s="68"/>
      <c r="F4" s="68"/>
      <c r="G4" s="70"/>
      <c r="H4" s="68"/>
      <c r="I4" s="72"/>
      <c r="K4" s="108"/>
      <c r="L4" s="110"/>
      <c r="M4" s="112"/>
      <c r="N4" s="110"/>
      <c r="O4" s="110"/>
      <c r="P4" s="112"/>
      <c r="Q4" s="110"/>
      <c r="R4" s="114"/>
    </row>
    <row r="5" spans="1:18" ht="12.75">
      <c r="A5" s="94"/>
      <c r="B5" s="79">
        <v>1</v>
      </c>
      <c r="C5" s="81" t="str">
        <f>VLOOKUP(B5,'пр.взв'!B7:E30,2,FALSE)</f>
        <v>КОСЯШНИКОВ Михаил Викторович</v>
      </c>
      <c r="D5" s="83" t="str">
        <f>VLOOKUP(B5,'пр.взв'!B7:F30,3,FALSE)</f>
        <v>22.10.89 мс</v>
      </c>
      <c r="E5" s="83" t="str">
        <f>VLOOKUP(B5,'пр.взв'!B5:G30,4,FALSE)</f>
        <v>ЮФО Ставропольский Ставрополь МО</v>
      </c>
      <c r="F5" s="73"/>
      <c r="G5" s="73"/>
      <c r="H5" s="75"/>
      <c r="I5" s="77"/>
      <c r="K5" s="79">
        <v>10</v>
      </c>
      <c r="L5" s="81" t="str">
        <f>VLOOKUP(круги!K5,'пр.взв'!B7:E30,2,FALSE)</f>
        <v>МАНУКОВСКИЙ Роман Эдуардович</v>
      </c>
      <c r="M5" s="81" t="str">
        <f>VLOOKUP(круги!L5,'пр.взв'!C7:F30,2,FALSE)</f>
        <v>04.02.90 кмс</v>
      </c>
      <c r="N5" s="81" t="str">
        <f>VLOOKUP(круги!M5,'пр.взв'!D7:G30,2,FALSE)</f>
        <v>ЮФО Волгоградская Волгоград Д</v>
      </c>
      <c r="O5" s="73"/>
      <c r="P5" s="73"/>
      <c r="Q5" s="75"/>
      <c r="R5" s="77"/>
    </row>
    <row r="6" spans="1:18" ht="12.75">
      <c r="A6" s="94"/>
      <c r="B6" s="80"/>
      <c r="C6" s="82"/>
      <c r="D6" s="84"/>
      <c r="E6" s="84"/>
      <c r="F6" s="74"/>
      <c r="G6" s="74"/>
      <c r="H6" s="76"/>
      <c r="I6" s="78"/>
      <c r="K6" s="80"/>
      <c r="L6" s="82"/>
      <c r="M6" s="82"/>
      <c r="N6" s="82"/>
      <c r="O6" s="74"/>
      <c r="P6" s="74"/>
      <c r="Q6" s="76"/>
      <c r="R6" s="78"/>
    </row>
    <row r="7" spans="1:18" ht="12.75">
      <c r="A7" s="94"/>
      <c r="B7" s="80">
        <v>2</v>
      </c>
      <c r="C7" s="89" t="str">
        <f>VLOOKUP(B7,'пр.взв'!B7:E30,2,FALSE)</f>
        <v>ОМАРОВ Арсен Магомедтагирович</v>
      </c>
      <c r="D7" s="84" t="str">
        <f>VLOOKUP(B7,'пр.взв'!B7:F30,3,FALSE)</f>
        <v>14.05.89 кмс</v>
      </c>
      <c r="E7" s="84" t="str">
        <f>VLOOKUP(B7,'пр.взв'!B5:G30,4,FALSE)</f>
        <v>ЮФО Дагестан Махачкала ПР</v>
      </c>
      <c r="F7" s="74"/>
      <c r="G7" s="74"/>
      <c r="H7" s="76"/>
      <c r="I7" s="78"/>
      <c r="K7" s="80">
        <v>11</v>
      </c>
      <c r="L7" s="89" t="str">
        <f>VLOOKUP(круги!K7,'пр.взв'!B9:E32,2,FALSE)</f>
        <v>ФОМИЧЕВ Илья Алексеевич</v>
      </c>
      <c r="M7" s="89" t="str">
        <f>VLOOKUP(круги!L7,'пр.взв'!C9:F32,2,FALSE)</f>
        <v>14.05.88 мс</v>
      </c>
      <c r="N7" s="89" t="str">
        <f>VLOOKUP(круги!M7,'пр.взв'!D9:G32,2,FALSE)</f>
        <v>ЦФО Брянская Брянск Д</v>
      </c>
      <c r="O7" s="74"/>
      <c r="P7" s="74"/>
      <c r="Q7" s="76"/>
      <c r="R7" s="78"/>
    </row>
    <row r="8" spans="1:18" ht="13.5" thickBot="1">
      <c r="A8" s="94"/>
      <c r="B8" s="88"/>
      <c r="C8" s="90"/>
      <c r="D8" s="91"/>
      <c r="E8" s="91"/>
      <c r="F8" s="92"/>
      <c r="G8" s="92"/>
      <c r="H8" s="93"/>
      <c r="I8" s="87"/>
      <c r="K8" s="88"/>
      <c r="L8" s="82"/>
      <c r="M8" s="82"/>
      <c r="N8" s="82"/>
      <c r="O8" s="92"/>
      <c r="P8" s="92"/>
      <c r="Q8" s="93"/>
      <c r="R8" s="87"/>
    </row>
    <row r="9" spans="1:18" ht="12.75">
      <c r="A9" s="94"/>
      <c r="B9" s="79">
        <v>3</v>
      </c>
      <c r="C9" s="81" t="str">
        <f>VLOOKUP(B9,'пр.взв'!B7:E30,2,FALSE)</f>
        <v>МИНАКОВ Дмитрий Викторович</v>
      </c>
      <c r="D9" s="85" t="str">
        <f>VLOOKUP(C9,'пр.взв'!C7:F30,2,FALSE)</f>
        <v>14.09.87 мс</v>
      </c>
      <c r="E9" s="85" t="str">
        <f>VLOOKUP(D9,'пр.взв'!D7:G30,2,FALSE)</f>
        <v>ЦФО Брянская Брянск Л</v>
      </c>
      <c r="F9" s="73"/>
      <c r="G9" s="73"/>
      <c r="H9" s="75"/>
      <c r="I9" s="77"/>
      <c r="K9" s="79">
        <v>12</v>
      </c>
      <c r="L9" s="81" t="str">
        <f>VLOOKUP(круги!K9,'пр.взв'!B11:E34,2,FALSE)</f>
        <v>МАРЬИН Николай Михайлович</v>
      </c>
      <c r="M9" s="81" t="str">
        <f>VLOOKUP(круги!L9,'пр.взв'!C11:F34,2,FALSE)</f>
        <v>20.09.90 кмс</v>
      </c>
      <c r="N9" s="81" t="str">
        <f>VLOOKUP(круги!M9,'пр.взв'!D11:G34,2,FALSE)</f>
        <v>СЗФО Мурманская обл. Мурманск МО</v>
      </c>
      <c r="O9" s="73"/>
      <c r="P9" s="73"/>
      <c r="Q9" s="75"/>
      <c r="R9" s="77"/>
    </row>
    <row r="10" spans="1:18" ht="13.5" thickBot="1">
      <c r="A10" s="94"/>
      <c r="B10" s="80"/>
      <c r="C10" s="82"/>
      <c r="D10" s="86"/>
      <c r="E10" s="86"/>
      <c r="F10" s="74"/>
      <c r="G10" s="74"/>
      <c r="H10" s="76"/>
      <c r="I10" s="78"/>
      <c r="K10" s="80"/>
      <c r="L10" s="82"/>
      <c r="M10" s="82"/>
      <c r="N10" s="82"/>
      <c r="O10" s="74"/>
      <c r="P10" s="74"/>
      <c r="Q10" s="76"/>
      <c r="R10" s="78"/>
    </row>
    <row r="11" spans="1:18" ht="12.75">
      <c r="A11" s="94"/>
      <c r="B11" s="80">
        <v>4</v>
      </c>
      <c r="C11" s="89" t="str">
        <f>VLOOKUP(B11,'пр.взв'!B7:E30,2,FALSE)</f>
        <v>ЧИНКОВ Максим Алексндрович</v>
      </c>
      <c r="D11" s="84" t="str">
        <f>VLOOKUP(C11,'пр.взв'!C7:F30,2,FALSE)</f>
        <v>07.11.89 кмс</v>
      </c>
      <c r="E11" s="84" t="str">
        <f>VLOOKUP(D11,'пр.взв'!D7:G30,2,FALSE)</f>
        <v>УФО Тверская Тверь МО</v>
      </c>
      <c r="F11" s="74"/>
      <c r="G11" s="74"/>
      <c r="H11" s="76"/>
      <c r="I11" s="78"/>
      <c r="K11" s="80">
        <v>13</v>
      </c>
      <c r="L11" s="81" t="str">
        <f>VLOOKUP(круги!K11,'пр.взв'!B13:E36,2,FALSE)</f>
        <v>МАКАРОВ Дмитрий Леонидови</v>
      </c>
      <c r="M11" s="81" t="str">
        <f>VLOOKUP(круги!L11,'пр.взв'!C13:F36,2,FALSE)</f>
        <v>14.08.88 кмс</v>
      </c>
      <c r="N11" s="81" t="str">
        <f>VLOOKUP(круги!M11,'пр.взв'!D13:G36,2,FALSE)</f>
        <v>ЦФО Орловская Орел ЮР</v>
      </c>
      <c r="O11" s="74"/>
      <c r="P11" s="74"/>
      <c r="Q11" s="76"/>
      <c r="R11" s="78"/>
    </row>
    <row r="12" spans="1:18" ht="13.5" thickBot="1">
      <c r="A12" s="94"/>
      <c r="B12" s="88"/>
      <c r="C12" s="90"/>
      <c r="D12" s="91"/>
      <c r="E12" s="91"/>
      <c r="F12" s="92"/>
      <c r="G12" s="92"/>
      <c r="H12" s="93"/>
      <c r="I12" s="87"/>
      <c r="K12" s="88"/>
      <c r="L12" s="82"/>
      <c r="M12" s="82"/>
      <c r="N12" s="82"/>
      <c r="O12" s="92"/>
      <c r="P12" s="92"/>
      <c r="Q12" s="93"/>
      <c r="R12" s="87"/>
    </row>
    <row r="13" spans="1:18" ht="12.75">
      <c r="A13" s="94"/>
      <c r="B13" s="79">
        <v>5</v>
      </c>
      <c r="C13" s="81" t="str">
        <f>VLOOKUP(B13,'пр.взв'!B7:E30,2,FALSE)</f>
        <v>ФЕТИСОВ Андрей Николаевич</v>
      </c>
      <c r="D13" s="85" t="str">
        <f>VLOOKUP(C13,'пр.взв'!C7:F30,2,FALSE)</f>
        <v>05.04.90 кмс</v>
      </c>
      <c r="E13" s="85" t="str">
        <f>VLOOKUP(D13,'пр.взв'!D7:G30,2,FALSE)</f>
        <v>ПФО Пензенская Пенза МО</v>
      </c>
      <c r="F13" s="73"/>
      <c r="G13" s="73"/>
      <c r="H13" s="75"/>
      <c r="I13" s="77"/>
      <c r="K13" s="79">
        <v>14</v>
      </c>
      <c r="L13" s="81" t="str">
        <f>VLOOKUP(круги!K13,'пр.взв'!B15:E38,2,FALSE)</f>
        <v>КАЗАЧКОВ Алексей Юрьевич</v>
      </c>
      <c r="M13" s="81" t="str">
        <f>VLOOKUP(круги!L13,'пр.взв'!C15:F38,2,FALSE)</f>
        <v>14.05.91 кмс</v>
      </c>
      <c r="N13" s="81" t="str">
        <f>VLOOKUP(круги!M13,'пр.взв'!D15:G38,2,FALSE)</f>
        <v>ЮФО Ставропольский Михайловск МО</v>
      </c>
      <c r="O13" s="73"/>
      <c r="P13" s="73"/>
      <c r="Q13" s="75"/>
      <c r="R13" s="77"/>
    </row>
    <row r="14" spans="1:18" ht="13.5" thickBot="1">
      <c r="A14" s="94"/>
      <c r="B14" s="80"/>
      <c r="C14" s="82"/>
      <c r="D14" s="86"/>
      <c r="E14" s="86"/>
      <c r="F14" s="74"/>
      <c r="G14" s="74"/>
      <c r="H14" s="76"/>
      <c r="I14" s="78"/>
      <c r="K14" s="80"/>
      <c r="L14" s="82"/>
      <c r="M14" s="82"/>
      <c r="N14" s="82"/>
      <c r="O14" s="74"/>
      <c r="P14" s="74"/>
      <c r="Q14" s="76"/>
      <c r="R14" s="78"/>
    </row>
    <row r="15" spans="1:18" ht="12.75">
      <c r="A15" s="94"/>
      <c r="B15" s="80">
        <v>6</v>
      </c>
      <c r="C15" s="89" t="str">
        <f>VLOOKUP(B15,'пр.взв'!B7:E30,2,FALSE)</f>
        <v>ЧУДАЕВ Константин Витальевич</v>
      </c>
      <c r="D15" s="84" t="str">
        <f>VLOOKUP(C15,'пр.взв'!C7:F30,2,FALSE)</f>
        <v>31.01.90 кмс</v>
      </c>
      <c r="E15" s="84" t="str">
        <f>VLOOKUP(D15,'пр.взв'!D7:G30,2,FALSE)</f>
        <v>ПФО Саратовская, Саратов Д</v>
      </c>
      <c r="F15" s="74"/>
      <c r="G15" s="74"/>
      <c r="H15" s="76"/>
      <c r="I15" s="78"/>
      <c r="K15" s="80">
        <v>15</v>
      </c>
      <c r="L15" s="81" t="str">
        <f>VLOOKUP(круги!K15,'пр.взв'!B17:E40,2,FALSE)</f>
        <v>ЮСУФОВ Гаджи Чингизович</v>
      </c>
      <c r="M15" s="81" t="str">
        <f>VLOOKUP(круги!L15,'пр.взв'!C17:F40,2,FALSE)</f>
        <v>08.05.90 кмс</v>
      </c>
      <c r="N15" s="81" t="str">
        <f>VLOOKUP(круги!M15,'пр.взв'!D17:G40,2,FALSE)</f>
        <v>ПФО Пермский Пермь МО</v>
      </c>
      <c r="O15" s="74"/>
      <c r="P15" s="74"/>
      <c r="Q15" s="76"/>
      <c r="R15" s="78"/>
    </row>
    <row r="16" spans="1:18" ht="13.5" thickBot="1">
      <c r="A16" s="94"/>
      <c r="B16" s="88"/>
      <c r="C16" s="90"/>
      <c r="D16" s="91"/>
      <c r="E16" s="91"/>
      <c r="F16" s="92"/>
      <c r="G16" s="92"/>
      <c r="H16" s="93"/>
      <c r="I16" s="87"/>
      <c r="K16" s="88"/>
      <c r="L16" s="82"/>
      <c r="M16" s="82"/>
      <c r="N16" s="82"/>
      <c r="O16" s="92"/>
      <c r="P16" s="92"/>
      <c r="Q16" s="93"/>
      <c r="R16" s="87"/>
    </row>
    <row r="17" spans="1:18" ht="12.75">
      <c r="A17" s="94"/>
      <c r="B17" s="79">
        <v>7</v>
      </c>
      <c r="C17" s="81" t="str">
        <f>VLOOKUP(B17,'пр.взв'!B7:E30,2,FALSE)</f>
        <v>ЧАРКИН Илья Николаевич</v>
      </c>
      <c r="D17" s="85" t="str">
        <f>VLOOKUP(C17,'пр.взв'!C7:F30,2,FALSE)</f>
        <v>08.01.89 мсмк</v>
      </c>
      <c r="E17" s="85" t="str">
        <f>VLOOKUP(D17,'пр.взв'!D7:G30,2,FALSE)</f>
        <v>ЦФО Рязанская Рязань </v>
      </c>
      <c r="F17" s="73"/>
      <c r="G17" s="73"/>
      <c r="H17" s="75"/>
      <c r="I17" s="77"/>
      <c r="K17" s="79">
        <v>16</v>
      </c>
      <c r="L17" s="81" t="str">
        <f>VLOOKUP(круги!K17,'пр.взв'!B19:E42,2,FALSE)</f>
        <v>САЛАХДИНОВ Энвер Шамильевич</v>
      </c>
      <c r="M17" s="81" t="str">
        <f>VLOOKUP(круги!L17,'пр.взв'!C19:F42,2,FALSE)</f>
        <v>28.01.90 кмс</v>
      </c>
      <c r="N17" s="81" t="str">
        <f>VLOOKUP(круги!M17,'пр.взв'!D19:G42,2,FALSE)</f>
        <v>УФО Тульская Тула МО</v>
      </c>
      <c r="O17" s="73"/>
      <c r="P17" s="73"/>
      <c r="Q17" s="75"/>
      <c r="R17" s="77"/>
    </row>
    <row r="18" spans="1:18" ht="13.5" thickBot="1">
      <c r="A18" s="94"/>
      <c r="B18" s="80"/>
      <c r="C18" s="82"/>
      <c r="D18" s="86"/>
      <c r="E18" s="86"/>
      <c r="F18" s="74"/>
      <c r="G18" s="74"/>
      <c r="H18" s="76"/>
      <c r="I18" s="78"/>
      <c r="K18" s="80"/>
      <c r="L18" s="82"/>
      <c r="M18" s="82"/>
      <c r="N18" s="82"/>
      <c r="O18" s="74"/>
      <c r="P18" s="74"/>
      <c r="Q18" s="76"/>
      <c r="R18" s="78"/>
    </row>
    <row r="19" spans="1:18" ht="12.75">
      <c r="A19" s="94"/>
      <c r="B19" s="80">
        <v>8</v>
      </c>
      <c r="C19" s="89" t="str">
        <f>VLOOKUP(B19,'пр.взв'!B7:E30,2,FALSE)</f>
        <v>МОРОЗОВ Сергей Александрович</v>
      </c>
      <c r="D19" s="84" t="str">
        <f>VLOOKUP(C19,'пр.взв'!C7:F30,2,FALSE)</f>
        <v>29.12.87 кмс</v>
      </c>
      <c r="E19" s="84" t="str">
        <f>VLOOKUP(D19,'пр.взв'!D7:G30,2,FALSE)</f>
        <v>ЦФО Ивановская МО</v>
      </c>
      <c r="F19" s="74"/>
      <c r="G19" s="74"/>
      <c r="H19" s="76"/>
      <c r="I19" s="78"/>
      <c r="K19" s="80">
        <v>17</v>
      </c>
      <c r="L19" s="81" t="str">
        <f>VLOOKUP(круги!K19,'пр.взв'!B21:E44,2,FALSE)</f>
        <v>ОМАРОВ Гаджи Асадович</v>
      </c>
      <c r="M19" s="81" t="str">
        <f>VLOOKUP(круги!L19,'пр.взв'!C21:F44,2,FALSE)</f>
        <v>11.07.89 кмс</v>
      </c>
      <c r="N19" s="81" t="str">
        <f>VLOOKUP(круги!M19,'пр.взв'!D21:G44,2,FALSE)</f>
        <v>ЮФО Дагестан Махачкала ПР</v>
      </c>
      <c r="O19" s="74"/>
      <c r="P19" s="74"/>
      <c r="Q19" s="76"/>
      <c r="R19" s="78"/>
    </row>
    <row r="20" spans="1:18" ht="13.5" thickBot="1">
      <c r="A20" s="94"/>
      <c r="B20" s="88"/>
      <c r="C20" s="90"/>
      <c r="D20" s="91"/>
      <c r="E20" s="91"/>
      <c r="F20" s="92"/>
      <c r="G20" s="92"/>
      <c r="H20" s="93"/>
      <c r="I20" s="87"/>
      <c r="K20" s="88"/>
      <c r="L20" s="82"/>
      <c r="M20" s="82"/>
      <c r="N20" s="82"/>
      <c r="O20" s="92"/>
      <c r="P20" s="92"/>
      <c r="Q20" s="93"/>
      <c r="R20" s="87"/>
    </row>
    <row r="21" spans="1:18" ht="12.75">
      <c r="A21" s="94"/>
      <c r="B21" s="79">
        <v>9</v>
      </c>
      <c r="C21" s="81" t="str">
        <f>VLOOKUP(B21,'пр.взв'!B7:E30,2,FALSE)</f>
        <v>Григорян Арам Арайикович</v>
      </c>
      <c r="D21" s="85" t="str">
        <f>VLOOKUP(C21,'пр.взв'!C7:F30,2,FALSE)</f>
        <v>03.02.90 мс</v>
      </c>
      <c r="E21" s="85" t="str">
        <f>VLOOKUP(D21,'пр.взв'!D7:G30,2,FALSE)</f>
        <v>ЦФО Тульская Тула Д</v>
      </c>
      <c r="F21" s="73" t="s">
        <v>164</v>
      </c>
      <c r="G21" s="73"/>
      <c r="H21" s="75"/>
      <c r="I21" s="77"/>
      <c r="K21" s="79">
        <v>18</v>
      </c>
      <c r="L21" s="81" t="str">
        <f>VLOOKUP(круги!K21,'пр.взв'!B23:E46,2,FALSE)</f>
        <v>ОСИПЕНКО Артем Иванович</v>
      </c>
      <c r="M21" s="81" t="str">
        <f>VLOOKUP(круги!L21,'пр.взв'!C23:F46,2,FALSE)</f>
        <v>27.05.88 мсмк</v>
      </c>
      <c r="N21" s="81" t="str">
        <f>VLOOKUP(круги!M21,'пр.взв'!D23:G46,2,FALSE)</f>
        <v>ЦФО Брянская Брянск ВС</v>
      </c>
      <c r="O21" s="73" t="s">
        <v>164</v>
      </c>
      <c r="P21" s="73"/>
      <c r="Q21" s="75"/>
      <c r="R21" s="77"/>
    </row>
    <row r="22" spans="1:18" ht="12.75">
      <c r="A22" s="94"/>
      <c r="B22" s="80"/>
      <c r="C22" s="82"/>
      <c r="D22" s="86"/>
      <c r="E22" s="86"/>
      <c r="F22" s="74"/>
      <c r="G22" s="74"/>
      <c r="H22" s="76"/>
      <c r="I22" s="78"/>
      <c r="K22" s="80"/>
      <c r="L22" s="82"/>
      <c r="M22" s="82"/>
      <c r="N22" s="82"/>
      <c r="O22" s="74"/>
      <c r="P22" s="74"/>
      <c r="Q22" s="76"/>
      <c r="R22" s="78"/>
    </row>
    <row r="23" spans="1:18" ht="12.75">
      <c r="A23" s="94"/>
      <c r="B23" s="95"/>
      <c r="C23" s="97" t="e">
        <f>VLOOKUP(B23,'пр.взв'!B7:E30,2,FALSE)</f>
        <v>#N/A</v>
      </c>
      <c r="D23" s="99" t="e">
        <f>VLOOKUP(C23,'пр.взв'!C7:F30,2,FALSE)</f>
        <v>#N/A</v>
      </c>
      <c r="E23" s="99" t="e">
        <f>VLOOKUP(D23,'пр.взв'!D7:G30,2,FALSE)</f>
        <v>#N/A</v>
      </c>
      <c r="F23" s="74"/>
      <c r="G23" s="74"/>
      <c r="H23" s="76"/>
      <c r="I23" s="78"/>
      <c r="K23" s="80"/>
      <c r="L23" s="89" t="e">
        <f>VLOOKUP(круги!K23,'пр.взв'!B7:E30,2,FALSE)</f>
        <v>#N/A</v>
      </c>
      <c r="M23" s="89" t="e">
        <f>VLOOKUP(круги!L23,'пр.взв'!C7:F30,2,FALSE)</f>
        <v>#N/A</v>
      </c>
      <c r="N23" s="89" t="e">
        <f>VLOOKUP(круги!M23,'пр.взв'!D7:G30,2,FALSE)</f>
        <v>#N/A</v>
      </c>
      <c r="O23" s="74"/>
      <c r="P23" s="74"/>
      <c r="Q23" s="76"/>
      <c r="R23" s="78"/>
    </row>
    <row r="24" spans="1:18" ht="13.5" thickBot="1">
      <c r="A24" s="94"/>
      <c r="B24" s="96"/>
      <c r="C24" s="98"/>
      <c r="D24" s="100"/>
      <c r="E24" s="100"/>
      <c r="F24" s="92"/>
      <c r="G24" s="92"/>
      <c r="H24" s="93"/>
      <c r="I24" s="87"/>
      <c r="K24" s="88"/>
      <c r="L24" s="82"/>
      <c r="M24" s="82"/>
      <c r="N24" s="82"/>
      <c r="O24" s="92"/>
      <c r="P24" s="92"/>
      <c r="Q24" s="93"/>
      <c r="R24" s="87"/>
    </row>
    <row r="25" spans="1:18" ht="12.75">
      <c r="A25" s="94"/>
      <c r="B25" s="79"/>
      <c r="C25" s="81" t="e">
        <f>VLOOKUP(B25,'пр.взв'!B7:E30,2,FALSE)</f>
        <v>#N/A</v>
      </c>
      <c r="D25" s="85" t="e">
        <f>VLOOKUP(C25,'пр.взв'!C7:F30,2,FALSE)</f>
        <v>#N/A</v>
      </c>
      <c r="E25" s="85" t="e">
        <f>VLOOKUP(D25,'пр.взв'!D7:G30,2,FALSE)</f>
        <v>#N/A</v>
      </c>
      <c r="F25" s="73"/>
      <c r="G25" s="73"/>
      <c r="H25" s="75"/>
      <c r="I25" s="77"/>
      <c r="K25" s="79"/>
      <c r="L25" s="81" t="e">
        <f>VLOOKUP(круги!K25,'пр.взв'!B7:E30,2,FALSE)</f>
        <v>#N/A</v>
      </c>
      <c r="M25" s="81" t="e">
        <f>VLOOKUP(круги!L25,'пр.взв'!C7:F30,2,FALSE)</f>
        <v>#N/A</v>
      </c>
      <c r="N25" s="81" t="e">
        <f>VLOOKUP(круги!M25,'пр.взв'!D7:G30,2,FALSE)</f>
        <v>#N/A</v>
      </c>
      <c r="O25" s="73"/>
      <c r="P25" s="73"/>
      <c r="Q25" s="75"/>
      <c r="R25" s="77"/>
    </row>
    <row r="26" spans="1:18" ht="12.75">
      <c r="A26" s="94"/>
      <c r="B26" s="80"/>
      <c r="C26" s="82"/>
      <c r="D26" s="86"/>
      <c r="E26" s="86"/>
      <c r="F26" s="74"/>
      <c r="G26" s="74"/>
      <c r="H26" s="76"/>
      <c r="I26" s="78"/>
      <c r="K26" s="80"/>
      <c r="L26" s="82"/>
      <c r="M26" s="82"/>
      <c r="N26" s="82"/>
      <c r="O26" s="74"/>
      <c r="P26" s="74"/>
      <c r="Q26" s="76"/>
      <c r="R26" s="78"/>
    </row>
    <row r="27" spans="1:18" ht="12.75">
      <c r="A27" s="94"/>
      <c r="B27" s="80"/>
      <c r="C27" s="89" t="e">
        <f>VLOOKUP(B27,'пр.взв'!B7:E30,2,FALSE)</f>
        <v>#N/A</v>
      </c>
      <c r="D27" s="84" t="e">
        <f>VLOOKUP(C27,'пр.взв'!C7:F30,2,FALSE)</f>
        <v>#N/A</v>
      </c>
      <c r="E27" s="84" t="e">
        <f>VLOOKUP(D27,'пр.взв'!D7:G30,2,FALSE)</f>
        <v>#N/A</v>
      </c>
      <c r="F27" s="74"/>
      <c r="G27" s="74"/>
      <c r="H27" s="76"/>
      <c r="I27" s="78"/>
      <c r="K27" s="80"/>
      <c r="L27" s="89" t="e">
        <f>VLOOKUP(круги!K27,'пр.взв'!B7:E30,2,FALSE)</f>
        <v>#N/A</v>
      </c>
      <c r="M27" s="89" t="e">
        <f>VLOOKUP(круги!L27,'пр.взв'!C7:F30,2,FALSE)</f>
        <v>#N/A</v>
      </c>
      <c r="N27" s="89" t="e">
        <f>VLOOKUP(круги!M27,'пр.взв'!D7:G30,2,FALSE)</f>
        <v>#N/A</v>
      </c>
      <c r="O27" s="74"/>
      <c r="P27" s="74"/>
      <c r="Q27" s="76"/>
      <c r="R27" s="78"/>
    </row>
    <row r="28" spans="1:18" ht="13.5" thickBot="1">
      <c r="A28" s="94"/>
      <c r="B28" s="88"/>
      <c r="C28" s="90"/>
      <c r="D28" s="91"/>
      <c r="E28" s="91"/>
      <c r="F28" s="92"/>
      <c r="G28" s="92"/>
      <c r="H28" s="93"/>
      <c r="I28" s="87"/>
      <c r="K28" s="88"/>
      <c r="L28" s="82"/>
      <c r="M28" s="82"/>
      <c r="N28" s="82"/>
      <c r="O28" s="92"/>
      <c r="P28" s="92"/>
      <c r="Q28" s="93"/>
      <c r="R28" s="87"/>
    </row>
    <row r="29" spans="1:18" ht="12.75">
      <c r="A29" s="94"/>
      <c r="B29" s="79"/>
      <c r="C29" s="89" t="e">
        <f>VLOOKUP(B29,'пр.взв'!B9:E32,2,FALSE)</f>
        <v>#N/A</v>
      </c>
      <c r="D29" s="84" t="e">
        <f>VLOOKUP(C29,'пр.взв'!C9:F32,2,FALSE)</f>
        <v>#N/A</v>
      </c>
      <c r="E29" s="84" t="e">
        <f>VLOOKUP(D29,'пр.взв'!D9:G32,2,FALSE)</f>
        <v>#N/A</v>
      </c>
      <c r="F29" s="73"/>
      <c r="G29" s="73"/>
      <c r="H29" s="75"/>
      <c r="I29" s="77"/>
      <c r="K29" s="79"/>
      <c r="L29" s="81" t="e">
        <f>VLOOKUP(K29,'пр.взв'!B7:E30,2,FALSE)</f>
        <v>#N/A</v>
      </c>
      <c r="M29" s="81" t="e">
        <f>VLOOKUP(L29,'пр.взв'!C7:F30,2,FALSE)</f>
        <v>#N/A</v>
      </c>
      <c r="N29" s="81" t="e">
        <f>VLOOKUP(M29,'пр.взв'!D7:G30,2,FALSE)</f>
        <v>#N/A</v>
      </c>
      <c r="O29" s="73"/>
      <c r="P29" s="73"/>
      <c r="Q29" s="75"/>
      <c r="R29" s="77"/>
    </row>
    <row r="30" spans="1:18" ht="13.5" thickBot="1">
      <c r="A30" s="94"/>
      <c r="B30" s="80"/>
      <c r="C30" s="90"/>
      <c r="D30" s="91"/>
      <c r="E30" s="91"/>
      <c r="F30" s="74"/>
      <c r="G30" s="74"/>
      <c r="H30" s="76"/>
      <c r="I30" s="78"/>
      <c r="K30" s="80"/>
      <c r="L30" s="82"/>
      <c r="M30" s="82"/>
      <c r="N30" s="82"/>
      <c r="O30" s="74"/>
      <c r="P30" s="74"/>
      <c r="Q30" s="76"/>
      <c r="R30" s="78"/>
    </row>
    <row r="31" spans="1:18" ht="12.75">
      <c r="A31" s="94"/>
      <c r="B31" s="80"/>
      <c r="C31" s="89" t="e">
        <f>VLOOKUP(B31,'пр.взв'!B11:E34,2,FALSE)</f>
        <v>#N/A</v>
      </c>
      <c r="D31" s="84" t="e">
        <f>VLOOKUP(C31,'пр.взв'!C11:F34,2,FALSE)</f>
        <v>#N/A</v>
      </c>
      <c r="E31" s="84" t="e">
        <f>VLOOKUP(D31,'пр.взв'!D11:G34,2,FALSE)</f>
        <v>#N/A</v>
      </c>
      <c r="F31" s="74"/>
      <c r="G31" s="74"/>
      <c r="H31" s="76"/>
      <c r="I31" s="78"/>
      <c r="K31" s="80"/>
      <c r="L31" s="89" t="e">
        <f>VLOOKUP(K31,'пр.взв'!B9:E32,2,FALSE)</f>
        <v>#N/A</v>
      </c>
      <c r="M31" s="89" t="e">
        <f>VLOOKUP(L31,'пр.взв'!C9:F32,2,FALSE)</f>
        <v>#N/A</v>
      </c>
      <c r="N31" s="89" t="e">
        <f>VLOOKUP(M31,'пр.взв'!D9:G32,2,FALSE)</f>
        <v>#N/A</v>
      </c>
      <c r="O31" s="74"/>
      <c r="P31" s="74"/>
      <c r="Q31" s="76"/>
      <c r="R31" s="78"/>
    </row>
    <row r="32" spans="1:18" ht="13.5" thickBot="1">
      <c r="A32" s="94"/>
      <c r="B32" s="88"/>
      <c r="C32" s="90"/>
      <c r="D32" s="91"/>
      <c r="E32" s="91"/>
      <c r="F32" s="92"/>
      <c r="G32" s="92"/>
      <c r="H32" s="93"/>
      <c r="I32" s="87"/>
      <c r="K32" s="88"/>
      <c r="L32" s="82"/>
      <c r="M32" s="82"/>
      <c r="N32" s="82"/>
      <c r="O32" s="92"/>
      <c r="P32" s="92"/>
      <c r="Q32" s="93"/>
      <c r="R32" s="87"/>
    </row>
    <row r="33" spans="1:18" ht="12.75">
      <c r="A33" s="94"/>
      <c r="B33" s="79"/>
      <c r="C33" s="89" t="e">
        <f>VLOOKUP(B33,'пр.взв'!B13:E36,2,FALSE)</f>
        <v>#N/A</v>
      </c>
      <c r="D33" s="84" t="e">
        <f>VLOOKUP(C33,'пр.взв'!C13:F36,2,FALSE)</f>
        <v>#N/A</v>
      </c>
      <c r="E33" s="84" t="e">
        <f>VLOOKUP(D33,'пр.взв'!D13:G36,2,FALSE)</f>
        <v>#N/A</v>
      </c>
      <c r="F33" s="73"/>
      <c r="G33" s="73"/>
      <c r="H33" s="75"/>
      <c r="I33" s="77"/>
      <c r="K33" s="79"/>
      <c r="L33" s="81" t="e">
        <f>VLOOKUP(K33,'пр.взв'!B7:E30,2,FALSE)</f>
        <v>#N/A</v>
      </c>
      <c r="M33" s="81" t="e">
        <f>VLOOKUP(L33,'пр.взв'!C7:F30,2,FALSE)</f>
        <v>#N/A</v>
      </c>
      <c r="N33" s="81" t="e">
        <f>VLOOKUP(M33,'пр.взв'!D7:G30,2,FALSE)</f>
        <v>#N/A</v>
      </c>
      <c r="O33" s="73"/>
      <c r="P33" s="73"/>
      <c r="Q33" s="75"/>
      <c r="R33" s="77"/>
    </row>
    <row r="34" spans="1:18" ht="13.5" thickBot="1">
      <c r="A34" s="94"/>
      <c r="B34" s="80"/>
      <c r="C34" s="90"/>
      <c r="D34" s="91"/>
      <c r="E34" s="91"/>
      <c r="F34" s="74"/>
      <c r="G34" s="74"/>
      <c r="H34" s="76"/>
      <c r="I34" s="78"/>
      <c r="K34" s="80"/>
      <c r="L34" s="82"/>
      <c r="M34" s="82"/>
      <c r="N34" s="82"/>
      <c r="O34" s="74"/>
      <c r="P34" s="74"/>
      <c r="Q34" s="76"/>
      <c r="R34" s="78"/>
    </row>
    <row r="35" spans="1:18" ht="12.75">
      <c r="A35" s="94"/>
      <c r="B35" s="80"/>
      <c r="C35" s="89" t="e">
        <f>VLOOKUP(B35,'пр.взв'!B15:E38,2,FALSE)</f>
        <v>#N/A</v>
      </c>
      <c r="D35" s="84" t="e">
        <f>VLOOKUP(C35,'пр.взв'!C15:F38,2,FALSE)</f>
        <v>#N/A</v>
      </c>
      <c r="E35" s="84" t="e">
        <f>VLOOKUP(D35,'пр.взв'!D15:G38,2,FALSE)</f>
        <v>#N/A</v>
      </c>
      <c r="F35" s="74"/>
      <c r="G35" s="74"/>
      <c r="H35" s="76"/>
      <c r="I35" s="78"/>
      <c r="K35" s="80"/>
      <c r="L35" s="89" t="e">
        <f>VLOOKUP(K35,'пр.взв'!B7:E30,2,FALSE)</f>
        <v>#N/A</v>
      </c>
      <c r="M35" s="89" t="e">
        <f>VLOOKUP(L35,'пр.взв'!C7:F30,2,FALSE)</f>
        <v>#N/A</v>
      </c>
      <c r="N35" s="89" t="e">
        <f>VLOOKUP(M35,'пр.взв'!D7:G30,2,FALSE)</f>
        <v>#N/A</v>
      </c>
      <c r="O35" s="74"/>
      <c r="P35" s="74"/>
      <c r="Q35" s="76"/>
      <c r="R35" s="78"/>
    </row>
    <row r="36" spans="1:18" ht="13.5" thickBot="1">
      <c r="A36" s="94"/>
      <c r="B36" s="88"/>
      <c r="C36" s="90"/>
      <c r="D36" s="91"/>
      <c r="E36" s="91"/>
      <c r="F36" s="92"/>
      <c r="G36" s="92"/>
      <c r="H36" s="93"/>
      <c r="I36" s="87"/>
      <c r="K36" s="88"/>
      <c r="L36" s="82"/>
      <c r="M36" s="82"/>
      <c r="N36" s="82"/>
      <c r="O36" s="92"/>
      <c r="P36" s="92"/>
      <c r="Q36" s="93"/>
      <c r="R36" s="87"/>
    </row>
    <row r="37" spans="1:18" ht="12.75">
      <c r="A37" s="94"/>
      <c r="B37" s="79"/>
      <c r="C37" s="89" t="e">
        <f>VLOOKUP(B37,'пр.взв'!B17:E40,2,FALSE)</f>
        <v>#N/A</v>
      </c>
      <c r="D37" s="84" t="e">
        <f>VLOOKUP(C37,'пр.взв'!C17:F40,2,FALSE)</f>
        <v>#N/A</v>
      </c>
      <c r="E37" s="84" t="e">
        <f>VLOOKUP(D37,'пр.взв'!D17:G40,2,FALSE)</f>
        <v>#N/A</v>
      </c>
      <c r="F37" s="73"/>
      <c r="G37" s="73"/>
      <c r="H37" s="75"/>
      <c r="I37" s="77"/>
      <c r="K37" s="79"/>
      <c r="L37" s="81" t="e">
        <f>VLOOKUP(K37,'пр.взв'!B7:E30,2,FALSE)</f>
        <v>#N/A</v>
      </c>
      <c r="M37" s="81" t="e">
        <f>VLOOKUP(L37,'пр.взв'!C7:F30,2,FALSE)</f>
        <v>#N/A</v>
      </c>
      <c r="N37" s="81" t="e">
        <f>VLOOKUP(M37,'пр.взв'!D7:G30,2,FALSE)</f>
        <v>#N/A</v>
      </c>
      <c r="O37" s="73"/>
      <c r="P37" s="73"/>
      <c r="Q37" s="75"/>
      <c r="R37" s="77"/>
    </row>
    <row r="38" spans="1:18" ht="13.5" thickBot="1">
      <c r="A38" s="94"/>
      <c r="B38" s="80"/>
      <c r="C38" s="90"/>
      <c r="D38" s="91"/>
      <c r="E38" s="91"/>
      <c r="F38" s="74"/>
      <c r="G38" s="74"/>
      <c r="H38" s="76"/>
      <c r="I38" s="78"/>
      <c r="K38" s="80"/>
      <c r="L38" s="82"/>
      <c r="M38" s="82"/>
      <c r="N38" s="82"/>
      <c r="O38" s="74"/>
      <c r="P38" s="74"/>
      <c r="Q38" s="76"/>
      <c r="R38" s="78"/>
    </row>
    <row r="39" spans="1:18" ht="12.75">
      <c r="A39" s="94"/>
      <c r="B39" s="80"/>
      <c r="C39" s="89" t="e">
        <f>VLOOKUP(B39,'пр.взв'!B19:E42,2,FALSE)</f>
        <v>#N/A</v>
      </c>
      <c r="D39" s="84" t="e">
        <f>VLOOKUP(C39,'пр.взв'!C19:F42,2,FALSE)</f>
        <v>#N/A</v>
      </c>
      <c r="E39" s="84" t="e">
        <f>VLOOKUP(D39,'пр.взв'!D19:G42,2,FALSE)</f>
        <v>#N/A</v>
      </c>
      <c r="F39" s="74"/>
      <c r="G39" s="74"/>
      <c r="H39" s="76"/>
      <c r="I39" s="78"/>
      <c r="K39" s="80"/>
      <c r="L39" s="89" t="e">
        <f>VLOOKUP(K39,'пр.взв'!B7:E30,2,FALSE)</f>
        <v>#N/A</v>
      </c>
      <c r="M39" s="89" t="e">
        <f>VLOOKUP(L39,'пр.взв'!C7:F30,2,FALSE)</f>
        <v>#N/A</v>
      </c>
      <c r="N39" s="89" t="e">
        <f>VLOOKUP(M39,'пр.взв'!D7:G30,2,FALSE)</f>
        <v>#N/A</v>
      </c>
      <c r="O39" s="74"/>
      <c r="P39" s="74"/>
      <c r="Q39" s="76"/>
      <c r="R39" s="78"/>
    </row>
    <row r="40" spans="1:18" ht="13.5" thickBot="1">
      <c r="A40" s="94"/>
      <c r="B40" s="88"/>
      <c r="C40" s="90"/>
      <c r="D40" s="91"/>
      <c r="E40" s="91"/>
      <c r="F40" s="92"/>
      <c r="G40" s="92"/>
      <c r="H40" s="93"/>
      <c r="I40" s="87"/>
      <c r="K40" s="88"/>
      <c r="L40" s="82"/>
      <c r="M40" s="82"/>
      <c r="N40" s="82"/>
      <c r="O40" s="92"/>
      <c r="P40" s="92"/>
      <c r="Q40" s="93"/>
      <c r="R40" s="87"/>
    </row>
    <row r="41" spans="1:18" ht="12.75">
      <c r="A41" s="94"/>
      <c r="B41" s="79"/>
      <c r="C41" s="89" t="e">
        <f>VLOOKUP(B41,'пр.взв'!B21:E44,2,FALSE)</f>
        <v>#N/A</v>
      </c>
      <c r="D41" s="84" t="e">
        <f>VLOOKUP(C41,'пр.взв'!C21:F44,2,FALSE)</f>
        <v>#N/A</v>
      </c>
      <c r="E41" s="84" t="e">
        <f>VLOOKUP(D41,'пр.взв'!D21:G44,2,FALSE)</f>
        <v>#N/A</v>
      </c>
      <c r="F41" s="73"/>
      <c r="G41" s="73"/>
      <c r="H41" s="75"/>
      <c r="I41" s="77"/>
      <c r="K41" s="79"/>
      <c r="L41" s="81" t="e">
        <f>VLOOKUP(K41,'пр.взв'!B7:E30,2,FALSE)</f>
        <v>#N/A</v>
      </c>
      <c r="M41" s="81" t="e">
        <f>VLOOKUP(L41,'пр.взв'!C7:F30,2,FALSE)</f>
        <v>#N/A</v>
      </c>
      <c r="N41" s="81" t="e">
        <f>VLOOKUP(M41,'пр.взв'!D7:G30,2,FALSE)</f>
        <v>#N/A</v>
      </c>
      <c r="O41" s="73"/>
      <c r="P41" s="73"/>
      <c r="Q41" s="75"/>
      <c r="R41" s="77"/>
    </row>
    <row r="42" spans="1:18" ht="13.5" thickBot="1">
      <c r="A42" s="94"/>
      <c r="B42" s="80"/>
      <c r="C42" s="90"/>
      <c r="D42" s="91"/>
      <c r="E42" s="91"/>
      <c r="F42" s="74"/>
      <c r="G42" s="74"/>
      <c r="H42" s="76"/>
      <c r="I42" s="78"/>
      <c r="K42" s="80"/>
      <c r="L42" s="82"/>
      <c r="M42" s="82"/>
      <c r="N42" s="82"/>
      <c r="O42" s="74"/>
      <c r="P42" s="74"/>
      <c r="Q42" s="76"/>
      <c r="R42" s="78"/>
    </row>
    <row r="43" spans="1:18" ht="12.75">
      <c r="A43" s="94"/>
      <c r="B43" s="80"/>
      <c r="C43" s="89" t="e">
        <f>VLOOKUP(B43,'пр.взв'!B23:E46,2,FALSE)</f>
        <v>#N/A</v>
      </c>
      <c r="D43" s="84" t="e">
        <f>VLOOKUP(C43,'пр.взв'!C23:F46,2,FALSE)</f>
        <v>#N/A</v>
      </c>
      <c r="E43" s="84" t="e">
        <f>VLOOKUP(D43,'пр.взв'!D23:G46,2,FALSE)</f>
        <v>#N/A</v>
      </c>
      <c r="F43" s="74"/>
      <c r="G43" s="74"/>
      <c r="H43" s="76"/>
      <c r="I43" s="78"/>
      <c r="K43" s="80"/>
      <c r="L43" s="89" t="e">
        <f>VLOOKUP(K43,'пр.взв'!B7:F30,2,FALSE)</f>
        <v>#N/A</v>
      </c>
      <c r="M43" s="89" t="e">
        <f>VLOOKUP(L43,'пр.взв'!C7:G30,2,FALSE)</f>
        <v>#N/A</v>
      </c>
      <c r="N43" s="89" t="e">
        <f>VLOOKUP(M43,'пр.взв'!D7:H30,2,FALSE)</f>
        <v>#N/A</v>
      </c>
      <c r="O43" s="74"/>
      <c r="P43" s="74"/>
      <c r="Q43" s="76"/>
      <c r="R43" s="78"/>
    </row>
    <row r="44" spans="1:18" ht="13.5" thickBot="1">
      <c r="A44" s="94"/>
      <c r="B44" s="88"/>
      <c r="C44" s="90"/>
      <c r="D44" s="91"/>
      <c r="E44" s="91"/>
      <c r="F44" s="92"/>
      <c r="G44" s="92"/>
      <c r="H44" s="93"/>
      <c r="I44" s="87"/>
      <c r="K44" s="88"/>
      <c r="L44" s="82"/>
      <c r="M44" s="82"/>
      <c r="N44" s="82"/>
      <c r="O44" s="92"/>
      <c r="P44" s="92"/>
      <c r="Q44" s="93"/>
      <c r="R44" s="87"/>
    </row>
    <row r="45" spans="1:18" ht="12.75">
      <c r="A45" s="94"/>
      <c r="B45" s="79"/>
      <c r="C45" s="89" t="e">
        <f>VLOOKUP(B45,'пр.взв'!B25:E48,2,FALSE)</f>
        <v>#N/A</v>
      </c>
      <c r="D45" s="84" t="e">
        <f>VLOOKUP(C45,'пр.взв'!C25:F48,2,FALSE)</f>
        <v>#N/A</v>
      </c>
      <c r="E45" s="84" t="e">
        <f>VLOOKUP(D45,'пр.взв'!D25:G48,2,FALSE)</f>
        <v>#N/A</v>
      </c>
      <c r="F45" s="73"/>
      <c r="G45" s="73"/>
      <c r="H45" s="75"/>
      <c r="I45" s="77"/>
      <c r="K45" s="79"/>
      <c r="L45" s="81" t="e">
        <f>VLOOKUP(K45,'пр.взв'!B7:E30,2,FALSE)</f>
        <v>#N/A</v>
      </c>
      <c r="M45" s="81" t="e">
        <f>VLOOKUP(L45,'пр.взв'!C7:F30,2,FALSE)</f>
        <v>#N/A</v>
      </c>
      <c r="N45" s="81" t="e">
        <f>VLOOKUP(M45,'пр.взв'!D7:G30,2,FALSE)</f>
        <v>#N/A</v>
      </c>
      <c r="O45" s="73"/>
      <c r="P45" s="73"/>
      <c r="Q45" s="75"/>
      <c r="R45" s="77"/>
    </row>
    <row r="46" spans="1:18" ht="13.5" thickBot="1">
      <c r="A46" s="94"/>
      <c r="B46" s="80"/>
      <c r="C46" s="90"/>
      <c r="D46" s="91"/>
      <c r="E46" s="91"/>
      <c r="F46" s="74"/>
      <c r="G46" s="74"/>
      <c r="H46" s="76"/>
      <c r="I46" s="78"/>
      <c r="K46" s="80"/>
      <c r="L46" s="82"/>
      <c r="M46" s="82"/>
      <c r="N46" s="82"/>
      <c r="O46" s="74"/>
      <c r="P46" s="74"/>
      <c r="Q46" s="76"/>
      <c r="R46" s="78"/>
    </row>
    <row r="47" spans="1:18" ht="12.75">
      <c r="A47" s="94"/>
      <c r="B47" s="80"/>
      <c r="C47" s="89" t="e">
        <f>VLOOKUP(B47,'пр.взв'!B27:E50,2,FALSE)</f>
        <v>#N/A</v>
      </c>
      <c r="D47" s="84" t="e">
        <f>VLOOKUP(C47,'пр.взв'!C27:F50,2,FALSE)</f>
        <v>#N/A</v>
      </c>
      <c r="E47" s="84" t="e">
        <f>VLOOKUP(D47,'пр.взв'!D27:G50,2,FALSE)</f>
        <v>#N/A</v>
      </c>
      <c r="F47" s="74"/>
      <c r="G47" s="74"/>
      <c r="H47" s="76"/>
      <c r="I47" s="78"/>
      <c r="K47" s="80"/>
      <c r="L47" s="89" t="e">
        <f>VLOOKUP(K47,'пр.взв'!B9:E30,2,FALSE)</f>
        <v>#N/A</v>
      </c>
      <c r="M47" s="89" t="e">
        <f>VLOOKUP(L47,'пр.взв'!C9:F30,2,FALSE)</f>
        <v>#N/A</v>
      </c>
      <c r="N47" s="89" t="e">
        <f>VLOOKUP(M47,'пр.взв'!D9:G30,2,FALSE)</f>
        <v>#N/A</v>
      </c>
      <c r="O47" s="74"/>
      <c r="P47" s="74"/>
      <c r="Q47" s="76"/>
      <c r="R47" s="78"/>
    </row>
    <row r="48" spans="1:18" ht="13.5" thickBot="1">
      <c r="A48" s="94"/>
      <c r="B48" s="88"/>
      <c r="C48" s="90"/>
      <c r="D48" s="91"/>
      <c r="E48" s="91"/>
      <c r="F48" s="92"/>
      <c r="G48" s="92"/>
      <c r="H48" s="93"/>
      <c r="I48" s="87"/>
      <c r="K48" s="88"/>
      <c r="L48" s="82"/>
      <c r="M48" s="82"/>
      <c r="N48" s="82"/>
      <c r="O48" s="92"/>
      <c r="P48" s="92"/>
      <c r="Q48" s="93"/>
      <c r="R48" s="87"/>
    </row>
    <row r="49" spans="1:18" ht="12.75">
      <c r="A49" s="94"/>
      <c r="B49" s="79"/>
      <c r="C49" s="81" t="e">
        <f>VLOOKUP(B49,'пр.взв'!B13:E36,2,FALSE)</f>
        <v>#N/A</v>
      </c>
      <c r="D49" s="85" t="e">
        <f>VLOOKUP(C49,'пр.взв'!C13:F36,2,FALSE)</f>
        <v>#N/A</v>
      </c>
      <c r="E49" s="85" t="e">
        <f>VLOOKUP(D49,'пр.взв'!D13:G36,2,FALSE)</f>
        <v>#N/A</v>
      </c>
      <c r="F49" s="73"/>
      <c r="G49" s="73"/>
      <c r="H49" s="75"/>
      <c r="I49" s="77"/>
      <c r="K49" s="79"/>
      <c r="L49" s="81" t="e">
        <f>VLOOKUP(K49,'пр.взв'!B7:E30,2,FALSE)</f>
        <v>#N/A</v>
      </c>
      <c r="M49" s="81" t="e">
        <f>VLOOKUP(L49,'пр.взв'!C7:F30,2,FALSE)</f>
        <v>#N/A</v>
      </c>
      <c r="N49" s="81" t="e">
        <f>VLOOKUP(M49,'пр.взв'!D7:G30,2,FALSE)</f>
        <v>#N/A</v>
      </c>
      <c r="O49" s="73"/>
      <c r="P49" s="73"/>
      <c r="Q49" s="75"/>
      <c r="R49" s="77"/>
    </row>
    <row r="50" spans="1:18" ht="12.75">
      <c r="A50" s="94"/>
      <c r="B50" s="80"/>
      <c r="C50" s="82"/>
      <c r="D50" s="86"/>
      <c r="E50" s="86"/>
      <c r="F50" s="74"/>
      <c r="G50" s="74"/>
      <c r="H50" s="76"/>
      <c r="I50" s="78"/>
      <c r="K50" s="80"/>
      <c r="L50" s="82"/>
      <c r="M50" s="82"/>
      <c r="N50" s="82"/>
      <c r="O50" s="74"/>
      <c r="P50" s="74"/>
      <c r="Q50" s="76"/>
      <c r="R50" s="78"/>
    </row>
    <row r="51" spans="1:18" ht="12.75">
      <c r="A51" s="94"/>
      <c r="B51" s="80"/>
      <c r="C51" s="89" t="e">
        <f>VLOOKUP(B51,'пр.взв'!B7:E30,2,FALSE)</f>
        <v>#N/A</v>
      </c>
      <c r="D51" s="84" t="e">
        <f>VLOOKUP(C51,'пр.взв'!C7:F30,2,FALSE)</f>
        <v>#N/A</v>
      </c>
      <c r="E51" s="84" t="e">
        <f>VLOOKUP(D51,'пр.взв'!D7:G30,2,FALSE)</f>
        <v>#N/A</v>
      </c>
      <c r="F51" s="74"/>
      <c r="G51" s="74"/>
      <c r="H51" s="76"/>
      <c r="I51" s="78"/>
      <c r="K51" s="80"/>
      <c r="L51" s="89" t="e">
        <f>VLOOKUP(K51,'пр.взв'!B7:E30,2,FALSE)</f>
        <v>#N/A</v>
      </c>
      <c r="M51" s="89" t="e">
        <f>VLOOKUP(L51,'пр.взв'!C7:F30,2,FALSE)</f>
        <v>#N/A</v>
      </c>
      <c r="N51" s="89" t="e">
        <f>VLOOKUP(M51,'пр.взв'!D7:G30,2,FALSE)</f>
        <v>#N/A</v>
      </c>
      <c r="O51" s="74"/>
      <c r="P51" s="74"/>
      <c r="Q51" s="76"/>
      <c r="R51" s="78"/>
    </row>
    <row r="52" spans="1:18" ht="13.5" thickBot="1">
      <c r="A52" s="94"/>
      <c r="B52" s="88"/>
      <c r="C52" s="90"/>
      <c r="D52" s="91"/>
      <c r="E52" s="91"/>
      <c r="F52" s="92"/>
      <c r="G52" s="92"/>
      <c r="H52" s="93"/>
      <c r="I52" s="87"/>
      <c r="K52" s="88"/>
      <c r="L52" s="82"/>
      <c r="M52" s="82"/>
      <c r="N52" s="82"/>
      <c r="O52" s="92"/>
      <c r="P52" s="92"/>
      <c r="Q52" s="93"/>
      <c r="R52" s="87"/>
    </row>
    <row r="53" spans="1:18" ht="12.75">
      <c r="A53" s="94"/>
      <c r="B53" s="79"/>
      <c r="C53" s="81" t="e">
        <f>VLOOKUP(B53,'пр.взв'!B7:E30,2,FALSE)</f>
        <v>#N/A</v>
      </c>
      <c r="D53" s="85" t="e">
        <f>VLOOKUP(C53,'пр.взв'!C7:F30,2,FALSE)</f>
        <v>#N/A</v>
      </c>
      <c r="E53" s="85" t="e">
        <f>VLOOKUP(D53,'пр.взв'!D7:G30,2,FALSE)</f>
        <v>#N/A</v>
      </c>
      <c r="F53" s="73"/>
      <c r="G53" s="73"/>
      <c r="H53" s="75"/>
      <c r="I53" s="77"/>
      <c r="K53" s="79"/>
      <c r="L53" s="81" t="e">
        <f>VLOOKUP(K53,'пр.взв'!B7:E30,2,FALSE)</f>
        <v>#N/A</v>
      </c>
      <c r="M53" s="81" t="e">
        <f>VLOOKUP(L53,'пр.взв'!C7:F30,2,FALSE)</f>
        <v>#N/A</v>
      </c>
      <c r="N53" s="81" t="e">
        <f>VLOOKUP(M53,'пр.взв'!D7:G30,2,FALSE)</f>
        <v>#N/A</v>
      </c>
      <c r="O53" s="73"/>
      <c r="P53" s="73"/>
      <c r="Q53" s="75"/>
      <c r="R53" s="77"/>
    </row>
    <row r="54" spans="1:18" ht="12.75">
      <c r="A54" s="94"/>
      <c r="B54" s="80"/>
      <c r="C54" s="82"/>
      <c r="D54" s="86"/>
      <c r="E54" s="86"/>
      <c r="F54" s="74"/>
      <c r="G54" s="74"/>
      <c r="H54" s="76"/>
      <c r="I54" s="78"/>
      <c r="K54" s="80"/>
      <c r="L54" s="82"/>
      <c r="M54" s="82"/>
      <c r="N54" s="82"/>
      <c r="O54" s="74"/>
      <c r="P54" s="74"/>
      <c r="Q54" s="76"/>
      <c r="R54" s="78"/>
    </row>
    <row r="55" spans="1:18" ht="12.75">
      <c r="A55" s="94"/>
      <c r="B55" s="80"/>
      <c r="C55" s="89" t="e">
        <f>VLOOKUP(B55,'пр.взв'!B9:E32,2,FALSE)</f>
        <v>#N/A</v>
      </c>
      <c r="D55" s="84" t="e">
        <f>VLOOKUP(C55,'пр.взв'!C9:F32,2,FALSE)</f>
        <v>#N/A</v>
      </c>
      <c r="E55" s="84" t="e">
        <f>VLOOKUP(D55,'пр.взв'!D9:G32,2,FALSE)</f>
        <v>#N/A</v>
      </c>
      <c r="F55" s="74"/>
      <c r="G55" s="74"/>
      <c r="H55" s="76"/>
      <c r="I55" s="78"/>
      <c r="K55" s="80"/>
      <c r="L55" s="89" t="e">
        <f>VLOOKUP(K55,'пр.взв'!B9:E32,2,FALSE)</f>
        <v>#N/A</v>
      </c>
      <c r="M55" s="89" t="e">
        <f>VLOOKUP(L55,'пр.взв'!C9:F32,2,FALSE)</f>
        <v>#N/A</v>
      </c>
      <c r="N55" s="89" t="e">
        <f>VLOOKUP(M55,'пр.взв'!D9:G32,2,FALSE)</f>
        <v>#N/A</v>
      </c>
      <c r="O55" s="74"/>
      <c r="P55" s="74"/>
      <c r="Q55" s="76"/>
      <c r="R55" s="78"/>
    </row>
    <row r="56" spans="1:18" ht="13.5" thickBot="1">
      <c r="A56" s="94"/>
      <c r="B56" s="88"/>
      <c r="C56" s="90"/>
      <c r="D56" s="91"/>
      <c r="E56" s="91"/>
      <c r="F56" s="92"/>
      <c r="G56" s="92"/>
      <c r="H56" s="93"/>
      <c r="I56" s="87"/>
      <c r="K56" s="88"/>
      <c r="L56" s="82"/>
      <c r="M56" s="82"/>
      <c r="N56" s="82"/>
      <c r="O56" s="92"/>
      <c r="P56" s="92"/>
      <c r="Q56" s="93"/>
      <c r="R56" s="87"/>
    </row>
    <row r="57" spans="1:18" ht="12.75">
      <c r="A57" s="94"/>
      <c r="B57" s="79"/>
      <c r="C57" s="81" t="e">
        <f>VLOOKUP(B57,'пр.взв'!B11:E34,2,FALSE)</f>
        <v>#N/A</v>
      </c>
      <c r="D57" s="85" t="e">
        <f>VLOOKUP(C57,'пр.взв'!C11:F34,2,FALSE)</f>
        <v>#N/A</v>
      </c>
      <c r="E57" s="85" t="e">
        <f>VLOOKUP(D57,'пр.взв'!D11:G34,2,FALSE)</f>
        <v>#N/A</v>
      </c>
      <c r="F57" s="103"/>
      <c r="G57" s="73"/>
      <c r="H57" s="75"/>
      <c r="I57" s="77"/>
      <c r="K57" s="79"/>
      <c r="L57" s="81" t="e">
        <f>VLOOKUP(K57,'пр.взв'!B7:E30,2,FALSE)</f>
        <v>#N/A</v>
      </c>
      <c r="M57" s="81" t="e">
        <f>VLOOKUP(L57,'пр.взв'!C7:F30,2,FALSE)</f>
        <v>#N/A</v>
      </c>
      <c r="N57" s="81" t="e">
        <f>VLOOKUP(M57,'пр.взв'!D7:G30,2,FALSE)</f>
        <v>#N/A</v>
      </c>
      <c r="O57" s="103"/>
      <c r="P57" s="73"/>
      <c r="Q57" s="75"/>
      <c r="R57" s="77"/>
    </row>
    <row r="58" spans="1:18" ht="12.75">
      <c r="A58" s="94"/>
      <c r="B58" s="80"/>
      <c r="C58" s="82"/>
      <c r="D58" s="86"/>
      <c r="E58" s="86"/>
      <c r="F58" s="101"/>
      <c r="G58" s="74"/>
      <c r="H58" s="76"/>
      <c r="I58" s="78"/>
      <c r="K58" s="80"/>
      <c r="L58" s="82"/>
      <c r="M58" s="82"/>
      <c r="N58" s="82"/>
      <c r="O58" s="101"/>
      <c r="P58" s="74"/>
      <c r="Q58" s="76"/>
      <c r="R58" s="78"/>
    </row>
    <row r="59" spans="1:18" ht="12.75">
      <c r="A59" s="94"/>
      <c r="B59" s="80"/>
      <c r="C59" s="89" t="e">
        <f>VLOOKUP(B59,'пр.взв'!B7:E30,2,FALSE)</f>
        <v>#N/A</v>
      </c>
      <c r="D59" s="84" t="e">
        <f>VLOOKUP(C59,'пр.взв'!C7:F30,2,FALSE)</f>
        <v>#N/A</v>
      </c>
      <c r="E59" s="84" t="e">
        <f>VLOOKUP(D59,'пр.взв'!D7:G30,2,FALSE)</f>
        <v>#N/A</v>
      </c>
      <c r="F59" s="101"/>
      <c r="G59" s="74"/>
      <c r="H59" s="76"/>
      <c r="I59" s="78"/>
      <c r="K59" s="80"/>
      <c r="L59" s="89" t="e">
        <f>VLOOKUP(K59,'пр.взв'!B7:E30,2,FALSE)</f>
        <v>#N/A</v>
      </c>
      <c r="M59" s="89" t="e">
        <f>VLOOKUP(L59,'пр.взв'!C13:F36,2,FALSE)</f>
        <v>#N/A</v>
      </c>
      <c r="N59" s="89" t="e">
        <f>VLOOKUP(M59,'пр.взв'!D13:G36,2,FALSE)</f>
        <v>#N/A</v>
      </c>
      <c r="O59" s="101"/>
      <c r="P59" s="74"/>
      <c r="Q59" s="76"/>
      <c r="R59" s="78"/>
    </row>
    <row r="60" spans="1:18" ht="13.5" thickBot="1">
      <c r="A60" s="94"/>
      <c r="B60" s="88"/>
      <c r="C60" s="90"/>
      <c r="D60" s="91"/>
      <c r="E60" s="91"/>
      <c r="F60" s="102"/>
      <c r="G60" s="92"/>
      <c r="H60" s="93"/>
      <c r="I60" s="87"/>
      <c r="K60" s="88"/>
      <c r="L60" s="90"/>
      <c r="M60" s="90"/>
      <c r="N60" s="90"/>
      <c r="O60" s="102"/>
      <c r="P60" s="92"/>
      <c r="Q60" s="93"/>
      <c r="R60" s="87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64" t="s">
        <v>23</v>
      </c>
      <c r="C63" s="64"/>
      <c r="D63" s="64"/>
      <c r="E63" s="64"/>
      <c r="F63" s="64"/>
      <c r="G63" s="64"/>
      <c r="H63" s="64"/>
      <c r="I63" s="64"/>
      <c r="K63" s="64" t="s">
        <v>23</v>
      </c>
      <c r="L63" s="64"/>
      <c r="M63" s="64"/>
      <c r="N63" s="64"/>
      <c r="O63" s="64"/>
      <c r="P63" s="64"/>
      <c r="Q63" s="64"/>
      <c r="R63" s="64"/>
    </row>
    <row r="64" spans="1:18" ht="13.5" thickBot="1">
      <c r="A64" s="12"/>
      <c r="B64" s="14">
        <v>5</v>
      </c>
      <c r="C64" s="14" t="s">
        <v>38</v>
      </c>
      <c r="D64" s="14"/>
      <c r="E64" s="15">
        <v>100</v>
      </c>
      <c r="F64" s="15" t="s">
        <v>30</v>
      </c>
      <c r="G64" s="14"/>
      <c r="H64" s="14"/>
      <c r="I64" s="14"/>
      <c r="K64" s="14">
        <v>4</v>
      </c>
      <c r="L64" s="14" t="s">
        <v>38</v>
      </c>
      <c r="M64" s="14"/>
      <c r="N64" s="14">
        <v>100</v>
      </c>
      <c r="O64" s="15" t="s">
        <v>30</v>
      </c>
      <c r="P64" s="14"/>
      <c r="Q64" s="14"/>
      <c r="R64" s="14"/>
    </row>
    <row r="65" spans="1:18" ht="12.75">
      <c r="A65" s="12"/>
      <c r="B65" s="65" t="s">
        <v>5</v>
      </c>
      <c r="C65" s="67" t="s">
        <v>2</v>
      </c>
      <c r="D65" s="69" t="s">
        <v>24</v>
      </c>
      <c r="E65" s="67" t="s">
        <v>25</v>
      </c>
      <c r="F65" s="67" t="s">
        <v>26</v>
      </c>
      <c r="G65" s="69" t="s">
        <v>27</v>
      </c>
      <c r="H65" s="67" t="s">
        <v>28</v>
      </c>
      <c r="I65" s="71" t="s">
        <v>29</v>
      </c>
      <c r="K65" s="65" t="s">
        <v>5</v>
      </c>
      <c r="L65" s="67" t="s">
        <v>2</v>
      </c>
      <c r="M65" s="69" t="s">
        <v>24</v>
      </c>
      <c r="N65" s="67" t="s">
        <v>25</v>
      </c>
      <c r="O65" s="67" t="s">
        <v>26</v>
      </c>
      <c r="P65" s="69" t="s">
        <v>27</v>
      </c>
      <c r="Q65" s="67" t="s">
        <v>28</v>
      </c>
      <c r="R65" s="71" t="s">
        <v>29</v>
      </c>
    </row>
    <row r="66" spans="1:18" ht="13.5" thickBot="1">
      <c r="A66" s="12"/>
      <c r="B66" s="66"/>
      <c r="C66" s="68"/>
      <c r="D66" s="70"/>
      <c r="E66" s="68"/>
      <c r="F66" s="68"/>
      <c r="G66" s="70"/>
      <c r="H66" s="68"/>
      <c r="I66" s="72"/>
      <c r="K66" s="66"/>
      <c r="L66" s="68"/>
      <c r="M66" s="70"/>
      <c r="N66" s="68"/>
      <c r="O66" s="68"/>
      <c r="P66" s="70"/>
      <c r="Q66" s="68"/>
      <c r="R66" s="72"/>
    </row>
    <row r="67" spans="1:18" ht="12.75" customHeight="1">
      <c r="A67" s="12"/>
      <c r="B67" s="79">
        <v>7</v>
      </c>
      <c r="C67" s="81" t="str">
        <f>VLOOKUP(B67,'пр.взв'!B7:E30,2,FALSE)</f>
        <v>ЧАРКИН Илья Николаевич</v>
      </c>
      <c r="D67" s="85" t="str">
        <f>VLOOKUP(C67,'пр.взв'!C7:F30,2,FALSE)</f>
        <v>08.01.89 мсмк</v>
      </c>
      <c r="E67" s="85" t="str">
        <f>VLOOKUP(D67,'пр.взв'!D7:G30,2,FALSE)</f>
        <v>ЦФО Рязанская Рязань </v>
      </c>
      <c r="F67" s="73"/>
      <c r="G67" s="73"/>
      <c r="H67" s="75"/>
      <c r="I67" s="77"/>
      <c r="K67" s="115">
        <v>11</v>
      </c>
      <c r="L67" s="117" t="str">
        <f>VLOOKUP(K67,'пр.взв'!B13:E36,2,FALSE)</f>
        <v>ФОМИЧЕВ Илья Алексеевич</v>
      </c>
      <c r="M67" s="117" t="str">
        <f>VLOOKUP(L67,'пр.взв'!C7:F30,2,FALSE)</f>
        <v>14.05.88 мс</v>
      </c>
      <c r="N67" s="117" t="str">
        <f>VLOOKUP(M67,'пр.взв'!D7:G30,2,FALSE)</f>
        <v>ЦФО Брянская Брянск Д</v>
      </c>
      <c r="O67" s="73"/>
      <c r="P67" s="73"/>
      <c r="Q67" s="75"/>
      <c r="R67" s="77"/>
    </row>
    <row r="68" spans="1:18" ht="12.75" customHeight="1">
      <c r="A68" s="12"/>
      <c r="B68" s="80"/>
      <c r="C68" s="82"/>
      <c r="D68" s="86"/>
      <c r="E68" s="86"/>
      <c r="F68" s="74"/>
      <c r="G68" s="74"/>
      <c r="H68" s="76"/>
      <c r="I68" s="78"/>
      <c r="K68" s="116"/>
      <c r="L68" s="89"/>
      <c r="M68" s="89"/>
      <c r="N68" s="89"/>
      <c r="O68" s="74"/>
      <c r="P68" s="74"/>
      <c r="Q68" s="76"/>
      <c r="R68" s="78"/>
    </row>
    <row r="69" spans="1:18" ht="12.75" customHeight="1">
      <c r="A69" s="12"/>
      <c r="B69" s="80">
        <v>9</v>
      </c>
      <c r="C69" s="89" t="str">
        <f>VLOOKUP(B69,'пр.взв'!B7:E30,2,FALSE)</f>
        <v>Григорян Арам Арайикович</v>
      </c>
      <c r="D69" s="84" t="str">
        <f>VLOOKUP(C69,'пр.взв'!C7:F30,2,FALSE)</f>
        <v>03.02.90 мс</v>
      </c>
      <c r="E69" s="84" t="str">
        <f>VLOOKUP(D69,'пр.взв'!D7:G30,2,FALSE)</f>
        <v>ЦФО Тульская Тула Д</v>
      </c>
      <c r="F69" s="74"/>
      <c r="G69" s="74"/>
      <c r="H69" s="76"/>
      <c r="I69" s="78"/>
      <c r="K69" s="118">
        <v>15</v>
      </c>
      <c r="L69" s="120" t="str">
        <f>VLOOKUP(K69,'пр.взв'!B13:E36,2,FALSE)</f>
        <v>ЮСУФОВ Гаджи Чингизович</v>
      </c>
      <c r="M69" s="120" t="str">
        <f>VLOOKUP(L69,'пр.взв'!C13:F36,2,FALSE)</f>
        <v>08.05.90 кмс</v>
      </c>
      <c r="N69" s="120" t="str">
        <f>VLOOKUP(M69,'пр.взв'!D13:G36,2,FALSE)</f>
        <v>ПФО Пермский Пермь МО</v>
      </c>
      <c r="O69" s="74"/>
      <c r="P69" s="74"/>
      <c r="Q69" s="76"/>
      <c r="R69" s="78"/>
    </row>
    <row r="70" spans="1:18" ht="13.5" customHeight="1" thickBot="1">
      <c r="A70" s="12"/>
      <c r="B70" s="88"/>
      <c r="C70" s="90"/>
      <c r="D70" s="91"/>
      <c r="E70" s="91"/>
      <c r="F70" s="92"/>
      <c r="G70" s="92"/>
      <c r="H70" s="93"/>
      <c r="I70" s="87"/>
      <c r="K70" s="119"/>
      <c r="L70" s="121"/>
      <c r="M70" s="121"/>
      <c r="N70" s="121"/>
      <c r="O70" s="92"/>
      <c r="P70" s="92"/>
      <c r="Q70" s="93"/>
      <c r="R70" s="87"/>
    </row>
    <row r="71" spans="1:18" ht="12.75" customHeight="1">
      <c r="A71" s="12"/>
      <c r="B71" s="79"/>
      <c r="C71" s="89" t="e">
        <f>VLOOKUP(B71,'пр.взв'!B7:E30,2,FALSE)</f>
        <v>#N/A</v>
      </c>
      <c r="D71" s="84" t="e">
        <f>VLOOKUP(C71,'пр.взв'!C7:F30,2,FALSE)</f>
        <v>#N/A</v>
      </c>
      <c r="E71" s="84" t="e">
        <f>VLOOKUP(D71,'пр.взв'!D7:G30,2,FALSE)</f>
        <v>#N/A</v>
      </c>
      <c r="F71" s="73"/>
      <c r="G71" s="73"/>
      <c r="H71" s="75"/>
      <c r="I71" s="77"/>
      <c r="K71" s="115">
        <v>13</v>
      </c>
      <c r="L71" s="120" t="str">
        <f>VLOOKUP(K71,'пр.взв'!B15:E38,2,FALSE)</f>
        <v>МАКАРОВ Дмитрий Леонидови</v>
      </c>
      <c r="M71" s="120" t="str">
        <f>VLOOKUP(L71,'пр.взв'!C15:F38,2,FALSE)</f>
        <v>14.08.88 кмс</v>
      </c>
      <c r="N71" s="120" t="str">
        <f>VLOOKUP(M71,'пр.взв'!D15:G38,2,FALSE)</f>
        <v>ЦФО Орловская Орел ЮР</v>
      </c>
      <c r="O71" s="73"/>
      <c r="P71" s="73"/>
      <c r="Q71" s="75"/>
      <c r="R71" s="77"/>
    </row>
    <row r="72" spans="1:18" ht="12.75" customHeight="1" thickBot="1">
      <c r="A72" s="12"/>
      <c r="B72" s="80"/>
      <c r="C72" s="82"/>
      <c r="D72" s="86"/>
      <c r="E72" s="86"/>
      <c r="F72" s="74"/>
      <c r="G72" s="74"/>
      <c r="H72" s="76"/>
      <c r="I72" s="78"/>
      <c r="K72" s="116"/>
      <c r="L72" s="121"/>
      <c r="M72" s="121"/>
      <c r="N72" s="121"/>
      <c r="O72" s="74"/>
      <c r="P72" s="74"/>
      <c r="Q72" s="76"/>
      <c r="R72" s="78"/>
    </row>
    <row r="73" spans="1:18" ht="12.75" customHeight="1">
      <c r="A73" s="12"/>
      <c r="B73" s="80"/>
      <c r="C73" s="89" t="e">
        <f>VLOOKUP(B73,'пр.взв'!B7:E30,2,FALSE)</f>
        <v>#N/A</v>
      </c>
      <c r="D73" s="84" t="e">
        <f>VLOOKUP(C73,'пр.взв'!C7:F30,2,FALSE)</f>
        <v>#N/A</v>
      </c>
      <c r="E73" s="84" t="e">
        <f>VLOOKUP(D73,'пр.взв'!D7:G30,2,FALSE)</f>
        <v>#N/A</v>
      </c>
      <c r="F73" s="74"/>
      <c r="G73" s="74"/>
      <c r="H73" s="76"/>
      <c r="I73" s="78"/>
      <c r="K73" s="118">
        <v>18</v>
      </c>
      <c r="L73" s="120" t="str">
        <f>VLOOKUP(K73,'пр.взв'!B23:E46,2,FALSE)</f>
        <v>ОСИПЕНКО Артем Иванович</v>
      </c>
      <c r="M73" s="120" t="str">
        <f>VLOOKUP(L73,'пр.взв'!C23:F46,2,FALSE)</f>
        <v>27.05.88 мсмк</v>
      </c>
      <c r="N73" s="120" t="str">
        <f>VLOOKUP(M73,'пр.взв'!D23:G46,2,FALSE)</f>
        <v>ЦФО Брянская Брянск ВС</v>
      </c>
      <c r="O73" s="74"/>
      <c r="P73" s="74"/>
      <c r="Q73" s="76"/>
      <c r="R73" s="78"/>
    </row>
    <row r="74" spans="1:18" ht="13.5" customHeight="1" thickBot="1">
      <c r="A74" s="12"/>
      <c r="B74" s="88"/>
      <c r="C74" s="82"/>
      <c r="D74" s="86"/>
      <c r="E74" s="86"/>
      <c r="F74" s="92"/>
      <c r="G74" s="92"/>
      <c r="H74" s="93"/>
      <c r="I74" s="87"/>
      <c r="K74" s="119"/>
      <c r="L74" s="121"/>
      <c r="M74" s="121"/>
      <c r="N74" s="121"/>
      <c r="O74" s="92"/>
      <c r="P74" s="92"/>
      <c r="Q74" s="93"/>
      <c r="R74" s="87"/>
    </row>
    <row r="75" spans="1:18" ht="12.75" customHeight="1">
      <c r="A75" s="12"/>
      <c r="B75" s="79"/>
      <c r="C75" s="81" t="e">
        <f>VLOOKUP(B75,'пр.взв'!B7:E30,2,FALSE)</f>
        <v>#N/A</v>
      </c>
      <c r="D75" s="85" t="e">
        <f>VLOOKUP(C75,'пр.взв'!C7:F30,2,FALSE)</f>
        <v>#N/A</v>
      </c>
      <c r="E75" s="85" t="e">
        <f>VLOOKUP(D75,'пр.взв'!D7:G30,2,FALSE)</f>
        <v>#N/A</v>
      </c>
      <c r="F75" s="73"/>
      <c r="G75" s="73"/>
      <c r="H75" s="75"/>
      <c r="I75" s="77"/>
      <c r="K75" s="115"/>
      <c r="L75" s="120" t="e">
        <f>VLOOKUP(K75,'пр.взв'!B19:E42,2,FALSE)</f>
        <v>#N/A</v>
      </c>
      <c r="M75" s="120" t="e">
        <f>VLOOKUP(L75,'пр.взв'!C19:F42,2,FALSE)</f>
        <v>#N/A</v>
      </c>
      <c r="N75" s="120" t="e">
        <f>VLOOKUP(M75,'пр.взв'!D19:G42,2,FALSE)</f>
        <v>#N/A</v>
      </c>
      <c r="O75" s="73"/>
      <c r="P75" s="73"/>
      <c r="Q75" s="75"/>
      <c r="R75" s="77"/>
    </row>
    <row r="76" spans="1:18" ht="12.75" customHeight="1" thickBot="1">
      <c r="A76" s="12"/>
      <c r="B76" s="80"/>
      <c r="C76" s="82"/>
      <c r="D76" s="86"/>
      <c r="E76" s="86"/>
      <c r="F76" s="74"/>
      <c r="G76" s="74"/>
      <c r="H76" s="76"/>
      <c r="I76" s="78"/>
      <c r="K76" s="116"/>
      <c r="L76" s="121"/>
      <c r="M76" s="121"/>
      <c r="N76" s="121"/>
      <c r="O76" s="74"/>
      <c r="P76" s="74"/>
      <c r="Q76" s="76"/>
      <c r="R76" s="78"/>
    </row>
    <row r="77" spans="1:18" ht="12.75" customHeight="1">
      <c r="A77" s="12"/>
      <c r="B77" s="80"/>
      <c r="C77" s="89" t="e">
        <f>VLOOKUP(B77,'пр.взв'!B7:E30,2,FALSE)</f>
        <v>#N/A</v>
      </c>
      <c r="D77" s="84" t="e">
        <f>VLOOKUP(C77,'пр.взв'!C7:F30,2,FALSE)</f>
        <v>#N/A</v>
      </c>
      <c r="E77" s="84" t="e">
        <f>VLOOKUP(D77,'пр.взв'!D7:G30,2,FALSE)</f>
        <v>#N/A</v>
      </c>
      <c r="F77" s="74"/>
      <c r="G77" s="74"/>
      <c r="H77" s="76"/>
      <c r="I77" s="78"/>
      <c r="K77" s="118"/>
      <c r="L77" s="120" t="e">
        <f>VLOOKUP(K77,'пр.взв'!B21:E44,2,FALSE)</f>
        <v>#N/A</v>
      </c>
      <c r="M77" s="120" t="e">
        <f>VLOOKUP(L77,'пр.взв'!C21:F44,2,FALSE)</f>
        <v>#N/A</v>
      </c>
      <c r="N77" s="120" t="e">
        <f>VLOOKUP(M77,'пр.взв'!D21:G44,2,FALSE)</f>
        <v>#N/A</v>
      </c>
      <c r="O77" s="74"/>
      <c r="P77" s="74"/>
      <c r="Q77" s="76"/>
      <c r="R77" s="78"/>
    </row>
    <row r="78" spans="1:18" ht="13.5" customHeight="1" thickBot="1">
      <c r="A78" s="12"/>
      <c r="B78" s="88"/>
      <c r="C78" s="82"/>
      <c r="D78" s="86"/>
      <c r="E78" s="86"/>
      <c r="F78" s="92"/>
      <c r="G78" s="92"/>
      <c r="H78" s="93"/>
      <c r="I78" s="87"/>
      <c r="K78" s="119"/>
      <c r="L78" s="121"/>
      <c r="M78" s="121"/>
      <c r="N78" s="121"/>
      <c r="O78" s="92"/>
      <c r="P78" s="92"/>
      <c r="Q78" s="93"/>
      <c r="R78" s="87"/>
    </row>
    <row r="79" spans="1:18" ht="12.75" customHeight="1">
      <c r="A79" s="12"/>
      <c r="B79" s="79"/>
      <c r="C79" s="81" t="e">
        <f>VLOOKUP(B79,'пр.взв'!B7:E30,2,FALSE)</f>
        <v>#N/A</v>
      </c>
      <c r="D79" s="85" t="e">
        <f>VLOOKUP(C79,'пр.взв'!C7:F30,2,FALSE)</f>
        <v>#N/A</v>
      </c>
      <c r="E79" s="85" t="e">
        <f>VLOOKUP(D79,'пр.взв'!D7:G30,2,FALSE)</f>
        <v>#N/A</v>
      </c>
      <c r="F79" s="73" t="s">
        <v>164</v>
      </c>
      <c r="G79" s="73"/>
      <c r="H79" s="75"/>
      <c r="I79" s="77"/>
      <c r="K79" s="115"/>
      <c r="L79" s="120" t="e">
        <f>VLOOKUP(K79,'пр.взв'!B17:E40,2,FALSE)</f>
        <v>#N/A</v>
      </c>
      <c r="M79" s="120" t="e">
        <f>VLOOKUP(L79,'пр.взв'!C17:F40,2,FALSE)</f>
        <v>#N/A</v>
      </c>
      <c r="N79" s="120" t="e">
        <f>VLOOKUP(M79,'пр.взв'!D17:G40,2,FALSE)</f>
        <v>#N/A</v>
      </c>
      <c r="O79" s="73" t="s">
        <v>164</v>
      </c>
      <c r="P79" s="73"/>
      <c r="Q79" s="75"/>
      <c r="R79" s="77"/>
    </row>
    <row r="80" spans="1:18" ht="12.75" customHeight="1" thickBot="1">
      <c r="A80" s="12"/>
      <c r="B80" s="80"/>
      <c r="C80" s="82"/>
      <c r="D80" s="86"/>
      <c r="E80" s="86"/>
      <c r="F80" s="74"/>
      <c r="G80" s="74"/>
      <c r="H80" s="76"/>
      <c r="I80" s="78"/>
      <c r="K80" s="116"/>
      <c r="L80" s="121"/>
      <c r="M80" s="121"/>
      <c r="N80" s="121"/>
      <c r="O80" s="74"/>
      <c r="P80" s="74"/>
      <c r="Q80" s="76"/>
      <c r="R80" s="78"/>
    </row>
    <row r="81" spans="1:18" ht="12.75" customHeight="1">
      <c r="A81" s="12"/>
      <c r="B81" s="80"/>
      <c r="C81" s="89" t="e">
        <f>VLOOKUP(B81,'пр.взв'!B7:E30,2,FALSE)</f>
        <v>#N/A</v>
      </c>
      <c r="D81" s="104" t="e">
        <f>VLOOKUP(C81,'пр.взв'!C7:F30,2,FALSE)</f>
        <v>#N/A</v>
      </c>
      <c r="E81" s="84" t="e">
        <f>VLOOKUP(D81,'пр.взв'!D7:G30,2,FALSE)</f>
        <v>#N/A</v>
      </c>
      <c r="F81" s="74"/>
      <c r="G81" s="74"/>
      <c r="H81" s="76"/>
      <c r="I81" s="78"/>
      <c r="K81" s="118"/>
      <c r="L81" s="120" t="e">
        <f>VLOOKUP(K81,'пр.взв'!B19:E42,2,FALSE)</f>
        <v>#N/A</v>
      </c>
      <c r="M81" s="120" t="e">
        <f>VLOOKUP(L81,'пр.взв'!C19:F42,2,FALSE)</f>
        <v>#N/A</v>
      </c>
      <c r="N81" s="120" t="e">
        <f>VLOOKUP(M81,'пр.взв'!D19:G42,2,FALSE)</f>
        <v>#N/A</v>
      </c>
      <c r="O81" s="74"/>
      <c r="P81" s="74"/>
      <c r="Q81" s="76"/>
      <c r="R81" s="78"/>
    </row>
    <row r="82" spans="1:18" ht="13.5" customHeight="1" thickBot="1">
      <c r="A82" s="12"/>
      <c r="B82" s="88"/>
      <c r="C82" s="82"/>
      <c r="D82" s="105"/>
      <c r="E82" s="86"/>
      <c r="F82" s="92"/>
      <c r="G82" s="92"/>
      <c r="H82" s="93"/>
      <c r="I82" s="87"/>
      <c r="K82" s="119"/>
      <c r="L82" s="121"/>
      <c r="M82" s="121"/>
      <c r="N82" s="121"/>
      <c r="O82" s="92"/>
      <c r="P82" s="92"/>
      <c r="Q82" s="93"/>
      <c r="R82" s="87"/>
    </row>
    <row r="83" spans="1:18" ht="12.75" customHeight="1">
      <c r="A83" s="12"/>
      <c r="B83" s="79"/>
      <c r="C83" s="81" t="e">
        <f>VLOOKUP(B83,'пр.взв'!B7:E30,2,FALSE)</f>
        <v>#N/A</v>
      </c>
      <c r="D83" s="85" t="e">
        <f>VLOOKUP(C83,'пр.взв'!C7:F30,2,FALSE)</f>
        <v>#N/A</v>
      </c>
      <c r="E83" s="85" t="e">
        <f>VLOOKUP(D83,'пр.взв'!D7:G30,2,FALSE)</f>
        <v>#N/A</v>
      </c>
      <c r="G83" s="73"/>
      <c r="H83" s="75"/>
      <c r="I83" s="77"/>
      <c r="K83" s="115"/>
      <c r="L83" s="120" t="e">
        <f>VLOOKUP(K83,'пр.взв'!B21:E44,2,FALSE)</f>
        <v>#N/A</v>
      </c>
      <c r="M83" s="120" t="e">
        <f>VLOOKUP(L83,'пр.взв'!C21:F44,2,FALSE)</f>
        <v>#N/A</v>
      </c>
      <c r="N83" s="120" t="e">
        <f>VLOOKUP(M83,'пр.взв'!D21:G44,2,FALSE)</f>
        <v>#N/A</v>
      </c>
      <c r="P83" s="73"/>
      <c r="Q83" s="75"/>
      <c r="R83" s="77"/>
    </row>
    <row r="84" spans="1:18" ht="12.75" customHeight="1" thickBot="1">
      <c r="A84" s="12"/>
      <c r="B84" s="80"/>
      <c r="C84" s="82"/>
      <c r="D84" s="86"/>
      <c r="E84" s="86"/>
      <c r="G84" s="74"/>
      <c r="H84" s="76"/>
      <c r="I84" s="78"/>
      <c r="K84" s="116"/>
      <c r="L84" s="121"/>
      <c r="M84" s="121"/>
      <c r="N84" s="121"/>
      <c r="P84" s="74"/>
      <c r="Q84" s="76"/>
      <c r="R84" s="78"/>
    </row>
    <row r="85" spans="1:18" ht="12.75" customHeight="1">
      <c r="A85" s="12"/>
      <c r="B85" s="80"/>
      <c r="C85" s="89" t="e">
        <f>VLOOKUP(B85,'пр.взв'!B7:E30,2,FALSE)</f>
        <v>#N/A</v>
      </c>
      <c r="D85" s="84" t="e">
        <f>VLOOKUP(C85,'пр.взв'!C7:F30,2,FALSE)</f>
        <v>#N/A</v>
      </c>
      <c r="E85" s="84" t="e">
        <f>VLOOKUP(D85,'пр.взв'!D7:G30,2,FALSE)</f>
        <v>#N/A</v>
      </c>
      <c r="F85" s="74"/>
      <c r="G85" s="74"/>
      <c r="H85" s="76"/>
      <c r="I85" s="78"/>
      <c r="K85" s="118"/>
      <c r="L85" s="120" t="e">
        <f>VLOOKUP(K85,'пр.взв'!B7:E30,2,FALSE)</f>
        <v>#N/A</v>
      </c>
      <c r="M85" s="120" t="e">
        <f>VLOOKUP(L85,'пр.взв'!C7:F30,2,FALSE)</f>
        <v>#N/A</v>
      </c>
      <c r="N85" s="120" t="e">
        <f>VLOOKUP(M85,'пр.взв'!D7:G30,2,FALSE)</f>
        <v>#N/A</v>
      </c>
      <c r="O85" s="74"/>
      <c r="P85" s="74"/>
      <c r="Q85" s="76"/>
      <c r="R85" s="78"/>
    </row>
    <row r="86" spans="1:18" ht="13.5" customHeight="1" thickBot="1">
      <c r="A86" s="12"/>
      <c r="B86" s="88"/>
      <c r="C86" s="82"/>
      <c r="D86" s="86"/>
      <c r="E86" s="86"/>
      <c r="F86" s="92"/>
      <c r="G86" s="92"/>
      <c r="H86" s="93"/>
      <c r="I86" s="87"/>
      <c r="K86" s="119"/>
      <c r="L86" s="121"/>
      <c r="M86" s="121"/>
      <c r="N86" s="121"/>
      <c r="O86" s="92"/>
      <c r="P86" s="92"/>
      <c r="Q86" s="93"/>
      <c r="R86" s="87"/>
    </row>
    <row r="87" spans="1:18" ht="12.75" customHeight="1">
      <c r="A87" s="12"/>
      <c r="B87" s="79"/>
      <c r="C87" s="81" t="e">
        <f>VLOOKUP(B87,'пр.взв'!B7:E30,2,FALSE)</f>
        <v>#N/A</v>
      </c>
      <c r="D87" s="85" t="e">
        <f>VLOOKUP(C87,'пр.взв'!C7:F30,2,FALSE)</f>
        <v>#N/A</v>
      </c>
      <c r="E87" s="85" t="e">
        <f>VLOOKUP(D87,'пр.взв'!D7:G30,2,FALSE)</f>
        <v>#N/A</v>
      </c>
      <c r="F87" s="73"/>
      <c r="G87" s="73"/>
      <c r="H87" s="75"/>
      <c r="I87" s="77"/>
      <c r="K87" s="115"/>
      <c r="L87" s="117" t="e">
        <f>VLOOKUP(K87,'пр.взв'!B7:E30,2,FALSE)</f>
        <v>#N/A</v>
      </c>
      <c r="M87" s="117" t="e">
        <f>VLOOKUP(L87,'пр.взв'!C7:F30,2,FALSE)</f>
        <v>#N/A</v>
      </c>
      <c r="N87" s="117" t="e">
        <f>VLOOKUP(M87,'пр.взв'!D7:G30,2,FALSE)</f>
        <v>#N/A</v>
      </c>
      <c r="O87" s="73"/>
      <c r="P87" s="73"/>
      <c r="Q87" s="75"/>
      <c r="R87" s="77"/>
    </row>
    <row r="88" spans="1:18" ht="12.75" customHeight="1">
      <c r="A88" s="12"/>
      <c r="B88" s="80"/>
      <c r="C88" s="82"/>
      <c r="D88" s="86"/>
      <c r="E88" s="86"/>
      <c r="F88" s="74"/>
      <c r="G88" s="74"/>
      <c r="H88" s="76"/>
      <c r="I88" s="78"/>
      <c r="K88" s="116"/>
      <c r="L88" s="89"/>
      <c r="M88" s="89"/>
      <c r="N88" s="89"/>
      <c r="O88" s="74"/>
      <c r="P88" s="74"/>
      <c r="Q88" s="76"/>
      <c r="R88" s="78"/>
    </row>
    <row r="89" spans="1:18" ht="12.75" customHeight="1">
      <c r="A89" s="12"/>
      <c r="B89" s="80"/>
      <c r="C89" s="89" t="e">
        <f>VLOOKUP(B89,'пр.взв'!B7:E30,2,FALSE)</f>
        <v>#N/A</v>
      </c>
      <c r="D89" s="84" t="e">
        <f>VLOOKUP(C89,'пр.взв'!C7:F30,2,FALSE)</f>
        <v>#N/A</v>
      </c>
      <c r="E89" s="84" t="e">
        <f>VLOOKUP(D89,'пр.взв'!D7:G30,2,FALSE)</f>
        <v>#N/A</v>
      </c>
      <c r="F89" s="74"/>
      <c r="G89" s="74"/>
      <c r="H89" s="76"/>
      <c r="I89" s="78"/>
      <c r="K89" s="118"/>
      <c r="L89" s="120" t="e">
        <f>VLOOKUP(K89,'пр.взв'!B7:E30,2,FALSE)</f>
        <v>#N/A</v>
      </c>
      <c r="M89" s="120" t="e">
        <f>VLOOKUP(L89,'пр.взв'!C7:F30,2,FALSE)</f>
        <v>#N/A</v>
      </c>
      <c r="N89" s="120" t="e">
        <f>VLOOKUP(M89,'пр.взв'!D7:G30,2,FALSE)</f>
        <v>#N/A</v>
      </c>
      <c r="O89" s="74"/>
      <c r="P89" s="74"/>
      <c r="Q89" s="76"/>
      <c r="R89" s="78"/>
    </row>
    <row r="90" spans="1:18" ht="13.5" customHeight="1" thickBot="1">
      <c r="A90" s="12"/>
      <c r="B90" s="88"/>
      <c r="C90" s="82"/>
      <c r="D90" s="86"/>
      <c r="E90" s="86"/>
      <c r="F90" s="92"/>
      <c r="G90" s="92"/>
      <c r="H90" s="93"/>
      <c r="I90" s="87"/>
      <c r="K90" s="119"/>
      <c r="L90" s="121"/>
      <c r="M90" s="121"/>
      <c r="N90" s="121"/>
      <c r="O90" s="92"/>
      <c r="P90" s="92"/>
      <c r="Q90" s="93"/>
      <c r="R90" s="87"/>
    </row>
    <row r="91" spans="1:18" ht="12.75" customHeight="1">
      <c r="A91" s="12"/>
      <c r="B91" s="79"/>
      <c r="C91" s="81" t="e">
        <f>VLOOKUP(B91,'пр.взв'!B7:E30,2,FALSE)</f>
        <v>#N/A</v>
      </c>
      <c r="D91" s="85" t="e">
        <f>VLOOKUP(C91,'пр.взв'!C7:F30,2,FALSE)</f>
        <v>#N/A</v>
      </c>
      <c r="E91" s="85" t="e">
        <f>VLOOKUP(D91,'пр.взв'!D7:G30,2,FALSE)</f>
        <v>#N/A</v>
      </c>
      <c r="F91" s="73"/>
      <c r="G91" s="73"/>
      <c r="H91" s="75"/>
      <c r="I91" s="77"/>
      <c r="K91" s="115"/>
      <c r="L91" s="117" t="e">
        <f>VLOOKUP(K91,'пр.взв'!B7:E30,2,FALSE)</f>
        <v>#N/A</v>
      </c>
      <c r="M91" s="117" t="e">
        <f>VLOOKUP(L91,'пр.взв'!C7:F30,2,FALSE)</f>
        <v>#N/A</v>
      </c>
      <c r="N91" s="117" t="e">
        <f>VLOOKUP(M91,'пр.взв'!D7:G30,2,FALSE)</f>
        <v>#N/A</v>
      </c>
      <c r="O91" s="73"/>
      <c r="P91" s="73"/>
      <c r="Q91" s="75"/>
      <c r="R91" s="77"/>
    </row>
    <row r="92" spans="1:18" ht="12.75" customHeight="1">
      <c r="A92" s="12"/>
      <c r="B92" s="80"/>
      <c r="C92" s="82"/>
      <c r="D92" s="86"/>
      <c r="E92" s="86"/>
      <c r="F92" s="74"/>
      <c r="G92" s="74"/>
      <c r="H92" s="76"/>
      <c r="I92" s="78"/>
      <c r="K92" s="116"/>
      <c r="L92" s="89"/>
      <c r="M92" s="89"/>
      <c r="N92" s="89"/>
      <c r="O92" s="74"/>
      <c r="P92" s="74"/>
      <c r="Q92" s="76"/>
      <c r="R92" s="78"/>
    </row>
    <row r="93" spans="1:18" ht="12.75" customHeight="1">
      <c r="A93" s="12"/>
      <c r="B93" s="80"/>
      <c r="C93" s="89" t="e">
        <f>VLOOKUP(B93,'пр.взв'!B7:E30,2,FALSE)</f>
        <v>#N/A</v>
      </c>
      <c r="D93" s="84" t="e">
        <f>VLOOKUP(C93,'пр.взв'!C7:F30,2,FALSE)</f>
        <v>#N/A</v>
      </c>
      <c r="E93" s="84" t="e">
        <f>VLOOKUP(D93,'пр.взв'!D7:G30,2,FALSE)</f>
        <v>#N/A</v>
      </c>
      <c r="F93" s="74"/>
      <c r="G93" s="74"/>
      <c r="H93" s="76"/>
      <c r="I93" s="78"/>
      <c r="K93" s="118"/>
      <c r="L93" s="120" t="e">
        <f>VLOOKUP(K93,'пр.взв'!B7:F30,2,FALSE)</f>
        <v>#N/A</v>
      </c>
      <c r="M93" s="120" t="e">
        <f>VLOOKUP(L93,'пр.взв'!C7:G30,2,FALSE)</f>
        <v>#N/A</v>
      </c>
      <c r="N93" s="120" t="e">
        <f>VLOOKUP(M93,'пр.взв'!D7:H30,2,FALSE)</f>
        <v>#N/A</v>
      </c>
      <c r="O93" s="74"/>
      <c r="P93" s="74"/>
      <c r="Q93" s="76"/>
      <c r="R93" s="78"/>
    </row>
    <row r="94" spans="1:18" ht="13.5" customHeight="1" thickBot="1">
      <c r="A94" s="12"/>
      <c r="B94" s="88"/>
      <c r="C94" s="82"/>
      <c r="D94" s="86"/>
      <c r="E94" s="86"/>
      <c r="F94" s="92"/>
      <c r="G94" s="92"/>
      <c r="H94" s="93"/>
      <c r="I94" s="87"/>
      <c r="K94" s="119"/>
      <c r="L94" s="121"/>
      <c r="M94" s="121"/>
      <c r="N94" s="121"/>
      <c r="O94" s="92"/>
      <c r="P94" s="92"/>
      <c r="Q94" s="93"/>
      <c r="R94" s="87"/>
    </row>
    <row r="95" spans="1:18" ht="12.75" customHeight="1">
      <c r="A95" s="12"/>
      <c r="B95" s="79"/>
      <c r="C95" s="81" t="e">
        <f>VLOOKUP(B95,'пр.взв'!B7:E30,2,FALSE)</f>
        <v>#N/A</v>
      </c>
      <c r="D95" s="85" t="e">
        <f>VLOOKUP(C95,'пр.взв'!C7:F30,2,FALSE)</f>
        <v>#N/A</v>
      </c>
      <c r="E95" s="85" t="e">
        <f>VLOOKUP(D95,'пр.взв'!D7:G30,2,FALSE)</f>
        <v>#N/A</v>
      </c>
      <c r="F95" s="73"/>
      <c r="G95" s="73"/>
      <c r="H95" s="75"/>
      <c r="I95" s="77"/>
      <c r="K95" s="115"/>
      <c r="L95" s="117" t="e">
        <f>VLOOKUP(K95,'пр.взв'!B7:E30,2,FALSE)</f>
        <v>#N/A</v>
      </c>
      <c r="M95" s="117" t="e">
        <f>VLOOKUP(L95,'пр.взв'!C7:F30,2,FALSE)</f>
        <v>#N/A</v>
      </c>
      <c r="N95" s="117" t="e">
        <f>VLOOKUP(M95,'пр.взв'!D7:G30,2,FALSE)</f>
        <v>#N/A</v>
      </c>
      <c r="O95" s="73"/>
      <c r="P95" s="73"/>
      <c r="Q95" s="75"/>
      <c r="R95" s="77"/>
    </row>
    <row r="96" spans="1:18" ht="12.75" customHeight="1">
      <c r="A96" s="12"/>
      <c r="B96" s="80"/>
      <c r="C96" s="82"/>
      <c r="D96" s="86"/>
      <c r="E96" s="86"/>
      <c r="F96" s="74"/>
      <c r="G96" s="74"/>
      <c r="H96" s="76"/>
      <c r="I96" s="78"/>
      <c r="K96" s="116"/>
      <c r="L96" s="89"/>
      <c r="M96" s="89"/>
      <c r="N96" s="89"/>
      <c r="O96" s="74"/>
      <c r="P96" s="74"/>
      <c r="Q96" s="76"/>
      <c r="R96" s="78"/>
    </row>
    <row r="97" spans="1:18" ht="12.75" customHeight="1">
      <c r="A97" s="12"/>
      <c r="B97" s="80"/>
      <c r="C97" s="89" t="e">
        <f>VLOOKUP(B97,'пр.взв'!B7:E30,2,FALSE)</f>
        <v>#N/A</v>
      </c>
      <c r="D97" s="84" t="e">
        <f>VLOOKUP(C97,'пр.взв'!C7:F30,2,FALSE)</f>
        <v>#N/A</v>
      </c>
      <c r="E97" s="84" t="e">
        <f>VLOOKUP(D97,'пр.взв'!D7:G30,2,FALSE)</f>
        <v>#N/A</v>
      </c>
      <c r="F97" s="74"/>
      <c r="G97" s="74"/>
      <c r="H97" s="76"/>
      <c r="I97" s="78"/>
      <c r="K97" s="118"/>
      <c r="L97" s="120" t="e">
        <f>VLOOKUP(K97,'пр.взв'!B7:F30,2,FALSE)</f>
        <v>#N/A</v>
      </c>
      <c r="M97" s="120" t="e">
        <f>VLOOKUP(L97,'пр.взв'!C7:G30,2,FALSE)</f>
        <v>#N/A</v>
      </c>
      <c r="N97" s="120" t="e">
        <f>VLOOKUP(M97,'пр.взв'!D7:H30,2,FALSE)</f>
        <v>#N/A</v>
      </c>
      <c r="O97" s="74"/>
      <c r="P97" s="74"/>
      <c r="Q97" s="76"/>
      <c r="R97" s="78"/>
    </row>
    <row r="98" spans="1:18" ht="13.5" customHeight="1" thickBot="1">
      <c r="A98" s="12"/>
      <c r="B98" s="88"/>
      <c r="C98" s="82"/>
      <c r="D98" s="86"/>
      <c r="E98" s="86"/>
      <c r="F98" s="92"/>
      <c r="G98" s="92"/>
      <c r="H98" s="93"/>
      <c r="I98" s="87"/>
      <c r="K98" s="119"/>
      <c r="L98" s="121"/>
      <c r="M98" s="121"/>
      <c r="N98" s="121"/>
      <c r="O98" s="92"/>
      <c r="P98" s="92"/>
      <c r="Q98" s="93"/>
      <c r="R98" s="87"/>
    </row>
    <row r="99" spans="1:18" ht="12.75" customHeight="1">
      <c r="A99" s="12"/>
      <c r="B99" s="79"/>
      <c r="C99" s="81" t="e">
        <f>VLOOKUP(B99,'пр.взв'!B7:E30,2,FALSE)</f>
        <v>#N/A</v>
      </c>
      <c r="D99" s="85" t="e">
        <f>VLOOKUP(C99,'пр.взв'!C7:F30,2,FALSE)</f>
        <v>#N/A</v>
      </c>
      <c r="E99" s="85" t="e">
        <f>VLOOKUP(D99,'пр.взв'!D7:G30,2,FALSE)</f>
        <v>#N/A</v>
      </c>
      <c r="F99" s="73"/>
      <c r="G99" s="73"/>
      <c r="H99" s="75"/>
      <c r="I99" s="77"/>
      <c r="K99" s="115"/>
      <c r="L99" s="117" t="e">
        <f>VLOOKUP(K99,'пр.взв'!B7:E30,2,FALSE)</f>
        <v>#N/A</v>
      </c>
      <c r="M99" s="117" t="e">
        <f>VLOOKUP(L99,'пр.взв'!C7:F30,2,FALSE)</f>
        <v>#N/A</v>
      </c>
      <c r="N99" s="117" t="e">
        <f>VLOOKUP(M99,'пр.взв'!D7:G30,2,FALSE)</f>
        <v>#N/A</v>
      </c>
      <c r="O99" s="73"/>
      <c r="P99" s="73"/>
      <c r="Q99" s="75"/>
      <c r="R99" s="77"/>
    </row>
    <row r="100" spans="1:18" ht="12.75" customHeight="1">
      <c r="A100" s="12"/>
      <c r="B100" s="80"/>
      <c r="C100" s="82"/>
      <c r="D100" s="86"/>
      <c r="E100" s="86"/>
      <c r="F100" s="74"/>
      <c r="G100" s="74"/>
      <c r="H100" s="76"/>
      <c r="I100" s="78"/>
      <c r="K100" s="116"/>
      <c r="L100" s="89"/>
      <c r="M100" s="89"/>
      <c r="N100" s="89"/>
      <c r="O100" s="74"/>
      <c r="P100" s="74"/>
      <c r="Q100" s="76"/>
      <c r="R100" s="78"/>
    </row>
    <row r="101" spans="1:18" ht="12.75" customHeight="1">
      <c r="A101" s="12"/>
      <c r="B101" s="80"/>
      <c r="C101" s="89" t="e">
        <f>VLOOKUP(B101,'пр.взв'!B7:E30,2,FALSE)</f>
        <v>#N/A</v>
      </c>
      <c r="D101" s="84" t="e">
        <f>VLOOKUP(C101,'пр.взв'!C7:F30,2,FALSE)</f>
        <v>#N/A</v>
      </c>
      <c r="E101" s="84" t="e">
        <f>VLOOKUP(D101,'пр.взв'!D7:G30,2,FALSE)</f>
        <v>#N/A</v>
      </c>
      <c r="F101" s="74"/>
      <c r="G101" s="74"/>
      <c r="H101" s="76"/>
      <c r="I101" s="78"/>
      <c r="K101" s="118"/>
      <c r="L101" s="120" t="e">
        <f>VLOOKUP(K101,'пр.взв'!B7:F30,2,FALSE)</f>
        <v>#N/A</v>
      </c>
      <c r="M101" s="120" t="e">
        <f>VLOOKUP(L101,'пр.взв'!C7:G30,2,FALSE)</f>
        <v>#N/A</v>
      </c>
      <c r="N101" s="120" t="e">
        <f>VLOOKUP(M101,'пр.взв'!D7:H30,2,FALSE)</f>
        <v>#N/A</v>
      </c>
      <c r="O101" s="74"/>
      <c r="P101" s="74"/>
      <c r="Q101" s="76"/>
      <c r="R101" s="78"/>
    </row>
    <row r="102" spans="1:18" ht="13.5" customHeight="1" thickBot="1">
      <c r="A102" s="12"/>
      <c r="B102" s="88"/>
      <c r="C102" s="82"/>
      <c r="D102" s="86"/>
      <c r="E102" s="86"/>
      <c r="F102" s="92"/>
      <c r="G102" s="92"/>
      <c r="H102" s="93"/>
      <c r="I102" s="87"/>
      <c r="K102" s="119"/>
      <c r="L102" s="121"/>
      <c r="M102" s="121"/>
      <c r="N102" s="121"/>
      <c r="O102" s="92"/>
      <c r="P102" s="92"/>
      <c r="Q102" s="93"/>
      <c r="R102" s="87"/>
    </row>
    <row r="103" spans="1:18" ht="12.75" customHeight="1">
      <c r="A103" s="12"/>
      <c r="B103" s="79"/>
      <c r="C103" s="81" t="e">
        <f>VLOOKUP(B103,'пр.взв'!B7:E30,2,FALSE)</f>
        <v>#N/A</v>
      </c>
      <c r="D103" s="85" t="e">
        <f>VLOOKUP(C103,'пр.взв'!C7:F30,2,FALSE)</f>
        <v>#N/A</v>
      </c>
      <c r="E103" s="85" t="e">
        <f>VLOOKUP(D103,'пр.взв'!D7:G30,2,FALSE)</f>
        <v>#N/A</v>
      </c>
      <c r="F103" s="73"/>
      <c r="G103" s="73"/>
      <c r="H103" s="75"/>
      <c r="I103" s="77"/>
      <c r="K103" s="115"/>
      <c r="L103" s="117" t="e">
        <f>VLOOKUP(K103,'пр.взв'!B7:E30,2,FALSE)</f>
        <v>#N/A</v>
      </c>
      <c r="M103" s="117" t="e">
        <f>VLOOKUP(L103,'пр.взв'!C7:F30,2,FALSE)</f>
        <v>#N/A</v>
      </c>
      <c r="N103" s="117" t="e">
        <f>VLOOKUP(M103,'пр.взв'!D7:G30,2,FALSE)</f>
        <v>#N/A</v>
      </c>
      <c r="O103" s="73"/>
      <c r="P103" s="73"/>
      <c r="Q103" s="75"/>
      <c r="R103" s="77"/>
    </row>
    <row r="104" spans="1:18" ht="12.75" customHeight="1">
      <c r="A104" s="12"/>
      <c r="B104" s="80"/>
      <c r="C104" s="82"/>
      <c r="D104" s="86"/>
      <c r="E104" s="86"/>
      <c r="F104" s="74"/>
      <c r="G104" s="74"/>
      <c r="H104" s="76"/>
      <c r="I104" s="78"/>
      <c r="K104" s="116"/>
      <c r="L104" s="89"/>
      <c r="M104" s="89"/>
      <c r="N104" s="89"/>
      <c r="O104" s="74"/>
      <c r="P104" s="74"/>
      <c r="Q104" s="76"/>
      <c r="R104" s="78"/>
    </row>
    <row r="105" spans="1:18" ht="12.75" customHeight="1">
      <c r="A105" s="12"/>
      <c r="B105" s="80"/>
      <c r="C105" s="89" t="e">
        <f>VLOOKUP(B105,'пр.взв'!B7:E30,2,FALSE)</f>
        <v>#N/A</v>
      </c>
      <c r="D105" s="84" t="e">
        <f>VLOOKUP(C105,'пр.взв'!C7:F30,2,FALSE)</f>
        <v>#N/A</v>
      </c>
      <c r="E105" s="84" t="e">
        <f>VLOOKUP(D105,'пр.взв'!D7:G30,2,FALSE)</f>
        <v>#N/A</v>
      </c>
      <c r="F105" s="74"/>
      <c r="G105" s="74"/>
      <c r="H105" s="76"/>
      <c r="I105" s="78"/>
      <c r="K105" s="118"/>
      <c r="L105" s="120" t="e">
        <f>VLOOKUP(K105,'пр.взв'!B7:E30,2,FALSE)</f>
        <v>#N/A</v>
      </c>
      <c r="M105" s="120" t="e">
        <f>VLOOKUP(L105,'пр.взв'!C7:F30,2,FALSE)</f>
        <v>#N/A</v>
      </c>
      <c r="N105" s="120" t="e">
        <f>VLOOKUP(M105,'пр.взв'!D7:G30,2,FALSE)</f>
        <v>#N/A</v>
      </c>
      <c r="O105" s="74"/>
      <c r="P105" s="74"/>
      <c r="Q105" s="76"/>
      <c r="R105" s="78"/>
    </row>
    <row r="106" spans="1:18" ht="13.5" customHeight="1" thickBot="1">
      <c r="A106" s="12"/>
      <c r="B106" s="88"/>
      <c r="C106" s="82"/>
      <c r="D106" s="86"/>
      <c r="E106" s="86"/>
      <c r="F106" s="92"/>
      <c r="G106" s="92"/>
      <c r="H106" s="93"/>
      <c r="I106" s="87"/>
      <c r="K106" s="119"/>
      <c r="L106" s="121"/>
      <c r="M106" s="121"/>
      <c r="N106" s="121"/>
      <c r="O106" s="92"/>
      <c r="P106" s="92"/>
      <c r="Q106" s="93"/>
      <c r="R106" s="87"/>
    </row>
    <row r="107" spans="1:18" ht="12.75" customHeight="1">
      <c r="A107" s="12"/>
      <c r="B107" s="79"/>
      <c r="C107" s="81" t="e">
        <f>VLOOKUP(B107,'пр.взв'!B7:E30,2,FALSE)</f>
        <v>#N/A</v>
      </c>
      <c r="D107" s="85" t="e">
        <f>VLOOKUP(C107,'пр.взв'!C7:F30,2,FALSE)</f>
        <v>#N/A</v>
      </c>
      <c r="E107" s="85" t="e">
        <f>VLOOKUP(D107,'пр.взв'!D7:G30,2,FALSE)</f>
        <v>#N/A</v>
      </c>
      <c r="F107" s="73"/>
      <c r="G107" s="73"/>
      <c r="H107" s="75"/>
      <c r="I107" s="77"/>
      <c r="K107" s="115"/>
      <c r="L107" s="117" t="e">
        <f>VLOOKUP(K107,'пр.взв'!B7:E30,2,FALSE)</f>
        <v>#N/A</v>
      </c>
      <c r="M107" s="117" t="e">
        <f>VLOOKUP(L107,'пр.взв'!C7:F30,2,FALSE)</f>
        <v>#N/A</v>
      </c>
      <c r="N107" s="117" t="e">
        <f>VLOOKUP(M107,'пр.взв'!D7:G30,2,FALSE)</f>
        <v>#N/A</v>
      </c>
      <c r="O107" s="73"/>
      <c r="P107" s="73"/>
      <c r="Q107" s="75"/>
      <c r="R107" s="77"/>
    </row>
    <row r="108" spans="1:18" ht="12.75" customHeight="1">
      <c r="A108" s="12"/>
      <c r="B108" s="80"/>
      <c r="C108" s="82"/>
      <c r="D108" s="86"/>
      <c r="E108" s="86"/>
      <c r="F108" s="74"/>
      <c r="G108" s="74"/>
      <c r="H108" s="76"/>
      <c r="I108" s="78"/>
      <c r="K108" s="116"/>
      <c r="L108" s="89"/>
      <c r="M108" s="89"/>
      <c r="N108" s="89"/>
      <c r="O108" s="74"/>
      <c r="P108" s="74"/>
      <c r="Q108" s="76"/>
      <c r="R108" s="78"/>
    </row>
    <row r="109" spans="1:18" ht="12.75" customHeight="1">
      <c r="A109" s="12"/>
      <c r="B109" s="80"/>
      <c r="C109" s="89" t="e">
        <f>VLOOKUP(B109,'пр.взв'!B7:E30,2,FALSE)</f>
        <v>#N/A</v>
      </c>
      <c r="D109" s="84" t="e">
        <f>VLOOKUP(C109,'пр.взв'!C7:F30,2,FALSE)</f>
        <v>#N/A</v>
      </c>
      <c r="E109" s="84" t="e">
        <f>VLOOKUP(D109,'пр.взв'!D7:G30,2,FALSE)</f>
        <v>#N/A</v>
      </c>
      <c r="F109" s="74"/>
      <c r="G109" s="74"/>
      <c r="H109" s="76"/>
      <c r="I109" s="78"/>
      <c r="K109" s="118"/>
      <c r="L109" s="120" t="e">
        <f>VLOOKUP(K109,'пр.взв'!B7:E30,2,FALSE)</f>
        <v>#N/A</v>
      </c>
      <c r="M109" s="120" t="e">
        <f>VLOOKUP(L109,'пр.взв'!C7:F30,2,FALSE)</f>
        <v>#N/A</v>
      </c>
      <c r="N109" s="120" t="e">
        <f>VLOOKUP(M109,'пр.взв'!D7:G30,2,FALSE)</f>
        <v>#N/A</v>
      </c>
      <c r="O109" s="74"/>
      <c r="P109" s="74"/>
      <c r="Q109" s="76"/>
      <c r="R109" s="78"/>
    </row>
    <row r="110" spans="1:18" ht="13.5" customHeight="1" thickBot="1">
      <c r="A110" s="12"/>
      <c r="B110" s="88"/>
      <c r="C110" s="82"/>
      <c r="D110" s="86"/>
      <c r="E110" s="86"/>
      <c r="F110" s="92"/>
      <c r="G110" s="92"/>
      <c r="H110" s="93"/>
      <c r="I110" s="87"/>
      <c r="K110" s="119"/>
      <c r="L110" s="121"/>
      <c r="M110" s="121"/>
      <c r="N110" s="121"/>
      <c r="O110" s="92"/>
      <c r="P110" s="92"/>
      <c r="Q110" s="93"/>
      <c r="R110" s="87"/>
    </row>
    <row r="111" spans="1:18" ht="12.75" customHeight="1">
      <c r="A111" s="12"/>
      <c r="B111" s="79"/>
      <c r="C111" s="81" t="e">
        <f>VLOOKUP(B111,'пр.взв'!B7:E30,2,FALSE)</f>
        <v>#N/A</v>
      </c>
      <c r="D111" s="85" t="e">
        <f>VLOOKUP(C111,'пр.взв'!C7:F30,2,FALSE)</f>
        <v>#N/A</v>
      </c>
      <c r="E111" s="85" t="e">
        <f>VLOOKUP(D111,'пр.взв'!D7:G30,2,FALSE)</f>
        <v>#N/A</v>
      </c>
      <c r="F111" s="73"/>
      <c r="G111" s="73"/>
      <c r="H111" s="75"/>
      <c r="I111" s="77"/>
      <c r="K111" s="115"/>
      <c r="L111" s="117" t="e">
        <f>VLOOKUP(K111,'пр.взв'!B7:E30,2,FALSE)</f>
        <v>#N/A</v>
      </c>
      <c r="M111" s="117" t="e">
        <f>VLOOKUP(L111,'пр.взв'!C7:F30,2,FALSE)</f>
        <v>#N/A</v>
      </c>
      <c r="N111" s="117" t="e">
        <f>VLOOKUP(M111,'пр.взв'!D7:G30,2,FALSE)</f>
        <v>#N/A</v>
      </c>
      <c r="O111" s="73"/>
      <c r="P111" s="73"/>
      <c r="Q111" s="75"/>
      <c r="R111" s="77"/>
    </row>
    <row r="112" spans="1:18" ht="12.75" customHeight="1">
      <c r="A112" s="12"/>
      <c r="B112" s="80"/>
      <c r="C112" s="82"/>
      <c r="D112" s="86"/>
      <c r="E112" s="86"/>
      <c r="F112" s="74"/>
      <c r="G112" s="74"/>
      <c r="H112" s="76"/>
      <c r="I112" s="78"/>
      <c r="K112" s="116"/>
      <c r="L112" s="89"/>
      <c r="M112" s="89"/>
      <c r="N112" s="89"/>
      <c r="O112" s="74"/>
      <c r="P112" s="74"/>
      <c r="Q112" s="76"/>
      <c r="R112" s="78"/>
    </row>
    <row r="113" spans="1:18" ht="12.75" customHeight="1">
      <c r="A113" s="12"/>
      <c r="B113" s="80"/>
      <c r="C113" s="89" t="e">
        <f>VLOOKUP(B113,'пр.взв'!B7:E30,2,FALSE)</f>
        <v>#N/A</v>
      </c>
      <c r="D113" s="84" t="e">
        <f>VLOOKUP(C113,'пр.взв'!C7:F30,2,FALSE)</f>
        <v>#N/A</v>
      </c>
      <c r="E113" s="84" t="e">
        <f>VLOOKUP(D113,'пр.взв'!D7:G30,2,FALSE)</f>
        <v>#N/A</v>
      </c>
      <c r="F113" s="74"/>
      <c r="G113" s="74"/>
      <c r="H113" s="76"/>
      <c r="I113" s="78"/>
      <c r="K113" s="118"/>
      <c r="L113" s="120" t="e">
        <f>VLOOKUP(K113,'пр.взв'!B7:E30,2,FALSE)</f>
        <v>#N/A</v>
      </c>
      <c r="M113" s="120" t="e">
        <f>VLOOKUP(L113,'пр.взв'!C7:F30,2,FALSE)</f>
        <v>#N/A</v>
      </c>
      <c r="N113" s="120" t="e">
        <f>VLOOKUP(M113,'пр.взв'!D7:G30,2,FALSE)</f>
        <v>#N/A</v>
      </c>
      <c r="O113" s="74"/>
      <c r="P113" s="74"/>
      <c r="Q113" s="76"/>
      <c r="R113" s="78"/>
    </row>
    <row r="114" spans="1:18" ht="13.5" customHeight="1" thickBot="1">
      <c r="A114" s="12"/>
      <c r="B114" s="88"/>
      <c r="C114" s="82"/>
      <c r="D114" s="86"/>
      <c r="E114" s="86"/>
      <c r="F114" s="92"/>
      <c r="G114" s="92"/>
      <c r="H114" s="93"/>
      <c r="I114" s="87"/>
      <c r="K114" s="119"/>
      <c r="L114" s="121"/>
      <c r="M114" s="121"/>
      <c r="N114" s="121"/>
      <c r="O114" s="92"/>
      <c r="P114" s="92"/>
      <c r="Q114" s="93"/>
      <c r="R114" s="87"/>
    </row>
    <row r="115" spans="1:18" ht="12.75" customHeight="1">
      <c r="A115" s="12"/>
      <c r="B115" s="79"/>
      <c r="C115" s="81" t="e">
        <f>VLOOKUP(B115,'пр.взв'!B7:E30,2,FALSE)</f>
        <v>#N/A</v>
      </c>
      <c r="D115" s="85" t="e">
        <f>VLOOKUP(C115,'пр.взв'!C7:F30,2,FALSE)</f>
        <v>#N/A</v>
      </c>
      <c r="E115" s="85" t="e">
        <f>VLOOKUP(D115,'пр.взв'!D7:G30,2,FALSE)</f>
        <v>#N/A</v>
      </c>
      <c r="F115" s="73"/>
      <c r="G115" s="73"/>
      <c r="H115" s="75"/>
      <c r="I115" s="77"/>
      <c r="K115" s="115"/>
      <c r="L115" s="117" t="e">
        <f>VLOOKUP(K115,'пр.взв'!B7:E30,2,FALSE)</f>
        <v>#N/A</v>
      </c>
      <c r="M115" s="117" t="e">
        <f>VLOOKUP(L115,'пр.взв'!C7:F30,2,FALSE)</f>
        <v>#N/A</v>
      </c>
      <c r="N115" s="117" t="e">
        <f>VLOOKUP(M115,'пр.взв'!D7:G30,2,FALSE)</f>
        <v>#N/A</v>
      </c>
      <c r="O115" s="73"/>
      <c r="P115" s="73"/>
      <c r="Q115" s="75"/>
      <c r="R115" s="77"/>
    </row>
    <row r="116" spans="1:18" ht="12.75" customHeight="1">
      <c r="A116" s="12"/>
      <c r="B116" s="80"/>
      <c r="C116" s="82"/>
      <c r="D116" s="86"/>
      <c r="E116" s="86"/>
      <c r="F116" s="74"/>
      <c r="G116" s="74"/>
      <c r="H116" s="76"/>
      <c r="I116" s="78"/>
      <c r="K116" s="116"/>
      <c r="L116" s="89"/>
      <c r="M116" s="89"/>
      <c r="N116" s="89"/>
      <c r="O116" s="74"/>
      <c r="P116" s="74"/>
      <c r="Q116" s="76"/>
      <c r="R116" s="78"/>
    </row>
    <row r="117" spans="1:18" ht="12.75" customHeight="1">
      <c r="A117" s="12"/>
      <c r="B117" s="80"/>
      <c r="C117" s="89" t="e">
        <f>VLOOKUP(B117,'пр.взв'!B7:E30,2,FALSE)</f>
        <v>#N/A</v>
      </c>
      <c r="D117" s="84" t="e">
        <f>VLOOKUP(C117,'пр.взв'!C7:F30,2,FALSE)</f>
        <v>#N/A</v>
      </c>
      <c r="E117" s="84" t="e">
        <f>VLOOKUP(D117,'пр.взв'!D7:G30,2,FALSE)</f>
        <v>#N/A</v>
      </c>
      <c r="F117" s="74"/>
      <c r="G117" s="74"/>
      <c r="H117" s="76"/>
      <c r="I117" s="78"/>
      <c r="K117" s="118"/>
      <c r="L117" s="122" t="e">
        <f>VLOOKUP(K117,'пр.взв'!B7:E30,2,FALSE)</f>
        <v>#N/A</v>
      </c>
      <c r="M117" s="122" t="e">
        <f>VLOOKUP(L117,'пр.взв'!C7:F30,2,FALSE)</f>
        <v>#N/A</v>
      </c>
      <c r="N117" s="122" t="e">
        <f>VLOOKUP(M117,'пр.взв'!D7:G30,2,FALSE)</f>
        <v>#N/A</v>
      </c>
      <c r="O117" s="74"/>
      <c r="P117" s="74"/>
      <c r="Q117" s="76"/>
      <c r="R117" s="78"/>
    </row>
    <row r="118" spans="1:18" ht="13.5" customHeight="1" thickBot="1">
      <c r="A118" s="12"/>
      <c r="B118" s="88"/>
      <c r="C118" s="82"/>
      <c r="D118" s="86"/>
      <c r="E118" s="86"/>
      <c r="F118" s="92"/>
      <c r="G118" s="92"/>
      <c r="H118" s="93"/>
      <c r="I118" s="87"/>
      <c r="K118" s="119"/>
      <c r="L118" s="89"/>
      <c r="M118" s="89"/>
      <c r="N118" s="89"/>
      <c r="O118" s="92"/>
      <c r="P118" s="92"/>
      <c r="Q118" s="93"/>
      <c r="R118" s="87"/>
    </row>
    <row r="119" spans="1:18" ht="12.75" customHeight="1">
      <c r="A119" s="12"/>
      <c r="B119" s="79"/>
      <c r="C119" s="81" t="e">
        <f>VLOOKUP(B119,'пр.взв'!B7:E30,2,FALSE)</f>
        <v>#N/A</v>
      </c>
      <c r="D119" s="85" t="e">
        <f>VLOOKUP(C119,'пр.взв'!C7:F30,2,FALSE)</f>
        <v>#N/A</v>
      </c>
      <c r="E119" s="85" t="e">
        <f>VLOOKUP(D119,'пр.взв'!D7:G30,2,FALSE)</f>
        <v>#N/A</v>
      </c>
      <c r="F119" s="103"/>
      <c r="G119" s="73"/>
      <c r="H119" s="75"/>
      <c r="I119" s="77"/>
      <c r="K119" s="115"/>
      <c r="L119" s="117" t="e">
        <f>VLOOKUP(K119,'пр.взв'!B7:F30,2,FALSE)</f>
        <v>#N/A</v>
      </c>
      <c r="M119" s="117" t="e">
        <f>VLOOKUP(L119,'пр.взв'!C7:G30,2,FALSE)</f>
        <v>#N/A</v>
      </c>
      <c r="N119" s="117" t="e">
        <f>VLOOKUP(M119,'пр.взв'!D7:H30,2,FALSE)</f>
        <v>#N/A</v>
      </c>
      <c r="O119" s="103"/>
      <c r="P119" s="73"/>
      <c r="Q119" s="75"/>
      <c r="R119" s="77"/>
    </row>
    <row r="120" spans="1:18" ht="12.75" customHeight="1">
      <c r="A120" s="12"/>
      <c r="B120" s="80"/>
      <c r="C120" s="82"/>
      <c r="D120" s="86"/>
      <c r="E120" s="86"/>
      <c r="F120" s="101"/>
      <c r="G120" s="74"/>
      <c r="H120" s="76"/>
      <c r="I120" s="78"/>
      <c r="K120" s="116"/>
      <c r="L120" s="89"/>
      <c r="M120" s="89"/>
      <c r="N120" s="89"/>
      <c r="O120" s="101"/>
      <c r="P120" s="74"/>
      <c r="Q120" s="76"/>
      <c r="R120" s="78"/>
    </row>
    <row r="121" spans="1:18" ht="12.75" customHeight="1">
      <c r="A121" s="12"/>
      <c r="B121" s="80"/>
      <c r="C121" s="89" t="e">
        <f>VLOOKUP(B121,'пр.взв'!B7:E30,2,FALSE)</f>
        <v>#N/A</v>
      </c>
      <c r="D121" s="84" t="e">
        <f>VLOOKUP(C121,'пр.взв'!C7:F30,2,FALSE)</f>
        <v>#N/A</v>
      </c>
      <c r="E121" s="84" t="e">
        <f>VLOOKUP(D121,'пр.взв'!D7:G30,2,FALSE)</f>
        <v>#N/A</v>
      </c>
      <c r="F121" s="101"/>
      <c r="G121" s="74"/>
      <c r="H121" s="76"/>
      <c r="I121" s="78"/>
      <c r="K121" s="118"/>
      <c r="L121" s="120" t="e">
        <f>VLOOKUP(K121,'пр.взв'!B7:E30,2,FALSE)</f>
        <v>#N/A</v>
      </c>
      <c r="M121" s="120" t="e">
        <f>VLOOKUP(L121,'пр.взв'!C7:F30,2,FALSE)</f>
        <v>#N/A</v>
      </c>
      <c r="N121" s="120" t="e">
        <f>VLOOKUP(M121,'пр.взв'!D7:G30,2,FALSE)</f>
        <v>#N/A</v>
      </c>
      <c r="O121" s="101"/>
      <c r="P121" s="74"/>
      <c r="Q121" s="76"/>
      <c r="R121" s="78"/>
    </row>
    <row r="122" spans="1:18" ht="13.5" customHeight="1" thickBot="1">
      <c r="A122" s="12"/>
      <c r="B122" s="88"/>
      <c r="C122" s="90"/>
      <c r="D122" s="91"/>
      <c r="E122" s="91"/>
      <c r="F122" s="102"/>
      <c r="G122" s="92"/>
      <c r="H122" s="93"/>
      <c r="I122" s="87"/>
      <c r="K122" s="119"/>
      <c r="L122" s="121"/>
      <c r="M122" s="121"/>
      <c r="N122" s="121"/>
      <c r="O122" s="102"/>
      <c r="P122" s="92"/>
      <c r="Q122" s="93"/>
      <c r="R122" s="87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59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P79:P80"/>
    <mergeCell ref="Q79:Q80"/>
    <mergeCell ref="R79:R80"/>
    <mergeCell ref="K79:K80"/>
    <mergeCell ref="L79:L80"/>
    <mergeCell ref="M79:M80"/>
    <mergeCell ref="N79:N80"/>
    <mergeCell ref="O79:O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B79:B80"/>
    <mergeCell ref="C79:C80"/>
    <mergeCell ref="D79:D80"/>
    <mergeCell ref="E79:E80"/>
    <mergeCell ref="G79:G80"/>
    <mergeCell ref="H75:H76"/>
    <mergeCell ref="B77:B78"/>
    <mergeCell ref="C77:C78"/>
    <mergeCell ref="D77:D78"/>
    <mergeCell ref="E77:E78"/>
    <mergeCell ref="F79:F80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G85:G86"/>
    <mergeCell ref="H85:H86"/>
    <mergeCell ref="B83:B84"/>
    <mergeCell ref="C83:C84"/>
    <mergeCell ref="D83:D84"/>
    <mergeCell ref="E83:E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7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46" sqref="Z46"/>
    </sheetView>
  </sheetViews>
  <sheetFormatPr defaultColWidth="9.140625" defaultRowHeight="12.75"/>
  <cols>
    <col min="1" max="1" width="3.421875" style="0" customWidth="1"/>
    <col min="2" max="2" width="15.28125" style="0" customWidth="1"/>
    <col min="3" max="3" width="7.8515625" style="0" customWidth="1"/>
    <col min="4" max="4" width="11.140625" style="0" customWidth="1"/>
    <col min="5" max="5" width="2.8515625" style="0" customWidth="1"/>
    <col min="6" max="6" width="2.57421875" style="0" customWidth="1"/>
    <col min="7" max="7" width="2.7109375" style="0" customWidth="1"/>
    <col min="8" max="8" width="2.57421875" style="0" customWidth="1"/>
    <col min="9" max="9" width="2.8515625" style="0" customWidth="1"/>
    <col min="10" max="10" width="2.57421875" style="0" customWidth="1"/>
    <col min="11" max="11" width="2.8515625" style="0" customWidth="1"/>
    <col min="12" max="14" width="2.57421875" style="0" customWidth="1"/>
    <col min="15" max="15" width="2.7109375" style="0" customWidth="1"/>
    <col min="16" max="16" width="2.57421875" style="0" customWidth="1"/>
    <col min="17" max="17" width="2.8515625" style="0" customWidth="1"/>
    <col min="18" max="18" width="2.7109375" style="0" customWidth="1"/>
    <col min="19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24.75" customHeight="1" thickBot="1">
      <c r="A2" s="152" t="s">
        <v>69</v>
      </c>
      <c r="B2" s="153"/>
      <c r="C2" s="153"/>
      <c r="D2" s="153"/>
      <c r="E2" s="153"/>
      <c r="F2" s="153"/>
      <c r="G2" s="153"/>
      <c r="H2" s="153"/>
      <c r="I2" s="153"/>
      <c r="J2" s="145" t="str">
        <f>HYPERLINK('[1]реквизиты'!$A$2)</f>
        <v>Первенство России по самбо среди юниоров до 23 лет.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7"/>
    </row>
    <row r="3" spans="1:29" ht="20.25" customHeight="1" thickBot="1">
      <c r="A3" s="143" t="str">
        <f>HYPERLINK('[1]реквизиты'!$A$3)</f>
        <v>22-26 января 2010г.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0" t="str">
        <f>HYPERLINK('пр.взв'!D4)</f>
        <v>В.к.    100    кг.</v>
      </c>
      <c r="X3" s="141"/>
      <c r="Y3" s="141"/>
      <c r="Z3" s="141"/>
      <c r="AA3" s="142"/>
      <c r="AB3" s="16"/>
      <c r="AC3" s="16"/>
    </row>
    <row r="4" spans="1:33" ht="14.25" customHeight="1" thickBot="1">
      <c r="A4" s="160" t="s">
        <v>5</v>
      </c>
      <c r="B4" s="162" t="s">
        <v>2</v>
      </c>
      <c r="C4" s="154" t="s">
        <v>3</v>
      </c>
      <c r="D4" s="156" t="s">
        <v>70</v>
      </c>
      <c r="E4" s="167" t="s">
        <v>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9"/>
      <c r="X4" s="170"/>
      <c r="Y4" s="148" t="s">
        <v>7</v>
      </c>
      <c r="Z4" s="150" t="s">
        <v>73</v>
      </c>
      <c r="AA4" s="178" t="s">
        <v>22</v>
      </c>
      <c r="AB4" s="16"/>
      <c r="AC4" s="16"/>
      <c r="AG4" s="20"/>
    </row>
    <row r="5" spans="1:32" ht="15" customHeight="1" thickBot="1">
      <c r="A5" s="161"/>
      <c r="B5" s="163"/>
      <c r="C5" s="155"/>
      <c r="D5" s="157"/>
      <c r="E5" s="158">
        <v>1</v>
      </c>
      <c r="F5" s="166"/>
      <c r="G5" s="158">
        <v>2</v>
      </c>
      <c r="H5" s="159"/>
      <c r="I5" s="171">
        <v>3</v>
      </c>
      <c r="J5" s="166"/>
      <c r="K5" s="158">
        <v>4</v>
      </c>
      <c r="L5" s="159"/>
      <c r="M5" s="171">
        <v>5</v>
      </c>
      <c r="N5" s="166"/>
      <c r="O5" s="158">
        <v>6</v>
      </c>
      <c r="P5" s="159"/>
      <c r="Q5" s="171">
        <v>7</v>
      </c>
      <c r="R5" s="166"/>
      <c r="S5" s="158">
        <v>8</v>
      </c>
      <c r="T5" s="159"/>
      <c r="U5" s="158">
        <v>9</v>
      </c>
      <c r="V5" s="159"/>
      <c r="W5" s="158">
        <v>10</v>
      </c>
      <c r="X5" s="159"/>
      <c r="Y5" s="149"/>
      <c r="Z5" s="151"/>
      <c r="AA5" s="179"/>
      <c r="AB5" s="31"/>
      <c r="AC5" s="31"/>
      <c r="AD5" s="22"/>
      <c r="AE5" s="22"/>
      <c r="AF5" s="2"/>
    </row>
    <row r="6" spans="1:33" ht="15" customHeight="1" thickTop="1">
      <c r="A6" s="174">
        <v>1</v>
      </c>
      <c r="B6" s="176" t="str">
        <f>VLOOKUP(A6,'пр.взв'!B7:E30,2,FALSE)</f>
        <v>КОСЯШНИКОВ Михаил Викторович</v>
      </c>
      <c r="C6" s="109" t="str">
        <f>VLOOKUP(A6,'пр.взв'!B7:F86,3,FALSE)</f>
        <v>22.10.89 мс</v>
      </c>
      <c r="D6" s="109" t="str">
        <f>VLOOKUP(A6,'пр.взв'!B7:G86,4,FALSE)</f>
        <v>ЮФО Ставропольский Ставрополь МО</v>
      </c>
      <c r="E6" s="164">
        <v>2</v>
      </c>
      <c r="F6" s="51">
        <v>2</v>
      </c>
      <c r="G6" s="164">
        <v>3</v>
      </c>
      <c r="H6" s="51">
        <v>3</v>
      </c>
      <c r="I6" s="164">
        <v>6</v>
      </c>
      <c r="J6" s="51">
        <v>1</v>
      </c>
      <c r="K6" s="164">
        <v>7</v>
      </c>
      <c r="L6" s="51">
        <v>4</v>
      </c>
      <c r="M6" s="125" t="s">
        <v>167</v>
      </c>
      <c r="N6" s="63"/>
      <c r="O6" s="125" t="s">
        <v>167</v>
      </c>
      <c r="P6" s="63"/>
      <c r="Q6" s="125" t="s">
        <v>167</v>
      </c>
      <c r="R6" s="63"/>
      <c r="S6" s="125" t="s">
        <v>167</v>
      </c>
      <c r="T6" s="63"/>
      <c r="U6" s="125" t="s">
        <v>167</v>
      </c>
      <c r="V6" s="63"/>
      <c r="W6" s="125" t="s">
        <v>167</v>
      </c>
      <c r="X6" s="63"/>
      <c r="Y6" s="123">
        <v>4</v>
      </c>
      <c r="Z6" s="129">
        <f>SUM(F6+H6+J6+L6+N6+P6+R6+T6+V6+X6)</f>
        <v>10</v>
      </c>
      <c r="AA6" s="129">
        <v>8</v>
      </c>
      <c r="AB6" s="29"/>
      <c r="AC6" s="29"/>
      <c r="AD6" s="29"/>
      <c r="AE6" s="29"/>
      <c r="AF6" s="29"/>
      <c r="AG6" s="29"/>
    </row>
    <row r="7" spans="1:33" ht="15" customHeight="1" thickBot="1">
      <c r="A7" s="175"/>
      <c r="B7" s="177"/>
      <c r="C7" s="173"/>
      <c r="D7" s="173"/>
      <c r="E7" s="165"/>
      <c r="F7" s="61"/>
      <c r="G7" s="165"/>
      <c r="H7" s="61"/>
      <c r="I7" s="165"/>
      <c r="J7" s="61"/>
      <c r="K7" s="165"/>
      <c r="L7" s="61"/>
      <c r="M7" s="126"/>
      <c r="N7" s="62"/>
      <c r="O7" s="126"/>
      <c r="P7" s="62"/>
      <c r="Q7" s="126"/>
      <c r="R7" s="62"/>
      <c r="S7" s="126"/>
      <c r="T7" s="62"/>
      <c r="U7" s="126"/>
      <c r="V7" s="62"/>
      <c r="W7" s="126"/>
      <c r="X7" s="62"/>
      <c r="Y7" s="124"/>
      <c r="Z7" s="130"/>
      <c r="AA7" s="130"/>
      <c r="AB7" s="29"/>
      <c r="AC7" s="29"/>
      <c r="AD7" s="29"/>
      <c r="AE7" s="29"/>
      <c r="AF7" s="29"/>
      <c r="AG7" s="29"/>
    </row>
    <row r="8" spans="1:33" ht="15" customHeight="1" thickTop="1">
      <c r="A8" s="131">
        <v>2</v>
      </c>
      <c r="B8" s="133" t="str">
        <f>VLOOKUP(A8,'пр.взв'!B9:E32,2,FALSE)</f>
        <v>ОМАРОВ Арсен Магомедтагирович</v>
      </c>
      <c r="C8" s="137" t="str">
        <f>VLOOKUP(A8,'пр.взв'!B9:F88,3,FALSE)</f>
        <v>14.05.89 кмс</v>
      </c>
      <c r="D8" s="137" t="str">
        <f>VLOOKUP(A8,'пр.взв'!B9:G88,4,FALSE)</f>
        <v>ЮФО Дагестан Махачкала ПР</v>
      </c>
      <c r="E8" s="172">
        <v>1</v>
      </c>
      <c r="F8" s="18">
        <v>3</v>
      </c>
      <c r="G8" s="125">
        <v>4</v>
      </c>
      <c r="H8" s="63">
        <v>0</v>
      </c>
      <c r="I8" s="125">
        <v>3</v>
      </c>
      <c r="J8" s="18">
        <v>3</v>
      </c>
      <c r="K8" s="125" t="s">
        <v>167</v>
      </c>
      <c r="L8" s="63"/>
      <c r="M8" s="125" t="s">
        <v>167</v>
      </c>
      <c r="N8" s="63"/>
      <c r="O8" s="125" t="s">
        <v>167</v>
      </c>
      <c r="P8" s="63"/>
      <c r="Q8" s="125" t="s">
        <v>167</v>
      </c>
      <c r="R8" s="63"/>
      <c r="S8" s="125" t="s">
        <v>167</v>
      </c>
      <c r="T8" s="63"/>
      <c r="U8" s="125" t="s">
        <v>167</v>
      </c>
      <c r="V8" s="63"/>
      <c r="W8" s="125" t="s">
        <v>167</v>
      </c>
      <c r="X8" s="63"/>
      <c r="Y8" s="123">
        <v>3</v>
      </c>
      <c r="Z8" s="129">
        <f>SUM(F8+H8+J8+L8+N8+P8+R8+T8+V8+X8)</f>
        <v>6</v>
      </c>
      <c r="AA8" s="129">
        <v>9</v>
      </c>
      <c r="AB8" s="29"/>
      <c r="AC8" s="29"/>
      <c r="AD8" s="29"/>
      <c r="AE8" s="29"/>
      <c r="AF8" s="29"/>
      <c r="AG8" s="29"/>
    </row>
    <row r="9" spans="1:33" ht="15" customHeight="1" thickBot="1">
      <c r="A9" s="132"/>
      <c r="B9" s="134"/>
      <c r="C9" s="138"/>
      <c r="D9" s="138"/>
      <c r="E9" s="165"/>
      <c r="F9" s="17"/>
      <c r="G9" s="126"/>
      <c r="H9" s="62" t="s">
        <v>165</v>
      </c>
      <c r="I9" s="126"/>
      <c r="J9" s="17"/>
      <c r="K9" s="126"/>
      <c r="L9" s="62"/>
      <c r="M9" s="126"/>
      <c r="N9" s="62"/>
      <c r="O9" s="126"/>
      <c r="P9" s="62"/>
      <c r="Q9" s="126"/>
      <c r="R9" s="62"/>
      <c r="S9" s="126"/>
      <c r="T9" s="62"/>
      <c r="U9" s="126"/>
      <c r="V9" s="62"/>
      <c r="W9" s="126"/>
      <c r="X9" s="62"/>
      <c r="Y9" s="124"/>
      <c r="Z9" s="130"/>
      <c r="AA9" s="130"/>
      <c r="AB9" s="29"/>
      <c r="AC9" s="29"/>
      <c r="AD9" s="29"/>
      <c r="AE9" s="29"/>
      <c r="AF9" s="29"/>
      <c r="AG9" s="29"/>
    </row>
    <row r="10" spans="1:33" ht="15" customHeight="1" thickTop="1">
      <c r="A10" s="180">
        <v>3</v>
      </c>
      <c r="B10" s="133" t="str">
        <f>VLOOKUP(A10,'пр.взв'!B11:E34,2,FALSE)</f>
        <v>МИНАКОВ Дмитрий Викторович</v>
      </c>
      <c r="C10" s="135" t="str">
        <f>VLOOKUP(A10,'пр.взв'!B11:F90,3,FALSE)</f>
        <v>14.09.87 мс</v>
      </c>
      <c r="D10" s="135" t="str">
        <f>VLOOKUP(A10,'пр.взв'!B11:G90,4,FALSE)</f>
        <v>ЦФО Брянская Брянск Л</v>
      </c>
      <c r="E10" s="125">
        <v>4</v>
      </c>
      <c r="F10" s="63">
        <v>0</v>
      </c>
      <c r="G10" s="125">
        <v>1</v>
      </c>
      <c r="H10" s="63">
        <v>2</v>
      </c>
      <c r="I10" s="125">
        <v>2</v>
      </c>
      <c r="J10" s="63">
        <v>2</v>
      </c>
      <c r="K10" s="125">
        <v>9</v>
      </c>
      <c r="L10" s="63">
        <v>3</v>
      </c>
      <c r="M10" s="125" t="s">
        <v>167</v>
      </c>
      <c r="N10" s="63"/>
      <c r="O10" s="125" t="s">
        <v>167</v>
      </c>
      <c r="P10" s="63"/>
      <c r="Q10" s="125" t="s">
        <v>167</v>
      </c>
      <c r="R10" s="63"/>
      <c r="S10" s="125" t="s">
        <v>167</v>
      </c>
      <c r="T10" s="63"/>
      <c r="U10" s="125" t="s">
        <v>167</v>
      </c>
      <c r="V10" s="63"/>
      <c r="W10" s="125" t="s">
        <v>167</v>
      </c>
      <c r="X10" s="63"/>
      <c r="Y10" s="123">
        <v>4</v>
      </c>
      <c r="Z10" s="129">
        <f>SUM(F10+H10+J10+L10+N10+P10+R10+T10+V10+X10)</f>
        <v>7</v>
      </c>
      <c r="AA10" s="129">
        <v>6</v>
      </c>
      <c r="AB10" s="29"/>
      <c r="AC10" s="29"/>
      <c r="AD10" s="29"/>
      <c r="AE10" s="29"/>
      <c r="AF10" s="29"/>
      <c r="AG10" s="29"/>
    </row>
    <row r="11" spans="1:33" ht="15" customHeight="1" thickBot="1">
      <c r="A11" s="175"/>
      <c r="B11" s="134"/>
      <c r="C11" s="136"/>
      <c r="D11" s="136"/>
      <c r="E11" s="126"/>
      <c r="F11" s="62" t="s">
        <v>166</v>
      </c>
      <c r="G11" s="126"/>
      <c r="H11" s="62"/>
      <c r="I11" s="126"/>
      <c r="J11" s="62"/>
      <c r="K11" s="126"/>
      <c r="L11" s="62"/>
      <c r="M11" s="126"/>
      <c r="N11" s="62"/>
      <c r="O11" s="126"/>
      <c r="P11" s="62"/>
      <c r="Q11" s="126"/>
      <c r="R11" s="62"/>
      <c r="S11" s="126"/>
      <c r="T11" s="62"/>
      <c r="U11" s="126"/>
      <c r="V11" s="62"/>
      <c r="W11" s="126"/>
      <c r="X11" s="62"/>
      <c r="Y11" s="124"/>
      <c r="Z11" s="130"/>
      <c r="AA11" s="130"/>
      <c r="AB11" s="29"/>
      <c r="AC11" s="29"/>
      <c r="AD11" s="29"/>
      <c r="AE11" s="29"/>
      <c r="AF11" s="29"/>
      <c r="AG11" s="29"/>
    </row>
    <row r="12" spans="1:33" ht="15" customHeight="1" thickTop="1">
      <c r="A12" s="131">
        <v>4</v>
      </c>
      <c r="B12" s="133" t="str">
        <f>VLOOKUP(A12,'пр.взв'!B13:E36,2,FALSE)</f>
        <v>ЧИНКОВ Максим Алексндрович</v>
      </c>
      <c r="C12" s="135" t="str">
        <f>VLOOKUP(A12,'пр.взв'!B13:F92,3,FALSE)</f>
        <v>07.11.89 кмс</v>
      </c>
      <c r="D12" s="137" t="str">
        <f>VLOOKUP(A12,'пр.взв'!B13:G92,4,FALSE)</f>
        <v>УФО Тверская Тверь МО</v>
      </c>
      <c r="E12" s="125">
        <v>3</v>
      </c>
      <c r="F12" s="63">
        <v>4</v>
      </c>
      <c r="G12" s="125">
        <v>2</v>
      </c>
      <c r="H12" s="63">
        <v>4</v>
      </c>
      <c r="I12" s="125" t="s">
        <v>167</v>
      </c>
      <c r="J12" s="63"/>
      <c r="K12" s="125" t="s">
        <v>167</v>
      </c>
      <c r="L12" s="63"/>
      <c r="M12" s="125" t="s">
        <v>167</v>
      </c>
      <c r="N12" s="63"/>
      <c r="O12" s="125" t="s">
        <v>167</v>
      </c>
      <c r="P12" s="63"/>
      <c r="Q12" s="125" t="s">
        <v>167</v>
      </c>
      <c r="R12" s="63"/>
      <c r="S12" s="125" t="s">
        <v>167</v>
      </c>
      <c r="T12" s="63"/>
      <c r="U12" s="125" t="s">
        <v>167</v>
      </c>
      <c r="V12" s="63"/>
      <c r="W12" s="125" t="s">
        <v>167</v>
      </c>
      <c r="X12" s="63"/>
      <c r="Y12" s="123">
        <v>2</v>
      </c>
      <c r="Z12" s="129">
        <f>SUM(F12+H12+J12+L12+N12+P12+R12+T12+V12+X12)</f>
        <v>8</v>
      </c>
      <c r="AA12" s="129">
        <v>18</v>
      </c>
      <c r="AB12" s="29"/>
      <c r="AC12" s="29"/>
      <c r="AD12" s="29"/>
      <c r="AE12" s="29"/>
      <c r="AF12" s="29"/>
      <c r="AG12" s="29"/>
    </row>
    <row r="13" spans="1:33" ht="15" customHeight="1" thickBot="1">
      <c r="A13" s="132"/>
      <c r="B13" s="134"/>
      <c r="C13" s="136"/>
      <c r="D13" s="138"/>
      <c r="E13" s="126"/>
      <c r="F13" s="62"/>
      <c r="G13" s="126"/>
      <c r="H13" s="62"/>
      <c r="I13" s="126"/>
      <c r="J13" s="62"/>
      <c r="K13" s="126"/>
      <c r="L13" s="62"/>
      <c r="M13" s="126"/>
      <c r="N13" s="62"/>
      <c r="O13" s="126"/>
      <c r="P13" s="62"/>
      <c r="Q13" s="126"/>
      <c r="R13" s="62"/>
      <c r="S13" s="126"/>
      <c r="T13" s="62"/>
      <c r="U13" s="126"/>
      <c r="V13" s="62"/>
      <c r="W13" s="126"/>
      <c r="X13" s="62"/>
      <c r="Y13" s="124"/>
      <c r="Z13" s="130"/>
      <c r="AA13" s="130"/>
      <c r="AB13" s="29"/>
      <c r="AC13" s="29"/>
      <c r="AD13" s="29"/>
      <c r="AE13" s="29"/>
      <c r="AF13" s="29"/>
      <c r="AG13" s="29"/>
    </row>
    <row r="14" spans="1:33" ht="15" customHeight="1" thickTop="1">
      <c r="A14" s="180">
        <v>5</v>
      </c>
      <c r="B14" s="133" t="str">
        <f>VLOOKUP(A14,'пр.взв'!B15:E38,2,FALSE)</f>
        <v>ФЕТИСОВ Андрей Николаевич</v>
      </c>
      <c r="C14" s="135" t="str">
        <f>VLOOKUP(A14,'пр.взв'!B15:F94,3,FALSE)</f>
        <v>05.04.90 кмс</v>
      </c>
      <c r="D14" s="135" t="str">
        <f>VLOOKUP(A14,'пр.взв'!B15:G94,4,FALSE)</f>
        <v>ПФО Пензенская Пенза МО</v>
      </c>
      <c r="E14" s="125">
        <v>6</v>
      </c>
      <c r="F14" s="63">
        <v>3</v>
      </c>
      <c r="G14" s="125">
        <v>7</v>
      </c>
      <c r="H14" s="63">
        <v>4</v>
      </c>
      <c r="I14" s="125" t="s">
        <v>167</v>
      </c>
      <c r="J14" s="63"/>
      <c r="K14" s="125" t="s">
        <v>167</v>
      </c>
      <c r="L14" s="63"/>
      <c r="M14" s="125" t="s">
        <v>167</v>
      </c>
      <c r="N14" s="63"/>
      <c r="O14" s="125" t="s">
        <v>167</v>
      </c>
      <c r="P14" s="63"/>
      <c r="Q14" s="125" t="s">
        <v>167</v>
      </c>
      <c r="R14" s="63"/>
      <c r="S14" s="125" t="s">
        <v>167</v>
      </c>
      <c r="T14" s="63"/>
      <c r="U14" s="125" t="s">
        <v>167</v>
      </c>
      <c r="V14" s="63"/>
      <c r="W14" s="125" t="s">
        <v>167</v>
      </c>
      <c r="X14" s="63"/>
      <c r="Y14" s="123">
        <v>2</v>
      </c>
      <c r="Z14" s="129">
        <f>SUM(F14+H14+J14+L14+N14+P14+R14+T14+V14+X14)</f>
        <v>7</v>
      </c>
      <c r="AA14" s="129">
        <v>16</v>
      </c>
      <c r="AB14" s="29"/>
      <c r="AC14" s="29"/>
      <c r="AD14" s="29"/>
      <c r="AE14" s="29"/>
      <c r="AF14" s="29"/>
      <c r="AG14" s="29"/>
    </row>
    <row r="15" spans="1:33" ht="15" customHeight="1" thickBot="1">
      <c r="A15" s="175"/>
      <c r="B15" s="134"/>
      <c r="C15" s="136"/>
      <c r="D15" s="136"/>
      <c r="E15" s="126"/>
      <c r="F15" s="62"/>
      <c r="G15" s="126"/>
      <c r="H15" s="62" t="s">
        <v>168</v>
      </c>
      <c r="I15" s="126"/>
      <c r="J15" s="62"/>
      <c r="K15" s="126"/>
      <c r="L15" s="62"/>
      <c r="M15" s="126"/>
      <c r="N15" s="62"/>
      <c r="O15" s="126"/>
      <c r="P15" s="62"/>
      <c r="Q15" s="126"/>
      <c r="R15" s="62"/>
      <c r="S15" s="126"/>
      <c r="T15" s="62"/>
      <c r="U15" s="126"/>
      <c r="V15" s="62"/>
      <c r="W15" s="126"/>
      <c r="X15" s="62"/>
      <c r="Y15" s="124"/>
      <c r="Z15" s="130"/>
      <c r="AA15" s="130"/>
      <c r="AB15" s="29"/>
      <c r="AC15" s="29"/>
      <c r="AD15" s="29"/>
      <c r="AE15" s="29"/>
      <c r="AF15" s="29"/>
      <c r="AG15" s="29"/>
    </row>
    <row r="16" spans="1:33" ht="15" customHeight="1" thickTop="1">
      <c r="A16" s="131">
        <v>6</v>
      </c>
      <c r="B16" s="133" t="str">
        <f>VLOOKUP(A16,'пр.взв'!B17:E40,2,FALSE)</f>
        <v>ЧУДАЕВ Константин Витальевич</v>
      </c>
      <c r="C16" s="135" t="str">
        <f>VLOOKUP(A16,'пр.взв'!B17:F96,3,FALSE)</f>
        <v>31.01.90 кмс</v>
      </c>
      <c r="D16" s="137" t="str">
        <f>VLOOKUP(A16,'пр.взв'!B17:G96,4,FALSE)</f>
        <v>ПФО Саратовская, Саратов Д</v>
      </c>
      <c r="E16" s="125">
        <v>5</v>
      </c>
      <c r="F16" s="63">
        <v>1</v>
      </c>
      <c r="G16" s="125">
        <v>9</v>
      </c>
      <c r="H16" s="63">
        <v>4</v>
      </c>
      <c r="I16" s="125">
        <v>1</v>
      </c>
      <c r="J16" s="63">
        <v>3</v>
      </c>
      <c r="K16" s="125" t="s">
        <v>167</v>
      </c>
      <c r="L16" s="63"/>
      <c r="M16" s="125" t="s">
        <v>167</v>
      </c>
      <c r="N16" s="63"/>
      <c r="O16" s="125" t="s">
        <v>167</v>
      </c>
      <c r="P16" s="63"/>
      <c r="Q16" s="125" t="s">
        <v>167</v>
      </c>
      <c r="R16" s="63"/>
      <c r="S16" s="125" t="s">
        <v>167</v>
      </c>
      <c r="T16" s="63"/>
      <c r="U16" s="125" t="s">
        <v>167</v>
      </c>
      <c r="V16" s="63"/>
      <c r="W16" s="125" t="s">
        <v>167</v>
      </c>
      <c r="X16" s="63"/>
      <c r="Y16" s="123">
        <v>3</v>
      </c>
      <c r="Z16" s="129">
        <f>SUM(F16+H16+J16+L16+N16+P16+R16+T16+V16+X16)</f>
        <v>8</v>
      </c>
      <c r="AA16" s="129">
        <v>11</v>
      </c>
      <c r="AB16" s="29"/>
      <c r="AC16" s="29"/>
      <c r="AD16" s="29"/>
      <c r="AE16" s="29"/>
      <c r="AF16" s="29"/>
      <c r="AG16" s="29"/>
    </row>
    <row r="17" spans="1:33" ht="15" customHeight="1" thickBot="1">
      <c r="A17" s="132"/>
      <c r="B17" s="134"/>
      <c r="C17" s="136"/>
      <c r="D17" s="138"/>
      <c r="E17" s="126"/>
      <c r="F17" s="62"/>
      <c r="G17" s="126"/>
      <c r="H17" s="62" t="s">
        <v>169</v>
      </c>
      <c r="I17" s="126"/>
      <c r="J17" s="62"/>
      <c r="K17" s="126"/>
      <c r="L17" s="62"/>
      <c r="M17" s="126"/>
      <c r="N17" s="62"/>
      <c r="O17" s="126"/>
      <c r="P17" s="62"/>
      <c r="Q17" s="126"/>
      <c r="R17" s="62"/>
      <c r="S17" s="126"/>
      <c r="T17" s="62"/>
      <c r="U17" s="126"/>
      <c r="V17" s="62"/>
      <c r="W17" s="126"/>
      <c r="X17" s="62"/>
      <c r="Y17" s="124"/>
      <c r="Z17" s="130"/>
      <c r="AA17" s="130"/>
      <c r="AB17" s="29"/>
      <c r="AC17" s="29"/>
      <c r="AD17" s="29"/>
      <c r="AE17" s="29"/>
      <c r="AF17" s="29"/>
      <c r="AG17" s="29"/>
    </row>
    <row r="18" spans="1:33" ht="15" customHeight="1" thickTop="1">
      <c r="A18" s="131">
        <v>7</v>
      </c>
      <c r="B18" s="133" t="str">
        <f>VLOOKUP(A18,'пр.взв'!B19:E42,2,FALSE)</f>
        <v>ЧАРКИН Илья Николаевич</v>
      </c>
      <c r="C18" s="135" t="str">
        <f>VLOOKUP(A18,'пр.взв'!B19:F98,3,FALSE)</f>
        <v>08.01.89 мсмк</v>
      </c>
      <c r="D18" s="135" t="str">
        <f>VLOOKUP(A18,'пр.взв'!B19:G98,4,FALSE)</f>
        <v>ЦФО Рязанская Рязань </v>
      </c>
      <c r="E18" s="125">
        <v>8</v>
      </c>
      <c r="F18" s="63">
        <v>0</v>
      </c>
      <c r="G18" s="125">
        <v>5</v>
      </c>
      <c r="H18" s="63">
        <v>0</v>
      </c>
      <c r="I18" s="125" t="s">
        <v>171</v>
      </c>
      <c r="J18" s="63"/>
      <c r="K18" s="125">
        <v>1</v>
      </c>
      <c r="L18" s="63">
        <v>0</v>
      </c>
      <c r="M18" s="125">
        <v>9</v>
      </c>
      <c r="N18" s="63">
        <v>4</v>
      </c>
      <c r="O18" s="125">
        <v>18</v>
      </c>
      <c r="P18" s="63">
        <v>4</v>
      </c>
      <c r="Q18" s="125"/>
      <c r="R18" s="63"/>
      <c r="S18" s="125"/>
      <c r="T18" s="63"/>
      <c r="U18" s="125"/>
      <c r="V18" s="63"/>
      <c r="W18" s="125"/>
      <c r="X18" s="63"/>
      <c r="Y18" s="127" t="s">
        <v>183</v>
      </c>
      <c r="Z18" s="129"/>
      <c r="AA18" s="129">
        <v>3</v>
      </c>
      <c r="AB18" s="29"/>
      <c r="AC18" s="29"/>
      <c r="AD18" s="29"/>
      <c r="AE18" s="29"/>
      <c r="AF18" s="29"/>
      <c r="AG18" s="29"/>
    </row>
    <row r="19" spans="1:33" ht="15" customHeight="1" thickBot="1">
      <c r="A19" s="132"/>
      <c r="B19" s="134"/>
      <c r="C19" s="136"/>
      <c r="D19" s="136"/>
      <c r="E19" s="126"/>
      <c r="F19" s="62" t="s">
        <v>170</v>
      </c>
      <c r="G19" s="126"/>
      <c r="H19" s="62"/>
      <c r="I19" s="126"/>
      <c r="J19" s="62"/>
      <c r="K19" s="126"/>
      <c r="L19" s="62"/>
      <c r="M19" s="126"/>
      <c r="N19" s="62"/>
      <c r="O19" s="126"/>
      <c r="P19" s="62" t="s">
        <v>185</v>
      </c>
      <c r="Q19" s="126"/>
      <c r="R19" s="62"/>
      <c r="S19" s="126"/>
      <c r="T19" s="62"/>
      <c r="U19" s="126"/>
      <c r="V19" s="62"/>
      <c r="W19" s="126"/>
      <c r="X19" s="62"/>
      <c r="Y19" s="128"/>
      <c r="Z19" s="130"/>
      <c r="AA19" s="130"/>
      <c r="AB19" s="29"/>
      <c r="AC19" s="29"/>
      <c r="AD19" s="29"/>
      <c r="AE19" s="29"/>
      <c r="AF19" s="29"/>
      <c r="AG19" s="29"/>
    </row>
    <row r="20" spans="1:33" ht="15" customHeight="1" thickTop="1">
      <c r="A20" s="131">
        <v>8</v>
      </c>
      <c r="B20" s="133" t="str">
        <f>VLOOKUP(A20,'пр.взв'!B21:E44,2,FALSE)</f>
        <v>МОРОЗОВ Сергей Александрович</v>
      </c>
      <c r="C20" s="135" t="str">
        <f>VLOOKUP(A20,'пр.взв'!B21:F100,3,FALSE)</f>
        <v>29.12.87 кмс</v>
      </c>
      <c r="D20" s="137" t="str">
        <f>VLOOKUP(A20,'пр.взв'!B21:G100,4,FALSE)</f>
        <v>ЦФО Ивановская МО</v>
      </c>
      <c r="E20" s="125">
        <v>7</v>
      </c>
      <c r="F20" s="63">
        <v>4</v>
      </c>
      <c r="G20" s="125" t="s">
        <v>171</v>
      </c>
      <c r="H20" s="63"/>
      <c r="I20" s="125">
        <v>9</v>
      </c>
      <c r="J20" s="63">
        <v>4</v>
      </c>
      <c r="K20" s="125" t="s">
        <v>167</v>
      </c>
      <c r="L20" s="63"/>
      <c r="M20" s="125" t="s">
        <v>167</v>
      </c>
      <c r="N20" s="63"/>
      <c r="O20" s="125" t="s">
        <v>167</v>
      </c>
      <c r="P20" s="63"/>
      <c r="Q20" s="125" t="s">
        <v>167</v>
      </c>
      <c r="R20" s="63"/>
      <c r="S20" s="125" t="s">
        <v>167</v>
      </c>
      <c r="T20" s="63"/>
      <c r="U20" s="125" t="s">
        <v>167</v>
      </c>
      <c r="V20" s="63"/>
      <c r="W20" s="125" t="s">
        <v>167</v>
      </c>
      <c r="X20" s="63"/>
      <c r="Y20" s="123">
        <v>2</v>
      </c>
      <c r="Z20" s="129">
        <f>SUM(F20+H20+J20+L20+N20+P20+R20+T20+V20+X20)</f>
        <v>8</v>
      </c>
      <c r="AA20" s="129">
        <v>17</v>
      </c>
      <c r="AB20" s="29"/>
      <c r="AC20" s="29"/>
      <c r="AD20" s="29"/>
      <c r="AE20" s="29"/>
      <c r="AF20" s="29"/>
      <c r="AG20" s="29"/>
    </row>
    <row r="21" spans="1:33" ht="15" customHeight="1" thickBot="1">
      <c r="A21" s="132"/>
      <c r="B21" s="134"/>
      <c r="C21" s="136"/>
      <c r="D21" s="138"/>
      <c r="E21" s="126"/>
      <c r="F21" s="62"/>
      <c r="G21" s="126"/>
      <c r="H21" s="62"/>
      <c r="I21" s="126"/>
      <c r="J21" s="62" t="s">
        <v>177</v>
      </c>
      <c r="K21" s="126"/>
      <c r="L21" s="62"/>
      <c r="M21" s="126"/>
      <c r="N21" s="62"/>
      <c r="O21" s="126"/>
      <c r="P21" s="62"/>
      <c r="Q21" s="126"/>
      <c r="R21" s="62"/>
      <c r="S21" s="126"/>
      <c r="T21" s="62"/>
      <c r="U21" s="126"/>
      <c r="V21" s="62"/>
      <c r="W21" s="126"/>
      <c r="X21" s="62"/>
      <c r="Y21" s="124"/>
      <c r="Z21" s="130"/>
      <c r="AA21" s="130"/>
      <c r="AB21" s="29"/>
      <c r="AC21" s="29"/>
      <c r="AD21" s="29"/>
      <c r="AE21" s="29"/>
      <c r="AF21" s="29"/>
      <c r="AG21" s="29"/>
    </row>
    <row r="22" spans="1:33" ht="15" customHeight="1" thickTop="1">
      <c r="A22" s="131">
        <v>9</v>
      </c>
      <c r="B22" s="133" t="str">
        <f>VLOOKUP(A22,'пр.взв'!B23:E46,2,FALSE)</f>
        <v>Григорян Арам Арайикович</v>
      </c>
      <c r="C22" s="135" t="str">
        <f>VLOOKUP(A22,'пр.взв'!B23:F102,3,FALSE)</f>
        <v>03.02.90 мс</v>
      </c>
      <c r="D22" s="135" t="str">
        <f>VLOOKUP(A22,'пр.взв'!B23:G102,4,FALSE)</f>
        <v>ЦФО Тульская Тула Д</v>
      </c>
      <c r="E22" s="125" t="s">
        <v>162</v>
      </c>
      <c r="F22" s="63"/>
      <c r="G22" s="125">
        <v>6</v>
      </c>
      <c r="H22" s="63">
        <v>0</v>
      </c>
      <c r="I22" s="125">
        <v>8</v>
      </c>
      <c r="J22" s="63">
        <v>0</v>
      </c>
      <c r="K22" s="125">
        <v>3</v>
      </c>
      <c r="L22" s="63">
        <v>2</v>
      </c>
      <c r="M22" s="125">
        <v>7</v>
      </c>
      <c r="N22" s="63">
        <v>0</v>
      </c>
      <c r="O22" s="125">
        <v>15</v>
      </c>
      <c r="P22" s="63">
        <v>1</v>
      </c>
      <c r="Q22" s="125">
        <v>18</v>
      </c>
      <c r="R22" s="63">
        <v>4</v>
      </c>
      <c r="S22" s="125"/>
      <c r="T22" s="63"/>
      <c r="U22" s="125"/>
      <c r="V22" s="63"/>
      <c r="W22" s="125"/>
      <c r="X22" s="63"/>
      <c r="Y22" s="127" t="s">
        <v>184</v>
      </c>
      <c r="Z22" s="129"/>
      <c r="AA22" s="129">
        <v>2</v>
      </c>
      <c r="AB22" s="29"/>
      <c r="AC22" s="29"/>
      <c r="AD22" s="29"/>
      <c r="AE22" s="29"/>
      <c r="AF22" s="29"/>
      <c r="AG22" s="29"/>
    </row>
    <row r="23" spans="1:33" ht="15" customHeight="1" thickBot="1">
      <c r="A23" s="132"/>
      <c r="B23" s="134"/>
      <c r="C23" s="136"/>
      <c r="D23" s="136"/>
      <c r="E23" s="126"/>
      <c r="F23" s="62"/>
      <c r="G23" s="126"/>
      <c r="H23" s="62"/>
      <c r="I23" s="126"/>
      <c r="J23" s="62"/>
      <c r="K23" s="126"/>
      <c r="L23" s="62"/>
      <c r="M23" s="126"/>
      <c r="N23" s="62" t="s">
        <v>186</v>
      </c>
      <c r="O23" s="126"/>
      <c r="P23" s="62"/>
      <c r="Q23" s="126"/>
      <c r="R23" s="62"/>
      <c r="S23" s="126"/>
      <c r="T23" s="62"/>
      <c r="U23" s="126"/>
      <c r="V23" s="62"/>
      <c r="W23" s="126"/>
      <c r="X23" s="62"/>
      <c r="Y23" s="128"/>
      <c r="Z23" s="130"/>
      <c r="AA23" s="130"/>
      <c r="AB23" s="29"/>
      <c r="AC23" s="29"/>
      <c r="AD23" s="29"/>
      <c r="AE23" s="29"/>
      <c r="AF23" s="29"/>
      <c r="AG23" s="29"/>
    </row>
    <row r="24" spans="1:33" ht="15" customHeight="1" thickBot="1" thickTop="1">
      <c r="A24" s="181" t="s">
        <v>161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3"/>
      <c r="AB24" s="29"/>
      <c r="AC24" s="29"/>
      <c r="AD24" s="29"/>
      <c r="AE24" s="29"/>
      <c r="AF24" s="29"/>
      <c r="AG24" s="29"/>
    </row>
    <row r="25" spans="1:33" ht="15" customHeight="1" thickTop="1">
      <c r="A25" s="131">
        <v>10</v>
      </c>
      <c r="B25" s="133" t="str">
        <f>VLOOKUP(A25,'пр.взв'!B25:E48,2,FALSE)</f>
        <v>МАНУКОВСКИЙ Роман Эдуардович</v>
      </c>
      <c r="C25" s="135" t="str">
        <f>VLOOKUP(A25,'пр.взв'!B25:F104,3,FALSE)</f>
        <v>04.02.90 кмс</v>
      </c>
      <c r="D25" s="137" t="str">
        <f>VLOOKUP(A25,'пр.взв'!B25:G104,4,FALSE)</f>
        <v>ЮФО Волгоградская Волгоград Д</v>
      </c>
      <c r="E25" s="125">
        <v>11</v>
      </c>
      <c r="F25" s="63">
        <v>4</v>
      </c>
      <c r="G25" s="125">
        <v>12</v>
      </c>
      <c r="H25" s="63">
        <v>1</v>
      </c>
      <c r="I25" s="125">
        <v>13</v>
      </c>
      <c r="J25" s="63">
        <v>4</v>
      </c>
      <c r="K25" s="125" t="s">
        <v>167</v>
      </c>
      <c r="L25" s="63"/>
      <c r="M25" s="125" t="s">
        <v>167</v>
      </c>
      <c r="N25" s="63"/>
      <c r="O25" s="125" t="s">
        <v>167</v>
      </c>
      <c r="P25" s="63"/>
      <c r="Q25" s="125" t="s">
        <v>167</v>
      </c>
      <c r="R25" s="63"/>
      <c r="S25" s="125" t="s">
        <v>167</v>
      </c>
      <c r="T25" s="63"/>
      <c r="U25" s="125" t="s">
        <v>167</v>
      </c>
      <c r="V25" s="63"/>
      <c r="W25" s="125" t="s">
        <v>167</v>
      </c>
      <c r="X25" s="63"/>
      <c r="Y25" s="123">
        <v>3</v>
      </c>
      <c r="Z25" s="129">
        <f>SUM(F25+H25+J25+L25+N25+P25+R25+T25+V25+X25)</f>
        <v>9</v>
      </c>
      <c r="AA25" s="129">
        <v>12</v>
      </c>
      <c r="AB25" s="29"/>
      <c r="AC25" s="29"/>
      <c r="AD25" s="29"/>
      <c r="AE25" s="29"/>
      <c r="AF25" s="29"/>
      <c r="AG25" s="29"/>
    </row>
    <row r="26" spans="1:33" ht="15" customHeight="1" thickBot="1">
      <c r="A26" s="132"/>
      <c r="B26" s="134"/>
      <c r="C26" s="136"/>
      <c r="D26" s="138"/>
      <c r="E26" s="126"/>
      <c r="F26" s="62" t="s">
        <v>172</v>
      </c>
      <c r="G26" s="126"/>
      <c r="H26" s="62"/>
      <c r="I26" s="126"/>
      <c r="J26" s="62" t="s">
        <v>178</v>
      </c>
      <c r="K26" s="126"/>
      <c r="L26" s="62"/>
      <c r="M26" s="126"/>
      <c r="N26" s="62"/>
      <c r="O26" s="126"/>
      <c r="P26" s="62"/>
      <c r="Q26" s="126"/>
      <c r="R26" s="62"/>
      <c r="S26" s="126"/>
      <c r="T26" s="62"/>
      <c r="U26" s="126"/>
      <c r="V26" s="62"/>
      <c r="W26" s="126"/>
      <c r="X26" s="62"/>
      <c r="Y26" s="124"/>
      <c r="Z26" s="130"/>
      <c r="AA26" s="130"/>
      <c r="AB26" s="29"/>
      <c r="AC26" s="29"/>
      <c r="AD26" s="29"/>
      <c r="AE26" s="29"/>
      <c r="AF26" s="29"/>
      <c r="AG26" s="29"/>
    </row>
    <row r="27" spans="1:33" ht="15" customHeight="1" thickTop="1">
      <c r="A27" s="131">
        <v>11</v>
      </c>
      <c r="B27" s="133" t="str">
        <f>VLOOKUP(A27,'пр.взв'!B27:E50,2,FALSE)</f>
        <v>ФОМИЧЕВ Илья Алексеевич</v>
      </c>
      <c r="C27" s="135" t="str">
        <f>VLOOKUP(A27,'пр.взв'!B27:F106,3,FALSE)</f>
        <v>14.05.88 мс</v>
      </c>
      <c r="D27" s="135" t="str">
        <f>VLOOKUP(A27,'пр.взв'!B27:G106,4,FALSE)</f>
        <v>ЦФО Брянская Брянск Д</v>
      </c>
      <c r="E27" s="125">
        <v>10</v>
      </c>
      <c r="F27" s="63">
        <v>0</v>
      </c>
      <c r="G27" s="125">
        <v>13</v>
      </c>
      <c r="H27" s="63">
        <v>1</v>
      </c>
      <c r="I27" s="125">
        <v>14</v>
      </c>
      <c r="J27" s="63">
        <v>2</v>
      </c>
      <c r="K27" s="125">
        <v>15</v>
      </c>
      <c r="L27" s="63">
        <v>3</v>
      </c>
      <c r="M27" s="125" t="s">
        <v>167</v>
      </c>
      <c r="N27" s="63"/>
      <c r="O27" s="125" t="s">
        <v>167</v>
      </c>
      <c r="P27" s="63"/>
      <c r="Q27" s="125" t="s">
        <v>167</v>
      </c>
      <c r="R27" s="63"/>
      <c r="S27" s="125" t="s">
        <v>167</v>
      </c>
      <c r="T27" s="63"/>
      <c r="U27" s="125" t="s">
        <v>167</v>
      </c>
      <c r="V27" s="63"/>
      <c r="W27" s="125" t="s">
        <v>167</v>
      </c>
      <c r="X27" s="63"/>
      <c r="Y27" s="123">
        <v>4</v>
      </c>
      <c r="Z27" s="129">
        <f>SUM(F27+H27+J27+L27+N27+P27+R27+T27+V27+X27)</f>
        <v>6</v>
      </c>
      <c r="AA27" s="129">
        <v>5</v>
      </c>
      <c r="AB27" s="29"/>
      <c r="AC27" s="29"/>
      <c r="AD27" s="29"/>
      <c r="AE27" s="29"/>
      <c r="AF27" s="29"/>
      <c r="AG27" s="29"/>
    </row>
    <row r="28" spans="1:33" ht="15" customHeight="1" thickBot="1">
      <c r="A28" s="132"/>
      <c r="B28" s="134"/>
      <c r="C28" s="136"/>
      <c r="D28" s="136"/>
      <c r="E28" s="126"/>
      <c r="F28" s="62"/>
      <c r="G28" s="126"/>
      <c r="H28" s="62"/>
      <c r="I28" s="126"/>
      <c r="J28" s="62"/>
      <c r="K28" s="126"/>
      <c r="L28" s="62"/>
      <c r="M28" s="126"/>
      <c r="N28" s="62"/>
      <c r="O28" s="126"/>
      <c r="P28" s="62"/>
      <c r="Q28" s="126"/>
      <c r="R28" s="62"/>
      <c r="S28" s="126"/>
      <c r="T28" s="62"/>
      <c r="U28" s="126"/>
      <c r="V28" s="62"/>
      <c r="W28" s="126"/>
      <c r="X28" s="62"/>
      <c r="Y28" s="124"/>
      <c r="Z28" s="130"/>
      <c r="AA28" s="130"/>
      <c r="AB28" s="29"/>
      <c r="AC28" s="29"/>
      <c r="AD28" s="29"/>
      <c r="AE28" s="29"/>
      <c r="AF28" s="29"/>
      <c r="AG28" s="29"/>
    </row>
    <row r="29" spans="1:33" ht="15" customHeight="1" thickTop="1">
      <c r="A29" s="131">
        <v>12</v>
      </c>
      <c r="B29" s="133" t="str">
        <f>VLOOKUP(A29,'пр.взв'!B29:E52,2,FALSE)</f>
        <v>МАРЬИН Николай Михайлович</v>
      </c>
      <c r="C29" s="135" t="str">
        <f>VLOOKUP(A29,'пр.взв'!B29:F108,3,FALSE)</f>
        <v>20.09.90 кмс</v>
      </c>
      <c r="D29" s="137" t="str">
        <f>VLOOKUP(A29,'пр.взв'!B29:G108,4,FALSE)</f>
        <v>СЗФО Мурманская обл. Мурманск МО</v>
      </c>
      <c r="E29" s="125">
        <v>13</v>
      </c>
      <c r="F29" s="63">
        <v>4</v>
      </c>
      <c r="G29" s="125">
        <v>10</v>
      </c>
      <c r="H29" s="63">
        <v>3</v>
      </c>
      <c r="I29" s="125" t="s">
        <v>167</v>
      </c>
      <c r="J29" s="63"/>
      <c r="K29" s="125" t="s">
        <v>167</v>
      </c>
      <c r="L29" s="63"/>
      <c r="M29" s="125" t="s">
        <v>167</v>
      </c>
      <c r="N29" s="63"/>
      <c r="O29" s="125" t="s">
        <v>167</v>
      </c>
      <c r="P29" s="63"/>
      <c r="Q29" s="125" t="s">
        <v>167</v>
      </c>
      <c r="R29" s="63"/>
      <c r="S29" s="125" t="s">
        <v>167</v>
      </c>
      <c r="T29" s="63"/>
      <c r="U29" s="125" t="s">
        <v>167</v>
      </c>
      <c r="V29" s="63"/>
      <c r="W29" s="125" t="s">
        <v>167</v>
      </c>
      <c r="X29" s="63"/>
      <c r="Y29" s="123">
        <v>2</v>
      </c>
      <c r="Z29" s="129">
        <f>SUM(F29+H29+J29+L29+N29+P29+R29+T29+V29+X29)</f>
        <v>7</v>
      </c>
      <c r="AA29" s="129">
        <v>15</v>
      </c>
      <c r="AB29" s="29"/>
      <c r="AC29" s="29"/>
      <c r="AD29" s="29"/>
      <c r="AE29" s="29"/>
      <c r="AF29" s="29"/>
      <c r="AG29" s="29"/>
    </row>
    <row r="30" spans="1:33" ht="15" customHeight="1" thickBot="1">
      <c r="A30" s="132"/>
      <c r="B30" s="134"/>
      <c r="C30" s="136"/>
      <c r="D30" s="138"/>
      <c r="E30" s="126"/>
      <c r="F30" s="62" t="s">
        <v>173</v>
      </c>
      <c r="G30" s="126"/>
      <c r="H30" s="62"/>
      <c r="I30" s="126"/>
      <c r="J30" s="62"/>
      <c r="K30" s="126"/>
      <c r="L30" s="62"/>
      <c r="M30" s="126"/>
      <c r="N30" s="62"/>
      <c r="O30" s="126"/>
      <c r="P30" s="62"/>
      <c r="Q30" s="126"/>
      <c r="R30" s="62"/>
      <c r="S30" s="126"/>
      <c r="T30" s="62"/>
      <c r="U30" s="126"/>
      <c r="V30" s="62"/>
      <c r="W30" s="126"/>
      <c r="X30" s="62"/>
      <c r="Y30" s="124"/>
      <c r="Z30" s="130"/>
      <c r="AA30" s="130"/>
      <c r="AB30" s="29"/>
      <c r="AC30" s="29"/>
      <c r="AD30" s="29"/>
      <c r="AE30" s="29"/>
      <c r="AF30" s="29"/>
      <c r="AG30" s="29"/>
    </row>
    <row r="31" spans="1:33" ht="15" customHeight="1" thickTop="1">
      <c r="A31" s="131">
        <v>13</v>
      </c>
      <c r="B31" s="133" t="str">
        <f>VLOOKUP(A31,'пр.взв'!B31:E54,2,FALSE)</f>
        <v>МАКАРОВ Дмитрий Леонидови</v>
      </c>
      <c r="C31" s="135" t="str">
        <f>VLOOKUP(A31,'пр.взв'!B31:F110,3,FALSE)</f>
        <v>14.08.88 кмс</v>
      </c>
      <c r="D31" s="135" t="str">
        <f>VLOOKUP(A31,'пр.взв'!B31:G110,4,FALSE)</f>
        <v>ЦФО Орловская Орел ЮР</v>
      </c>
      <c r="E31" s="125">
        <v>12</v>
      </c>
      <c r="F31" s="63">
        <v>0</v>
      </c>
      <c r="G31" s="125">
        <v>11</v>
      </c>
      <c r="H31" s="63">
        <v>3</v>
      </c>
      <c r="I31" s="125">
        <v>10</v>
      </c>
      <c r="J31" s="63">
        <v>0</v>
      </c>
      <c r="K31" s="125">
        <v>18</v>
      </c>
      <c r="L31" s="63">
        <v>4</v>
      </c>
      <c r="M31" s="125" t="s">
        <v>167</v>
      </c>
      <c r="N31" s="63"/>
      <c r="O31" s="125" t="s">
        <v>167</v>
      </c>
      <c r="P31" s="63"/>
      <c r="Q31" s="125" t="s">
        <v>167</v>
      </c>
      <c r="R31" s="63"/>
      <c r="S31" s="125" t="s">
        <v>167</v>
      </c>
      <c r="T31" s="63"/>
      <c r="U31" s="125" t="s">
        <v>167</v>
      </c>
      <c r="V31" s="63"/>
      <c r="W31" s="125" t="s">
        <v>167</v>
      </c>
      <c r="X31" s="63"/>
      <c r="Y31" s="123">
        <v>4</v>
      </c>
      <c r="Z31" s="129">
        <f>SUM(F31+H31+J31+L31+N31+P31+R31+T31+V31+X31)</f>
        <v>7</v>
      </c>
      <c r="AA31" s="129">
        <v>7</v>
      </c>
      <c r="AB31" s="29"/>
      <c r="AC31" s="29"/>
      <c r="AD31" s="29"/>
      <c r="AE31" s="29"/>
      <c r="AF31" s="29"/>
      <c r="AG31" s="29"/>
    </row>
    <row r="32" spans="1:33" ht="15" customHeight="1" thickBot="1">
      <c r="A32" s="132"/>
      <c r="B32" s="134"/>
      <c r="C32" s="136"/>
      <c r="D32" s="136"/>
      <c r="E32" s="126"/>
      <c r="F32" s="62"/>
      <c r="G32" s="126"/>
      <c r="H32" s="62"/>
      <c r="I32" s="126"/>
      <c r="J32" s="62"/>
      <c r="K32" s="126"/>
      <c r="L32" s="62" t="s">
        <v>180</v>
      </c>
      <c r="M32" s="126"/>
      <c r="N32" s="62"/>
      <c r="O32" s="126"/>
      <c r="P32" s="62"/>
      <c r="Q32" s="126"/>
      <c r="R32" s="62"/>
      <c r="S32" s="126"/>
      <c r="T32" s="62"/>
      <c r="U32" s="126"/>
      <c r="V32" s="62"/>
      <c r="W32" s="126"/>
      <c r="X32" s="62"/>
      <c r="Y32" s="124"/>
      <c r="Z32" s="130"/>
      <c r="AA32" s="130"/>
      <c r="AB32" s="29"/>
      <c r="AC32" s="29"/>
      <c r="AD32" s="29"/>
      <c r="AE32" s="29"/>
      <c r="AF32" s="29"/>
      <c r="AG32" s="29"/>
    </row>
    <row r="33" spans="1:33" ht="15" customHeight="1" thickTop="1">
      <c r="A33" s="131">
        <v>14</v>
      </c>
      <c r="B33" s="133" t="str">
        <f>VLOOKUP(A33,'пр.взв'!B33:E56,2,FALSE)</f>
        <v>КАЗАЧКОВ Алексей Юрьевич</v>
      </c>
      <c r="C33" s="135" t="str">
        <f>VLOOKUP(A33,'пр.взв'!B33:F112,3,FALSE)</f>
        <v>14.05.91 кмс</v>
      </c>
      <c r="D33" s="137" t="str">
        <f>VLOOKUP(A33,'пр.взв'!B33:G112,4,FALSE)</f>
        <v>ЮФО Ставропольский Михайловск МО</v>
      </c>
      <c r="E33" s="125">
        <v>15</v>
      </c>
      <c r="F33" s="63">
        <v>4</v>
      </c>
      <c r="G33" s="125">
        <v>16</v>
      </c>
      <c r="H33" s="63">
        <v>0</v>
      </c>
      <c r="I33" s="125">
        <v>11</v>
      </c>
      <c r="J33" s="63">
        <v>3</v>
      </c>
      <c r="K33" s="125" t="s">
        <v>167</v>
      </c>
      <c r="L33" s="63"/>
      <c r="M33" s="125" t="s">
        <v>167</v>
      </c>
      <c r="N33" s="63"/>
      <c r="O33" s="125" t="s">
        <v>167</v>
      </c>
      <c r="P33" s="63"/>
      <c r="Q33" s="125" t="s">
        <v>167</v>
      </c>
      <c r="R33" s="63"/>
      <c r="S33" s="125" t="s">
        <v>167</v>
      </c>
      <c r="T33" s="63"/>
      <c r="U33" s="125" t="s">
        <v>167</v>
      </c>
      <c r="V33" s="63"/>
      <c r="W33" s="125" t="s">
        <v>167</v>
      </c>
      <c r="X33" s="63"/>
      <c r="Y33" s="123">
        <v>3</v>
      </c>
      <c r="Z33" s="129">
        <f>SUM(F33+H33+J33+L33+N33+P33+R33+T33+V33+X33)</f>
        <v>7</v>
      </c>
      <c r="AA33" s="129">
        <v>10</v>
      </c>
      <c r="AB33" s="29"/>
      <c r="AC33" s="29"/>
      <c r="AD33" s="29"/>
      <c r="AE33" s="29"/>
      <c r="AF33" s="29"/>
      <c r="AG33" s="29"/>
    </row>
    <row r="34" spans="1:33" ht="15" customHeight="1" thickBot="1">
      <c r="A34" s="132"/>
      <c r="B34" s="134"/>
      <c r="C34" s="136"/>
      <c r="D34" s="138"/>
      <c r="E34" s="126"/>
      <c r="F34" s="62" t="s">
        <v>174</v>
      </c>
      <c r="G34" s="126"/>
      <c r="H34" s="62" t="s">
        <v>175</v>
      </c>
      <c r="I34" s="126"/>
      <c r="J34" s="62"/>
      <c r="K34" s="126"/>
      <c r="L34" s="62"/>
      <c r="M34" s="126"/>
      <c r="N34" s="62"/>
      <c r="O34" s="126"/>
      <c r="P34" s="62"/>
      <c r="Q34" s="126"/>
      <c r="R34" s="62"/>
      <c r="S34" s="126"/>
      <c r="T34" s="62"/>
      <c r="U34" s="126"/>
      <c r="V34" s="62"/>
      <c r="W34" s="126"/>
      <c r="X34" s="62"/>
      <c r="Y34" s="124"/>
      <c r="Z34" s="130"/>
      <c r="AA34" s="130"/>
      <c r="AB34" s="29"/>
      <c r="AC34" s="29"/>
      <c r="AD34" s="29"/>
      <c r="AE34" s="29"/>
      <c r="AF34" s="29"/>
      <c r="AG34" s="29"/>
    </row>
    <row r="35" spans="1:33" ht="15" customHeight="1" thickTop="1">
      <c r="A35" s="131">
        <v>15</v>
      </c>
      <c r="B35" s="133" t="str">
        <f>VLOOKUP(A35,'пр.взв'!B35:E58,2,FALSE)</f>
        <v>ЮСУФОВ Гаджи Чингизович</v>
      </c>
      <c r="C35" s="135" t="str">
        <f>VLOOKUP(A35,'пр.взв'!B35:F114,3,FALSE)</f>
        <v>08.05.90 кмс</v>
      </c>
      <c r="D35" s="135" t="str">
        <f>VLOOKUP(A35,'пр.взв'!B35:G114,4,FALSE)</f>
        <v>ПФО Пермский Пермь МО</v>
      </c>
      <c r="E35" s="125">
        <v>14</v>
      </c>
      <c r="F35" s="63">
        <v>0</v>
      </c>
      <c r="G35" s="125">
        <v>18</v>
      </c>
      <c r="H35" s="63">
        <v>4</v>
      </c>
      <c r="I35" s="125" t="s">
        <v>171</v>
      </c>
      <c r="J35" s="63"/>
      <c r="K35" s="125">
        <v>15</v>
      </c>
      <c r="L35" s="63">
        <v>1</v>
      </c>
      <c r="M35" s="125"/>
      <c r="N35" s="63"/>
      <c r="O35" s="125">
        <v>9</v>
      </c>
      <c r="P35" s="63">
        <v>3</v>
      </c>
      <c r="Q35" s="125"/>
      <c r="R35" s="63"/>
      <c r="S35" s="125"/>
      <c r="T35" s="63"/>
      <c r="U35" s="125"/>
      <c r="V35" s="63"/>
      <c r="W35" s="125"/>
      <c r="X35" s="63"/>
      <c r="Y35" s="127" t="s">
        <v>181</v>
      </c>
      <c r="Z35" s="129"/>
      <c r="AA35" s="129">
        <v>3</v>
      </c>
      <c r="AB35" s="29"/>
      <c r="AC35" s="29"/>
      <c r="AD35" s="29"/>
      <c r="AE35" s="29"/>
      <c r="AF35" s="29"/>
      <c r="AG35" s="29"/>
    </row>
    <row r="36" spans="1:33" ht="15" customHeight="1" thickBot="1">
      <c r="A36" s="132"/>
      <c r="B36" s="134"/>
      <c r="C36" s="136"/>
      <c r="D36" s="136"/>
      <c r="E36" s="126"/>
      <c r="F36" s="62"/>
      <c r="G36" s="126"/>
      <c r="H36" s="62" t="s">
        <v>176</v>
      </c>
      <c r="I36" s="126"/>
      <c r="J36" s="62"/>
      <c r="K36" s="126"/>
      <c r="L36" s="62"/>
      <c r="M36" s="126"/>
      <c r="N36" s="62"/>
      <c r="O36" s="126"/>
      <c r="P36" s="62"/>
      <c r="Q36" s="126"/>
      <c r="R36" s="62"/>
      <c r="S36" s="126"/>
      <c r="T36" s="62"/>
      <c r="U36" s="126"/>
      <c r="V36" s="62"/>
      <c r="W36" s="126"/>
      <c r="X36" s="62"/>
      <c r="Y36" s="128"/>
      <c r="Z36" s="130"/>
      <c r="AA36" s="130"/>
      <c r="AB36" s="29"/>
      <c r="AC36" s="29"/>
      <c r="AD36" s="29"/>
      <c r="AE36" s="29"/>
      <c r="AF36" s="29"/>
      <c r="AG36" s="29"/>
    </row>
    <row r="37" spans="1:33" ht="15" customHeight="1" thickTop="1">
      <c r="A37" s="131">
        <v>16</v>
      </c>
      <c r="B37" s="133" t="str">
        <f>VLOOKUP(A37,'пр.взв'!B37:E60,2,FALSE)</f>
        <v>САЛАХДИНОВ Энвер Шамильевич</v>
      </c>
      <c r="C37" s="135" t="str">
        <f>VLOOKUP(A37,'пр.взв'!B37:F116,3,FALSE)</f>
        <v>28.01.90 кмс</v>
      </c>
      <c r="D37" s="137" t="str">
        <f>VLOOKUP(A37,'пр.взв'!B37:G116,4,FALSE)</f>
        <v>УФО Тульская Тула МО</v>
      </c>
      <c r="E37" s="125">
        <v>17</v>
      </c>
      <c r="F37" s="63">
        <v>2</v>
      </c>
      <c r="G37" s="125">
        <v>14</v>
      </c>
      <c r="H37" s="63">
        <v>4</v>
      </c>
      <c r="I37" s="125" t="s">
        <v>167</v>
      </c>
      <c r="J37" s="63"/>
      <c r="K37" s="125" t="s">
        <v>167</v>
      </c>
      <c r="L37" s="63"/>
      <c r="M37" s="125" t="s">
        <v>167</v>
      </c>
      <c r="N37" s="63"/>
      <c r="O37" s="125" t="s">
        <v>167</v>
      </c>
      <c r="P37" s="63"/>
      <c r="Q37" s="125" t="s">
        <v>167</v>
      </c>
      <c r="R37" s="63"/>
      <c r="S37" s="125" t="s">
        <v>167</v>
      </c>
      <c r="T37" s="63"/>
      <c r="U37" s="125" t="s">
        <v>167</v>
      </c>
      <c r="V37" s="63"/>
      <c r="W37" s="125" t="s">
        <v>167</v>
      </c>
      <c r="X37" s="63"/>
      <c r="Y37" s="123">
        <v>2</v>
      </c>
      <c r="Z37" s="129">
        <f>SUM(F37+H37+J37+L37+N37+P37+R37+T37+V37+X37)</f>
        <v>6</v>
      </c>
      <c r="AA37" s="129">
        <v>14</v>
      </c>
      <c r="AB37" s="29"/>
      <c r="AC37" s="29"/>
      <c r="AD37" s="29"/>
      <c r="AE37" s="29"/>
      <c r="AF37" s="29"/>
      <c r="AG37" s="29"/>
    </row>
    <row r="38" spans="1:33" ht="15" customHeight="1" thickBot="1">
      <c r="A38" s="132"/>
      <c r="B38" s="134"/>
      <c r="C38" s="136"/>
      <c r="D38" s="138"/>
      <c r="E38" s="126"/>
      <c r="F38" s="62"/>
      <c r="G38" s="126"/>
      <c r="H38" s="62"/>
      <c r="I38" s="126"/>
      <c r="J38" s="62"/>
      <c r="K38" s="126"/>
      <c r="L38" s="62"/>
      <c r="M38" s="126"/>
      <c r="N38" s="62"/>
      <c r="O38" s="126"/>
      <c r="P38" s="62"/>
      <c r="Q38" s="126"/>
      <c r="R38" s="62"/>
      <c r="S38" s="126"/>
      <c r="T38" s="62"/>
      <c r="U38" s="126"/>
      <c r="V38" s="62"/>
      <c r="W38" s="126"/>
      <c r="X38" s="62"/>
      <c r="Y38" s="124"/>
      <c r="Z38" s="130"/>
      <c r="AA38" s="130"/>
      <c r="AB38" s="29"/>
      <c r="AC38" s="29"/>
      <c r="AD38" s="29"/>
      <c r="AE38" s="29"/>
      <c r="AF38" s="29"/>
      <c r="AG38" s="29"/>
    </row>
    <row r="39" spans="1:33" ht="15" customHeight="1" thickTop="1">
      <c r="A39" s="131">
        <v>17</v>
      </c>
      <c r="B39" s="133" t="str">
        <f>VLOOKUP(A39,'пр.взв'!B39:E62,2,FALSE)</f>
        <v>ОМАРОВ Гаджи Асадович</v>
      </c>
      <c r="C39" s="135" t="str">
        <f>VLOOKUP(A39,'пр.взв'!B39:F118,3,FALSE)</f>
        <v>11.07.89 кмс</v>
      </c>
      <c r="D39" s="135" t="str">
        <f>VLOOKUP(A39,'пр.взв'!B39:G118,4,FALSE)</f>
        <v>ЮФО Дагестан Махачкала ПР</v>
      </c>
      <c r="E39" s="125">
        <v>16</v>
      </c>
      <c r="F39" s="63">
        <v>3</v>
      </c>
      <c r="G39" s="125" t="s">
        <v>171</v>
      </c>
      <c r="H39" s="63"/>
      <c r="I39" s="125">
        <v>18</v>
      </c>
      <c r="J39" s="63">
        <v>4</v>
      </c>
      <c r="K39" s="125" t="s">
        <v>167</v>
      </c>
      <c r="L39" s="63"/>
      <c r="M39" s="125" t="s">
        <v>167</v>
      </c>
      <c r="N39" s="63"/>
      <c r="O39" s="125" t="s">
        <v>167</v>
      </c>
      <c r="P39" s="63"/>
      <c r="Q39" s="125" t="s">
        <v>167</v>
      </c>
      <c r="R39" s="63"/>
      <c r="S39" s="125" t="s">
        <v>167</v>
      </c>
      <c r="T39" s="63"/>
      <c r="U39" s="125" t="s">
        <v>167</v>
      </c>
      <c r="V39" s="63"/>
      <c r="W39" s="125" t="s">
        <v>167</v>
      </c>
      <c r="X39" s="63"/>
      <c r="Y39" s="123">
        <v>3</v>
      </c>
      <c r="Z39" s="129">
        <f>SUM(F39+H39+J39+L39+N39+P39+R39+T39+V39+X39)</f>
        <v>7</v>
      </c>
      <c r="AA39" s="129">
        <v>13</v>
      </c>
      <c r="AB39" s="29"/>
      <c r="AC39" s="29"/>
      <c r="AD39" s="29"/>
      <c r="AE39" s="29"/>
      <c r="AF39" s="29"/>
      <c r="AG39" s="29"/>
    </row>
    <row r="40" spans="1:33" ht="15" customHeight="1" thickBot="1">
      <c r="A40" s="132"/>
      <c r="B40" s="134"/>
      <c r="C40" s="136"/>
      <c r="D40" s="136"/>
      <c r="E40" s="126"/>
      <c r="F40" s="62"/>
      <c r="G40" s="126"/>
      <c r="H40" s="62"/>
      <c r="I40" s="126"/>
      <c r="J40" s="62" t="s">
        <v>179</v>
      </c>
      <c r="K40" s="126"/>
      <c r="L40" s="62"/>
      <c r="M40" s="126"/>
      <c r="N40" s="62"/>
      <c r="O40" s="126"/>
      <c r="P40" s="62"/>
      <c r="Q40" s="126"/>
      <c r="R40" s="62"/>
      <c r="S40" s="126"/>
      <c r="T40" s="62"/>
      <c r="U40" s="126"/>
      <c r="V40" s="62"/>
      <c r="W40" s="126"/>
      <c r="X40" s="62"/>
      <c r="Y40" s="124"/>
      <c r="Z40" s="130"/>
      <c r="AA40" s="130"/>
      <c r="AB40" s="29"/>
      <c r="AC40" s="29"/>
      <c r="AD40" s="29"/>
      <c r="AE40" s="29"/>
      <c r="AF40" s="29"/>
      <c r="AG40" s="29"/>
    </row>
    <row r="41" spans="1:33" ht="15" customHeight="1" thickTop="1">
      <c r="A41" s="131">
        <v>18</v>
      </c>
      <c r="B41" s="133" t="str">
        <f>VLOOKUP(A41,'пр.взв'!B41:E64,2,FALSE)</f>
        <v>ОСИПЕНКО Артем Иванович</v>
      </c>
      <c r="C41" s="135" t="str">
        <f>VLOOKUP(A41,'пр.взв'!B41:F120,3,FALSE)</f>
        <v>27.05.88 мсмк</v>
      </c>
      <c r="D41" s="137" t="str">
        <f>VLOOKUP(A41,'пр.взв'!B41:G120,4,FALSE)</f>
        <v>ЦФО Брянская Брянск ВС</v>
      </c>
      <c r="E41" s="125" t="s">
        <v>162</v>
      </c>
      <c r="F41" s="63"/>
      <c r="G41" s="125">
        <v>15</v>
      </c>
      <c r="H41" s="63">
        <v>0</v>
      </c>
      <c r="I41" s="125">
        <v>17</v>
      </c>
      <c r="J41" s="63">
        <v>0</v>
      </c>
      <c r="K41" s="125">
        <v>13</v>
      </c>
      <c r="L41" s="63">
        <v>0</v>
      </c>
      <c r="M41" s="125"/>
      <c r="N41" s="63"/>
      <c r="O41" s="125">
        <v>7</v>
      </c>
      <c r="P41" s="63">
        <v>0</v>
      </c>
      <c r="Q41" s="125">
        <v>9</v>
      </c>
      <c r="R41" s="63">
        <v>0</v>
      </c>
      <c r="S41" s="125"/>
      <c r="T41" s="63"/>
      <c r="U41" s="125"/>
      <c r="V41" s="63"/>
      <c r="W41" s="125"/>
      <c r="X41" s="63"/>
      <c r="Y41" s="127" t="s">
        <v>182</v>
      </c>
      <c r="Z41" s="129"/>
      <c r="AA41" s="129">
        <v>1</v>
      </c>
      <c r="AB41" s="29"/>
      <c r="AC41" s="29"/>
      <c r="AD41" s="29"/>
      <c r="AE41" s="29"/>
      <c r="AF41" s="29"/>
      <c r="AG41" s="29"/>
    </row>
    <row r="42" spans="1:33" ht="15" customHeight="1" thickBot="1">
      <c r="A42" s="132"/>
      <c r="B42" s="134"/>
      <c r="C42" s="136"/>
      <c r="D42" s="138"/>
      <c r="E42" s="126"/>
      <c r="F42" s="62"/>
      <c r="G42" s="126"/>
      <c r="H42" s="62"/>
      <c r="I42" s="126"/>
      <c r="J42" s="62"/>
      <c r="K42" s="126"/>
      <c r="L42" s="62" t="s">
        <v>180</v>
      </c>
      <c r="M42" s="126"/>
      <c r="N42" s="62"/>
      <c r="O42" s="126"/>
      <c r="P42" s="62" t="s">
        <v>185</v>
      </c>
      <c r="Q42" s="126"/>
      <c r="R42" s="62" t="s">
        <v>180</v>
      </c>
      <c r="S42" s="126"/>
      <c r="T42" s="62"/>
      <c r="U42" s="126"/>
      <c r="V42" s="62"/>
      <c r="W42" s="126"/>
      <c r="X42" s="62"/>
      <c r="Y42" s="128"/>
      <c r="Z42" s="130"/>
      <c r="AA42" s="130"/>
      <c r="AB42" s="29"/>
      <c r="AC42" s="29"/>
      <c r="AD42" s="29"/>
      <c r="AE42" s="29"/>
      <c r="AF42" s="29"/>
      <c r="AG42" s="29"/>
    </row>
    <row r="43" spans="1:33" ht="10.5" customHeight="1" thickTop="1">
      <c r="A43" s="59"/>
      <c r="B43" s="23"/>
      <c r="C43" s="24"/>
      <c r="D43" s="24"/>
      <c r="E43" s="25"/>
      <c r="F43" s="21"/>
      <c r="G43" s="25"/>
      <c r="H43" s="21"/>
      <c r="I43" s="25"/>
      <c r="J43" s="21"/>
      <c r="K43" s="25"/>
      <c r="L43" s="21"/>
      <c r="M43" s="25"/>
      <c r="N43" s="21"/>
      <c r="O43" s="25"/>
      <c r="P43" s="21"/>
      <c r="Q43" s="25"/>
      <c r="R43" s="21"/>
      <c r="S43" s="25"/>
      <c r="T43" s="21"/>
      <c r="U43" s="25"/>
      <c r="V43" s="21"/>
      <c r="W43" s="25"/>
      <c r="X43" s="21"/>
      <c r="Y43" s="60"/>
      <c r="Z43" s="60"/>
      <c r="AA43" s="60"/>
      <c r="AB43" s="29"/>
      <c r="AC43" s="29"/>
      <c r="AD43" s="29"/>
      <c r="AE43" s="29"/>
      <c r="AF43" s="29"/>
      <c r="AG43" s="29"/>
    </row>
    <row r="44" spans="1:27" ht="10.5" customHeight="1">
      <c r="A44" s="27"/>
      <c r="B44" s="26"/>
      <c r="C44" s="26"/>
      <c r="D44" s="26"/>
      <c r="E44" s="28"/>
      <c r="F44" s="25"/>
      <c r="G44" s="28"/>
      <c r="H44" s="25"/>
      <c r="I44" s="28"/>
      <c r="J44" s="25"/>
      <c r="K44" s="28"/>
      <c r="L44" s="25"/>
      <c r="M44" s="28"/>
      <c r="N44" s="25"/>
      <c r="O44" s="28"/>
      <c r="P44" s="25"/>
      <c r="Q44" s="28"/>
      <c r="R44" s="25"/>
      <c r="S44" s="28"/>
      <c r="T44" s="25"/>
      <c r="U44" s="28"/>
      <c r="V44" s="25"/>
      <c r="W44" s="28"/>
      <c r="X44" s="25"/>
      <c r="Y44" s="29"/>
      <c r="Z44" s="29"/>
      <c r="AA44" s="29"/>
    </row>
    <row r="45" spans="1:27" ht="14.25" customHeight="1">
      <c r="A45" s="36" t="str">
        <f>HYPERLINK('[1]реквизиты'!$A$6)</f>
        <v>Гл. судья, судья МК</v>
      </c>
      <c r="B45" s="40"/>
      <c r="C45" s="40"/>
      <c r="D45" s="41"/>
      <c r="E45" s="42"/>
      <c r="M45" s="43" t="str">
        <f>HYPERLINK('[1]реквизиты'!$G$6)</f>
        <v>Сова Б.Л.</v>
      </c>
      <c r="N45" s="41"/>
      <c r="O45" s="41"/>
      <c r="P45" s="41"/>
      <c r="Q45" s="47"/>
      <c r="R45" s="44"/>
      <c r="S45" s="47"/>
      <c r="T45" s="44"/>
      <c r="U45" s="47"/>
      <c r="V45" s="45" t="str">
        <f>HYPERLINK('[1]реквизиты'!$G$7)</f>
        <v>г.Рязань</v>
      </c>
      <c r="W45" s="47"/>
      <c r="X45" s="44"/>
      <c r="Y45" s="29"/>
      <c r="Z45" s="29"/>
      <c r="AA45" s="29"/>
    </row>
    <row r="46" spans="1:27" ht="27" customHeight="1">
      <c r="A46" s="48" t="str">
        <f>HYPERLINK('[1]реквизиты'!$A$8)</f>
        <v>Гл. секретарь, судья РК</v>
      </c>
      <c r="B46" s="40"/>
      <c r="C46" s="58"/>
      <c r="D46" s="49"/>
      <c r="E46" s="50"/>
      <c r="F46" s="9"/>
      <c r="G46" s="9"/>
      <c r="H46" s="9"/>
      <c r="I46" s="9"/>
      <c r="J46" s="9"/>
      <c r="K46" s="9"/>
      <c r="L46" s="9"/>
      <c r="M46" s="43" t="str">
        <f>HYPERLINK('[1]реквизиты'!$G$8)</f>
        <v>Пчелов С.Г.</v>
      </c>
      <c r="N46" s="41"/>
      <c r="O46" s="41"/>
      <c r="P46" s="41"/>
      <c r="Q46" s="47"/>
      <c r="R46" s="44"/>
      <c r="S46" s="47"/>
      <c r="T46" s="44"/>
      <c r="U46" s="47"/>
      <c r="V46" s="45" t="str">
        <f>HYPERLINK('[1]реквизиты'!$G$9)</f>
        <v>г.Чебоксары</v>
      </c>
      <c r="W46" s="47"/>
      <c r="X46" s="44"/>
      <c r="Y46" s="29"/>
      <c r="Z46" s="29"/>
      <c r="AA46" s="29"/>
    </row>
    <row r="47" spans="1:27" ht="10.5" customHeight="1">
      <c r="A47" s="8"/>
      <c r="B47" s="8"/>
      <c r="C47" s="37"/>
      <c r="D47" s="3"/>
      <c r="E47" s="38"/>
      <c r="F47" s="19"/>
      <c r="J47" s="21"/>
      <c r="K47" s="28"/>
      <c r="L47" s="21"/>
      <c r="M47" s="28"/>
      <c r="N47" s="21"/>
      <c r="O47" s="28"/>
      <c r="P47" s="21"/>
      <c r="Q47" s="28"/>
      <c r="R47" s="21"/>
      <c r="S47" s="28"/>
      <c r="T47" s="21"/>
      <c r="U47" s="28"/>
      <c r="V47" s="21"/>
      <c r="W47" s="28"/>
      <c r="X47" s="21"/>
      <c r="Y47" s="29"/>
      <c r="Z47" s="29"/>
      <c r="AA47" s="29"/>
    </row>
    <row r="48" spans="13:27" ht="10.5" customHeight="1">
      <c r="M48" s="28"/>
      <c r="N48" s="25"/>
      <c r="O48" s="28"/>
      <c r="P48" s="25"/>
      <c r="Q48" s="28"/>
      <c r="R48" s="25"/>
      <c r="S48" s="28"/>
      <c r="T48" s="25"/>
      <c r="U48" s="28"/>
      <c r="V48" s="25"/>
      <c r="W48" s="28"/>
      <c r="X48" s="25"/>
      <c r="Y48" s="29"/>
      <c r="Z48" s="29"/>
      <c r="AA48" s="29"/>
    </row>
    <row r="49" spans="1:27" ht="10.5" customHeight="1">
      <c r="A49" s="39"/>
      <c r="B49" s="39"/>
      <c r="C49" s="39"/>
      <c r="D49" s="19"/>
      <c r="E49" s="19"/>
      <c r="G49" s="19"/>
      <c r="J49" s="21"/>
      <c r="K49" s="28"/>
      <c r="L49" s="21"/>
      <c r="M49" s="28"/>
      <c r="N49" s="21"/>
      <c r="O49" s="28"/>
      <c r="P49" s="21"/>
      <c r="Q49" s="28"/>
      <c r="R49" s="21"/>
      <c r="S49" s="28"/>
      <c r="T49" s="21"/>
      <c r="U49" s="28"/>
      <c r="V49" s="21"/>
      <c r="W49" s="28"/>
      <c r="X49" s="21"/>
      <c r="Y49" s="29"/>
      <c r="Z49" s="29"/>
      <c r="AA49" s="29"/>
    </row>
    <row r="50" spans="1:27" ht="10.5" customHeight="1">
      <c r="A50" s="27"/>
      <c r="B50" s="26"/>
      <c r="C50" s="26"/>
      <c r="D50" s="26"/>
      <c r="E50" s="28"/>
      <c r="F50" s="25"/>
      <c r="G50" s="28"/>
      <c r="H50" s="25"/>
      <c r="I50" s="28"/>
      <c r="J50" s="25"/>
      <c r="K50" s="28"/>
      <c r="L50" s="25"/>
      <c r="M50" s="28"/>
      <c r="N50" s="25"/>
      <c r="O50" s="28"/>
      <c r="P50" s="25"/>
      <c r="Q50" s="28"/>
      <c r="R50" s="25"/>
      <c r="S50" s="28"/>
      <c r="T50" s="25"/>
      <c r="U50" s="28"/>
      <c r="V50" s="25"/>
      <c r="W50" s="28"/>
      <c r="X50" s="25"/>
      <c r="Y50" s="29"/>
      <c r="Z50" s="29"/>
      <c r="AA50" s="29"/>
    </row>
    <row r="51" spans="1:27" ht="10.5" customHeight="1">
      <c r="A51" s="30"/>
      <c r="B51" s="26"/>
      <c r="C51" s="26"/>
      <c r="D51" s="26"/>
      <c r="E51" s="28"/>
      <c r="F51" s="21"/>
      <c r="G51" s="28"/>
      <c r="H51" s="21"/>
      <c r="I51" s="28"/>
      <c r="J51" s="21"/>
      <c r="K51" s="28"/>
      <c r="L51" s="21"/>
      <c r="M51" s="28"/>
      <c r="N51" s="21"/>
      <c r="O51" s="28"/>
      <c r="P51" s="21"/>
      <c r="Q51" s="28"/>
      <c r="R51" s="21"/>
      <c r="S51" s="28"/>
      <c r="T51" s="21"/>
      <c r="U51" s="28"/>
      <c r="V51" s="21"/>
      <c r="W51" s="28"/>
      <c r="X51" s="21"/>
      <c r="Y51" s="29"/>
      <c r="Z51" s="29"/>
      <c r="AA51" s="29"/>
    </row>
    <row r="52" spans="1:27" ht="10.5" customHeight="1">
      <c r="A52" s="27"/>
      <c r="B52" s="26"/>
      <c r="C52" s="26"/>
      <c r="D52" s="26"/>
      <c r="E52" s="28"/>
      <c r="F52" s="25"/>
      <c r="G52" s="28"/>
      <c r="H52" s="25"/>
      <c r="I52" s="28"/>
      <c r="J52" s="25"/>
      <c r="K52" s="28"/>
      <c r="L52" s="25"/>
      <c r="M52" s="28"/>
      <c r="N52" s="25"/>
      <c r="O52" s="28"/>
      <c r="P52" s="25"/>
      <c r="Q52" s="28"/>
      <c r="R52" s="25"/>
      <c r="S52" s="28"/>
      <c r="T52" s="25"/>
      <c r="U52" s="28"/>
      <c r="V52" s="25"/>
      <c r="W52" s="28"/>
      <c r="X52" s="25"/>
      <c r="Y52" s="29"/>
      <c r="Z52" s="29"/>
      <c r="AA52" s="29"/>
    </row>
    <row r="53" spans="1:27" ht="10.5" customHeight="1">
      <c r="A53" s="30"/>
      <c r="B53" s="26"/>
      <c r="C53" s="26"/>
      <c r="D53" s="26"/>
      <c r="E53" s="28"/>
      <c r="F53" s="21"/>
      <c r="G53" s="28"/>
      <c r="H53" s="21"/>
      <c r="I53" s="28"/>
      <c r="J53" s="21"/>
      <c r="K53" s="28"/>
      <c r="L53" s="21"/>
      <c r="M53" s="28"/>
      <c r="N53" s="21"/>
      <c r="O53" s="28"/>
      <c r="P53" s="21"/>
      <c r="Q53" s="28"/>
      <c r="R53" s="21"/>
      <c r="S53" s="28"/>
      <c r="T53" s="21"/>
      <c r="U53" s="28"/>
      <c r="V53" s="21"/>
      <c r="W53" s="28"/>
      <c r="X53" s="21"/>
      <c r="Y53" s="29"/>
      <c r="Z53" s="29"/>
      <c r="AA53" s="29"/>
    </row>
    <row r="54" spans="1:27" ht="10.5" customHeight="1">
      <c r="A54" s="27"/>
      <c r="B54" s="26"/>
      <c r="C54" s="26"/>
      <c r="D54" s="26"/>
      <c r="E54" s="28"/>
      <c r="F54" s="25"/>
      <c r="G54" s="28"/>
      <c r="H54" s="25"/>
      <c r="I54" s="28"/>
      <c r="J54" s="25"/>
      <c r="K54" s="28"/>
      <c r="L54" s="25"/>
      <c r="M54" s="28"/>
      <c r="N54" s="25"/>
      <c r="O54" s="28"/>
      <c r="P54" s="25"/>
      <c r="Q54" s="28"/>
      <c r="R54" s="25"/>
      <c r="S54" s="28"/>
      <c r="T54" s="25"/>
      <c r="U54" s="28"/>
      <c r="V54" s="25"/>
      <c r="W54" s="28"/>
      <c r="X54" s="25"/>
      <c r="Y54" s="29"/>
      <c r="Z54" s="29"/>
      <c r="AA54" s="29"/>
    </row>
    <row r="55" spans="1:27" ht="10.5" customHeight="1">
      <c r="A55" s="30"/>
      <c r="B55" s="26"/>
      <c r="C55" s="26"/>
      <c r="D55" s="26"/>
      <c r="E55" s="28"/>
      <c r="F55" s="21"/>
      <c r="G55" s="28"/>
      <c r="H55" s="21"/>
      <c r="I55" s="28"/>
      <c r="J55" s="21"/>
      <c r="K55" s="28"/>
      <c r="L55" s="21"/>
      <c r="M55" s="28"/>
      <c r="N55" s="21"/>
      <c r="O55" s="28"/>
      <c r="P55" s="21"/>
      <c r="Q55" s="28"/>
      <c r="R55" s="21"/>
      <c r="S55" s="28"/>
      <c r="T55" s="21"/>
      <c r="U55" s="28"/>
      <c r="V55" s="21"/>
      <c r="W55" s="28"/>
      <c r="X55" s="21"/>
      <c r="Y55" s="29"/>
      <c r="Z55" s="29"/>
      <c r="AA55" s="29"/>
    </row>
    <row r="56" spans="1:27" ht="10.5" customHeight="1">
      <c r="A56" s="27"/>
      <c r="B56" s="26"/>
      <c r="C56" s="26"/>
      <c r="D56" s="26"/>
      <c r="E56" s="28"/>
      <c r="F56" s="25"/>
      <c r="G56" s="28"/>
      <c r="H56" s="25"/>
      <c r="I56" s="28"/>
      <c r="J56" s="25"/>
      <c r="K56" s="28"/>
      <c r="L56" s="25"/>
      <c r="M56" s="28"/>
      <c r="N56" s="25"/>
      <c r="O56" s="28"/>
      <c r="P56" s="25"/>
      <c r="Q56" s="28"/>
      <c r="R56" s="25"/>
      <c r="S56" s="28"/>
      <c r="T56" s="25"/>
      <c r="U56" s="28"/>
      <c r="V56" s="25"/>
      <c r="W56" s="28"/>
      <c r="X56" s="25"/>
      <c r="Y56" s="29"/>
      <c r="Z56" s="29"/>
      <c r="AA56" s="29"/>
    </row>
    <row r="57" spans="1:27" ht="10.5" customHeight="1">
      <c r="A57" s="30"/>
      <c r="B57" s="26"/>
      <c r="C57" s="26"/>
      <c r="D57" s="26"/>
      <c r="E57" s="28"/>
      <c r="F57" s="21"/>
      <c r="G57" s="28"/>
      <c r="H57" s="21"/>
      <c r="I57" s="28"/>
      <c r="J57" s="21"/>
      <c r="K57" s="28"/>
      <c r="L57" s="21"/>
      <c r="M57" s="28"/>
      <c r="N57" s="21"/>
      <c r="O57" s="28"/>
      <c r="P57" s="21"/>
      <c r="Q57" s="28"/>
      <c r="R57" s="21"/>
      <c r="S57" s="28"/>
      <c r="T57" s="21"/>
      <c r="U57" s="28"/>
      <c r="V57" s="21"/>
      <c r="W57" s="28"/>
      <c r="X57" s="21"/>
      <c r="Y57" s="29"/>
      <c r="Z57" s="29"/>
      <c r="AA57" s="29"/>
    </row>
    <row r="58" spans="1:27" ht="10.5" customHeight="1">
      <c r="A58" s="27"/>
      <c r="B58" s="26"/>
      <c r="C58" s="26"/>
      <c r="D58" s="26"/>
      <c r="E58" s="28"/>
      <c r="F58" s="25"/>
      <c r="G58" s="28"/>
      <c r="H58" s="25"/>
      <c r="I58" s="28"/>
      <c r="J58" s="25"/>
      <c r="K58" s="28"/>
      <c r="L58" s="25"/>
      <c r="M58" s="28"/>
      <c r="N58" s="25"/>
      <c r="O58" s="28"/>
      <c r="P58" s="25"/>
      <c r="Q58" s="28"/>
      <c r="R58" s="25"/>
      <c r="S58" s="28"/>
      <c r="T58" s="25"/>
      <c r="U58" s="28"/>
      <c r="V58" s="25"/>
      <c r="W58" s="28"/>
      <c r="X58" s="25"/>
      <c r="Y58" s="29"/>
      <c r="Z58" s="29"/>
      <c r="AA58" s="29"/>
    </row>
    <row r="59" spans="1:27" ht="10.5" customHeight="1">
      <c r="A59" s="30"/>
      <c r="B59" s="26"/>
      <c r="C59" s="26"/>
      <c r="D59" s="26"/>
      <c r="E59" s="28"/>
      <c r="F59" s="21"/>
      <c r="G59" s="28"/>
      <c r="H59" s="21"/>
      <c r="I59" s="28"/>
      <c r="J59" s="21"/>
      <c r="K59" s="28"/>
      <c r="L59" s="21"/>
      <c r="M59" s="28"/>
      <c r="N59" s="21"/>
      <c r="O59" s="28"/>
      <c r="P59" s="21"/>
      <c r="Q59" s="28"/>
      <c r="R59" s="21"/>
      <c r="S59" s="28"/>
      <c r="T59" s="21"/>
      <c r="U59" s="28"/>
      <c r="V59" s="21"/>
      <c r="W59" s="28"/>
      <c r="X59" s="21"/>
      <c r="Y59" s="29"/>
      <c r="Z59" s="29"/>
      <c r="AA59" s="29"/>
    </row>
    <row r="60" spans="1:27" ht="10.5" customHeight="1">
      <c r="A60" s="27"/>
      <c r="B60" s="26"/>
      <c r="C60" s="26"/>
      <c r="D60" s="26"/>
      <c r="E60" s="28"/>
      <c r="F60" s="25"/>
      <c r="G60" s="28"/>
      <c r="H60" s="25"/>
      <c r="I60" s="28"/>
      <c r="J60" s="25"/>
      <c r="K60" s="28"/>
      <c r="L60" s="25"/>
      <c r="M60" s="28"/>
      <c r="N60" s="25"/>
      <c r="O60" s="28"/>
      <c r="P60" s="25"/>
      <c r="Q60" s="28"/>
      <c r="R60" s="25"/>
      <c r="S60" s="28"/>
      <c r="T60" s="25"/>
      <c r="U60" s="28"/>
      <c r="V60" s="25"/>
      <c r="W60" s="28"/>
      <c r="X60" s="25"/>
      <c r="Y60" s="29"/>
      <c r="Z60" s="29"/>
      <c r="AA60" s="29"/>
    </row>
    <row r="61" spans="1:27" ht="10.5" customHeight="1">
      <c r="A61" s="30"/>
      <c r="B61" s="26"/>
      <c r="C61" s="26"/>
      <c r="D61" s="26"/>
      <c r="E61" s="28"/>
      <c r="F61" s="21"/>
      <c r="G61" s="28"/>
      <c r="H61" s="21"/>
      <c r="I61" s="28"/>
      <c r="J61" s="21"/>
      <c r="K61" s="28"/>
      <c r="L61" s="21"/>
      <c r="M61" s="28"/>
      <c r="N61" s="21"/>
      <c r="O61" s="28"/>
      <c r="P61" s="21"/>
      <c r="Q61" s="28"/>
      <c r="R61" s="21"/>
      <c r="S61" s="28"/>
      <c r="T61" s="21"/>
      <c r="U61" s="28"/>
      <c r="V61" s="21"/>
      <c r="W61" s="28"/>
      <c r="X61" s="21"/>
      <c r="Y61" s="29"/>
      <c r="Z61" s="29"/>
      <c r="AA61" s="29"/>
    </row>
    <row r="62" spans="1:27" ht="10.5" customHeight="1">
      <c r="A62" s="27"/>
      <c r="B62" s="26"/>
      <c r="C62" s="26"/>
      <c r="D62" s="26"/>
      <c r="E62" s="28"/>
      <c r="F62" s="25"/>
      <c r="G62" s="28"/>
      <c r="H62" s="25"/>
      <c r="I62" s="28"/>
      <c r="J62" s="25"/>
      <c r="K62" s="28"/>
      <c r="L62" s="25"/>
      <c r="M62" s="28"/>
      <c r="N62" s="25"/>
      <c r="O62" s="28"/>
      <c r="P62" s="25"/>
      <c r="Q62" s="28"/>
      <c r="R62" s="25"/>
      <c r="S62" s="28"/>
      <c r="T62" s="25"/>
      <c r="U62" s="28"/>
      <c r="V62" s="25"/>
      <c r="W62" s="28"/>
      <c r="X62" s="25"/>
      <c r="Y62" s="29"/>
      <c r="Z62" s="29"/>
      <c r="AA62" s="29"/>
    </row>
    <row r="63" spans="1:27" ht="10.5" customHeight="1">
      <c r="A63" s="30"/>
      <c r="B63" s="26"/>
      <c r="C63" s="26"/>
      <c r="D63" s="26"/>
      <c r="E63" s="28"/>
      <c r="F63" s="21"/>
      <c r="G63" s="28"/>
      <c r="H63" s="21"/>
      <c r="I63" s="28"/>
      <c r="J63" s="21"/>
      <c r="K63" s="28"/>
      <c r="L63" s="21"/>
      <c r="M63" s="28"/>
      <c r="N63" s="21"/>
      <c r="O63" s="28"/>
      <c r="P63" s="21"/>
      <c r="Q63" s="28"/>
      <c r="R63" s="21"/>
      <c r="S63" s="28"/>
      <c r="T63" s="21"/>
      <c r="U63" s="28"/>
      <c r="V63" s="21"/>
      <c r="W63" s="28"/>
      <c r="X63" s="21"/>
      <c r="Y63" s="29"/>
      <c r="Z63" s="29"/>
      <c r="AA63" s="29"/>
    </row>
    <row r="64" spans="1:27" ht="10.5" customHeight="1">
      <c r="A64" s="27"/>
      <c r="B64" s="26"/>
      <c r="C64" s="26"/>
      <c r="D64" s="26"/>
      <c r="E64" s="28"/>
      <c r="F64" s="25"/>
      <c r="G64" s="28"/>
      <c r="H64" s="25"/>
      <c r="I64" s="28"/>
      <c r="J64" s="25"/>
      <c r="K64" s="28"/>
      <c r="L64" s="25"/>
      <c r="M64" s="28"/>
      <c r="N64" s="25"/>
      <c r="O64" s="28"/>
      <c r="P64" s="25"/>
      <c r="Q64" s="28"/>
      <c r="R64" s="25"/>
      <c r="S64" s="28"/>
      <c r="T64" s="25"/>
      <c r="U64" s="28"/>
      <c r="V64" s="25"/>
      <c r="W64" s="28"/>
      <c r="X64" s="25"/>
      <c r="Y64" s="29"/>
      <c r="Z64" s="29"/>
      <c r="AA64" s="29"/>
    </row>
    <row r="65" spans="1:27" ht="10.5" customHeight="1">
      <c r="A65" s="30"/>
      <c r="B65" s="26"/>
      <c r="C65" s="26"/>
      <c r="D65" s="26"/>
      <c r="E65" s="28"/>
      <c r="F65" s="21"/>
      <c r="G65" s="28"/>
      <c r="H65" s="21"/>
      <c r="I65" s="28"/>
      <c r="J65" s="21"/>
      <c r="K65" s="28"/>
      <c r="L65" s="21"/>
      <c r="M65" s="28"/>
      <c r="N65" s="21"/>
      <c r="O65" s="28"/>
      <c r="P65" s="21"/>
      <c r="Q65" s="28"/>
      <c r="R65" s="21"/>
      <c r="S65" s="28"/>
      <c r="T65" s="21"/>
      <c r="U65" s="28"/>
      <c r="V65" s="21"/>
      <c r="W65" s="28"/>
      <c r="X65" s="21"/>
      <c r="Y65" s="29"/>
      <c r="Z65" s="29"/>
      <c r="AA65" s="29"/>
    </row>
    <row r="66" spans="1:27" ht="10.5" customHeight="1">
      <c r="A66" s="27"/>
      <c r="B66" s="26"/>
      <c r="C66" s="26"/>
      <c r="D66" s="26"/>
      <c r="E66" s="28"/>
      <c r="F66" s="25"/>
      <c r="G66" s="28"/>
      <c r="H66" s="25"/>
      <c r="I66" s="28"/>
      <c r="J66" s="25"/>
      <c r="K66" s="28"/>
      <c r="L66" s="25"/>
      <c r="M66" s="28"/>
      <c r="N66" s="25"/>
      <c r="O66" s="28"/>
      <c r="P66" s="25"/>
      <c r="Q66" s="28"/>
      <c r="R66" s="25"/>
      <c r="S66" s="28"/>
      <c r="T66" s="25"/>
      <c r="U66" s="28"/>
      <c r="V66" s="25"/>
      <c r="W66" s="28"/>
      <c r="X66" s="25"/>
      <c r="Y66" s="29"/>
      <c r="Z66" s="29"/>
      <c r="AA66" s="29"/>
    </row>
    <row r="67" spans="1:27" ht="10.5" customHeight="1">
      <c r="A67" s="30"/>
      <c r="B67" s="26"/>
      <c r="C67" s="26"/>
      <c r="D67" s="26"/>
      <c r="E67" s="28"/>
      <c r="F67" s="21"/>
      <c r="G67" s="28"/>
      <c r="H67" s="21"/>
      <c r="I67" s="28"/>
      <c r="J67" s="21"/>
      <c r="K67" s="28"/>
      <c r="L67" s="21"/>
      <c r="M67" s="28"/>
      <c r="N67" s="21"/>
      <c r="O67" s="28"/>
      <c r="P67" s="21"/>
      <c r="Q67" s="28"/>
      <c r="R67" s="21"/>
      <c r="S67" s="28"/>
      <c r="T67" s="21"/>
      <c r="U67" s="28"/>
      <c r="V67" s="21"/>
      <c r="W67" s="28"/>
      <c r="X67" s="21"/>
      <c r="Y67" s="29"/>
      <c r="Z67" s="29"/>
      <c r="AA67" s="29"/>
    </row>
    <row r="68" spans="1:27" ht="10.5" customHeight="1">
      <c r="A68" s="27"/>
      <c r="B68" s="26"/>
      <c r="C68" s="26"/>
      <c r="D68" s="26"/>
      <c r="E68" s="28"/>
      <c r="F68" s="25"/>
      <c r="G68" s="28"/>
      <c r="H68" s="25"/>
      <c r="I68" s="28"/>
      <c r="J68" s="25"/>
      <c r="K68" s="28"/>
      <c r="L68" s="25"/>
      <c r="M68" s="28"/>
      <c r="N68" s="25"/>
      <c r="O68" s="28"/>
      <c r="P68" s="25"/>
      <c r="Q68" s="28"/>
      <c r="R68" s="25"/>
      <c r="S68" s="28"/>
      <c r="T68" s="25"/>
      <c r="U68" s="28"/>
      <c r="V68" s="25"/>
      <c r="W68" s="28"/>
      <c r="X68" s="25"/>
      <c r="Y68" s="29"/>
      <c r="Z68" s="29"/>
      <c r="AA68" s="29"/>
    </row>
    <row r="69" spans="1:27" ht="10.5" customHeight="1">
      <c r="A69" s="30"/>
      <c r="B69" s="26"/>
      <c r="C69" s="26"/>
      <c r="D69" s="26"/>
      <c r="E69" s="28"/>
      <c r="F69" s="21"/>
      <c r="G69" s="28"/>
      <c r="H69" s="21"/>
      <c r="I69" s="28"/>
      <c r="J69" s="21"/>
      <c r="K69" s="28"/>
      <c r="L69" s="21"/>
      <c r="M69" s="28"/>
      <c r="N69" s="21"/>
      <c r="O69" s="28"/>
      <c r="P69" s="21"/>
      <c r="Q69" s="28"/>
      <c r="R69" s="21"/>
      <c r="S69" s="28"/>
      <c r="T69" s="21"/>
      <c r="U69" s="28"/>
      <c r="V69" s="21"/>
      <c r="W69" s="28"/>
      <c r="X69" s="21"/>
      <c r="Y69" s="29"/>
      <c r="Z69" s="29"/>
      <c r="AA69" s="29"/>
    </row>
    <row r="70" spans="1:27" ht="10.5" customHeight="1">
      <c r="A70" s="27"/>
      <c r="B70" s="26"/>
      <c r="C70" s="26"/>
      <c r="D70" s="26"/>
      <c r="E70" s="28"/>
      <c r="F70" s="25"/>
      <c r="G70" s="28"/>
      <c r="H70" s="25"/>
      <c r="I70" s="28"/>
      <c r="J70" s="25"/>
      <c r="K70" s="28"/>
      <c r="L70" s="25"/>
      <c r="M70" s="28"/>
      <c r="N70" s="25"/>
      <c r="O70" s="28"/>
      <c r="P70" s="25"/>
      <c r="Q70" s="28"/>
      <c r="R70" s="25"/>
      <c r="S70" s="28"/>
      <c r="T70" s="25"/>
      <c r="U70" s="28"/>
      <c r="V70" s="25"/>
      <c r="W70" s="28"/>
      <c r="X70" s="25"/>
      <c r="Y70" s="29"/>
      <c r="Z70" s="29"/>
      <c r="AA70" s="29"/>
    </row>
    <row r="71" spans="1:27" ht="10.5" customHeight="1">
      <c r="A71" s="30"/>
      <c r="B71" s="26"/>
      <c r="C71" s="26"/>
      <c r="D71" s="26"/>
      <c r="E71" s="28"/>
      <c r="F71" s="21"/>
      <c r="G71" s="28"/>
      <c r="H71" s="21"/>
      <c r="I71" s="28"/>
      <c r="J71" s="21"/>
      <c r="K71" s="28"/>
      <c r="L71" s="21"/>
      <c r="M71" s="28"/>
      <c r="N71" s="21"/>
      <c r="O71" s="28"/>
      <c r="P71" s="21"/>
      <c r="Q71" s="28"/>
      <c r="R71" s="21"/>
      <c r="S71" s="28"/>
      <c r="T71" s="21"/>
      <c r="U71" s="28"/>
      <c r="V71" s="21"/>
      <c r="W71" s="28"/>
      <c r="X71" s="21"/>
      <c r="Y71" s="29"/>
      <c r="Z71" s="29"/>
      <c r="AA71" s="29"/>
    </row>
    <row r="72" spans="1:27" ht="10.5" customHeight="1">
      <c r="A72" s="27"/>
      <c r="B72" s="26"/>
      <c r="C72" s="26"/>
      <c r="D72" s="26"/>
      <c r="E72" s="28"/>
      <c r="F72" s="25"/>
      <c r="G72" s="28"/>
      <c r="H72" s="25"/>
      <c r="I72" s="28"/>
      <c r="J72" s="25"/>
      <c r="K72" s="28"/>
      <c r="L72" s="25"/>
      <c r="M72" s="28"/>
      <c r="N72" s="25"/>
      <c r="O72" s="28"/>
      <c r="P72" s="25"/>
      <c r="Q72" s="28"/>
      <c r="R72" s="25"/>
      <c r="S72" s="28"/>
      <c r="T72" s="25"/>
      <c r="U72" s="28"/>
      <c r="V72" s="25"/>
      <c r="W72" s="28"/>
      <c r="X72" s="25"/>
      <c r="Y72" s="29"/>
      <c r="Z72" s="29"/>
      <c r="AA72" s="29"/>
    </row>
    <row r="73" spans="1:27" ht="10.5" customHeight="1">
      <c r="A73" s="30"/>
      <c r="B73" s="26"/>
      <c r="C73" s="26"/>
      <c r="D73" s="26"/>
      <c r="E73" s="28"/>
      <c r="F73" s="21"/>
      <c r="G73" s="28"/>
      <c r="H73" s="21"/>
      <c r="I73" s="28"/>
      <c r="J73" s="21"/>
      <c r="K73" s="28"/>
      <c r="L73" s="21"/>
      <c r="M73" s="28"/>
      <c r="N73" s="21"/>
      <c r="O73" s="28"/>
      <c r="P73" s="21"/>
      <c r="Q73" s="28"/>
      <c r="R73" s="21"/>
      <c r="S73" s="28"/>
      <c r="T73" s="21"/>
      <c r="U73" s="28"/>
      <c r="V73" s="21"/>
      <c r="W73" s="28"/>
      <c r="X73" s="21"/>
      <c r="Y73" s="29"/>
      <c r="Z73" s="29"/>
      <c r="AA73" s="29"/>
    </row>
    <row r="74" spans="1:27" ht="10.5" customHeight="1">
      <c r="A74" s="27"/>
      <c r="B74" s="26"/>
      <c r="C74" s="26"/>
      <c r="D74" s="26"/>
      <c r="E74" s="28"/>
      <c r="F74" s="25"/>
      <c r="G74" s="28"/>
      <c r="H74" s="25"/>
      <c r="I74" s="28"/>
      <c r="J74" s="25"/>
      <c r="K74" s="28"/>
      <c r="L74" s="25"/>
      <c r="M74" s="28"/>
      <c r="N74" s="25"/>
      <c r="O74" s="28"/>
      <c r="P74" s="25"/>
      <c r="Q74" s="28"/>
      <c r="R74" s="25"/>
      <c r="S74" s="28"/>
      <c r="T74" s="25"/>
      <c r="U74" s="28"/>
      <c r="V74" s="25"/>
      <c r="W74" s="28"/>
      <c r="X74" s="25"/>
      <c r="Y74" s="29"/>
      <c r="Z74" s="29"/>
      <c r="AA74" s="29"/>
    </row>
    <row r="75" spans="1:27" ht="10.5" customHeight="1">
      <c r="A75" s="30"/>
      <c r="B75" s="26"/>
      <c r="C75" s="26"/>
      <c r="D75" s="26"/>
      <c r="E75" s="28"/>
      <c r="F75" s="21"/>
      <c r="G75" s="28"/>
      <c r="H75" s="21"/>
      <c r="I75" s="28"/>
      <c r="J75" s="21"/>
      <c r="K75" s="28"/>
      <c r="L75" s="21"/>
      <c r="M75" s="28"/>
      <c r="N75" s="21"/>
      <c r="O75" s="28"/>
      <c r="P75" s="21"/>
      <c r="Q75" s="28"/>
      <c r="R75" s="21"/>
      <c r="S75" s="28"/>
      <c r="T75" s="21"/>
      <c r="U75" s="28"/>
      <c r="V75" s="21"/>
      <c r="W75" s="28"/>
      <c r="X75" s="21"/>
      <c r="Y75" s="29"/>
      <c r="Z75" s="29"/>
      <c r="AA75" s="29"/>
    </row>
    <row r="76" spans="1:27" ht="10.5" customHeight="1">
      <c r="A76" s="27"/>
      <c r="B76" s="26"/>
      <c r="C76" s="26"/>
      <c r="D76" s="26"/>
      <c r="E76" s="28"/>
      <c r="F76" s="25"/>
      <c r="G76" s="28"/>
      <c r="H76" s="25"/>
      <c r="I76" s="28"/>
      <c r="J76" s="25"/>
      <c r="K76" s="28"/>
      <c r="L76" s="25"/>
      <c r="M76" s="28"/>
      <c r="N76" s="25"/>
      <c r="O76" s="28"/>
      <c r="P76" s="25"/>
      <c r="Q76" s="28"/>
      <c r="R76" s="25"/>
      <c r="S76" s="28"/>
      <c r="T76" s="25"/>
      <c r="U76" s="28"/>
      <c r="V76" s="25"/>
      <c r="W76" s="28"/>
      <c r="X76" s="25"/>
      <c r="Y76" s="29"/>
      <c r="Z76" s="29"/>
      <c r="AA76" s="29"/>
    </row>
    <row r="77" spans="1:27" ht="10.5" customHeight="1">
      <c r="A77" s="30"/>
      <c r="B77" s="26"/>
      <c r="C77" s="26"/>
      <c r="D77" s="26"/>
      <c r="E77" s="28"/>
      <c r="F77" s="21"/>
      <c r="G77" s="28"/>
      <c r="H77" s="21"/>
      <c r="I77" s="28"/>
      <c r="J77" s="21"/>
      <c r="K77" s="28"/>
      <c r="L77" s="21"/>
      <c r="M77" s="28"/>
      <c r="N77" s="21"/>
      <c r="O77" s="28"/>
      <c r="P77" s="21"/>
      <c r="Q77" s="28"/>
      <c r="R77" s="21"/>
      <c r="S77" s="28"/>
      <c r="T77" s="21"/>
      <c r="U77" s="28"/>
      <c r="V77" s="21"/>
      <c r="W77" s="28"/>
      <c r="X77" s="21"/>
      <c r="Y77" s="29"/>
      <c r="Z77" s="29"/>
      <c r="AA77" s="29"/>
    </row>
    <row r="78" spans="1:27" ht="10.5" customHeight="1">
      <c r="A78" s="27"/>
      <c r="B78" s="26"/>
      <c r="C78" s="26"/>
      <c r="D78" s="26"/>
      <c r="E78" s="28"/>
      <c r="F78" s="25"/>
      <c r="G78" s="28"/>
      <c r="H78" s="25"/>
      <c r="I78" s="28"/>
      <c r="J78" s="25"/>
      <c r="K78" s="28"/>
      <c r="L78" s="25"/>
      <c r="M78" s="28"/>
      <c r="N78" s="25"/>
      <c r="O78" s="28"/>
      <c r="P78" s="25"/>
      <c r="Q78" s="28"/>
      <c r="R78" s="25"/>
      <c r="S78" s="28"/>
      <c r="T78" s="25"/>
      <c r="U78" s="28"/>
      <c r="V78" s="25"/>
      <c r="W78" s="28"/>
      <c r="X78" s="25"/>
      <c r="Y78" s="29"/>
      <c r="Z78" s="29"/>
      <c r="AA78" s="29"/>
    </row>
    <row r="79" spans="1:27" ht="10.5" customHeight="1">
      <c r="A79" s="30"/>
      <c r="B79" s="26"/>
      <c r="C79" s="26"/>
      <c r="D79" s="26"/>
      <c r="E79" s="28"/>
      <c r="F79" s="21"/>
      <c r="G79" s="28"/>
      <c r="H79" s="21"/>
      <c r="I79" s="28"/>
      <c r="J79" s="21"/>
      <c r="K79" s="28"/>
      <c r="L79" s="21"/>
      <c r="M79" s="28"/>
      <c r="N79" s="21"/>
      <c r="O79" s="28"/>
      <c r="P79" s="21"/>
      <c r="Q79" s="28"/>
      <c r="R79" s="21"/>
      <c r="S79" s="28"/>
      <c r="T79" s="21"/>
      <c r="U79" s="28"/>
      <c r="V79" s="21"/>
      <c r="W79" s="28"/>
      <c r="X79" s="21"/>
      <c r="Y79" s="29"/>
      <c r="Z79" s="29"/>
      <c r="AA79" s="29"/>
    </row>
    <row r="80" spans="1:27" ht="10.5" customHeight="1">
      <c r="A80" s="27"/>
      <c r="B80" s="26"/>
      <c r="C80" s="26"/>
      <c r="D80" s="26"/>
      <c r="E80" s="28"/>
      <c r="F80" s="25"/>
      <c r="G80" s="28"/>
      <c r="H80" s="25"/>
      <c r="I80" s="28"/>
      <c r="J80" s="25"/>
      <c r="K80" s="28"/>
      <c r="L80" s="25"/>
      <c r="M80" s="28"/>
      <c r="N80" s="25"/>
      <c r="O80" s="28"/>
      <c r="P80" s="25"/>
      <c r="Q80" s="28"/>
      <c r="R80" s="25"/>
      <c r="S80" s="28"/>
      <c r="T80" s="25"/>
      <c r="U80" s="28"/>
      <c r="V80" s="25"/>
      <c r="W80" s="28"/>
      <c r="X80" s="25"/>
      <c r="Y80" s="29"/>
      <c r="Z80" s="29"/>
      <c r="AA80" s="29"/>
    </row>
    <row r="81" spans="1:27" ht="10.5" customHeight="1">
      <c r="A81" s="30"/>
      <c r="B81" s="26"/>
      <c r="C81" s="26"/>
      <c r="D81" s="26"/>
      <c r="E81" s="28"/>
      <c r="F81" s="21"/>
      <c r="G81" s="28"/>
      <c r="H81" s="21"/>
      <c r="I81" s="28"/>
      <c r="J81" s="21"/>
      <c r="K81" s="28"/>
      <c r="L81" s="21"/>
      <c r="M81" s="28"/>
      <c r="N81" s="21"/>
      <c r="O81" s="28"/>
      <c r="P81" s="21"/>
      <c r="Q81" s="28"/>
      <c r="R81" s="21"/>
      <c r="S81" s="28"/>
      <c r="T81" s="21"/>
      <c r="U81" s="28"/>
      <c r="V81" s="21"/>
      <c r="W81" s="28"/>
      <c r="X81" s="21"/>
      <c r="Y81" s="29"/>
      <c r="Z81" s="29"/>
      <c r="AA81" s="29"/>
    </row>
    <row r="82" spans="1:27" ht="10.5" customHeight="1">
      <c r="A82" s="27"/>
      <c r="B82" s="26"/>
      <c r="C82" s="26"/>
      <c r="D82" s="26"/>
      <c r="E82" s="28"/>
      <c r="F82" s="25"/>
      <c r="G82" s="28"/>
      <c r="H82" s="25"/>
      <c r="I82" s="28"/>
      <c r="J82" s="25"/>
      <c r="K82" s="28"/>
      <c r="L82" s="25"/>
      <c r="M82" s="28"/>
      <c r="N82" s="25"/>
      <c r="O82" s="28"/>
      <c r="P82" s="25"/>
      <c r="Q82" s="28"/>
      <c r="R82" s="25"/>
      <c r="S82" s="28"/>
      <c r="T82" s="25"/>
      <c r="U82" s="28"/>
      <c r="V82" s="25"/>
      <c r="W82" s="28"/>
      <c r="X82" s="25"/>
      <c r="Y82" s="29"/>
      <c r="Z82" s="29"/>
      <c r="AA82" s="29"/>
    </row>
    <row r="83" spans="1:27" ht="10.5" customHeight="1">
      <c r="A83" s="30"/>
      <c r="B83" s="26"/>
      <c r="C83" s="26"/>
      <c r="D83" s="26"/>
      <c r="E83" s="28"/>
      <c r="F83" s="21"/>
      <c r="G83" s="28"/>
      <c r="H83" s="21"/>
      <c r="I83" s="28"/>
      <c r="J83" s="21"/>
      <c r="K83" s="28"/>
      <c r="L83" s="21"/>
      <c r="M83" s="28"/>
      <c r="N83" s="21"/>
      <c r="O83" s="28"/>
      <c r="P83" s="21"/>
      <c r="Q83" s="28"/>
      <c r="R83" s="21"/>
      <c r="S83" s="28"/>
      <c r="T83" s="21"/>
      <c r="U83" s="28"/>
      <c r="V83" s="21"/>
      <c r="W83" s="28"/>
      <c r="X83" s="21"/>
      <c r="Y83" s="29"/>
      <c r="Z83" s="29"/>
      <c r="AA83" s="29"/>
    </row>
    <row r="84" spans="1:27" ht="10.5" customHeight="1">
      <c r="A84" s="27"/>
      <c r="B84" s="26"/>
      <c r="C84" s="26"/>
      <c r="D84" s="26"/>
      <c r="E84" s="28"/>
      <c r="F84" s="25"/>
      <c r="G84" s="28"/>
      <c r="H84" s="25"/>
      <c r="I84" s="28"/>
      <c r="J84" s="25"/>
      <c r="K84" s="28"/>
      <c r="L84" s="25"/>
      <c r="M84" s="28"/>
      <c r="N84" s="25"/>
      <c r="O84" s="28"/>
      <c r="P84" s="25"/>
      <c r="Q84" s="28"/>
      <c r="R84" s="25"/>
      <c r="S84" s="28"/>
      <c r="T84" s="25"/>
      <c r="U84" s="28"/>
      <c r="V84" s="25"/>
      <c r="W84" s="28"/>
      <c r="X84" s="25"/>
      <c r="Y84" s="29"/>
      <c r="Z84" s="29"/>
      <c r="AA84" s="29"/>
    </row>
    <row r="85" spans="1:27" ht="10.5" customHeight="1">
      <c r="A85" s="30"/>
      <c r="B85" s="26"/>
      <c r="C85" s="26"/>
      <c r="D85" s="26"/>
      <c r="E85" s="28"/>
      <c r="F85" s="21"/>
      <c r="G85" s="28"/>
      <c r="H85" s="21"/>
      <c r="I85" s="28"/>
      <c r="J85" s="21"/>
      <c r="K85" s="28"/>
      <c r="L85" s="21"/>
      <c r="M85" s="28"/>
      <c r="N85" s="21"/>
      <c r="O85" s="28"/>
      <c r="P85" s="21"/>
      <c r="Q85" s="28"/>
      <c r="R85" s="21"/>
      <c r="S85" s="28"/>
      <c r="T85" s="21"/>
      <c r="U85" s="28"/>
      <c r="V85" s="21"/>
      <c r="W85" s="28"/>
      <c r="X85" s="21"/>
      <c r="Y85" s="29"/>
      <c r="Z85" s="29"/>
      <c r="AA85" s="29"/>
    </row>
    <row r="86" spans="1:27" ht="10.5" customHeight="1">
      <c r="A86" s="27"/>
      <c r="B86" s="26"/>
      <c r="C86" s="26"/>
      <c r="D86" s="26"/>
      <c r="E86" s="28"/>
      <c r="F86" s="25"/>
      <c r="G86" s="28"/>
      <c r="H86" s="25"/>
      <c r="I86" s="28"/>
      <c r="J86" s="25"/>
      <c r="K86" s="28"/>
      <c r="L86" s="25"/>
      <c r="M86" s="28"/>
      <c r="N86" s="25"/>
      <c r="O86" s="28"/>
      <c r="P86" s="25"/>
      <c r="Q86" s="28"/>
      <c r="R86" s="25"/>
      <c r="S86" s="28"/>
      <c r="T86" s="25"/>
      <c r="U86" s="28"/>
      <c r="V86" s="25"/>
      <c r="W86" s="28"/>
      <c r="X86" s="25"/>
      <c r="Y86" s="29"/>
      <c r="Z86" s="29"/>
      <c r="AA86" s="29"/>
    </row>
    <row r="87" spans="1:27" ht="10.5" customHeight="1">
      <c r="A87" s="30"/>
      <c r="B87" s="26"/>
      <c r="C87" s="26"/>
      <c r="D87" s="26"/>
      <c r="E87" s="28"/>
      <c r="F87" s="21"/>
      <c r="G87" s="28"/>
      <c r="H87" s="21"/>
      <c r="I87" s="28"/>
      <c r="J87" s="21"/>
      <c r="K87" s="28"/>
      <c r="L87" s="21"/>
      <c r="M87" s="28"/>
      <c r="N87" s="21"/>
      <c r="O87" s="28"/>
      <c r="P87" s="21"/>
      <c r="Q87" s="28"/>
      <c r="R87" s="21"/>
      <c r="S87" s="28"/>
      <c r="T87" s="21"/>
      <c r="U87" s="28"/>
      <c r="V87" s="21"/>
      <c r="W87" s="28"/>
      <c r="X87" s="21"/>
      <c r="Y87" s="29"/>
      <c r="Z87" s="29"/>
      <c r="AA87" s="29"/>
    </row>
    <row r="88" spans="1:27" ht="10.5" customHeight="1">
      <c r="A88" s="27"/>
      <c r="B88" s="26"/>
      <c r="C88" s="26"/>
      <c r="D88" s="26"/>
      <c r="E88" s="28"/>
      <c r="F88" s="25"/>
      <c r="G88" s="28"/>
      <c r="H88" s="25"/>
      <c r="I88" s="28"/>
      <c r="J88" s="25"/>
      <c r="K88" s="28"/>
      <c r="L88" s="25"/>
      <c r="M88" s="28"/>
      <c r="N88" s="25"/>
      <c r="O88" s="28"/>
      <c r="P88" s="25"/>
      <c r="Q88" s="28"/>
      <c r="R88" s="25"/>
      <c r="S88" s="28"/>
      <c r="T88" s="25"/>
      <c r="U88" s="28"/>
      <c r="V88" s="25"/>
      <c r="W88" s="28"/>
      <c r="X88" s="25"/>
      <c r="Y88" s="29"/>
      <c r="Z88" s="29"/>
      <c r="AA88" s="29"/>
    </row>
    <row r="89" spans="1:27" ht="10.5" customHeight="1">
      <c r="A89" s="30"/>
      <c r="B89" s="26"/>
      <c r="C89" s="26"/>
      <c r="D89" s="26"/>
      <c r="E89" s="28"/>
      <c r="F89" s="21"/>
      <c r="G89" s="28"/>
      <c r="H89" s="21"/>
      <c r="I89" s="28"/>
      <c r="J89" s="21"/>
      <c r="K89" s="28"/>
      <c r="L89" s="21"/>
      <c r="M89" s="28"/>
      <c r="N89" s="21"/>
      <c r="O89" s="28"/>
      <c r="P89" s="21"/>
      <c r="Q89" s="28"/>
      <c r="R89" s="21"/>
      <c r="S89" s="28"/>
      <c r="T89" s="21"/>
      <c r="U89" s="28"/>
      <c r="V89" s="21"/>
      <c r="W89" s="28"/>
      <c r="X89" s="21"/>
      <c r="Y89" s="29"/>
      <c r="Z89" s="29"/>
      <c r="AA89" s="29"/>
    </row>
    <row r="90" spans="1:27" ht="10.5" customHeight="1">
      <c r="A90" s="27"/>
      <c r="B90" s="26"/>
      <c r="C90" s="26"/>
      <c r="D90" s="26"/>
      <c r="E90" s="28"/>
      <c r="F90" s="25"/>
      <c r="G90" s="28"/>
      <c r="H90" s="25"/>
      <c r="I90" s="28"/>
      <c r="J90" s="25"/>
      <c r="K90" s="28"/>
      <c r="L90" s="25"/>
      <c r="M90" s="28"/>
      <c r="N90" s="25"/>
      <c r="O90" s="28"/>
      <c r="P90" s="25"/>
      <c r="Q90" s="28"/>
      <c r="R90" s="25"/>
      <c r="S90" s="28"/>
      <c r="T90" s="25"/>
      <c r="U90" s="28"/>
      <c r="V90" s="25"/>
      <c r="W90" s="28"/>
      <c r="X90" s="25"/>
      <c r="Y90" s="29"/>
      <c r="Z90" s="29"/>
      <c r="AA90" s="29"/>
    </row>
    <row r="91" spans="1:27" ht="10.5" customHeight="1">
      <c r="A91" s="30"/>
      <c r="B91" s="26"/>
      <c r="C91" s="26"/>
      <c r="D91" s="26"/>
      <c r="E91" s="28"/>
      <c r="F91" s="21"/>
      <c r="G91" s="28"/>
      <c r="H91" s="21"/>
      <c r="I91" s="28"/>
      <c r="J91" s="21"/>
      <c r="K91" s="28"/>
      <c r="L91" s="21"/>
      <c r="M91" s="28"/>
      <c r="N91" s="21"/>
      <c r="O91" s="28"/>
      <c r="P91" s="21"/>
      <c r="Q91" s="28"/>
      <c r="R91" s="21"/>
      <c r="S91" s="28"/>
      <c r="T91" s="21"/>
      <c r="U91" s="28"/>
      <c r="V91" s="21"/>
      <c r="W91" s="28"/>
      <c r="X91" s="21"/>
      <c r="Y91" s="29"/>
      <c r="Z91" s="29"/>
      <c r="AA91" s="29"/>
    </row>
    <row r="92" spans="1:27" ht="10.5" customHeight="1">
      <c r="A92" s="27"/>
      <c r="B92" s="26"/>
      <c r="C92" s="26"/>
      <c r="D92" s="26"/>
      <c r="E92" s="28"/>
      <c r="F92" s="25"/>
      <c r="G92" s="28"/>
      <c r="H92" s="25"/>
      <c r="I92" s="28"/>
      <c r="J92" s="25"/>
      <c r="K92" s="28"/>
      <c r="L92" s="25"/>
      <c r="M92" s="28"/>
      <c r="N92" s="25"/>
      <c r="O92" s="28"/>
      <c r="P92" s="25"/>
      <c r="Q92" s="28"/>
      <c r="R92" s="25"/>
      <c r="S92" s="28"/>
      <c r="T92" s="25"/>
      <c r="U92" s="28"/>
      <c r="V92" s="25"/>
      <c r="W92" s="28"/>
      <c r="X92" s="25"/>
      <c r="Y92" s="29"/>
      <c r="Z92" s="29"/>
      <c r="AA92" s="29"/>
    </row>
    <row r="93" spans="1:27" ht="10.5" customHeight="1">
      <c r="A93" s="30"/>
      <c r="B93" s="26"/>
      <c r="C93" s="26"/>
      <c r="D93" s="26"/>
      <c r="E93" s="28"/>
      <c r="F93" s="21"/>
      <c r="G93" s="28"/>
      <c r="H93" s="21"/>
      <c r="I93" s="28"/>
      <c r="J93" s="21"/>
      <c r="K93" s="28"/>
      <c r="L93" s="21"/>
      <c r="M93" s="28"/>
      <c r="N93" s="21"/>
      <c r="O93" s="28"/>
      <c r="P93" s="21"/>
      <c r="Q93" s="28"/>
      <c r="R93" s="21"/>
      <c r="S93" s="28"/>
      <c r="T93" s="21"/>
      <c r="U93" s="28"/>
      <c r="V93" s="21"/>
      <c r="W93" s="28"/>
      <c r="X93" s="21"/>
      <c r="Y93" s="29"/>
      <c r="Z93" s="29"/>
      <c r="AA93" s="29"/>
    </row>
    <row r="94" spans="1:27" ht="10.5" customHeight="1">
      <c r="A94" s="27"/>
      <c r="B94" s="26"/>
      <c r="C94" s="26"/>
      <c r="D94" s="26"/>
      <c r="E94" s="28"/>
      <c r="F94" s="25"/>
      <c r="G94" s="28"/>
      <c r="H94" s="25"/>
      <c r="I94" s="28"/>
      <c r="J94" s="25"/>
      <c r="K94" s="28"/>
      <c r="L94" s="25"/>
      <c r="M94" s="28"/>
      <c r="N94" s="25"/>
      <c r="O94" s="28"/>
      <c r="P94" s="25"/>
      <c r="Q94" s="28"/>
      <c r="R94" s="25"/>
      <c r="S94" s="28"/>
      <c r="T94" s="25"/>
      <c r="U94" s="28"/>
      <c r="V94" s="25"/>
      <c r="W94" s="28"/>
      <c r="X94" s="25"/>
      <c r="Y94" s="29"/>
      <c r="Z94" s="29"/>
      <c r="AA94" s="29"/>
    </row>
    <row r="95" spans="1:27" ht="10.5" customHeight="1">
      <c r="A95" s="30"/>
      <c r="B95" s="26"/>
      <c r="C95" s="26"/>
      <c r="D95" s="26"/>
      <c r="E95" s="28"/>
      <c r="F95" s="21"/>
      <c r="G95" s="28"/>
      <c r="H95" s="21"/>
      <c r="I95" s="28"/>
      <c r="J95" s="21"/>
      <c r="K95" s="28"/>
      <c r="L95" s="21"/>
      <c r="M95" s="28"/>
      <c r="N95" s="21"/>
      <c r="O95" s="28"/>
      <c r="P95" s="21"/>
      <c r="Q95" s="28"/>
      <c r="R95" s="21"/>
      <c r="S95" s="28"/>
      <c r="T95" s="21"/>
      <c r="U95" s="28"/>
      <c r="V95" s="21"/>
      <c r="W95" s="28"/>
      <c r="X95" s="21"/>
      <c r="Y95" s="29"/>
      <c r="Z95" s="29"/>
      <c r="AA95" s="29"/>
    </row>
    <row r="96" spans="1:27" ht="10.5" customHeight="1">
      <c r="A96" s="27"/>
      <c r="B96" s="26"/>
      <c r="C96" s="26"/>
      <c r="D96" s="26"/>
      <c r="E96" s="28"/>
      <c r="F96" s="25"/>
      <c r="G96" s="28"/>
      <c r="H96" s="25"/>
      <c r="I96" s="28"/>
      <c r="J96" s="25"/>
      <c r="K96" s="28"/>
      <c r="L96" s="25"/>
      <c r="M96" s="28"/>
      <c r="N96" s="25"/>
      <c r="O96" s="28"/>
      <c r="P96" s="25"/>
      <c r="Q96" s="28"/>
      <c r="R96" s="25"/>
      <c r="S96" s="28"/>
      <c r="T96" s="25"/>
      <c r="U96" s="28"/>
      <c r="V96" s="25"/>
      <c r="W96" s="28"/>
      <c r="X96" s="25"/>
      <c r="Y96" s="29"/>
      <c r="Z96" s="29"/>
      <c r="AA96" s="29"/>
    </row>
    <row r="97" spans="1:27" ht="10.5" customHeight="1">
      <c r="A97" s="30"/>
      <c r="B97" s="26"/>
      <c r="C97" s="26"/>
      <c r="D97" s="26"/>
      <c r="E97" s="28"/>
      <c r="F97" s="21"/>
      <c r="G97" s="28"/>
      <c r="H97" s="21"/>
      <c r="I97" s="28"/>
      <c r="J97" s="21"/>
      <c r="K97" s="28"/>
      <c r="L97" s="21"/>
      <c r="M97" s="28"/>
      <c r="N97" s="21"/>
      <c r="O97" s="28"/>
      <c r="P97" s="21"/>
      <c r="Q97" s="28"/>
      <c r="R97" s="21"/>
      <c r="S97" s="28"/>
      <c r="T97" s="21"/>
      <c r="U97" s="28"/>
      <c r="V97" s="21"/>
      <c r="W97" s="28"/>
      <c r="X97" s="21"/>
      <c r="Y97" s="29"/>
      <c r="Z97" s="29"/>
      <c r="AA97" s="29"/>
    </row>
    <row r="98" spans="1:27" ht="10.5" customHeight="1">
      <c r="A98" s="27"/>
      <c r="B98" s="26"/>
      <c r="C98" s="26"/>
      <c r="D98" s="26"/>
      <c r="E98" s="28"/>
      <c r="F98" s="25"/>
      <c r="G98" s="28"/>
      <c r="H98" s="25"/>
      <c r="I98" s="28"/>
      <c r="J98" s="25"/>
      <c r="K98" s="28"/>
      <c r="L98" s="25"/>
      <c r="M98" s="28"/>
      <c r="N98" s="25"/>
      <c r="O98" s="28"/>
      <c r="P98" s="25"/>
      <c r="Q98" s="28"/>
      <c r="R98" s="25"/>
      <c r="S98" s="28"/>
      <c r="T98" s="25"/>
      <c r="U98" s="28"/>
      <c r="V98" s="25"/>
      <c r="W98" s="28"/>
      <c r="X98" s="25"/>
      <c r="Y98" s="29"/>
      <c r="Z98" s="29"/>
      <c r="AA98" s="29"/>
    </row>
    <row r="99" spans="1:27" ht="10.5" customHeight="1">
      <c r="A99" s="30"/>
      <c r="B99" s="26"/>
      <c r="C99" s="26"/>
      <c r="D99" s="26"/>
      <c r="E99" s="28"/>
      <c r="F99" s="21"/>
      <c r="G99" s="28"/>
      <c r="H99" s="21"/>
      <c r="I99" s="28"/>
      <c r="J99" s="21"/>
      <c r="K99" s="28"/>
      <c r="L99" s="21"/>
      <c r="M99" s="28"/>
      <c r="N99" s="21"/>
      <c r="O99" s="28"/>
      <c r="P99" s="21"/>
      <c r="Q99" s="28"/>
      <c r="R99" s="21"/>
      <c r="S99" s="28"/>
      <c r="T99" s="21"/>
      <c r="U99" s="28"/>
      <c r="V99" s="21"/>
      <c r="W99" s="28"/>
      <c r="X99" s="21"/>
      <c r="Y99" s="29"/>
      <c r="Z99" s="29"/>
      <c r="AA99" s="29"/>
    </row>
    <row r="100" spans="1:27" ht="10.5" customHeight="1">
      <c r="A100" s="27"/>
      <c r="B100" s="26"/>
      <c r="C100" s="26"/>
      <c r="D100" s="26"/>
      <c r="E100" s="28"/>
      <c r="F100" s="25"/>
      <c r="G100" s="28"/>
      <c r="H100" s="25"/>
      <c r="I100" s="28"/>
      <c r="J100" s="25"/>
      <c r="K100" s="28"/>
      <c r="L100" s="25"/>
      <c r="M100" s="28"/>
      <c r="N100" s="25"/>
      <c r="O100" s="28"/>
      <c r="P100" s="25"/>
      <c r="Q100" s="28"/>
      <c r="R100" s="25"/>
      <c r="S100" s="28"/>
      <c r="T100" s="25"/>
      <c r="U100" s="28"/>
      <c r="V100" s="25"/>
      <c r="W100" s="28"/>
      <c r="X100" s="25"/>
      <c r="Y100" s="29"/>
      <c r="Z100" s="29"/>
      <c r="AA100" s="29"/>
    </row>
    <row r="101" spans="1:27" ht="10.5" customHeight="1">
      <c r="A101" s="30"/>
      <c r="B101" s="26"/>
      <c r="C101" s="26"/>
      <c r="D101" s="26"/>
      <c r="E101" s="28"/>
      <c r="F101" s="21"/>
      <c r="G101" s="28"/>
      <c r="H101" s="21"/>
      <c r="I101" s="28"/>
      <c r="J101" s="21"/>
      <c r="K101" s="28"/>
      <c r="L101" s="21"/>
      <c r="M101" s="28"/>
      <c r="N101" s="21"/>
      <c r="O101" s="28"/>
      <c r="P101" s="21"/>
      <c r="Q101" s="28"/>
      <c r="R101" s="21"/>
      <c r="S101" s="28"/>
      <c r="T101" s="21"/>
      <c r="U101" s="28"/>
      <c r="V101" s="21"/>
      <c r="W101" s="28"/>
      <c r="X101" s="21"/>
      <c r="Y101" s="29"/>
      <c r="Z101" s="29"/>
      <c r="AA101" s="29"/>
    </row>
    <row r="102" spans="1:27" ht="10.5" customHeight="1">
      <c r="A102" s="27"/>
      <c r="B102" s="26"/>
      <c r="C102" s="26"/>
      <c r="D102" s="26"/>
      <c r="E102" s="28"/>
      <c r="F102" s="25"/>
      <c r="G102" s="28"/>
      <c r="H102" s="25"/>
      <c r="I102" s="28"/>
      <c r="J102" s="25"/>
      <c r="K102" s="28"/>
      <c r="L102" s="25"/>
      <c r="M102" s="28"/>
      <c r="N102" s="25"/>
      <c r="O102" s="28"/>
      <c r="P102" s="25"/>
      <c r="Q102" s="28"/>
      <c r="R102" s="25"/>
      <c r="S102" s="28"/>
      <c r="T102" s="25"/>
      <c r="U102" s="28"/>
      <c r="V102" s="25"/>
      <c r="W102" s="28"/>
      <c r="X102" s="25"/>
      <c r="Y102" s="29"/>
      <c r="Z102" s="29"/>
      <c r="AA102" s="29"/>
    </row>
    <row r="103" spans="1:27" ht="10.5" customHeight="1">
      <c r="A103" s="30"/>
      <c r="B103" s="26"/>
      <c r="C103" s="26"/>
      <c r="D103" s="26"/>
      <c r="E103" s="28"/>
      <c r="F103" s="21"/>
      <c r="G103" s="28"/>
      <c r="H103" s="21"/>
      <c r="I103" s="28"/>
      <c r="J103" s="21"/>
      <c r="K103" s="28"/>
      <c r="L103" s="21"/>
      <c r="M103" s="28"/>
      <c r="N103" s="21"/>
      <c r="O103" s="28"/>
      <c r="P103" s="21"/>
      <c r="Q103" s="28"/>
      <c r="R103" s="21"/>
      <c r="S103" s="28"/>
      <c r="T103" s="21"/>
      <c r="U103" s="28"/>
      <c r="V103" s="21"/>
      <c r="W103" s="28"/>
      <c r="X103" s="21"/>
      <c r="Y103" s="29"/>
      <c r="Z103" s="29"/>
      <c r="AA103" s="29"/>
    </row>
    <row r="104" spans="1:30" ht="10.5" customHeight="1">
      <c r="A104" s="27"/>
      <c r="B104" s="26"/>
      <c r="C104" s="26"/>
      <c r="D104" s="26"/>
      <c r="E104" s="28"/>
      <c r="F104" s="25"/>
      <c r="G104" s="28"/>
      <c r="H104" s="25"/>
      <c r="I104" s="28"/>
      <c r="J104" s="25"/>
      <c r="K104" s="28"/>
      <c r="L104" s="25"/>
      <c r="M104" s="28"/>
      <c r="N104" s="25"/>
      <c r="O104" s="28"/>
      <c r="P104" s="25"/>
      <c r="Q104" s="28"/>
      <c r="R104" s="25"/>
      <c r="S104" s="28"/>
      <c r="T104" s="25"/>
      <c r="U104" s="28"/>
      <c r="V104" s="25"/>
      <c r="W104" s="28"/>
      <c r="X104" s="25"/>
      <c r="Y104" s="29"/>
      <c r="Z104" s="29"/>
      <c r="AA104" s="29"/>
      <c r="AB104" s="3"/>
      <c r="AC104" s="3"/>
      <c r="AD104" s="3"/>
    </row>
    <row r="105" spans="1:30" ht="15.75">
      <c r="A105" s="30"/>
      <c r="B105" s="26"/>
      <c r="C105" s="26"/>
      <c r="D105" s="26"/>
      <c r="E105" s="28"/>
      <c r="F105" s="21"/>
      <c r="G105" s="28"/>
      <c r="H105" s="21"/>
      <c r="I105" s="28"/>
      <c r="J105" s="21"/>
      <c r="K105" s="28"/>
      <c r="L105" s="21"/>
      <c r="M105" s="28"/>
      <c r="N105" s="21"/>
      <c r="O105" s="28"/>
      <c r="P105" s="21"/>
      <c r="Q105" s="28"/>
      <c r="R105" s="21"/>
      <c r="S105" s="28"/>
      <c r="T105" s="21"/>
      <c r="U105" s="28"/>
      <c r="V105" s="21"/>
      <c r="W105" s="28"/>
      <c r="X105" s="21"/>
      <c r="Y105" s="29"/>
      <c r="Z105" s="29"/>
      <c r="AA105" s="29"/>
      <c r="AB105" s="3"/>
      <c r="AC105" s="3"/>
      <c r="AD105" s="3"/>
    </row>
    <row r="106" spans="1:30" ht="15">
      <c r="A106" s="27"/>
      <c r="B106" s="26"/>
      <c r="C106" s="26"/>
      <c r="D106" s="26"/>
      <c r="E106" s="28"/>
      <c r="F106" s="25"/>
      <c r="G106" s="28"/>
      <c r="H106" s="25"/>
      <c r="I106" s="28"/>
      <c r="J106" s="25"/>
      <c r="K106" s="28"/>
      <c r="L106" s="25"/>
      <c r="M106" s="28"/>
      <c r="N106" s="25"/>
      <c r="O106" s="28"/>
      <c r="P106" s="25"/>
      <c r="Q106" s="28"/>
      <c r="R106" s="25"/>
      <c r="S106" s="28"/>
      <c r="T106" s="25"/>
      <c r="U106" s="28"/>
      <c r="V106" s="25"/>
      <c r="W106" s="28"/>
      <c r="X106" s="25"/>
      <c r="Y106" s="29"/>
      <c r="Z106" s="29"/>
      <c r="AA106" s="29"/>
      <c r="AB106" s="3"/>
      <c r="AC106" s="3"/>
      <c r="AD106" s="3"/>
    </row>
    <row r="107" spans="1:30" ht="15.75">
      <c r="A107" s="30"/>
      <c r="B107" s="26"/>
      <c r="C107" s="26"/>
      <c r="D107" s="26"/>
      <c r="E107" s="28"/>
      <c r="F107" s="21"/>
      <c r="G107" s="28"/>
      <c r="H107" s="21"/>
      <c r="I107" s="28"/>
      <c r="J107" s="21"/>
      <c r="K107" s="28"/>
      <c r="L107" s="21"/>
      <c r="M107" s="28"/>
      <c r="N107" s="21"/>
      <c r="O107" s="28"/>
      <c r="P107" s="21"/>
      <c r="Q107" s="28"/>
      <c r="R107" s="21"/>
      <c r="S107" s="28"/>
      <c r="T107" s="21"/>
      <c r="U107" s="28"/>
      <c r="V107" s="21"/>
      <c r="W107" s="28"/>
      <c r="X107" s="21"/>
      <c r="Y107" s="29"/>
      <c r="Z107" s="29"/>
      <c r="AA107" s="29"/>
      <c r="AB107" s="3"/>
      <c r="AC107" s="3"/>
      <c r="AD107" s="3"/>
    </row>
    <row r="108" spans="1:30" ht="15">
      <c r="A108" s="27"/>
      <c r="B108" s="26"/>
      <c r="C108" s="26"/>
      <c r="D108" s="26"/>
      <c r="E108" s="28"/>
      <c r="F108" s="25"/>
      <c r="G108" s="28"/>
      <c r="H108" s="25"/>
      <c r="I108" s="28"/>
      <c r="J108" s="25"/>
      <c r="K108" s="28"/>
      <c r="L108" s="25"/>
      <c r="M108" s="28"/>
      <c r="N108" s="25"/>
      <c r="O108" s="28"/>
      <c r="P108" s="25"/>
      <c r="Q108" s="28"/>
      <c r="R108" s="25"/>
      <c r="S108" s="28"/>
      <c r="T108" s="25"/>
      <c r="U108" s="28"/>
      <c r="V108" s="25"/>
      <c r="W108" s="28"/>
      <c r="X108" s="25"/>
      <c r="Y108" s="29"/>
      <c r="Z108" s="29"/>
      <c r="AA108" s="29"/>
      <c r="AB108" s="3"/>
      <c r="AC108" s="3"/>
      <c r="AD108" s="3"/>
    </row>
    <row r="109" spans="1:30" ht="15.75">
      <c r="A109" s="30"/>
      <c r="B109" s="26"/>
      <c r="C109" s="26"/>
      <c r="D109" s="26"/>
      <c r="E109" s="28"/>
      <c r="F109" s="21"/>
      <c r="G109" s="28"/>
      <c r="H109" s="21"/>
      <c r="I109" s="28"/>
      <c r="J109" s="21"/>
      <c r="K109" s="28"/>
      <c r="L109" s="21"/>
      <c r="M109" s="28"/>
      <c r="N109" s="21"/>
      <c r="O109" s="28"/>
      <c r="P109" s="21"/>
      <c r="Q109" s="28"/>
      <c r="R109" s="21"/>
      <c r="S109" s="28"/>
      <c r="T109" s="21"/>
      <c r="U109" s="28"/>
      <c r="V109" s="21"/>
      <c r="W109" s="28"/>
      <c r="X109" s="21"/>
      <c r="Y109" s="29"/>
      <c r="Z109" s="29"/>
      <c r="AA109" s="29"/>
      <c r="AB109" s="3"/>
      <c r="AC109" s="3"/>
      <c r="AD109" s="3"/>
    </row>
    <row r="110" spans="1:30" ht="15">
      <c r="A110" s="27"/>
      <c r="B110" s="26"/>
      <c r="C110" s="26"/>
      <c r="D110" s="26"/>
      <c r="E110" s="28"/>
      <c r="F110" s="25"/>
      <c r="G110" s="28"/>
      <c r="H110" s="25"/>
      <c r="I110" s="28"/>
      <c r="J110" s="25"/>
      <c r="K110" s="28"/>
      <c r="L110" s="25"/>
      <c r="M110" s="28"/>
      <c r="N110" s="25"/>
      <c r="O110" s="28"/>
      <c r="P110" s="25"/>
      <c r="Q110" s="28"/>
      <c r="R110" s="25"/>
      <c r="S110" s="28"/>
      <c r="T110" s="25"/>
      <c r="U110" s="28"/>
      <c r="V110" s="25"/>
      <c r="W110" s="28"/>
      <c r="X110" s="25"/>
      <c r="Y110" s="29"/>
      <c r="Z110" s="29"/>
      <c r="AA110" s="29"/>
      <c r="AB110" s="3"/>
      <c r="AC110" s="3"/>
      <c r="AD110" s="3"/>
    </row>
    <row r="111" spans="1:30" ht="15.75">
      <c r="A111" s="30"/>
      <c r="B111" s="26"/>
      <c r="C111" s="26"/>
      <c r="D111" s="26"/>
      <c r="E111" s="28"/>
      <c r="F111" s="21"/>
      <c r="G111" s="28"/>
      <c r="H111" s="21"/>
      <c r="I111" s="28"/>
      <c r="J111" s="21"/>
      <c r="K111" s="28"/>
      <c r="L111" s="21"/>
      <c r="M111" s="28"/>
      <c r="N111" s="21"/>
      <c r="O111" s="28"/>
      <c r="P111" s="21"/>
      <c r="Q111" s="28"/>
      <c r="R111" s="21"/>
      <c r="S111" s="28"/>
      <c r="T111" s="21"/>
      <c r="U111" s="28"/>
      <c r="V111" s="21"/>
      <c r="W111" s="28"/>
      <c r="X111" s="21"/>
      <c r="Y111" s="29"/>
      <c r="Z111" s="29"/>
      <c r="AA111" s="29"/>
      <c r="AB111" s="3"/>
      <c r="AC111" s="3"/>
      <c r="AD111" s="3"/>
    </row>
    <row r="112" spans="1:30" ht="15">
      <c r="A112" s="27"/>
      <c r="B112" s="26"/>
      <c r="C112" s="26"/>
      <c r="D112" s="26"/>
      <c r="E112" s="28"/>
      <c r="F112" s="25"/>
      <c r="G112" s="28"/>
      <c r="H112" s="25"/>
      <c r="I112" s="28"/>
      <c r="J112" s="25"/>
      <c r="K112" s="28"/>
      <c r="L112" s="25"/>
      <c r="M112" s="28"/>
      <c r="N112" s="25"/>
      <c r="O112" s="28"/>
      <c r="P112" s="25"/>
      <c r="Q112" s="28"/>
      <c r="R112" s="25"/>
      <c r="S112" s="28"/>
      <c r="T112" s="25"/>
      <c r="U112" s="28"/>
      <c r="V112" s="25"/>
      <c r="W112" s="28"/>
      <c r="X112" s="25"/>
      <c r="Y112" s="29"/>
      <c r="Z112" s="29"/>
      <c r="AA112" s="29"/>
      <c r="AB112" s="3"/>
      <c r="AC112" s="3"/>
      <c r="AD112" s="3"/>
    </row>
    <row r="113" spans="1:30" ht="15.75">
      <c r="A113" s="30"/>
      <c r="B113" s="26"/>
      <c r="C113" s="26"/>
      <c r="D113" s="26"/>
      <c r="E113" s="28"/>
      <c r="F113" s="21"/>
      <c r="G113" s="28"/>
      <c r="H113" s="21"/>
      <c r="I113" s="28"/>
      <c r="J113" s="21"/>
      <c r="K113" s="28"/>
      <c r="L113" s="21"/>
      <c r="M113" s="28"/>
      <c r="N113" s="21"/>
      <c r="O113" s="28"/>
      <c r="P113" s="21"/>
      <c r="Q113" s="28"/>
      <c r="R113" s="21"/>
      <c r="S113" s="28"/>
      <c r="T113" s="21"/>
      <c r="U113" s="28"/>
      <c r="V113" s="21"/>
      <c r="W113" s="28"/>
      <c r="X113" s="21"/>
      <c r="Y113" s="29"/>
      <c r="Z113" s="29"/>
      <c r="AA113" s="29"/>
      <c r="AB113" s="3"/>
      <c r="AC113" s="3"/>
      <c r="AD113" s="3"/>
    </row>
    <row r="114" spans="1:30" ht="15">
      <c r="A114" s="27"/>
      <c r="B114" s="26"/>
      <c r="C114" s="26"/>
      <c r="D114" s="26"/>
      <c r="E114" s="28"/>
      <c r="F114" s="25"/>
      <c r="G114" s="28"/>
      <c r="H114" s="25"/>
      <c r="I114" s="28"/>
      <c r="J114" s="25"/>
      <c r="K114" s="28"/>
      <c r="L114" s="25"/>
      <c r="M114" s="28"/>
      <c r="N114" s="25"/>
      <c r="O114" s="28"/>
      <c r="P114" s="25"/>
      <c r="Q114" s="28"/>
      <c r="R114" s="25"/>
      <c r="S114" s="28"/>
      <c r="T114" s="25"/>
      <c r="U114" s="28"/>
      <c r="V114" s="25"/>
      <c r="W114" s="28"/>
      <c r="X114" s="25"/>
      <c r="Y114" s="29"/>
      <c r="Z114" s="29"/>
      <c r="AA114" s="29"/>
      <c r="AB114" s="3"/>
      <c r="AC114" s="3"/>
      <c r="AD114" s="3"/>
    </row>
    <row r="115" spans="1:30" ht="15.75">
      <c r="A115" s="30"/>
      <c r="B115" s="26"/>
      <c r="C115" s="26"/>
      <c r="D115" s="26"/>
      <c r="E115" s="28"/>
      <c r="F115" s="21"/>
      <c r="G115" s="28"/>
      <c r="H115" s="21"/>
      <c r="I115" s="28"/>
      <c r="J115" s="21"/>
      <c r="K115" s="28"/>
      <c r="L115" s="21"/>
      <c r="M115" s="28"/>
      <c r="N115" s="21"/>
      <c r="O115" s="28"/>
      <c r="P115" s="21"/>
      <c r="Q115" s="28"/>
      <c r="R115" s="21"/>
      <c r="S115" s="28"/>
      <c r="T115" s="21"/>
      <c r="U115" s="28"/>
      <c r="V115" s="21"/>
      <c r="W115" s="28"/>
      <c r="X115" s="21"/>
      <c r="Y115" s="29"/>
      <c r="Z115" s="29"/>
      <c r="AA115" s="29"/>
      <c r="AB115" s="3"/>
      <c r="AC115" s="3"/>
      <c r="AD115" s="3"/>
    </row>
    <row r="116" spans="1:30" ht="15">
      <c r="A116" s="27"/>
      <c r="B116" s="26"/>
      <c r="C116" s="26"/>
      <c r="D116" s="26"/>
      <c r="E116" s="28"/>
      <c r="F116" s="25"/>
      <c r="G116" s="28"/>
      <c r="H116" s="25"/>
      <c r="I116" s="28"/>
      <c r="J116" s="25"/>
      <c r="K116" s="28"/>
      <c r="L116" s="25"/>
      <c r="M116" s="28"/>
      <c r="N116" s="25"/>
      <c r="O116" s="28"/>
      <c r="P116" s="25"/>
      <c r="Q116" s="28"/>
      <c r="R116" s="25"/>
      <c r="S116" s="28"/>
      <c r="T116" s="25"/>
      <c r="U116" s="28"/>
      <c r="V116" s="25"/>
      <c r="W116" s="28"/>
      <c r="X116" s="25"/>
      <c r="Y116" s="29"/>
      <c r="Z116" s="29"/>
      <c r="AA116" s="29"/>
      <c r="AB116" s="3"/>
      <c r="AC116" s="3"/>
      <c r="AD116" s="3"/>
    </row>
    <row r="117" spans="1:30" ht="15.75">
      <c r="A117" s="30"/>
      <c r="B117" s="26"/>
      <c r="C117" s="26"/>
      <c r="D117" s="26"/>
      <c r="E117" s="28"/>
      <c r="F117" s="21"/>
      <c r="G117" s="28"/>
      <c r="H117" s="21"/>
      <c r="I117" s="28"/>
      <c r="J117" s="21"/>
      <c r="K117" s="28"/>
      <c r="L117" s="21"/>
      <c r="M117" s="28"/>
      <c r="N117" s="21"/>
      <c r="O117" s="28"/>
      <c r="P117" s="21"/>
      <c r="Q117" s="28"/>
      <c r="R117" s="21"/>
      <c r="S117" s="28"/>
      <c r="T117" s="21"/>
      <c r="U117" s="28"/>
      <c r="V117" s="21"/>
      <c r="W117" s="28"/>
      <c r="X117" s="21"/>
      <c r="Y117" s="29"/>
      <c r="Z117" s="29"/>
      <c r="AA117" s="29"/>
      <c r="AB117" s="3"/>
      <c r="AC117" s="3"/>
      <c r="AD117" s="3"/>
    </row>
    <row r="118" spans="1:30" ht="15">
      <c r="A118" s="27"/>
      <c r="B118" s="26"/>
      <c r="C118" s="26"/>
      <c r="D118" s="26"/>
      <c r="E118" s="28"/>
      <c r="F118" s="25"/>
      <c r="G118" s="28"/>
      <c r="H118" s="25"/>
      <c r="I118" s="28"/>
      <c r="J118" s="25"/>
      <c r="K118" s="28"/>
      <c r="L118" s="25"/>
      <c r="M118" s="28"/>
      <c r="N118" s="25"/>
      <c r="O118" s="28"/>
      <c r="P118" s="25"/>
      <c r="Q118" s="28"/>
      <c r="R118" s="25"/>
      <c r="S118" s="28"/>
      <c r="T118" s="25"/>
      <c r="U118" s="28"/>
      <c r="V118" s="25"/>
      <c r="W118" s="28"/>
      <c r="X118" s="25"/>
      <c r="Y118" s="29"/>
      <c r="Z118" s="29"/>
      <c r="AA118" s="29"/>
      <c r="AB118" s="3"/>
      <c r="AC118" s="3"/>
      <c r="AD118" s="3"/>
    </row>
    <row r="119" spans="1:30" ht="15.75">
      <c r="A119" s="30"/>
      <c r="B119" s="26"/>
      <c r="C119" s="26"/>
      <c r="D119" s="26"/>
      <c r="E119" s="28"/>
      <c r="F119" s="21"/>
      <c r="G119" s="28"/>
      <c r="H119" s="21"/>
      <c r="I119" s="28"/>
      <c r="J119" s="21"/>
      <c r="K119" s="28"/>
      <c r="L119" s="21"/>
      <c r="M119" s="28"/>
      <c r="N119" s="21"/>
      <c r="O119" s="28"/>
      <c r="P119" s="21"/>
      <c r="Q119" s="28"/>
      <c r="R119" s="21"/>
      <c r="S119" s="28"/>
      <c r="T119" s="21"/>
      <c r="U119" s="28"/>
      <c r="V119" s="21"/>
      <c r="W119" s="28"/>
      <c r="X119" s="21"/>
      <c r="Y119" s="29"/>
      <c r="Z119" s="29"/>
      <c r="AA119" s="29"/>
      <c r="AB119" s="3"/>
      <c r="AC119" s="3"/>
      <c r="AD119" s="3"/>
    </row>
    <row r="120" spans="1:30" ht="15">
      <c r="A120" s="27"/>
      <c r="B120" s="26"/>
      <c r="C120" s="26"/>
      <c r="D120" s="26"/>
      <c r="E120" s="28"/>
      <c r="F120" s="25"/>
      <c r="G120" s="28"/>
      <c r="H120" s="25"/>
      <c r="I120" s="28"/>
      <c r="J120" s="25"/>
      <c r="K120" s="28"/>
      <c r="L120" s="25"/>
      <c r="M120" s="28"/>
      <c r="N120" s="25"/>
      <c r="O120" s="28"/>
      <c r="P120" s="25"/>
      <c r="Q120" s="28"/>
      <c r="R120" s="25"/>
      <c r="S120" s="28"/>
      <c r="T120" s="25"/>
      <c r="U120" s="28"/>
      <c r="V120" s="25"/>
      <c r="W120" s="28"/>
      <c r="X120" s="25"/>
      <c r="Y120" s="29"/>
      <c r="Z120" s="29"/>
      <c r="AA120" s="29"/>
      <c r="AB120" s="3"/>
      <c r="AC120" s="3"/>
      <c r="AD120" s="3"/>
    </row>
    <row r="121" spans="1:30" ht="15.75">
      <c r="A121" s="30"/>
      <c r="B121" s="26"/>
      <c r="C121" s="26"/>
      <c r="D121" s="26"/>
      <c r="E121" s="28"/>
      <c r="F121" s="21"/>
      <c r="G121" s="28"/>
      <c r="H121" s="21"/>
      <c r="I121" s="28"/>
      <c r="J121" s="21"/>
      <c r="K121" s="28"/>
      <c r="L121" s="21"/>
      <c r="M121" s="28"/>
      <c r="N121" s="21"/>
      <c r="O121" s="28"/>
      <c r="P121" s="21"/>
      <c r="Q121" s="28"/>
      <c r="R121" s="21"/>
      <c r="S121" s="28"/>
      <c r="T121" s="21"/>
      <c r="U121" s="28"/>
      <c r="V121" s="21"/>
      <c r="W121" s="28"/>
      <c r="X121" s="21"/>
      <c r="Y121" s="29"/>
      <c r="Z121" s="29"/>
      <c r="AA121" s="29"/>
      <c r="AB121" s="3"/>
      <c r="AC121" s="3"/>
      <c r="AD121" s="3"/>
    </row>
    <row r="122" spans="1:30" ht="15">
      <c r="A122" s="27"/>
      <c r="B122" s="26"/>
      <c r="C122" s="26"/>
      <c r="D122" s="26"/>
      <c r="E122" s="28"/>
      <c r="F122" s="25"/>
      <c r="G122" s="28"/>
      <c r="H122" s="25"/>
      <c r="I122" s="28"/>
      <c r="J122" s="25"/>
      <c r="K122" s="28"/>
      <c r="L122" s="25"/>
      <c r="M122" s="28"/>
      <c r="N122" s="25"/>
      <c r="O122" s="28"/>
      <c r="P122" s="25"/>
      <c r="Q122" s="28"/>
      <c r="R122" s="25"/>
      <c r="S122" s="28"/>
      <c r="T122" s="25"/>
      <c r="U122" s="28"/>
      <c r="V122" s="25"/>
      <c r="W122" s="28"/>
      <c r="X122" s="25"/>
      <c r="Y122" s="29"/>
      <c r="Z122" s="29"/>
      <c r="AA122" s="29"/>
      <c r="AB122" s="3"/>
      <c r="AC122" s="3"/>
      <c r="AD122" s="3"/>
    </row>
    <row r="123" spans="1:30" ht="15.75">
      <c r="A123" s="30"/>
      <c r="B123" s="26"/>
      <c r="C123" s="26"/>
      <c r="D123" s="26"/>
      <c r="E123" s="28"/>
      <c r="F123" s="21"/>
      <c r="G123" s="28"/>
      <c r="H123" s="21"/>
      <c r="I123" s="28"/>
      <c r="J123" s="21"/>
      <c r="K123" s="28"/>
      <c r="L123" s="21"/>
      <c r="M123" s="28"/>
      <c r="N123" s="21"/>
      <c r="O123" s="28"/>
      <c r="P123" s="21"/>
      <c r="Q123" s="28"/>
      <c r="R123" s="21"/>
      <c r="S123" s="28"/>
      <c r="T123" s="21"/>
      <c r="U123" s="28"/>
      <c r="V123" s="21"/>
      <c r="W123" s="28"/>
      <c r="X123" s="21"/>
      <c r="Y123" s="29"/>
      <c r="Z123" s="29"/>
      <c r="AA123" s="29"/>
      <c r="AB123" s="3"/>
      <c r="AC123" s="3"/>
      <c r="AD123" s="3"/>
    </row>
    <row r="124" spans="1:30" ht="15">
      <c r="A124" s="27"/>
      <c r="B124" s="26"/>
      <c r="C124" s="26"/>
      <c r="D124" s="26"/>
      <c r="E124" s="28"/>
      <c r="F124" s="25"/>
      <c r="G124" s="28"/>
      <c r="H124" s="25"/>
      <c r="I124" s="28"/>
      <c r="J124" s="25"/>
      <c r="K124" s="28"/>
      <c r="L124" s="25"/>
      <c r="M124" s="28"/>
      <c r="N124" s="25"/>
      <c r="O124" s="28"/>
      <c r="P124" s="25"/>
      <c r="Q124" s="28"/>
      <c r="R124" s="25"/>
      <c r="S124" s="28"/>
      <c r="T124" s="25"/>
      <c r="U124" s="28"/>
      <c r="V124" s="25"/>
      <c r="W124" s="28"/>
      <c r="X124" s="25"/>
      <c r="Y124" s="29"/>
      <c r="Z124" s="29"/>
      <c r="AA124" s="29"/>
      <c r="AB124" s="3"/>
      <c r="AC124" s="3"/>
      <c r="AD124" s="3"/>
    </row>
    <row r="125" spans="1:30" ht="15.75">
      <c r="A125" s="30"/>
      <c r="B125" s="26"/>
      <c r="C125" s="26"/>
      <c r="D125" s="26"/>
      <c r="E125" s="28"/>
      <c r="F125" s="21"/>
      <c r="G125" s="28"/>
      <c r="H125" s="21"/>
      <c r="I125" s="28"/>
      <c r="J125" s="21"/>
      <c r="K125" s="28"/>
      <c r="L125" s="21"/>
      <c r="M125" s="28"/>
      <c r="N125" s="21"/>
      <c r="O125" s="28"/>
      <c r="P125" s="21"/>
      <c r="Q125" s="28"/>
      <c r="R125" s="21"/>
      <c r="S125" s="28"/>
      <c r="T125" s="21"/>
      <c r="U125" s="28"/>
      <c r="V125" s="21"/>
      <c r="W125" s="28"/>
      <c r="X125" s="21"/>
      <c r="Y125" s="29"/>
      <c r="Z125" s="29"/>
      <c r="AA125" s="29"/>
      <c r="AB125" s="3"/>
      <c r="AC125" s="3"/>
      <c r="AD125" s="3"/>
    </row>
    <row r="126" spans="1:30" ht="15">
      <c r="A126" s="27"/>
      <c r="B126" s="26"/>
      <c r="C126" s="26"/>
      <c r="D126" s="26"/>
      <c r="E126" s="28"/>
      <c r="F126" s="25"/>
      <c r="G126" s="28"/>
      <c r="H126" s="25"/>
      <c r="I126" s="28"/>
      <c r="J126" s="25"/>
      <c r="K126" s="28"/>
      <c r="L126" s="25"/>
      <c r="M126" s="28"/>
      <c r="N126" s="25"/>
      <c r="O126" s="28"/>
      <c r="P126" s="25"/>
      <c r="Q126" s="28"/>
      <c r="R126" s="25"/>
      <c r="S126" s="28"/>
      <c r="T126" s="25"/>
      <c r="U126" s="28"/>
      <c r="V126" s="25"/>
      <c r="W126" s="28"/>
      <c r="X126" s="25"/>
      <c r="Y126" s="29"/>
      <c r="Z126" s="29"/>
      <c r="AA126" s="29"/>
      <c r="AB126" s="3"/>
      <c r="AC126" s="3"/>
      <c r="AD126" s="3"/>
    </row>
    <row r="127" spans="1:30" ht="15.75">
      <c r="A127" s="30"/>
      <c r="B127" s="26"/>
      <c r="C127" s="26"/>
      <c r="D127" s="26"/>
      <c r="E127" s="28"/>
      <c r="F127" s="21"/>
      <c r="G127" s="28"/>
      <c r="H127" s="21"/>
      <c r="I127" s="28"/>
      <c r="J127" s="21"/>
      <c r="K127" s="28"/>
      <c r="L127" s="21"/>
      <c r="M127" s="28"/>
      <c r="N127" s="21"/>
      <c r="O127" s="28"/>
      <c r="P127" s="21"/>
      <c r="Q127" s="28"/>
      <c r="R127" s="21"/>
      <c r="S127" s="28"/>
      <c r="T127" s="21"/>
      <c r="U127" s="28"/>
      <c r="V127" s="21"/>
      <c r="W127" s="28"/>
      <c r="X127" s="21"/>
      <c r="Y127" s="29"/>
      <c r="Z127" s="29"/>
      <c r="AA127" s="29"/>
      <c r="AB127" s="3"/>
      <c r="AC127" s="3"/>
      <c r="AD127" s="3"/>
    </row>
    <row r="128" spans="1:30" ht="15">
      <c r="A128" s="27"/>
      <c r="B128" s="26"/>
      <c r="C128" s="26"/>
      <c r="D128" s="26"/>
      <c r="E128" s="28"/>
      <c r="F128" s="25"/>
      <c r="G128" s="28"/>
      <c r="H128" s="25"/>
      <c r="I128" s="28"/>
      <c r="J128" s="25"/>
      <c r="K128" s="28"/>
      <c r="L128" s="25"/>
      <c r="M128" s="28"/>
      <c r="N128" s="25"/>
      <c r="O128" s="28"/>
      <c r="P128" s="25"/>
      <c r="Q128" s="28"/>
      <c r="R128" s="25"/>
      <c r="S128" s="28"/>
      <c r="T128" s="25"/>
      <c r="U128" s="28"/>
      <c r="V128" s="25"/>
      <c r="W128" s="28"/>
      <c r="X128" s="25"/>
      <c r="Y128" s="29"/>
      <c r="Z128" s="29"/>
      <c r="AA128" s="29"/>
      <c r="AB128" s="3"/>
      <c r="AC128" s="3"/>
      <c r="AD128" s="3"/>
    </row>
    <row r="129" spans="1:30" ht="15.75">
      <c r="A129" s="30"/>
      <c r="B129" s="26"/>
      <c r="C129" s="26"/>
      <c r="D129" s="26"/>
      <c r="E129" s="28"/>
      <c r="F129" s="21"/>
      <c r="G129" s="28"/>
      <c r="H129" s="21"/>
      <c r="I129" s="28"/>
      <c r="J129" s="21"/>
      <c r="K129" s="28"/>
      <c r="L129" s="21"/>
      <c r="M129" s="28"/>
      <c r="N129" s="21"/>
      <c r="O129" s="28"/>
      <c r="P129" s="21"/>
      <c r="Q129" s="28"/>
      <c r="R129" s="21"/>
      <c r="S129" s="28"/>
      <c r="T129" s="21"/>
      <c r="U129" s="28"/>
      <c r="V129" s="21"/>
      <c r="W129" s="28"/>
      <c r="X129" s="21"/>
      <c r="Y129" s="29"/>
      <c r="Z129" s="29"/>
      <c r="AA129" s="29"/>
      <c r="AB129" s="3"/>
      <c r="AC129" s="3"/>
      <c r="AD129" s="3"/>
    </row>
    <row r="130" spans="1:30" ht="15">
      <c r="A130" s="27"/>
      <c r="B130" s="26"/>
      <c r="C130" s="26"/>
      <c r="D130" s="26"/>
      <c r="E130" s="28"/>
      <c r="F130" s="25"/>
      <c r="G130" s="28"/>
      <c r="H130" s="25"/>
      <c r="I130" s="28"/>
      <c r="J130" s="25"/>
      <c r="K130" s="28"/>
      <c r="L130" s="25"/>
      <c r="M130" s="28"/>
      <c r="N130" s="25"/>
      <c r="O130" s="28"/>
      <c r="P130" s="25"/>
      <c r="Q130" s="28"/>
      <c r="R130" s="25"/>
      <c r="S130" s="28"/>
      <c r="T130" s="25"/>
      <c r="U130" s="28"/>
      <c r="V130" s="25"/>
      <c r="W130" s="28"/>
      <c r="X130" s="25"/>
      <c r="Y130" s="29"/>
      <c r="Z130" s="29"/>
      <c r="AA130" s="29"/>
      <c r="AB130" s="3"/>
      <c r="AC130" s="3"/>
      <c r="AD130" s="3"/>
    </row>
    <row r="131" spans="1:30" ht="15.75">
      <c r="A131" s="30"/>
      <c r="B131" s="26"/>
      <c r="C131" s="26"/>
      <c r="D131" s="26"/>
      <c r="E131" s="28"/>
      <c r="F131" s="21"/>
      <c r="G131" s="28"/>
      <c r="H131" s="21"/>
      <c r="I131" s="28"/>
      <c r="J131" s="21"/>
      <c r="K131" s="28"/>
      <c r="L131" s="21"/>
      <c r="M131" s="28"/>
      <c r="N131" s="21"/>
      <c r="O131" s="28"/>
      <c r="P131" s="21"/>
      <c r="Q131" s="28"/>
      <c r="R131" s="21"/>
      <c r="S131" s="28"/>
      <c r="T131" s="21"/>
      <c r="U131" s="28"/>
      <c r="V131" s="21"/>
      <c r="W131" s="28"/>
      <c r="X131" s="21"/>
      <c r="Y131" s="29"/>
      <c r="Z131" s="29"/>
      <c r="AA131" s="29"/>
      <c r="AB131" s="3"/>
      <c r="AC131" s="3"/>
      <c r="AD131" s="3"/>
    </row>
    <row r="132" spans="1:30" ht="15">
      <c r="A132" s="27"/>
      <c r="B132" s="26"/>
      <c r="C132" s="26"/>
      <c r="D132" s="26"/>
      <c r="E132" s="28"/>
      <c r="F132" s="25"/>
      <c r="G132" s="28"/>
      <c r="H132" s="25"/>
      <c r="I132" s="28"/>
      <c r="J132" s="25"/>
      <c r="K132" s="28"/>
      <c r="L132" s="25"/>
      <c r="M132" s="28"/>
      <c r="N132" s="25"/>
      <c r="O132" s="28"/>
      <c r="P132" s="25"/>
      <c r="Q132" s="28"/>
      <c r="R132" s="25"/>
      <c r="S132" s="28"/>
      <c r="T132" s="25"/>
      <c r="U132" s="28"/>
      <c r="V132" s="25"/>
      <c r="W132" s="28"/>
      <c r="X132" s="25"/>
      <c r="Y132" s="29"/>
      <c r="Z132" s="29"/>
      <c r="AA132" s="29"/>
      <c r="AB132" s="3"/>
      <c r="AC132" s="3"/>
      <c r="AD132" s="3"/>
    </row>
    <row r="133" spans="1:30" ht="15.75">
      <c r="A133" s="30"/>
      <c r="B133" s="26"/>
      <c r="C133" s="26"/>
      <c r="D133" s="26"/>
      <c r="E133" s="28"/>
      <c r="F133" s="21"/>
      <c r="G133" s="28"/>
      <c r="H133" s="21"/>
      <c r="I133" s="28"/>
      <c r="J133" s="21"/>
      <c r="K133" s="28"/>
      <c r="L133" s="21"/>
      <c r="M133" s="28"/>
      <c r="N133" s="21"/>
      <c r="O133" s="28"/>
      <c r="P133" s="21"/>
      <c r="Q133" s="28"/>
      <c r="R133" s="21"/>
      <c r="S133" s="28"/>
      <c r="T133" s="21"/>
      <c r="U133" s="28"/>
      <c r="V133" s="21"/>
      <c r="W133" s="28"/>
      <c r="X133" s="21"/>
      <c r="Y133" s="29"/>
      <c r="Z133" s="29"/>
      <c r="AA133" s="29"/>
      <c r="AB133" s="3"/>
      <c r="AC133" s="3"/>
      <c r="AD133" s="3"/>
    </row>
    <row r="134" spans="1:30" ht="15">
      <c r="A134" s="27"/>
      <c r="B134" s="26"/>
      <c r="C134" s="26"/>
      <c r="D134" s="26"/>
      <c r="E134" s="28"/>
      <c r="F134" s="25"/>
      <c r="G134" s="28"/>
      <c r="H134" s="25"/>
      <c r="I134" s="28"/>
      <c r="J134" s="25"/>
      <c r="K134" s="28"/>
      <c r="L134" s="25"/>
      <c r="M134" s="28"/>
      <c r="N134" s="25"/>
      <c r="O134" s="28"/>
      <c r="P134" s="25"/>
      <c r="Q134" s="28"/>
      <c r="R134" s="25"/>
      <c r="S134" s="28"/>
      <c r="T134" s="25"/>
      <c r="U134" s="28"/>
      <c r="V134" s="25"/>
      <c r="W134" s="28"/>
      <c r="X134" s="25"/>
      <c r="Y134" s="29"/>
      <c r="Z134" s="29"/>
      <c r="AA134" s="29"/>
      <c r="AB134" s="3"/>
      <c r="AC134" s="3"/>
      <c r="AD134" s="3"/>
    </row>
    <row r="135" spans="1:30" ht="15.75">
      <c r="A135" s="30"/>
      <c r="B135" s="26"/>
      <c r="C135" s="26"/>
      <c r="D135" s="26"/>
      <c r="E135" s="28"/>
      <c r="F135" s="21"/>
      <c r="G135" s="28"/>
      <c r="H135" s="21"/>
      <c r="I135" s="28"/>
      <c r="J135" s="21"/>
      <c r="K135" s="28"/>
      <c r="L135" s="21"/>
      <c r="M135" s="28"/>
      <c r="N135" s="21"/>
      <c r="O135" s="28"/>
      <c r="P135" s="21"/>
      <c r="Q135" s="28"/>
      <c r="R135" s="21"/>
      <c r="S135" s="28"/>
      <c r="T135" s="21"/>
      <c r="U135" s="28"/>
      <c r="V135" s="21"/>
      <c r="W135" s="28"/>
      <c r="X135" s="21"/>
      <c r="Y135" s="29"/>
      <c r="Z135" s="29"/>
      <c r="AA135" s="29"/>
      <c r="AB135" s="3"/>
      <c r="AC135" s="3"/>
      <c r="AD135" s="3"/>
    </row>
    <row r="136" spans="1:30" ht="15">
      <c r="A136" s="27"/>
      <c r="B136" s="26"/>
      <c r="C136" s="26"/>
      <c r="D136" s="26"/>
      <c r="E136" s="28"/>
      <c r="F136" s="25"/>
      <c r="G136" s="28"/>
      <c r="H136" s="25"/>
      <c r="I136" s="28"/>
      <c r="J136" s="25"/>
      <c r="K136" s="28"/>
      <c r="L136" s="25"/>
      <c r="M136" s="28"/>
      <c r="N136" s="25"/>
      <c r="O136" s="28"/>
      <c r="P136" s="25"/>
      <c r="Q136" s="28"/>
      <c r="R136" s="25"/>
      <c r="S136" s="28"/>
      <c r="T136" s="25"/>
      <c r="U136" s="28"/>
      <c r="V136" s="25"/>
      <c r="W136" s="28"/>
      <c r="X136" s="25"/>
      <c r="Y136" s="29"/>
      <c r="Z136" s="29"/>
      <c r="AA136" s="29"/>
      <c r="AB136" s="3"/>
      <c r="AC136" s="3"/>
      <c r="AD136" s="3"/>
    </row>
    <row r="137" spans="1:27" ht="15.75">
      <c r="A137" s="30"/>
      <c r="B137" s="26"/>
      <c r="C137" s="26"/>
      <c r="D137" s="26"/>
      <c r="E137" s="28"/>
      <c r="F137" s="21"/>
      <c r="G137" s="28"/>
      <c r="H137" s="21"/>
      <c r="I137" s="28"/>
      <c r="J137" s="21"/>
      <c r="K137" s="28"/>
      <c r="L137" s="21"/>
      <c r="M137" s="28"/>
      <c r="N137" s="21"/>
      <c r="O137" s="28"/>
      <c r="P137" s="21"/>
      <c r="Q137" s="28"/>
      <c r="R137" s="21"/>
      <c r="S137" s="28"/>
      <c r="T137" s="21"/>
      <c r="U137" s="28"/>
      <c r="V137" s="21"/>
      <c r="W137" s="28"/>
      <c r="X137" s="21"/>
      <c r="Y137" s="29"/>
      <c r="Z137" s="29"/>
      <c r="AA137" s="29"/>
    </row>
    <row r="138" spans="1:27" ht="15">
      <c r="A138" s="27"/>
      <c r="B138" s="26"/>
      <c r="C138" s="26"/>
      <c r="D138" s="26"/>
      <c r="E138" s="28"/>
      <c r="F138" s="25"/>
      <c r="G138" s="28"/>
      <c r="H138" s="25"/>
      <c r="I138" s="28"/>
      <c r="J138" s="25"/>
      <c r="K138" s="28"/>
      <c r="L138" s="25"/>
      <c r="M138" s="28"/>
      <c r="N138" s="25"/>
      <c r="O138" s="28"/>
      <c r="P138" s="25"/>
      <c r="Q138" s="28"/>
      <c r="R138" s="25"/>
      <c r="S138" s="28"/>
      <c r="T138" s="25"/>
      <c r="U138" s="28"/>
      <c r="V138" s="25"/>
      <c r="W138" s="28"/>
      <c r="X138" s="25"/>
      <c r="Y138" s="29"/>
      <c r="Z138" s="29"/>
      <c r="AA138" s="29"/>
    </row>
    <row r="139" spans="1:27" ht="15.75">
      <c r="A139" s="30"/>
      <c r="B139" s="26"/>
      <c r="C139" s="26"/>
      <c r="D139" s="26"/>
      <c r="E139" s="28"/>
      <c r="F139" s="21"/>
      <c r="G139" s="28"/>
      <c r="H139" s="21"/>
      <c r="I139" s="28"/>
      <c r="J139" s="21"/>
      <c r="K139" s="28"/>
      <c r="L139" s="21"/>
      <c r="M139" s="28"/>
      <c r="N139" s="21"/>
      <c r="O139" s="28"/>
      <c r="P139" s="21"/>
      <c r="Q139" s="28"/>
      <c r="R139" s="21"/>
      <c r="S139" s="28"/>
      <c r="T139" s="21"/>
      <c r="U139" s="28"/>
      <c r="V139" s="21"/>
      <c r="W139" s="28"/>
      <c r="X139" s="21"/>
      <c r="Y139" s="29"/>
      <c r="Z139" s="29"/>
      <c r="AA139" s="29"/>
    </row>
    <row r="140" spans="1:27" ht="15">
      <c r="A140" s="27"/>
      <c r="B140" s="26"/>
      <c r="C140" s="26"/>
      <c r="D140" s="26"/>
      <c r="E140" s="28"/>
      <c r="F140" s="25"/>
      <c r="G140" s="28"/>
      <c r="H140" s="25"/>
      <c r="I140" s="28"/>
      <c r="J140" s="25"/>
      <c r="K140" s="28"/>
      <c r="L140" s="25"/>
      <c r="M140" s="28"/>
      <c r="N140" s="25"/>
      <c r="O140" s="28"/>
      <c r="P140" s="25"/>
      <c r="Q140" s="28"/>
      <c r="R140" s="25"/>
      <c r="S140" s="28"/>
      <c r="T140" s="25"/>
      <c r="U140" s="28"/>
      <c r="V140" s="25"/>
      <c r="W140" s="28"/>
      <c r="X140" s="25"/>
      <c r="Y140" s="29"/>
      <c r="Z140" s="29"/>
      <c r="AA140" s="29"/>
    </row>
    <row r="141" spans="1:27" ht="15.75">
      <c r="A141" s="30"/>
      <c r="B141" s="26"/>
      <c r="C141" s="26"/>
      <c r="D141" s="26"/>
      <c r="E141" s="28"/>
      <c r="F141" s="21"/>
      <c r="G141" s="28"/>
      <c r="H141" s="21"/>
      <c r="I141" s="28"/>
      <c r="J141" s="21"/>
      <c r="K141" s="28"/>
      <c r="L141" s="21"/>
      <c r="M141" s="28"/>
      <c r="N141" s="21"/>
      <c r="O141" s="28"/>
      <c r="P141" s="21"/>
      <c r="Q141" s="28"/>
      <c r="R141" s="21"/>
      <c r="S141" s="28"/>
      <c r="T141" s="21"/>
      <c r="U141" s="28"/>
      <c r="V141" s="21"/>
      <c r="W141" s="28"/>
      <c r="X141" s="21"/>
      <c r="Y141" s="29"/>
      <c r="Z141" s="29"/>
      <c r="AA141" s="29"/>
    </row>
    <row r="142" spans="1:27" ht="15">
      <c r="A142" s="27"/>
      <c r="B142" s="26"/>
      <c r="C142" s="26"/>
      <c r="D142" s="26"/>
      <c r="E142" s="28"/>
      <c r="F142" s="25"/>
      <c r="G142" s="28"/>
      <c r="H142" s="25"/>
      <c r="I142" s="28"/>
      <c r="J142" s="25"/>
      <c r="K142" s="28"/>
      <c r="L142" s="25"/>
      <c r="M142" s="28"/>
      <c r="N142" s="25"/>
      <c r="O142" s="28"/>
      <c r="P142" s="25"/>
      <c r="Q142" s="28"/>
      <c r="R142" s="25"/>
      <c r="S142" s="28"/>
      <c r="T142" s="25"/>
      <c r="U142" s="28"/>
      <c r="V142" s="25"/>
      <c r="W142" s="28"/>
      <c r="X142" s="25"/>
      <c r="Y142" s="29"/>
      <c r="Z142" s="29"/>
      <c r="AA142" s="29"/>
    </row>
    <row r="143" spans="1:27" ht="15.75">
      <c r="A143" s="30"/>
      <c r="B143" s="26"/>
      <c r="C143" s="26"/>
      <c r="D143" s="26"/>
      <c r="E143" s="28"/>
      <c r="F143" s="21"/>
      <c r="G143" s="28"/>
      <c r="H143" s="21"/>
      <c r="I143" s="28"/>
      <c r="J143" s="21"/>
      <c r="K143" s="28"/>
      <c r="L143" s="21"/>
      <c r="M143" s="28"/>
      <c r="N143" s="21"/>
      <c r="O143" s="28"/>
      <c r="P143" s="21"/>
      <c r="Q143" s="28"/>
      <c r="R143" s="21"/>
      <c r="S143" s="28"/>
      <c r="T143" s="21"/>
      <c r="U143" s="28"/>
      <c r="V143" s="21"/>
      <c r="W143" s="28"/>
      <c r="X143" s="21"/>
      <c r="Y143" s="29"/>
      <c r="Z143" s="29"/>
      <c r="AA143" s="29"/>
    </row>
    <row r="144" spans="1:27" ht="15">
      <c r="A144" s="27"/>
      <c r="B144" s="26"/>
      <c r="C144" s="26"/>
      <c r="D144" s="26"/>
      <c r="E144" s="28"/>
      <c r="F144" s="25"/>
      <c r="G144" s="28"/>
      <c r="H144" s="25"/>
      <c r="I144" s="28"/>
      <c r="J144" s="25"/>
      <c r="K144" s="28"/>
      <c r="L144" s="25"/>
      <c r="M144" s="28"/>
      <c r="N144" s="25"/>
      <c r="O144" s="28"/>
      <c r="P144" s="25"/>
      <c r="Q144" s="28"/>
      <c r="R144" s="25"/>
      <c r="S144" s="28"/>
      <c r="T144" s="25"/>
      <c r="U144" s="28"/>
      <c r="V144" s="25"/>
      <c r="W144" s="28"/>
      <c r="X144" s="25"/>
      <c r="Y144" s="29"/>
      <c r="Z144" s="29"/>
      <c r="AA144" s="29"/>
    </row>
    <row r="145" spans="1:27" ht="15.75">
      <c r="A145" s="30"/>
      <c r="B145" s="26"/>
      <c r="C145" s="26"/>
      <c r="D145" s="26"/>
      <c r="E145" s="28"/>
      <c r="F145" s="21"/>
      <c r="G145" s="28"/>
      <c r="H145" s="21"/>
      <c r="I145" s="28"/>
      <c r="J145" s="21"/>
      <c r="K145" s="28"/>
      <c r="L145" s="21"/>
      <c r="M145" s="28"/>
      <c r="N145" s="21"/>
      <c r="O145" s="28"/>
      <c r="P145" s="21"/>
      <c r="Q145" s="28"/>
      <c r="R145" s="21"/>
      <c r="S145" s="28"/>
      <c r="T145" s="21"/>
      <c r="U145" s="28"/>
      <c r="V145" s="21"/>
      <c r="W145" s="28"/>
      <c r="X145" s="21"/>
      <c r="Y145" s="29"/>
      <c r="Z145" s="29"/>
      <c r="AA145" s="29"/>
    </row>
    <row r="146" spans="1:27" ht="15">
      <c r="A146" s="27"/>
      <c r="B146" s="26"/>
      <c r="C146" s="26"/>
      <c r="D146" s="26"/>
      <c r="E146" s="28"/>
      <c r="F146" s="25"/>
      <c r="G146" s="28"/>
      <c r="H146" s="25"/>
      <c r="I146" s="28"/>
      <c r="J146" s="25"/>
      <c r="K146" s="28"/>
      <c r="L146" s="25"/>
      <c r="M146" s="28"/>
      <c r="N146" s="25"/>
      <c r="O146" s="28"/>
      <c r="P146" s="25"/>
      <c r="Q146" s="28"/>
      <c r="R146" s="25"/>
      <c r="S146" s="28"/>
      <c r="T146" s="25"/>
      <c r="U146" s="28"/>
      <c r="V146" s="25"/>
      <c r="W146" s="28"/>
      <c r="X146" s="25"/>
      <c r="Y146" s="29"/>
      <c r="Z146" s="29"/>
      <c r="AA146" s="29"/>
    </row>
    <row r="147" spans="1:27" ht="15.75">
      <c r="A147" s="30"/>
      <c r="B147" s="26"/>
      <c r="C147" s="26"/>
      <c r="D147" s="26"/>
      <c r="E147" s="28"/>
      <c r="F147" s="21"/>
      <c r="G147" s="28"/>
      <c r="H147" s="21"/>
      <c r="I147" s="28"/>
      <c r="J147" s="21"/>
      <c r="K147" s="28"/>
      <c r="L147" s="21"/>
      <c r="M147" s="28"/>
      <c r="N147" s="21"/>
      <c r="O147" s="28"/>
      <c r="P147" s="21"/>
      <c r="Q147" s="28"/>
      <c r="R147" s="21"/>
      <c r="S147" s="28"/>
      <c r="T147" s="21"/>
      <c r="U147" s="28"/>
      <c r="V147" s="21"/>
      <c r="W147" s="28"/>
      <c r="X147" s="21"/>
      <c r="Y147" s="29"/>
      <c r="Z147" s="29"/>
      <c r="AA147" s="29"/>
    </row>
    <row r="148" spans="1:27" ht="15">
      <c r="A148" s="27"/>
      <c r="B148" s="26"/>
      <c r="C148" s="26"/>
      <c r="D148" s="26"/>
      <c r="E148" s="28"/>
      <c r="F148" s="25"/>
      <c r="G148" s="28"/>
      <c r="H148" s="25"/>
      <c r="I148" s="28"/>
      <c r="J148" s="25"/>
      <c r="K148" s="28"/>
      <c r="L148" s="25"/>
      <c r="M148" s="28"/>
      <c r="N148" s="25"/>
      <c r="O148" s="28"/>
      <c r="P148" s="25"/>
      <c r="Q148" s="28"/>
      <c r="R148" s="25"/>
      <c r="S148" s="28"/>
      <c r="T148" s="25"/>
      <c r="U148" s="28"/>
      <c r="V148" s="25"/>
      <c r="W148" s="28"/>
      <c r="X148" s="25"/>
      <c r="Y148" s="29"/>
      <c r="Z148" s="29"/>
      <c r="AA148" s="29"/>
    </row>
    <row r="149" spans="1:27" ht="15.75">
      <c r="A149" s="30"/>
      <c r="B149" s="26"/>
      <c r="C149" s="26"/>
      <c r="D149" s="26"/>
      <c r="E149" s="28"/>
      <c r="F149" s="21"/>
      <c r="G149" s="28"/>
      <c r="H149" s="21"/>
      <c r="I149" s="28"/>
      <c r="J149" s="21"/>
      <c r="K149" s="28"/>
      <c r="L149" s="21"/>
      <c r="M149" s="28"/>
      <c r="N149" s="21"/>
      <c r="O149" s="28"/>
      <c r="P149" s="21"/>
      <c r="Q149" s="28"/>
      <c r="R149" s="21"/>
      <c r="S149" s="28"/>
      <c r="T149" s="21"/>
      <c r="U149" s="28"/>
      <c r="V149" s="21"/>
      <c r="W149" s="28"/>
      <c r="X149" s="21"/>
      <c r="Y149" s="29"/>
      <c r="Z149" s="29"/>
      <c r="AA149" s="29"/>
    </row>
    <row r="150" spans="1:27" ht="15">
      <c r="A150" s="27"/>
      <c r="B150" s="26"/>
      <c r="C150" s="26"/>
      <c r="D150" s="26"/>
      <c r="E150" s="28"/>
      <c r="F150" s="25"/>
      <c r="G150" s="28"/>
      <c r="H150" s="25"/>
      <c r="I150" s="28"/>
      <c r="J150" s="25"/>
      <c r="K150" s="28"/>
      <c r="L150" s="25"/>
      <c r="M150" s="28"/>
      <c r="N150" s="25"/>
      <c r="O150" s="28"/>
      <c r="P150" s="25"/>
      <c r="Q150" s="28"/>
      <c r="R150" s="25"/>
      <c r="S150" s="28"/>
      <c r="T150" s="25"/>
      <c r="U150" s="28"/>
      <c r="V150" s="25"/>
      <c r="W150" s="28"/>
      <c r="X150" s="25"/>
      <c r="Y150" s="29"/>
      <c r="Z150" s="29"/>
      <c r="AA150" s="29"/>
    </row>
    <row r="151" spans="1:27" ht="15.75">
      <c r="A151" s="30"/>
      <c r="B151" s="26"/>
      <c r="C151" s="26"/>
      <c r="D151" s="26"/>
      <c r="E151" s="28"/>
      <c r="F151" s="21"/>
      <c r="G151" s="28"/>
      <c r="H151" s="21"/>
      <c r="I151" s="28"/>
      <c r="J151" s="21"/>
      <c r="K151" s="28"/>
      <c r="L151" s="21"/>
      <c r="M151" s="28"/>
      <c r="N151" s="21"/>
      <c r="O151" s="28"/>
      <c r="P151" s="21"/>
      <c r="Q151" s="28"/>
      <c r="R151" s="21"/>
      <c r="S151" s="28"/>
      <c r="T151" s="21"/>
      <c r="U151" s="28"/>
      <c r="V151" s="21"/>
      <c r="W151" s="28"/>
      <c r="X151" s="21"/>
      <c r="Y151" s="29"/>
      <c r="Z151" s="29"/>
      <c r="AA151" s="29"/>
    </row>
    <row r="152" spans="1:27" ht="15">
      <c r="A152" s="27"/>
      <c r="B152" s="26"/>
      <c r="C152" s="26"/>
      <c r="D152" s="26"/>
      <c r="E152" s="28"/>
      <c r="F152" s="25"/>
      <c r="G152" s="28"/>
      <c r="H152" s="25"/>
      <c r="I152" s="28"/>
      <c r="J152" s="25"/>
      <c r="K152" s="28"/>
      <c r="L152" s="25"/>
      <c r="M152" s="28"/>
      <c r="N152" s="25"/>
      <c r="O152" s="28"/>
      <c r="P152" s="25"/>
      <c r="Q152" s="28"/>
      <c r="R152" s="25"/>
      <c r="S152" s="28"/>
      <c r="T152" s="25"/>
      <c r="U152" s="28"/>
      <c r="V152" s="25"/>
      <c r="W152" s="28"/>
      <c r="X152" s="25"/>
      <c r="Y152" s="29"/>
      <c r="Z152" s="29"/>
      <c r="AA152" s="29"/>
    </row>
    <row r="153" spans="1:27" ht="15.75">
      <c r="A153" s="30"/>
      <c r="B153" s="26"/>
      <c r="C153" s="26"/>
      <c r="D153" s="26"/>
      <c r="E153" s="28"/>
      <c r="F153" s="21"/>
      <c r="G153" s="28"/>
      <c r="H153" s="21"/>
      <c r="I153" s="28"/>
      <c r="J153" s="21"/>
      <c r="K153" s="28"/>
      <c r="L153" s="21"/>
      <c r="M153" s="28"/>
      <c r="N153" s="21"/>
      <c r="O153" s="28"/>
      <c r="P153" s="21"/>
      <c r="Q153" s="28"/>
      <c r="R153" s="21"/>
      <c r="S153" s="28"/>
      <c r="T153" s="21"/>
      <c r="U153" s="28"/>
      <c r="V153" s="21"/>
      <c r="W153" s="28"/>
      <c r="X153" s="21"/>
      <c r="Y153" s="29"/>
      <c r="Z153" s="29"/>
      <c r="AA153" s="29"/>
    </row>
    <row r="154" spans="1:27" ht="15">
      <c r="A154" s="27"/>
      <c r="B154" s="26"/>
      <c r="C154" s="26"/>
      <c r="D154" s="26"/>
      <c r="E154" s="28"/>
      <c r="F154" s="25"/>
      <c r="G154" s="28"/>
      <c r="H154" s="25"/>
      <c r="I154" s="28"/>
      <c r="J154" s="25"/>
      <c r="K154" s="28"/>
      <c r="L154" s="25"/>
      <c r="M154" s="28"/>
      <c r="N154" s="25"/>
      <c r="O154" s="28"/>
      <c r="P154" s="25"/>
      <c r="Q154" s="28"/>
      <c r="R154" s="25"/>
      <c r="S154" s="28"/>
      <c r="T154" s="25"/>
      <c r="U154" s="28"/>
      <c r="V154" s="25"/>
      <c r="W154" s="28"/>
      <c r="X154" s="25"/>
      <c r="Y154" s="29"/>
      <c r="Z154" s="29"/>
      <c r="AA154" s="29"/>
    </row>
    <row r="155" spans="1:27" ht="15.75">
      <c r="A155" s="30"/>
      <c r="B155" s="26"/>
      <c r="C155" s="26"/>
      <c r="D155" s="26"/>
      <c r="E155" s="28"/>
      <c r="F155" s="21"/>
      <c r="G155" s="28"/>
      <c r="H155" s="21"/>
      <c r="I155" s="28"/>
      <c r="J155" s="21"/>
      <c r="K155" s="28"/>
      <c r="L155" s="21"/>
      <c r="M155" s="28"/>
      <c r="N155" s="21"/>
      <c r="O155" s="28"/>
      <c r="P155" s="21"/>
      <c r="Q155" s="28"/>
      <c r="R155" s="21"/>
      <c r="S155" s="28"/>
      <c r="T155" s="21"/>
      <c r="U155" s="28"/>
      <c r="V155" s="21"/>
      <c r="W155" s="28"/>
      <c r="X155" s="21"/>
      <c r="Y155" s="29"/>
      <c r="Z155" s="29"/>
      <c r="AA155" s="29"/>
    </row>
    <row r="156" spans="1:27" ht="15">
      <c r="A156" s="27"/>
      <c r="B156" s="26"/>
      <c r="C156" s="26"/>
      <c r="D156" s="26"/>
      <c r="E156" s="28"/>
      <c r="F156" s="25"/>
      <c r="G156" s="28"/>
      <c r="H156" s="25"/>
      <c r="I156" s="28"/>
      <c r="J156" s="25"/>
      <c r="K156" s="28"/>
      <c r="L156" s="25"/>
      <c r="M156" s="28"/>
      <c r="N156" s="25"/>
      <c r="O156" s="28"/>
      <c r="P156" s="25"/>
      <c r="Q156" s="28"/>
      <c r="R156" s="25"/>
      <c r="S156" s="28"/>
      <c r="T156" s="25"/>
      <c r="U156" s="28"/>
      <c r="V156" s="25"/>
      <c r="W156" s="28"/>
      <c r="X156" s="25"/>
      <c r="Y156" s="29"/>
      <c r="Z156" s="29"/>
      <c r="AA156" s="29"/>
    </row>
    <row r="157" spans="1:27" ht="15.75">
      <c r="A157" s="30"/>
      <c r="B157" s="26"/>
      <c r="C157" s="26"/>
      <c r="D157" s="26"/>
      <c r="E157" s="28"/>
      <c r="F157" s="21"/>
      <c r="G157" s="28"/>
      <c r="H157" s="21"/>
      <c r="I157" s="28"/>
      <c r="J157" s="21"/>
      <c r="K157" s="28"/>
      <c r="L157" s="21"/>
      <c r="M157" s="28"/>
      <c r="N157" s="21"/>
      <c r="O157" s="28"/>
      <c r="P157" s="21"/>
      <c r="Q157" s="28"/>
      <c r="R157" s="21"/>
      <c r="S157" s="28"/>
      <c r="T157" s="21"/>
      <c r="U157" s="28"/>
      <c r="V157" s="21"/>
      <c r="W157" s="28"/>
      <c r="X157" s="21"/>
      <c r="Y157" s="29"/>
      <c r="Z157" s="29"/>
      <c r="AA157" s="29"/>
    </row>
    <row r="158" spans="1:27" ht="15">
      <c r="A158" s="27"/>
      <c r="B158" s="26"/>
      <c r="C158" s="26"/>
      <c r="D158" s="26"/>
      <c r="E158" s="28"/>
      <c r="F158" s="25"/>
      <c r="G158" s="28"/>
      <c r="H158" s="25"/>
      <c r="I158" s="28"/>
      <c r="J158" s="25"/>
      <c r="K158" s="28"/>
      <c r="L158" s="25"/>
      <c r="M158" s="28"/>
      <c r="N158" s="25"/>
      <c r="O158" s="28"/>
      <c r="P158" s="25"/>
      <c r="Q158" s="28"/>
      <c r="R158" s="25"/>
      <c r="S158" s="28"/>
      <c r="T158" s="25"/>
      <c r="U158" s="28"/>
      <c r="V158" s="25"/>
      <c r="W158" s="28"/>
      <c r="X158" s="25"/>
      <c r="Y158" s="29"/>
      <c r="Z158" s="29"/>
      <c r="AA158" s="29"/>
    </row>
    <row r="159" spans="1:27" ht="15.75">
      <c r="A159" s="30"/>
      <c r="B159" s="26"/>
      <c r="C159" s="26"/>
      <c r="D159" s="26"/>
      <c r="E159" s="28"/>
      <c r="F159" s="21"/>
      <c r="G159" s="28"/>
      <c r="H159" s="21"/>
      <c r="I159" s="28"/>
      <c r="J159" s="21"/>
      <c r="K159" s="28"/>
      <c r="L159" s="21"/>
      <c r="M159" s="28"/>
      <c r="N159" s="21"/>
      <c r="O159" s="28"/>
      <c r="P159" s="21"/>
      <c r="Q159" s="28"/>
      <c r="R159" s="21"/>
      <c r="S159" s="28"/>
      <c r="T159" s="21"/>
      <c r="U159" s="28"/>
      <c r="V159" s="21"/>
      <c r="W159" s="28"/>
      <c r="X159" s="21"/>
      <c r="Y159" s="29"/>
      <c r="Z159" s="29"/>
      <c r="AA159" s="29"/>
    </row>
    <row r="160" spans="1:27" ht="15">
      <c r="A160" s="27"/>
      <c r="B160" s="26"/>
      <c r="C160" s="26"/>
      <c r="D160" s="26"/>
      <c r="E160" s="28"/>
      <c r="F160" s="25"/>
      <c r="G160" s="28"/>
      <c r="H160" s="25"/>
      <c r="I160" s="28"/>
      <c r="J160" s="25"/>
      <c r="K160" s="28"/>
      <c r="L160" s="25"/>
      <c r="M160" s="28"/>
      <c r="N160" s="25"/>
      <c r="O160" s="28"/>
      <c r="P160" s="25"/>
      <c r="Q160" s="28"/>
      <c r="R160" s="25"/>
      <c r="S160" s="28"/>
      <c r="T160" s="25"/>
      <c r="U160" s="28"/>
      <c r="V160" s="25"/>
      <c r="W160" s="28"/>
      <c r="X160" s="25"/>
      <c r="Y160" s="29"/>
      <c r="Z160" s="29"/>
      <c r="AA160" s="29"/>
    </row>
    <row r="161" spans="1:27" ht="15.75">
      <c r="A161" s="30"/>
      <c r="B161" s="26"/>
      <c r="C161" s="26"/>
      <c r="D161" s="26"/>
      <c r="E161" s="28"/>
      <c r="F161" s="21"/>
      <c r="G161" s="28"/>
      <c r="H161" s="21"/>
      <c r="I161" s="28"/>
      <c r="J161" s="21"/>
      <c r="K161" s="28"/>
      <c r="L161" s="21"/>
      <c r="M161" s="28"/>
      <c r="N161" s="21"/>
      <c r="O161" s="28"/>
      <c r="P161" s="21"/>
      <c r="Q161" s="28"/>
      <c r="R161" s="21"/>
      <c r="S161" s="28"/>
      <c r="T161" s="21"/>
      <c r="U161" s="28"/>
      <c r="V161" s="21"/>
      <c r="W161" s="28"/>
      <c r="X161" s="21"/>
      <c r="Y161" s="29"/>
      <c r="Z161" s="29"/>
      <c r="AA161" s="29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</sheetData>
  <sheetProtection/>
  <mergeCells count="330">
    <mergeCell ref="AA35:AA36"/>
    <mergeCell ref="AA37:AA38"/>
    <mergeCell ref="AA39:AA40"/>
    <mergeCell ref="AA41:AA42"/>
    <mergeCell ref="AA27:AA28"/>
    <mergeCell ref="AA29:AA30"/>
    <mergeCell ref="AA31:AA32"/>
    <mergeCell ref="AA33:AA34"/>
    <mergeCell ref="AA18:AA19"/>
    <mergeCell ref="AA20:AA21"/>
    <mergeCell ref="AA22:AA23"/>
    <mergeCell ref="AA25:AA26"/>
    <mergeCell ref="AA10:AA11"/>
    <mergeCell ref="AA12:AA13"/>
    <mergeCell ref="AA14:AA15"/>
    <mergeCell ref="AA16:AA17"/>
    <mergeCell ref="A41:A42"/>
    <mergeCell ref="B41:B42"/>
    <mergeCell ref="C41:C42"/>
    <mergeCell ref="I37:I38"/>
    <mergeCell ref="K37:K38"/>
    <mergeCell ref="M37:M38"/>
    <mergeCell ref="E37:E38"/>
    <mergeCell ref="G37:G38"/>
    <mergeCell ref="A39:A40"/>
    <mergeCell ref="B39:B40"/>
    <mergeCell ref="C39:C40"/>
    <mergeCell ref="D39:D40"/>
    <mergeCell ref="D41:D42"/>
    <mergeCell ref="D22:D23"/>
    <mergeCell ref="C37:C38"/>
    <mergeCell ref="D37:D38"/>
    <mergeCell ref="D35:D36"/>
    <mergeCell ref="C31:C32"/>
    <mergeCell ref="D25:D26"/>
    <mergeCell ref="A29:A30"/>
    <mergeCell ref="B29:B30"/>
    <mergeCell ref="C29:C30"/>
    <mergeCell ref="Z14:Z15"/>
    <mergeCell ref="Z16:Z17"/>
    <mergeCell ref="Y16:Y17"/>
    <mergeCell ref="A22:A23"/>
    <mergeCell ref="B22:B23"/>
    <mergeCell ref="C22:C23"/>
    <mergeCell ref="A25:A26"/>
    <mergeCell ref="B25:B26"/>
    <mergeCell ref="A37:A38"/>
    <mergeCell ref="D29:D30"/>
    <mergeCell ref="B37:B38"/>
    <mergeCell ref="A27:A28"/>
    <mergeCell ref="B27:B28"/>
    <mergeCell ref="C27:C28"/>
    <mergeCell ref="D27:D28"/>
    <mergeCell ref="A31:A32"/>
    <mergeCell ref="B31:B32"/>
    <mergeCell ref="B20:B21"/>
    <mergeCell ref="C20:C21"/>
    <mergeCell ref="D20:D21"/>
    <mergeCell ref="A20:A21"/>
    <mergeCell ref="A24:AA24"/>
    <mergeCell ref="A16:A17"/>
    <mergeCell ref="B16:B17"/>
    <mergeCell ref="C16:C17"/>
    <mergeCell ref="A18:A19"/>
    <mergeCell ref="B18:B19"/>
    <mergeCell ref="C18:C19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A6:A7"/>
    <mergeCell ref="B6:B7"/>
    <mergeCell ref="AA4:AA5"/>
    <mergeCell ref="M6:M7"/>
    <mergeCell ref="O6:O7"/>
    <mergeCell ref="Q6:Q7"/>
    <mergeCell ref="I5:J5"/>
    <mergeCell ref="K5:L5"/>
    <mergeCell ref="Q29:Q30"/>
    <mergeCell ref="S31:S32"/>
    <mergeCell ref="Z31:Z32"/>
    <mergeCell ref="C6:C7"/>
    <mergeCell ref="D6:D7"/>
    <mergeCell ref="C8:C9"/>
    <mergeCell ref="D8:D9"/>
    <mergeCell ref="D16:D17"/>
    <mergeCell ref="D18:D19"/>
    <mergeCell ref="C25:C26"/>
    <mergeCell ref="Z41:Z42"/>
    <mergeCell ref="W41:W42"/>
    <mergeCell ref="U41:U42"/>
    <mergeCell ref="S29:S30"/>
    <mergeCell ref="U33:U34"/>
    <mergeCell ref="Z39:Z40"/>
    <mergeCell ref="S37:S38"/>
    <mergeCell ref="Y37:Y38"/>
    <mergeCell ref="Z37:Z38"/>
    <mergeCell ref="U39:U40"/>
    <mergeCell ref="W39:W40"/>
    <mergeCell ref="Z29:Z30"/>
    <mergeCell ref="U31:U32"/>
    <mergeCell ref="W31:W32"/>
    <mergeCell ref="Y31:Y32"/>
    <mergeCell ref="U29:U30"/>
    <mergeCell ref="W29:W30"/>
    <mergeCell ref="Z35:Z36"/>
    <mergeCell ref="Z20:Z21"/>
    <mergeCell ref="S20:S21"/>
    <mergeCell ref="Z22:Z23"/>
    <mergeCell ref="S27:S28"/>
    <mergeCell ref="Z27:Z28"/>
    <mergeCell ref="S25:S26"/>
    <mergeCell ref="Z25:Z26"/>
    <mergeCell ref="U22:U23"/>
    <mergeCell ref="W22:W23"/>
    <mergeCell ref="U25:U26"/>
    <mergeCell ref="Z12:Z13"/>
    <mergeCell ref="S12:S13"/>
    <mergeCell ref="Z8:Z9"/>
    <mergeCell ref="S18:S19"/>
    <mergeCell ref="Z18:Z19"/>
    <mergeCell ref="S16:S17"/>
    <mergeCell ref="Z10:Z11"/>
    <mergeCell ref="Y10:Y11"/>
    <mergeCell ref="S8:S9"/>
    <mergeCell ref="W14:W15"/>
    <mergeCell ref="G25:G26"/>
    <mergeCell ref="G22:G23"/>
    <mergeCell ref="S6:S7"/>
    <mergeCell ref="S5:T5"/>
    <mergeCell ref="S10:S11"/>
    <mergeCell ref="S14:S15"/>
    <mergeCell ref="S22:S23"/>
    <mergeCell ref="Q22:Q23"/>
    <mergeCell ref="Q25:Q26"/>
    <mergeCell ref="I22:I23"/>
    <mergeCell ref="E8:E9"/>
    <mergeCell ref="E10:E11"/>
    <mergeCell ref="E12:E13"/>
    <mergeCell ref="E14:E15"/>
    <mergeCell ref="E29:E30"/>
    <mergeCell ref="E16:E17"/>
    <mergeCell ref="E18:E19"/>
    <mergeCell ref="E20:E21"/>
    <mergeCell ref="E22:E23"/>
    <mergeCell ref="E25:E26"/>
    <mergeCell ref="E27:E28"/>
    <mergeCell ref="G27:G28"/>
    <mergeCell ref="I27:I28"/>
    <mergeCell ref="G29:G30"/>
    <mergeCell ref="I29:I30"/>
    <mergeCell ref="K29:K30"/>
    <mergeCell ref="M29:M30"/>
    <mergeCell ref="K27:K28"/>
    <mergeCell ref="M27:M28"/>
    <mergeCell ref="O27:O28"/>
    <mergeCell ref="Q27:Q28"/>
    <mergeCell ref="I25:I26"/>
    <mergeCell ref="K25:K26"/>
    <mergeCell ref="M25:M26"/>
    <mergeCell ref="O25:O26"/>
    <mergeCell ref="O29:O30"/>
    <mergeCell ref="K22:K23"/>
    <mergeCell ref="M22:M23"/>
    <mergeCell ref="O18:O19"/>
    <mergeCell ref="M18:M19"/>
    <mergeCell ref="O22:O23"/>
    <mergeCell ref="Q18:Q19"/>
    <mergeCell ref="G20:G21"/>
    <mergeCell ref="I20:I21"/>
    <mergeCell ref="K20:K21"/>
    <mergeCell ref="M20:M21"/>
    <mergeCell ref="O20:O21"/>
    <mergeCell ref="Q20:Q21"/>
    <mergeCell ref="G18:G19"/>
    <mergeCell ref="I18:I19"/>
    <mergeCell ref="K18:K19"/>
    <mergeCell ref="O16:O17"/>
    <mergeCell ref="Q16:Q17"/>
    <mergeCell ref="G14:G15"/>
    <mergeCell ref="I14:I15"/>
    <mergeCell ref="G16:G17"/>
    <mergeCell ref="I16:I17"/>
    <mergeCell ref="K16:K17"/>
    <mergeCell ref="M16:M17"/>
    <mergeCell ref="K14:K15"/>
    <mergeCell ref="M14:M15"/>
    <mergeCell ref="O10:O11"/>
    <mergeCell ref="Q10:Q11"/>
    <mergeCell ref="O12:O13"/>
    <mergeCell ref="Q12:Q13"/>
    <mergeCell ref="O14:O15"/>
    <mergeCell ref="Q14:Q15"/>
    <mergeCell ref="M8:M9"/>
    <mergeCell ref="I12:I13"/>
    <mergeCell ref="K12:K13"/>
    <mergeCell ref="M12:M13"/>
    <mergeCell ref="G10:G11"/>
    <mergeCell ref="I10:I11"/>
    <mergeCell ref="K10:K11"/>
    <mergeCell ref="M10:M11"/>
    <mergeCell ref="G6:G7"/>
    <mergeCell ref="I6:I7"/>
    <mergeCell ref="K6:K7"/>
    <mergeCell ref="G8:G9"/>
    <mergeCell ref="I8:I9"/>
    <mergeCell ref="K8:K9"/>
    <mergeCell ref="E5:F5"/>
    <mergeCell ref="G5:H5"/>
    <mergeCell ref="E4:X4"/>
    <mergeCell ref="O5:P5"/>
    <mergeCell ref="Q5:R5"/>
    <mergeCell ref="M5:N5"/>
    <mergeCell ref="E39:E40"/>
    <mergeCell ref="G39:G40"/>
    <mergeCell ref="E41:E42"/>
    <mergeCell ref="I39:I40"/>
    <mergeCell ref="U6:U7"/>
    <mergeCell ref="W6:W7"/>
    <mergeCell ref="S39:S40"/>
    <mergeCell ref="O8:O9"/>
    <mergeCell ref="Q8:Q9"/>
    <mergeCell ref="E6:E7"/>
    <mergeCell ref="W12:W13"/>
    <mergeCell ref="U14:U15"/>
    <mergeCell ref="G12:G13"/>
    <mergeCell ref="A2:I2"/>
    <mergeCell ref="C4:C5"/>
    <mergeCell ref="D4:D5"/>
    <mergeCell ref="U5:V5"/>
    <mergeCell ref="W5:X5"/>
    <mergeCell ref="A4:A5"/>
    <mergeCell ref="B4:B5"/>
    <mergeCell ref="U8:U9"/>
    <mergeCell ref="W8:W9"/>
    <mergeCell ref="U10:U11"/>
    <mergeCell ref="W10:W11"/>
    <mergeCell ref="W18:W19"/>
    <mergeCell ref="U20:U21"/>
    <mergeCell ref="W20:W21"/>
    <mergeCell ref="U16:U17"/>
    <mergeCell ref="W16:W17"/>
    <mergeCell ref="U12:U13"/>
    <mergeCell ref="AA6:AA7"/>
    <mergeCell ref="AA8:AA9"/>
    <mergeCell ref="W25:W26"/>
    <mergeCell ref="U27:U28"/>
    <mergeCell ref="W27:W28"/>
    <mergeCell ref="Y6:Y7"/>
    <mergeCell ref="Y12:Y13"/>
    <mergeCell ref="Y20:Y21"/>
    <mergeCell ref="Y27:Y28"/>
    <mergeCell ref="U18:U19"/>
    <mergeCell ref="Y14:Y15"/>
    <mergeCell ref="Y18:Y19"/>
    <mergeCell ref="Y29:Y30"/>
    <mergeCell ref="J2:AA2"/>
    <mergeCell ref="Y4:Y5"/>
    <mergeCell ref="Z4:Z5"/>
    <mergeCell ref="Y22:Y23"/>
    <mergeCell ref="Y25:Y26"/>
    <mergeCell ref="Z6:Z7"/>
    <mergeCell ref="Y8:Y9"/>
    <mergeCell ref="A1:AA1"/>
    <mergeCell ref="W3:AA3"/>
    <mergeCell ref="A3:V3"/>
    <mergeCell ref="D31:D32"/>
    <mergeCell ref="E31:E32"/>
    <mergeCell ref="G31:G32"/>
    <mergeCell ref="I31:I32"/>
    <mergeCell ref="K31:K32"/>
    <mergeCell ref="M31:M32"/>
    <mergeCell ref="O31:O32"/>
    <mergeCell ref="Q31:Q32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O33:O34"/>
    <mergeCell ref="Q33:Q34"/>
    <mergeCell ref="S33:S34"/>
    <mergeCell ref="W33:W34"/>
    <mergeCell ref="W37:W38"/>
    <mergeCell ref="Y33:Y34"/>
    <mergeCell ref="Q37:Q38"/>
    <mergeCell ref="U37:U38"/>
    <mergeCell ref="Z33:Z34"/>
    <mergeCell ref="S35:S36"/>
    <mergeCell ref="U35:U36"/>
    <mergeCell ref="A35:A36"/>
    <mergeCell ref="B35:B36"/>
    <mergeCell ref="C35:C36"/>
    <mergeCell ref="E35:E36"/>
    <mergeCell ref="O35:O36"/>
    <mergeCell ref="Q35:Q36"/>
    <mergeCell ref="G35:G36"/>
    <mergeCell ref="I35:I36"/>
    <mergeCell ref="K35:K36"/>
    <mergeCell ref="M35:M36"/>
    <mergeCell ref="W35:W36"/>
    <mergeCell ref="Y35:Y36"/>
    <mergeCell ref="K39:K40"/>
    <mergeCell ref="M39:M40"/>
    <mergeCell ref="O39:O40"/>
    <mergeCell ref="Q39:Q40"/>
    <mergeCell ref="O37:O38"/>
    <mergeCell ref="Y39:Y40"/>
    <mergeCell ref="G41:G42"/>
    <mergeCell ref="I41:I42"/>
    <mergeCell ref="K41:K42"/>
    <mergeCell ref="M41:M42"/>
    <mergeCell ref="O41:O42"/>
    <mergeCell ref="Q41:Q42"/>
    <mergeCell ref="S41:S42"/>
    <mergeCell ref="Y41:Y4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4" t="s">
        <v>71</v>
      </c>
      <c r="B1" s="184"/>
      <c r="C1" s="184"/>
      <c r="D1" s="184"/>
      <c r="E1" s="184"/>
      <c r="F1" s="184"/>
      <c r="G1" s="184"/>
    </row>
    <row r="2" spans="1:10" ht="24" customHeight="1">
      <c r="A2" s="201" t="str">
        <f>HYPERLINK('[1]реквизиты'!$A$2)</f>
        <v>Первенство России по самбо среди юниоров до 23 лет.</v>
      </c>
      <c r="B2" s="202"/>
      <c r="C2" s="202"/>
      <c r="D2" s="202"/>
      <c r="E2" s="202"/>
      <c r="F2" s="202"/>
      <c r="G2" s="202"/>
      <c r="H2" s="4"/>
      <c r="I2" s="4"/>
      <c r="J2" s="4"/>
    </row>
    <row r="3" spans="1:7" ht="15" customHeight="1">
      <c r="A3" s="203" t="str">
        <f>HYPERLINK('[1]реквизиты'!$A$3)</f>
        <v>22-26 января 2010г.</v>
      </c>
      <c r="B3" s="203"/>
      <c r="C3" s="203"/>
      <c r="D3" s="203"/>
      <c r="E3" s="203"/>
      <c r="F3" s="203"/>
      <c r="G3" s="203"/>
    </row>
    <row r="4" ht="12.75">
      <c r="D4" s="39" t="s">
        <v>160</v>
      </c>
    </row>
    <row r="5" spans="1:7" ht="12.75">
      <c r="A5" s="196" t="s">
        <v>1</v>
      </c>
      <c r="B5" s="204" t="s">
        <v>5</v>
      </c>
      <c r="C5" s="196" t="s">
        <v>2</v>
      </c>
      <c r="D5" s="196" t="s">
        <v>3</v>
      </c>
      <c r="E5" s="196" t="s">
        <v>39</v>
      </c>
      <c r="F5" s="196" t="s">
        <v>8</v>
      </c>
      <c r="G5" s="196" t="s">
        <v>9</v>
      </c>
    </row>
    <row r="6" spans="1:7" ht="12.75">
      <c r="A6" s="196"/>
      <c r="B6" s="196"/>
      <c r="C6" s="196"/>
      <c r="D6" s="196"/>
      <c r="E6" s="196"/>
      <c r="F6" s="196"/>
      <c r="G6" s="196"/>
    </row>
    <row r="7" spans="1:7" ht="12.75">
      <c r="A7" s="193" t="s">
        <v>10</v>
      </c>
      <c r="B7" s="197">
        <v>1</v>
      </c>
      <c r="C7" s="198" t="s">
        <v>112</v>
      </c>
      <c r="D7" s="196" t="s">
        <v>113</v>
      </c>
      <c r="E7" s="199" t="s">
        <v>114</v>
      </c>
      <c r="F7" s="200"/>
      <c r="G7" s="191" t="s">
        <v>115</v>
      </c>
    </row>
    <row r="8" spans="1:7" ht="12.75">
      <c r="A8" s="193"/>
      <c r="B8" s="197"/>
      <c r="C8" s="198"/>
      <c r="D8" s="196"/>
      <c r="E8" s="199"/>
      <c r="F8" s="200"/>
      <c r="G8" s="191"/>
    </row>
    <row r="9" spans="1:7" ht="12.75" customHeight="1">
      <c r="A9" s="193" t="s">
        <v>11</v>
      </c>
      <c r="B9" s="197">
        <v>2</v>
      </c>
      <c r="C9" s="198" t="s">
        <v>104</v>
      </c>
      <c r="D9" s="196" t="s">
        <v>105</v>
      </c>
      <c r="E9" s="199" t="s">
        <v>106</v>
      </c>
      <c r="F9" s="200"/>
      <c r="G9" s="191" t="s">
        <v>107</v>
      </c>
    </row>
    <row r="10" spans="1:7" ht="12.75" customHeight="1">
      <c r="A10" s="193"/>
      <c r="B10" s="197"/>
      <c r="C10" s="198"/>
      <c r="D10" s="196"/>
      <c r="E10" s="199"/>
      <c r="F10" s="200"/>
      <c r="G10" s="191"/>
    </row>
    <row r="11" spans="1:7" ht="12.75" customHeight="1">
      <c r="A11" s="193" t="s">
        <v>12</v>
      </c>
      <c r="B11" s="197">
        <v>3</v>
      </c>
      <c r="C11" s="198" t="s">
        <v>124</v>
      </c>
      <c r="D11" s="196" t="s">
        <v>125</v>
      </c>
      <c r="E11" s="199" t="s">
        <v>126</v>
      </c>
      <c r="F11" s="200" t="s">
        <v>127</v>
      </c>
      <c r="G11" s="191" t="s">
        <v>128</v>
      </c>
    </row>
    <row r="12" spans="1:7" ht="12.75" customHeight="1">
      <c r="A12" s="193"/>
      <c r="B12" s="197"/>
      <c r="C12" s="198"/>
      <c r="D12" s="196"/>
      <c r="E12" s="199"/>
      <c r="F12" s="200"/>
      <c r="G12" s="191"/>
    </row>
    <row r="13" spans="1:7" ht="12.75" customHeight="1">
      <c r="A13" s="193" t="s">
        <v>13</v>
      </c>
      <c r="B13" s="197">
        <v>4</v>
      </c>
      <c r="C13" s="198" t="s">
        <v>147</v>
      </c>
      <c r="D13" s="196" t="s">
        <v>148</v>
      </c>
      <c r="E13" s="199" t="s">
        <v>149</v>
      </c>
      <c r="F13" s="200" t="s">
        <v>150</v>
      </c>
      <c r="G13" s="191" t="s">
        <v>151</v>
      </c>
    </row>
    <row r="14" spans="1:7" ht="12.75" customHeight="1">
      <c r="A14" s="193"/>
      <c r="B14" s="197"/>
      <c r="C14" s="198"/>
      <c r="D14" s="196"/>
      <c r="E14" s="199"/>
      <c r="F14" s="200"/>
      <c r="G14" s="191"/>
    </row>
    <row r="15" spans="1:7" ht="12.75" customHeight="1">
      <c r="A15" s="193" t="s">
        <v>14</v>
      </c>
      <c r="B15" s="197">
        <v>5</v>
      </c>
      <c r="C15" s="198" t="s">
        <v>152</v>
      </c>
      <c r="D15" s="196" t="s">
        <v>153</v>
      </c>
      <c r="E15" s="199" t="s">
        <v>154</v>
      </c>
      <c r="F15" s="200"/>
      <c r="G15" s="191" t="s">
        <v>155</v>
      </c>
    </row>
    <row r="16" spans="1:7" ht="12.75" customHeight="1">
      <c r="A16" s="193"/>
      <c r="B16" s="197"/>
      <c r="C16" s="198"/>
      <c r="D16" s="196"/>
      <c r="E16" s="199"/>
      <c r="F16" s="200"/>
      <c r="G16" s="191"/>
    </row>
    <row r="17" spans="1:7" ht="12.75" customHeight="1">
      <c r="A17" s="193" t="s">
        <v>15</v>
      </c>
      <c r="B17" s="197">
        <v>6</v>
      </c>
      <c r="C17" s="198" t="s">
        <v>85</v>
      </c>
      <c r="D17" s="196" t="s">
        <v>86</v>
      </c>
      <c r="E17" s="199" t="s">
        <v>87</v>
      </c>
      <c r="F17" s="200"/>
      <c r="G17" s="191" t="s">
        <v>88</v>
      </c>
    </row>
    <row r="18" spans="1:7" ht="12.75" customHeight="1">
      <c r="A18" s="193"/>
      <c r="B18" s="197"/>
      <c r="C18" s="198"/>
      <c r="D18" s="196"/>
      <c r="E18" s="199"/>
      <c r="F18" s="200"/>
      <c r="G18" s="191"/>
    </row>
    <row r="19" spans="1:7" ht="12.75" customHeight="1">
      <c r="A19" s="193" t="s">
        <v>16</v>
      </c>
      <c r="B19" s="197">
        <v>7</v>
      </c>
      <c r="C19" s="198" t="s">
        <v>80</v>
      </c>
      <c r="D19" s="196" t="s">
        <v>81</v>
      </c>
      <c r="E19" s="199" t="s">
        <v>82</v>
      </c>
      <c r="F19" s="200" t="s">
        <v>83</v>
      </c>
      <c r="G19" s="191" t="s">
        <v>84</v>
      </c>
    </row>
    <row r="20" spans="1:7" ht="12.75" customHeight="1">
      <c r="A20" s="193"/>
      <c r="B20" s="197"/>
      <c r="C20" s="198"/>
      <c r="D20" s="196"/>
      <c r="E20" s="199"/>
      <c r="F20" s="200"/>
      <c r="G20" s="191"/>
    </row>
    <row r="21" spans="1:7" ht="12.75" customHeight="1">
      <c r="A21" s="193" t="s">
        <v>17</v>
      </c>
      <c r="B21" s="197">
        <v>8</v>
      </c>
      <c r="C21" s="198" t="s">
        <v>134</v>
      </c>
      <c r="D21" s="196" t="s">
        <v>135</v>
      </c>
      <c r="E21" s="199" t="s">
        <v>136</v>
      </c>
      <c r="F21" s="200"/>
      <c r="G21" s="191" t="s">
        <v>137</v>
      </c>
    </row>
    <row r="22" spans="1:7" ht="12.75" customHeight="1">
      <c r="A22" s="193"/>
      <c r="B22" s="197"/>
      <c r="C22" s="198"/>
      <c r="D22" s="196"/>
      <c r="E22" s="199"/>
      <c r="F22" s="200"/>
      <c r="G22" s="191"/>
    </row>
    <row r="23" spans="1:7" ht="12.75" customHeight="1">
      <c r="A23" s="193" t="s">
        <v>18</v>
      </c>
      <c r="B23" s="197">
        <v>9</v>
      </c>
      <c r="C23" s="198" t="s">
        <v>94</v>
      </c>
      <c r="D23" s="196" t="s">
        <v>95</v>
      </c>
      <c r="E23" s="199" t="s">
        <v>96</v>
      </c>
      <c r="F23" s="200" t="s">
        <v>97</v>
      </c>
      <c r="G23" s="191" t="s">
        <v>98</v>
      </c>
    </row>
    <row r="24" spans="1:7" ht="12.75" customHeight="1">
      <c r="A24" s="193"/>
      <c r="B24" s="197"/>
      <c r="C24" s="198"/>
      <c r="D24" s="196"/>
      <c r="E24" s="199"/>
      <c r="F24" s="200"/>
      <c r="G24" s="191"/>
    </row>
    <row r="25" spans="1:7" ht="12.75" customHeight="1">
      <c r="A25" s="193" t="s">
        <v>19</v>
      </c>
      <c r="B25" s="197">
        <v>10</v>
      </c>
      <c r="C25" s="198" t="s">
        <v>156</v>
      </c>
      <c r="D25" s="196" t="s">
        <v>157</v>
      </c>
      <c r="E25" s="199" t="s">
        <v>158</v>
      </c>
      <c r="F25" s="200"/>
      <c r="G25" s="191" t="s">
        <v>159</v>
      </c>
    </row>
    <row r="26" spans="1:7" ht="12.75" customHeight="1">
      <c r="A26" s="193"/>
      <c r="B26" s="197"/>
      <c r="C26" s="198"/>
      <c r="D26" s="196"/>
      <c r="E26" s="199"/>
      <c r="F26" s="200"/>
      <c r="G26" s="191"/>
    </row>
    <row r="27" spans="1:7" ht="12.75" customHeight="1">
      <c r="A27" s="193" t="s">
        <v>20</v>
      </c>
      <c r="B27" s="197">
        <v>11</v>
      </c>
      <c r="C27" s="198" t="s">
        <v>129</v>
      </c>
      <c r="D27" s="196" t="s">
        <v>130</v>
      </c>
      <c r="E27" s="199" t="s">
        <v>131</v>
      </c>
      <c r="F27" s="200" t="s">
        <v>132</v>
      </c>
      <c r="G27" s="191" t="s">
        <v>133</v>
      </c>
    </row>
    <row r="28" spans="1:7" ht="12.75" customHeight="1">
      <c r="A28" s="193"/>
      <c r="B28" s="197"/>
      <c r="C28" s="198"/>
      <c r="D28" s="196"/>
      <c r="E28" s="199"/>
      <c r="F28" s="200"/>
      <c r="G28" s="191"/>
    </row>
    <row r="29" spans="1:7" ht="12.75">
      <c r="A29" s="193" t="s">
        <v>21</v>
      </c>
      <c r="B29" s="197">
        <v>12</v>
      </c>
      <c r="C29" s="198" t="s">
        <v>99</v>
      </c>
      <c r="D29" s="196" t="s">
        <v>100</v>
      </c>
      <c r="E29" s="199" t="s">
        <v>101</v>
      </c>
      <c r="F29" s="200" t="s">
        <v>102</v>
      </c>
      <c r="G29" s="191" t="s">
        <v>103</v>
      </c>
    </row>
    <row r="30" spans="1:7" ht="12.75">
      <c r="A30" s="193"/>
      <c r="B30" s="197"/>
      <c r="C30" s="198"/>
      <c r="D30" s="196"/>
      <c r="E30" s="199"/>
      <c r="F30" s="200"/>
      <c r="G30" s="191"/>
    </row>
    <row r="31" spans="1:7" ht="12.75">
      <c r="A31" s="193" t="s">
        <v>40</v>
      </c>
      <c r="B31" s="197">
        <v>13</v>
      </c>
      <c r="C31" s="198" t="s">
        <v>89</v>
      </c>
      <c r="D31" s="196" t="s">
        <v>90</v>
      </c>
      <c r="E31" s="199" t="s">
        <v>91</v>
      </c>
      <c r="F31" s="200" t="s">
        <v>92</v>
      </c>
      <c r="G31" s="191" t="s">
        <v>93</v>
      </c>
    </row>
    <row r="32" spans="1:7" ht="12.75">
      <c r="A32" s="193"/>
      <c r="B32" s="197"/>
      <c r="C32" s="198"/>
      <c r="D32" s="196"/>
      <c r="E32" s="199"/>
      <c r="F32" s="200"/>
      <c r="G32" s="191"/>
    </row>
    <row r="33" spans="1:7" ht="12.75">
      <c r="A33" s="193" t="s">
        <v>41</v>
      </c>
      <c r="B33" s="197">
        <v>14</v>
      </c>
      <c r="C33" s="198" t="s">
        <v>116</v>
      </c>
      <c r="D33" s="196" t="s">
        <v>117</v>
      </c>
      <c r="E33" s="199" t="s">
        <v>118</v>
      </c>
      <c r="F33" s="200"/>
      <c r="G33" s="191" t="s">
        <v>115</v>
      </c>
    </row>
    <row r="34" spans="1:7" ht="12.75">
      <c r="A34" s="193"/>
      <c r="B34" s="197"/>
      <c r="C34" s="198"/>
      <c r="D34" s="196"/>
      <c r="E34" s="199"/>
      <c r="F34" s="200"/>
      <c r="G34" s="191"/>
    </row>
    <row r="35" spans="1:7" ht="12.75">
      <c r="A35" s="193" t="s">
        <v>42</v>
      </c>
      <c r="B35" s="197">
        <v>15</v>
      </c>
      <c r="C35" s="198" t="s">
        <v>138</v>
      </c>
      <c r="D35" s="196" t="s">
        <v>139</v>
      </c>
      <c r="E35" s="199" t="s">
        <v>140</v>
      </c>
      <c r="F35" s="200"/>
      <c r="G35" s="191" t="s">
        <v>141</v>
      </c>
    </row>
    <row r="36" spans="1:7" ht="12.75">
      <c r="A36" s="193"/>
      <c r="B36" s="197"/>
      <c r="C36" s="198"/>
      <c r="D36" s="196"/>
      <c r="E36" s="199"/>
      <c r="F36" s="200"/>
      <c r="G36" s="191"/>
    </row>
    <row r="37" spans="1:7" ht="12.75">
      <c r="A37" s="193" t="s">
        <v>43</v>
      </c>
      <c r="B37" s="197">
        <v>16</v>
      </c>
      <c r="C37" s="198" t="s">
        <v>142</v>
      </c>
      <c r="D37" s="196" t="s">
        <v>143</v>
      </c>
      <c r="E37" s="199" t="s">
        <v>144</v>
      </c>
      <c r="F37" s="200" t="s">
        <v>145</v>
      </c>
      <c r="G37" s="191" t="s">
        <v>146</v>
      </c>
    </row>
    <row r="38" spans="1:7" ht="12.75">
      <c r="A38" s="193"/>
      <c r="B38" s="197"/>
      <c r="C38" s="198"/>
      <c r="D38" s="196"/>
      <c r="E38" s="199"/>
      <c r="F38" s="200"/>
      <c r="G38" s="191"/>
    </row>
    <row r="39" spans="1:7" ht="12.75">
      <c r="A39" s="193" t="s">
        <v>44</v>
      </c>
      <c r="B39" s="197">
        <v>17</v>
      </c>
      <c r="C39" s="198" t="s">
        <v>108</v>
      </c>
      <c r="D39" s="196" t="s">
        <v>109</v>
      </c>
      <c r="E39" s="199" t="s">
        <v>106</v>
      </c>
      <c r="F39" s="200" t="s">
        <v>110</v>
      </c>
      <c r="G39" s="191" t="s">
        <v>111</v>
      </c>
    </row>
    <row r="40" spans="1:7" ht="12.75">
      <c r="A40" s="193"/>
      <c r="B40" s="197"/>
      <c r="C40" s="198"/>
      <c r="D40" s="196"/>
      <c r="E40" s="199"/>
      <c r="F40" s="200"/>
      <c r="G40" s="191"/>
    </row>
    <row r="41" spans="1:7" ht="12.75">
      <c r="A41" s="193" t="s">
        <v>45</v>
      </c>
      <c r="B41" s="197">
        <v>18</v>
      </c>
      <c r="C41" s="198" t="s">
        <v>119</v>
      </c>
      <c r="D41" s="196" t="s">
        <v>120</v>
      </c>
      <c r="E41" s="199" t="s">
        <v>121</v>
      </c>
      <c r="F41" s="200" t="s">
        <v>122</v>
      </c>
      <c r="G41" s="191" t="s">
        <v>123</v>
      </c>
    </row>
    <row r="42" spans="1:7" ht="12.75">
      <c r="A42" s="193"/>
      <c r="B42" s="197"/>
      <c r="C42" s="198"/>
      <c r="D42" s="196"/>
      <c r="E42" s="199"/>
      <c r="F42" s="200"/>
      <c r="G42" s="191"/>
    </row>
    <row r="43" spans="1:7" ht="12.75">
      <c r="A43" s="193" t="s">
        <v>46</v>
      </c>
      <c r="B43" s="194">
        <v>19</v>
      </c>
      <c r="C43" s="191"/>
      <c r="D43" s="196"/>
      <c r="E43" s="196"/>
      <c r="F43" s="76"/>
      <c r="G43" s="191"/>
    </row>
    <row r="44" spans="1:7" ht="12.75">
      <c r="A44" s="193"/>
      <c r="B44" s="195"/>
      <c r="C44" s="191"/>
      <c r="D44" s="196"/>
      <c r="E44" s="196"/>
      <c r="F44" s="76"/>
      <c r="G44" s="191"/>
    </row>
    <row r="45" spans="1:7" ht="12.75">
      <c r="A45" s="193" t="s">
        <v>47</v>
      </c>
      <c r="B45" s="194">
        <v>20</v>
      </c>
      <c r="C45" s="191"/>
      <c r="D45" s="196"/>
      <c r="E45" s="196"/>
      <c r="F45" s="76"/>
      <c r="G45" s="191"/>
    </row>
    <row r="46" spans="1:7" ht="12.75">
      <c r="A46" s="193"/>
      <c r="B46" s="195"/>
      <c r="C46" s="191"/>
      <c r="D46" s="196"/>
      <c r="E46" s="196"/>
      <c r="F46" s="76"/>
      <c r="G46" s="191"/>
    </row>
    <row r="47" spans="1:7" ht="12.75">
      <c r="A47" s="193" t="s">
        <v>48</v>
      </c>
      <c r="B47" s="194">
        <v>21</v>
      </c>
      <c r="C47" s="191"/>
      <c r="D47" s="196"/>
      <c r="E47" s="196"/>
      <c r="F47" s="76"/>
      <c r="G47" s="191"/>
    </row>
    <row r="48" spans="1:7" ht="12.75">
      <c r="A48" s="193"/>
      <c r="B48" s="195"/>
      <c r="C48" s="191"/>
      <c r="D48" s="196"/>
      <c r="E48" s="196"/>
      <c r="F48" s="76"/>
      <c r="G48" s="191"/>
    </row>
    <row r="49" spans="1:7" ht="12.75">
      <c r="A49" s="193" t="s">
        <v>49</v>
      </c>
      <c r="B49" s="194">
        <v>22</v>
      </c>
      <c r="C49" s="191"/>
      <c r="D49" s="196"/>
      <c r="E49" s="196"/>
      <c r="F49" s="76"/>
      <c r="G49" s="191"/>
    </row>
    <row r="50" spans="1:7" ht="12.75">
      <c r="A50" s="193"/>
      <c r="B50" s="195"/>
      <c r="C50" s="191"/>
      <c r="D50" s="196"/>
      <c r="E50" s="196"/>
      <c r="F50" s="76"/>
      <c r="G50" s="191"/>
    </row>
    <row r="51" spans="1:7" ht="12.75">
      <c r="A51" s="193" t="s">
        <v>50</v>
      </c>
      <c r="B51" s="194">
        <v>23</v>
      </c>
      <c r="C51" s="191"/>
      <c r="D51" s="196"/>
      <c r="E51" s="196"/>
      <c r="F51" s="76"/>
      <c r="G51" s="191"/>
    </row>
    <row r="52" spans="1:7" ht="12.75">
      <c r="A52" s="193"/>
      <c r="B52" s="195"/>
      <c r="C52" s="191"/>
      <c r="D52" s="196"/>
      <c r="E52" s="196"/>
      <c r="F52" s="76"/>
      <c r="G52" s="191"/>
    </row>
    <row r="53" spans="1:7" ht="12.75">
      <c r="A53" s="193" t="s">
        <v>51</v>
      </c>
      <c r="B53" s="194">
        <v>24</v>
      </c>
      <c r="C53" s="191"/>
      <c r="D53" s="196"/>
      <c r="E53" s="196"/>
      <c r="F53" s="76"/>
      <c r="G53" s="191"/>
    </row>
    <row r="54" spans="1:7" ht="12.75">
      <c r="A54" s="193"/>
      <c r="B54" s="195"/>
      <c r="C54" s="191"/>
      <c r="D54" s="196"/>
      <c r="E54" s="196"/>
      <c r="F54" s="76"/>
      <c r="G54" s="191"/>
    </row>
    <row r="55" spans="1:7" ht="12.75">
      <c r="A55" s="193" t="s">
        <v>52</v>
      </c>
      <c r="B55" s="194">
        <v>25</v>
      </c>
      <c r="C55" s="191"/>
      <c r="D55" s="196"/>
      <c r="E55" s="196"/>
      <c r="F55" s="76"/>
      <c r="G55" s="191"/>
    </row>
    <row r="56" spans="1:7" ht="12.75">
      <c r="A56" s="193"/>
      <c r="B56" s="195"/>
      <c r="C56" s="191"/>
      <c r="D56" s="196"/>
      <c r="E56" s="196"/>
      <c r="F56" s="76"/>
      <c r="G56" s="191"/>
    </row>
    <row r="57" spans="1:7" ht="12.75">
      <c r="A57" s="193" t="s">
        <v>53</v>
      </c>
      <c r="B57" s="194">
        <v>26</v>
      </c>
      <c r="C57" s="191"/>
      <c r="D57" s="196"/>
      <c r="E57" s="196"/>
      <c r="F57" s="76"/>
      <c r="G57" s="191"/>
    </row>
    <row r="58" spans="1:7" ht="12.75">
      <c r="A58" s="193"/>
      <c r="B58" s="195"/>
      <c r="C58" s="191"/>
      <c r="D58" s="196"/>
      <c r="E58" s="196"/>
      <c r="F58" s="76"/>
      <c r="G58" s="191"/>
    </row>
    <row r="59" spans="1:7" ht="12.75">
      <c r="A59" s="193" t="s">
        <v>54</v>
      </c>
      <c r="B59" s="194">
        <v>27</v>
      </c>
      <c r="C59" s="191"/>
      <c r="D59" s="196"/>
      <c r="E59" s="196"/>
      <c r="F59" s="76"/>
      <c r="G59" s="191"/>
    </row>
    <row r="60" spans="1:7" ht="12.75">
      <c r="A60" s="193"/>
      <c r="B60" s="195"/>
      <c r="C60" s="191"/>
      <c r="D60" s="196"/>
      <c r="E60" s="196"/>
      <c r="F60" s="76"/>
      <c r="G60" s="191"/>
    </row>
    <row r="61" spans="1:7" ht="12.75">
      <c r="A61" s="193" t="s">
        <v>55</v>
      </c>
      <c r="B61" s="194">
        <v>28</v>
      </c>
      <c r="C61" s="191"/>
      <c r="D61" s="196"/>
      <c r="E61" s="196"/>
      <c r="F61" s="76"/>
      <c r="G61" s="191"/>
    </row>
    <row r="62" spans="1:7" ht="12.75">
      <c r="A62" s="193"/>
      <c r="B62" s="195"/>
      <c r="C62" s="191"/>
      <c r="D62" s="196"/>
      <c r="E62" s="196"/>
      <c r="F62" s="76"/>
      <c r="G62" s="191"/>
    </row>
    <row r="63" spans="1:7" ht="12.75">
      <c r="A63" s="193" t="s">
        <v>56</v>
      </c>
      <c r="B63" s="194">
        <v>29</v>
      </c>
      <c r="C63" s="191"/>
      <c r="D63" s="196"/>
      <c r="E63" s="196"/>
      <c r="F63" s="76"/>
      <c r="G63" s="191"/>
    </row>
    <row r="64" spans="1:7" ht="12.75">
      <c r="A64" s="193"/>
      <c r="B64" s="195"/>
      <c r="C64" s="191"/>
      <c r="D64" s="196"/>
      <c r="E64" s="196"/>
      <c r="F64" s="76"/>
      <c r="G64" s="191"/>
    </row>
    <row r="65" spans="1:7" ht="12.75">
      <c r="A65" s="193" t="s">
        <v>57</v>
      </c>
      <c r="B65" s="194">
        <v>30</v>
      </c>
      <c r="C65" s="191"/>
      <c r="D65" s="196"/>
      <c r="E65" s="196"/>
      <c r="F65" s="76"/>
      <c r="G65" s="191"/>
    </row>
    <row r="66" spans="1:7" ht="12.75">
      <c r="A66" s="193"/>
      <c r="B66" s="195"/>
      <c r="C66" s="191"/>
      <c r="D66" s="196"/>
      <c r="E66" s="196"/>
      <c r="F66" s="76"/>
      <c r="G66" s="191"/>
    </row>
    <row r="67" spans="1:7" ht="12.75">
      <c r="A67" s="193" t="s">
        <v>58</v>
      </c>
      <c r="B67" s="194">
        <v>31</v>
      </c>
      <c r="C67" s="191"/>
      <c r="D67" s="196"/>
      <c r="E67" s="196"/>
      <c r="F67" s="76"/>
      <c r="G67" s="191"/>
    </row>
    <row r="68" spans="1:7" ht="12.75">
      <c r="A68" s="193"/>
      <c r="B68" s="195"/>
      <c r="C68" s="191"/>
      <c r="D68" s="196"/>
      <c r="E68" s="196"/>
      <c r="F68" s="76"/>
      <c r="G68" s="191"/>
    </row>
    <row r="69" spans="1:7" ht="12.75">
      <c r="A69" s="193" t="s">
        <v>59</v>
      </c>
      <c r="B69" s="194">
        <v>32</v>
      </c>
      <c r="C69" s="191"/>
      <c r="D69" s="196"/>
      <c r="E69" s="196"/>
      <c r="F69" s="76"/>
      <c r="G69" s="191"/>
    </row>
    <row r="70" spans="1:7" ht="12.75">
      <c r="A70" s="193"/>
      <c r="B70" s="195"/>
      <c r="C70" s="191"/>
      <c r="D70" s="196"/>
      <c r="E70" s="196"/>
      <c r="F70" s="76"/>
      <c r="G70" s="191"/>
    </row>
    <row r="71" spans="1:7" ht="12.75">
      <c r="A71" s="193" t="s">
        <v>60</v>
      </c>
      <c r="B71" s="194">
        <v>33</v>
      </c>
      <c r="C71" s="191"/>
      <c r="D71" s="196"/>
      <c r="E71" s="196"/>
      <c r="F71" s="76"/>
      <c r="G71" s="191"/>
    </row>
    <row r="72" spans="1:7" ht="12.75">
      <c r="A72" s="193"/>
      <c r="B72" s="195"/>
      <c r="C72" s="191"/>
      <c r="D72" s="196"/>
      <c r="E72" s="196"/>
      <c r="F72" s="76"/>
      <c r="G72" s="191"/>
    </row>
    <row r="73" spans="1:7" ht="12.75">
      <c r="A73" s="193" t="s">
        <v>61</v>
      </c>
      <c r="B73" s="194">
        <v>34</v>
      </c>
      <c r="C73" s="191"/>
      <c r="D73" s="196"/>
      <c r="E73" s="196"/>
      <c r="F73" s="76"/>
      <c r="G73" s="191"/>
    </row>
    <row r="74" spans="1:7" ht="12.75">
      <c r="A74" s="193"/>
      <c r="B74" s="195"/>
      <c r="C74" s="191"/>
      <c r="D74" s="196"/>
      <c r="E74" s="196"/>
      <c r="F74" s="76"/>
      <c r="G74" s="191"/>
    </row>
    <row r="75" spans="1:7" ht="12.75">
      <c r="A75" s="193" t="s">
        <v>62</v>
      </c>
      <c r="B75" s="194">
        <v>35</v>
      </c>
      <c r="C75" s="191"/>
      <c r="D75" s="196"/>
      <c r="E75" s="196"/>
      <c r="F75" s="76"/>
      <c r="G75" s="191"/>
    </row>
    <row r="76" spans="1:7" ht="12.75">
      <c r="A76" s="193"/>
      <c r="B76" s="195"/>
      <c r="C76" s="191"/>
      <c r="D76" s="196"/>
      <c r="E76" s="196"/>
      <c r="F76" s="76"/>
      <c r="G76" s="191"/>
    </row>
    <row r="77" spans="1:7" ht="12.75">
      <c r="A77" s="193" t="s">
        <v>63</v>
      </c>
      <c r="B77" s="194">
        <v>36</v>
      </c>
      <c r="C77" s="191"/>
      <c r="D77" s="196"/>
      <c r="E77" s="196"/>
      <c r="F77" s="76"/>
      <c r="G77" s="191"/>
    </row>
    <row r="78" spans="1:7" ht="12.75">
      <c r="A78" s="193"/>
      <c r="B78" s="195"/>
      <c r="C78" s="191"/>
      <c r="D78" s="196"/>
      <c r="E78" s="196"/>
      <c r="F78" s="76"/>
      <c r="G78" s="191"/>
    </row>
    <row r="79" spans="1:7" ht="12.75">
      <c r="A79" s="193" t="s">
        <v>64</v>
      </c>
      <c r="B79" s="194">
        <v>37</v>
      </c>
      <c r="C79" s="191"/>
      <c r="D79" s="196"/>
      <c r="E79" s="196"/>
      <c r="F79" s="76"/>
      <c r="G79" s="191"/>
    </row>
    <row r="80" spans="1:7" ht="12.75">
      <c r="A80" s="193"/>
      <c r="B80" s="195"/>
      <c r="C80" s="191"/>
      <c r="D80" s="196"/>
      <c r="E80" s="196"/>
      <c r="F80" s="76"/>
      <c r="G80" s="191"/>
    </row>
    <row r="81" spans="1:7" ht="12.75">
      <c r="A81" s="193" t="s">
        <v>65</v>
      </c>
      <c r="B81" s="194">
        <v>38</v>
      </c>
      <c r="C81" s="191"/>
      <c r="D81" s="196"/>
      <c r="E81" s="196"/>
      <c r="F81" s="76"/>
      <c r="G81" s="191"/>
    </row>
    <row r="82" spans="1:7" ht="12.75">
      <c r="A82" s="193"/>
      <c r="B82" s="195"/>
      <c r="C82" s="191"/>
      <c r="D82" s="196"/>
      <c r="E82" s="196"/>
      <c r="F82" s="76"/>
      <c r="G82" s="191"/>
    </row>
    <row r="83" spans="1:7" ht="12.75">
      <c r="A83" s="193" t="s">
        <v>66</v>
      </c>
      <c r="B83" s="194">
        <v>39</v>
      </c>
      <c r="C83" s="191"/>
      <c r="D83" s="196"/>
      <c r="E83" s="196"/>
      <c r="F83" s="76"/>
      <c r="G83" s="191"/>
    </row>
    <row r="84" spans="1:7" ht="12.75">
      <c r="A84" s="193"/>
      <c r="B84" s="195"/>
      <c r="C84" s="191"/>
      <c r="D84" s="196"/>
      <c r="E84" s="196"/>
      <c r="F84" s="76"/>
      <c r="G84" s="191"/>
    </row>
    <row r="85" spans="1:7" ht="12.75">
      <c r="A85" s="193" t="s">
        <v>67</v>
      </c>
      <c r="B85" s="194">
        <v>40</v>
      </c>
      <c r="C85" s="191"/>
      <c r="D85" s="196"/>
      <c r="E85" s="196"/>
      <c r="F85" s="76"/>
      <c r="G85" s="191"/>
    </row>
    <row r="86" spans="1:7" ht="12.75">
      <c r="A86" s="193"/>
      <c r="B86" s="195"/>
      <c r="C86" s="191"/>
      <c r="D86" s="196"/>
      <c r="E86" s="196"/>
      <c r="F86" s="76"/>
      <c r="G86" s="191"/>
    </row>
    <row r="87" spans="1:8" ht="12.75">
      <c r="A87" s="192" t="s">
        <v>74</v>
      </c>
      <c r="B87" s="194">
        <v>41</v>
      </c>
      <c r="C87" s="191"/>
      <c r="D87" s="196"/>
      <c r="E87" s="196"/>
      <c r="F87" s="76"/>
      <c r="G87" s="191"/>
      <c r="H87" s="3"/>
    </row>
    <row r="88" spans="1:8" ht="12.75">
      <c r="A88" s="193"/>
      <c r="B88" s="195"/>
      <c r="C88" s="191"/>
      <c r="D88" s="196"/>
      <c r="E88" s="196"/>
      <c r="F88" s="76"/>
      <c r="G88" s="191"/>
      <c r="H88" s="3"/>
    </row>
    <row r="89" spans="1:8" ht="12.75">
      <c r="A89" s="192" t="s">
        <v>75</v>
      </c>
      <c r="B89" s="194">
        <v>42</v>
      </c>
      <c r="C89" s="191"/>
      <c r="D89" s="196"/>
      <c r="E89" s="196"/>
      <c r="F89" s="76"/>
      <c r="G89" s="191"/>
      <c r="H89" s="3"/>
    </row>
    <row r="90" spans="1:8" ht="12.75">
      <c r="A90" s="193"/>
      <c r="B90" s="195"/>
      <c r="C90" s="191"/>
      <c r="D90" s="196"/>
      <c r="E90" s="196"/>
      <c r="F90" s="76"/>
      <c r="G90" s="191"/>
      <c r="H90" s="3"/>
    </row>
    <row r="91" spans="1:8" ht="12.75">
      <c r="A91" s="192" t="s">
        <v>76</v>
      </c>
      <c r="B91" s="194">
        <v>43</v>
      </c>
      <c r="C91" s="191"/>
      <c r="D91" s="196"/>
      <c r="E91" s="196"/>
      <c r="F91" s="76"/>
      <c r="G91" s="191"/>
      <c r="H91" s="3"/>
    </row>
    <row r="92" spans="1:8" ht="12.75">
      <c r="A92" s="193"/>
      <c r="B92" s="195"/>
      <c r="C92" s="191"/>
      <c r="D92" s="196"/>
      <c r="E92" s="196"/>
      <c r="F92" s="76"/>
      <c r="G92" s="191"/>
      <c r="H92" s="3"/>
    </row>
    <row r="93" spans="1:8" ht="12.75">
      <c r="A93" s="192" t="s">
        <v>77</v>
      </c>
      <c r="B93" s="194">
        <v>44</v>
      </c>
      <c r="C93" s="191"/>
      <c r="D93" s="196"/>
      <c r="E93" s="196"/>
      <c r="F93" s="76"/>
      <c r="G93" s="191"/>
      <c r="H93" s="3"/>
    </row>
    <row r="94" spans="1:8" ht="12.75">
      <c r="A94" s="193"/>
      <c r="B94" s="195"/>
      <c r="C94" s="191"/>
      <c r="D94" s="196"/>
      <c r="E94" s="196"/>
      <c r="F94" s="76"/>
      <c r="G94" s="191"/>
      <c r="H94" s="3"/>
    </row>
    <row r="95" spans="1:8" ht="12.75">
      <c r="A95" s="192" t="s">
        <v>78</v>
      </c>
      <c r="B95" s="194">
        <v>45</v>
      </c>
      <c r="C95" s="191"/>
      <c r="D95" s="196"/>
      <c r="E95" s="196"/>
      <c r="F95" s="76"/>
      <c r="G95" s="191"/>
      <c r="H95" s="3"/>
    </row>
    <row r="96" spans="1:8" ht="12.75">
      <c r="A96" s="193"/>
      <c r="B96" s="195"/>
      <c r="C96" s="191"/>
      <c r="D96" s="196"/>
      <c r="E96" s="196"/>
      <c r="F96" s="76"/>
      <c r="G96" s="191"/>
      <c r="H96" s="3"/>
    </row>
    <row r="97" spans="1:8" ht="12.75">
      <c r="A97" s="192" t="s">
        <v>79</v>
      </c>
      <c r="B97" s="194">
        <v>46</v>
      </c>
      <c r="C97" s="191"/>
      <c r="D97" s="196"/>
      <c r="E97" s="196"/>
      <c r="F97" s="76"/>
      <c r="G97" s="191"/>
      <c r="H97" s="3"/>
    </row>
    <row r="98" spans="1:8" ht="12.75">
      <c r="A98" s="193"/>
      <c r="B98" s="195"/>
      <c r="C98" s="191"/>
      <c r="D98" s="196"/>
      <c r="E98" s="196"/>
      <c r="F98" s="76"/>
      <c r="G98" s="191"/>
      <c r="H98" s="3"/>
    </row>
    <row r="99" spans="1:8" ht="12.75">
      <c r="A99" s="188"/>
      <c r="B99" s="189"/>
      <c r="C99" s="187"/>
      <c r="D99" s="185"/>
      <c r="E99" s="185"/>
      <c r="F99" s="186"/>
      <c r="G99" s="187"/>
      <c r="H99" s="3"/>
    </row>
    <row r="100" spans="1:8" ht="12.75">
      <c r="A100" s="188"/>
      <c r="B100" s="190"/>
      <c r="C100" s="187"/>
      <c r="D100" s="185"/>
      <c r="E100" s="185"/>
      <c r="F100" s="186"/>
      <c r="G100" s="187"/>
      <c r="H100" s="3"/>
    </row>
    <row r="101" spans="1:8" ht="12.75">
      <c r="A101" s="188"/>
      <c r="B101" s="189"/>
      <c r="C101" s="187"/>
      <c r="D101" s="185"/>
      <c r="E101" s="185"/>
      <c r="F101" s="186"/>
      <c r="G101" s="187"/>
      <c r="H101" s="3"/>
    </row>
    <row r="102" spans="1:8" ht="12.75">
      <c r="A102" s="188"/>
      <c r="B102" s="190"/>
      <c r="C102" s="187"/>
      <c r="D102" s="185"/>
      <c r="E102" s="185"/>
      <c r="F102" s="186"/>
      <c r="G102" s="187"/>
      <c r="H102" s="3"/>
    </row>
    <row r="103" spans="1:8" ht="12.75">
      <c r="A103" s="188"/>
      <c r="B103" s="189"/>
      <c r="C103" s="187"/>
      <c r="D103" s="185"/>
      <c r="E103" s="185"/>
      <c r="F103" s="186"/>
      <c r="G103" s="187"/>
      <c r="H103" s="3"/>
    </row>
    <row r="104" spans="1:8" ht="12.75">
      <c r="A104" s="188"/>
      <c r="B104" s="190"/>
      <c r="C104" s="187"/>
      <c r="D104" s="185"/>
      <c r="E104" s="185"/>
      <c r="F104" s="186"/>
      <c r="G104" s="187"/>
      <c r="H104" s="3"/>
    </row>
    <row r="105" spans="1:8" ht="12.75">
      <c r="A105" s="188"/>
      <c r="B105" s="189"/>
      <c r="C105" s="187"/>
      <c r="D105" s="185"/>
      <c r="E105" s="185"/>
      <c r="F105" s="186"/>
      <c r="G105" s="187"/>
      <c r="H105" s="3"/>
    </row>
    <row r="106" spans="1:8" ht="12.75">
      <c r="A106" s="188"/>
      <c r="B106" s="190"/>
      <c r="C106" s="187"/>
      <c r="D106" s="185"/>
      <c r="E106" s="185"/>
      <c r="F106" s="186"/>
      <c r="G106" s="187"/>
      <c r="H106" s="3"/>
    </row>
    <row r="107" spans="1:8" ht="12.75">
      <c r="A107" s="188"/>
      <c r="B107" s="189"/>
      <c r="C107" s="187"/>
      <c r="D107" s="185"/>
      <c r="E107" s="185"/>
      <c r="F107" s="186"/>
      <c r="G107" s="187"/>
      <c r="H107" s="3"/>
    </row>
    <row r="108" spans="1:8" ht="12.75">
      <c r="A108" s="188"/>
      <c r="B108" s="190"/>
      <c r="C108" s="187"/>
      <c r="D108" s="185"/>
      <c r="E108" s="185"/>
      <c r="F108" s="186"/>
      <c r="G108" s="187"/>
      <c r="H108" s="3"/>
    </row>
    <row r="109" spans="1:8" ht="12.75">
      <c r="A109" s="188"/>
      <c r="B109" s="189"/>
      <c r="C109" s="187"/>
      <c r="D109" s="185"/>
      <c r="E109" s="185"/>
      <c r="F109" s="186"/>
      <c r="G109" s="187"/>
      <c r="H109" s="3"/>
    </row>
    <row r="110" spans="1:8" ht="12.75">
      <c r="A110" s="188"/>
      <c r="B110" s="190"/>
      <c r="C110" s="187"/>
      <c r="D110" s="185"/>
      <c r="E110" s="185"/>
      <c r="F110" s="186"/>
      <c r="G110" s="187"/>
      <c r="H110" s="3"/>
    </row>
    <row r="111" spans="1:8" ht="12.75">
      <c r="A111" s="188"/>
      <c r="B111" s="189"/>
      <c r="C111" s="187"/>
      <c r="D111" s="185"/>
      <c r="E111" s="185"/>
      <c r="F111" s="186"/>
      <c r="G111" s="187"/>
      <c r="H111" s="3"/>
    </row>
    <row r="112" spans="1:8" ht="12.75">
      <c r="A112" s="188"/>
      <c r="B112" s="190"/>
      <c r="C112" s="187"/>
      <c r="D112" s="185"/>
      <c r="E112" s="185"/>
      <c r="F112" s="186"/>
      <c r="G112" s="187"/>
      <c r="H112" s="3"/>
    </row>
    <row r="113" spans="1:8" ht="12.75">
      <c r="A113" s="188"/>
      <c r="B113" s="189"/>
      <c r="C113" s="187"/>
      <c r="D113" s="185"/>
      <c r="E113" s="185"/>
      <c r="F113" s="186"/>
      <c r="G113" s="187"/>
      <c r="H113" s="3"/>
    </row>
    <row r="114" spans="1:8" ht="12.75">
      <c r="A114" s="188"/>
      <c r="B114" s="190"/>
      <c r="C114" s="187"/>
      <c r="D114" s="185"/>
      <c r="E114" s="185"/>
      <c r="F114" s="186"/>
      <c r="G114" s="187"/>
      <c r="H114" s="3"/>
    </row>
    <row r="115" spans="1:8" ht="12.75">
      <c r="A115" s="188"/>
      <c r="B115" s="189"/>
      <c r="C115" s="187"/>
      <c r="D115" s="185"/>
      <c r="E115" s="185"/>
      <c r="F115" s="186"/>
      <c r="G115" s="187"/>
      <c r="H115" s="3"/>
    </row>
    <row r="116" spans="1:8" ht="12.75">
      <c r="A116" s="188"/>
      <c r="B116" s="190"/>
      <c r="C116" s="187"/>
      <c r="D116" s="185"/>
      <c r="E116" s="185"/>
      <c r="F116" s="186"/>
      <c r="G116" s="187"/>
      <c r="H116" s="3"/>
    </row>
    <row r="117" spans="1:8" ht="12.75">
      <c r="A117" s="188"/>
      <c r="B117" s="189"/>
      <c r="C117" s="187"/>
      <c r="D117" s="185"/>
      <c r="E117" s="185"/>
      <c r="F117" s="186"/>
      <c r="G117" s="187"/>
      <c r="H117" s="3"/>
    </row>
    <row r="118" spans="1:8" ht="12.75">
      <c r="A118" s="188"/>
      <c r="B118" s="190"/>
      <c r="C118" s="187"/>
      <c r="D118" s="185"/>
      <c r="E118" s="185"/>
      <c r="F118" s="186"/>
      <c r="G118" s="187"/>
      <c r="H118" s="3"/>
    </row>
    <row r="119" spans="1:8" ht="12.75">
      <c r="A119" s="188"/>
      <c r="B119" s="189"/>
      <c r="C119" s="187"/>
      <c r="D119" s="185"/>
      <c r="E119" s="185"/>
      <c r="F119" s="186"/>
      <c r="G119" s="187"/>
      <c r="H119" s="3"/>
    </row>
    <row r="120" spans="1:8" ht="12.75">
      <c r="A120" s="188"/>
      <c r="B120" s="190"/>
      <c r="C120" s="187"/>
      <c r="D120" s="185"/>
      <c r="E120" s="185"/>
      <c r="F120" s="186"/>
      <c r="G120" s="187"/>
      <c r="H120" s="3"/>
    </row>
    <row r="121" spans="1:8" ht="12.75">
      <c r="A121" s="188"/>
      <c r="B121" s="189"/>
      <c r="C121" s="187"/>
      <c r="D121" s="185"/>
      <c r="E121" s="185"/>
      <c r="F121" s="186"/>
      <c r="G121" s="187"/>
      <c r="H121" s="3"/>
    </row>
    <row r="122" spans="1:8" ht="12.75">
      <c r="A122" s="188"/>
      <c r="B122" s="190"/>
      <c r="C122" s="187"/>
      <c r="D122" s="185"/>
      <c r="E122" s="185"/>
      <c r="F122" s="186"/>
      <c r="G122" s="187"/>
      <c r="H122" s="3"/>
    </row>
    <row r="123" spans="1:8" ht="12.75">
      <c r="A123" s="188"/>
      <c r="B123" s="189"/>
      <c r="C123" s="187"/>
      <c r="D123" s="185"/>
      <c r="E123" s="185"/>
      <c r="F123" s="186"/>
      <c r="G123" s="187"/>
      <c r="H123" s="3"/>
    </row>
    <row r="124" spans="1:8" ht="12.75">
      <c r="A124" s="188"/>
      <c r="B124" s="190"/>
      <c r="C124" s="187"/>
      <c r="D124" s="185"/>
      <c r="E124" s="185"/>
      <c r="F124" s="186"/>
      <c r="G124" s="187"/>
      <c r="H124" s="3"/>
    </row>
    <row r="125" spans="1:8" ht="12.75">
      <c r="A125" s="188"/>
      <c r="B125" s="189"/>
      <c r="C125" s="187"/>
      <c r="D125" s="185"/>
      <c r="E125" s="185"/>
      <c r="F125" s="186"/>
      <c r="G125" s="187"/>
      <c r="H125" s="3"/>
    </row>
    <row r="126" spans="1:8" ht="12.75">
      <c r="A126" s="188"/>
      <c r="B126" s="190"/>
      <c r="C126" s="187"/>
      <c r="D126" s="185"/>
      <c r="E126" s="185"/>
      <c r="F126" s="186"/>
      <c r="G126" s="187"/>
      <c r="H126" s="3"/>
    </row>
    <row r="127" spans="1:8" ht="12.75">
      <c r="A127" s="188"/>
      <c r="B127" s="189"/>
      <c r="C127" s="187"/>
      <c r="D127" s="185"/>
      <c r="E127" s="185"/>
      <c r="F127" s="186"/>
      <c r="G127" s="187"/>
      <c r="H127" s="3"/>
    </row>
    <row r="128" spans="1:8" ht="12.75">
      <c r="A128" s="188"/>
      <c r="B128" s="190"/>
      <c r="C128" s="187"/>
      <c r="D128" s="185"/>
      <c r="E128" s="185"/>
      <c r="F128" s="186"/>
      <c r="G128" s="187"/>
      <c r="H128" s="3"/>
    </row>
    <row r="129" spans="1:8" ht="12.75">
      <c r="A129" s="188"/>
      <c r="B129" s="189"/>
      <c r="C129" s="187"/>
      <c r="D129" s="185"/>
      <c r="E129" s="185"/>
      <c r="F129" s="186"/>
      <c r="G129" s="187"/>
      <c r="H129" s="3"/>
    </row>
    <row r="130" spans="1:8" ht="12.75">
      <c r="A130" s="188"/>
      <c r="B130" s="190"/>
      <c r="C130" s="187"/>
      <c r="D130" s="185"/>
      <c r="E130" s="185"/>
      <c r="F130" s="186"/>
      <c r="G130" s="187"/>
      <c r="H130" s="3"/>
    </row>
    <row r="131" spans="1:8" ht="12.75">
      <c r="A131" s="188"/>
      <c r="B131" s="189"/>
      <c r="C131" s="187"/>
      <c r="D131" s="185"/>
      <c r="E131" s="185"/>
      <c r="F131" s="186"/>
      <c r="G131" s="187"/>
      <c r="H131" s="3"/>
    </row>
    <row r="132" spans="1:8" ht="12.75">
      <c r="A132" s="188"/>
      <c r="B132" s="190"/>
      <c r="C132" s="187"/>
      <c r="D132" s="185"/>
      <c r="E132" s="185"/>
      <c r="F132" s="186"/>
      <c r="G132" s="187"/>
      <c r="H132" s="3"/>
    </row>
    <row r="133" spans="1:8" ht="12.75">
      <c r="A133" s="188"/>
      <c r="B133" s="189"/>
      <c r="C133" s="187"/>
      <c r="D133" s="185"/>
      <c r="E133" s="185"/>
      <c r="F133" s="186"/>
      <c r="G133" s="187"/>
      <c r="H133" s="3"/>
    </row>
    <row r="134" spans="1:8" ht="12.75">
      <c r="A134" s="188"/>
      <c r="B134" s="190"/>
      <c r="C134" s="187"/>
      <c r="D134" s="185"/>
      <c r="E134" s="185"/>
      <c r="F134" s="186"/>
      <c r="G134" s="187"/>
      <c r="H134" s="3"/>
    </row>
    <row r="135" spans="1:8" ht="12.75">
      <c r="A135" s="188"/>
      <c r="B135" s="189"/>
      <c r="C135" s="187"/>
      <c r="D135" s="185"/>
      <c r="E135" s="185"/>
      <c r="F135" s="186"/>
      <c r="G135" s="187"/>
      <c r="H135" s="3"/>
    </row>
    <row r="136" spans="1:8" ht="12.75">
      <c r="A136" s="188"/>
      <c r="B136" s="190"/>
      <c r="C136" s="187"/>
      <c r="D136" s="185"/>
      <c r="E136" s="185"/>
      <c r="F136" s="186"/>
      <c r="G136" s="187"/>
      <c r="H136" s="3"/>
    </row>
    <row r="137" spans="1:8" ht="12.75">
      <c r="A137" s="188"/>
      <c r="B137" s="189"/>
      <c r="C137" s="187"/>
      <c r="D137" s="185"/>
      <c r="E137" s="185"/>
      <c r="F137" s="186"/>
      <c r="G137" s="187"/>
      <c r="H137" s="3"/>
    </row>
    <row r="138" spans="1:8" ht="12.75">
      <c r="A138" s="188"/>
      <c r="B138" s="190"/>
      <c r="C138" s="187"/>
      <c r="D138" s="185"/>
      <c r="E138" s="185"/>
      <c r="F138" s="186"/>
      <c r="G138" s="187"/>
      <c r="H138" s="3"/>
    </row>
    <row r="139" spans="1:8" ht="12.75">
      <c r="A139" s="188"/>
      <c r="B139" s="189"/>
      <c r="C139" s="187"/>
      <c r="D139" s="185"/>
      <c r="E139" s="185"/>
      <c r="F139" s="186"/>
      <c r="G139" s="187"/>
      <c r="H139" s="3"/>
    </row>
    <row r="140" spans="1:8" ht="12.75">
      <c r="A140" s="188"/>
      <c r="B140" s="190"/>
      <c r="C140" s="187"/>
      <c r="D140" s="185"/>
      <c r="E140" s="185"/>
      <c r="F140" s="186"/>
      <c r="G140" s="187"/>
      <c r="H140" s="3"/>
    </row>
    <row r="141" spans="1:8" ht="12.75">
      <c r="A141" s="188"/>
      <c r="B141" s="189"/>
      <c r="C141" s="187"/>
      <c r="D141" s="185"/>
      <c r="E141" s="185"/>
      <c r="F141" s="186"/>
      <c r="G141" s="187"/>
      <c r="H141" s="3"/>
    </row>
    <row r="142" spans="1:8" ht="12.75">
      <c r="A142" s="188"/>
      <c r="B142" s="190"/>
      <c r="C142" s="187"/>
      <c r="D142" s="185"/>
      <c r="E142" s="185"/>
      <c r="F142" s="186"/>
      <c r="G142" s="187"/>
      <c r="H142" s="3"/>
    </row>
    <row r="143" spans="1:8" ht="12.75">
      <c r="A143" s="188"/>
      <c r="B143" s="189"/>
      <c r="C143" s="187"/>
      <c r="D143" s="185"/>
      <c r="E143" s="185"/>
      <c r="F143" s="186"/>
      <c r="G143" s="187"/>
      <c r="H143" s="3"/>
    </row>
    <row r="144" spans="1:8" ht="12.75">
      <c r="A144" s="188"/>
      <c r="B144" s="190"/>
      <c r="C144" s="187"/>
      <c r="D144" s="185"/>
      <c r="E144" s="185"/>
      <c r="F144" s="186"/>
      <c r="G144" s="187"/>
      <c r="H144" s="3"/>
    </row>
    <row r="145" spans="1:8" ht="12.75">
      <c r="A145" s="188"/>
      <c r="B145" s="189"/>
      <c r="C145" s="187"/>
      <c r="D145" s="185"/>
      <c r="E145" s="185"/>
      <c r="F145" s="186"/>
      <c r="G145" s="187"/>
      <c r="H145" s="3"/>
    </row>
    <row r="146" spans="1:8" ht="12.75">
      <c r="A146" s="188"/>
      <c r="B146" s="190"/>
      <c r="C146" s="187"/>
      <c r="D146" s="185"/>
      <c r="E146" s="185"/>
      <c r="F146" s="186"/>
      <c r="G146" s="187"/>
      <c r="H146" s="3"/>
    </row>
    <row r="147" spans="1:8" ht="12.75">
      <c r="A147" s="188"/>
      <c r="B147" s="189"/>
      <c r="C147" s="187"/>
      <c r="D147" s="185"/>
      <c r="E147" s="185"/>
      <c r="F147" s="186"/>
      <c r="G147" s="187"/>
      <c r="H147" s="3"/>
    </row>
    <row r="148" spans="1:8" ht="12.75">
      <c r="A148" s="188"/>
      <c r="B148" s="190"/>
      <c r="C148" s="187"/>
      <c r="D148" s="185"/>
      <c r="E148" s="185"/>
      <c r="F148" s="186"/>
      <c r="G148" s="187"/>
      <c r="H148" s="3"/>
    </row>
    <row r="149" spans="1:8" ht="12.75">
      <c r="A149" s="188"/>
      <c r="B149" s="189"/>
      <c r="C149" s="187"/>
      <c r="D149" s="185"/>
      <c r="E149" s="185"/>
      <c r="F149" s="186"/>
      <c r="G149" s="187"/>
      <c r="H149" s="3"/>
    </row>
    <row r="150" spans="1:8" ht="12.75">
      <c r="A150" s="188"/>
      <c r="B150" s="190"/>
      <c r="C150" s="187"/>
      <c r="D150" s="185"/>
      <c r="E150" s="185"/>
      <c r="F150" s="186"/>
      <c r="G150" s="187"/>
      <c r="H150" s="3"/>
    </row>
    <row r="151" spans="1:8" ht="12.75">
      <c r="A151" s="188"/>
      <c r="B151" s="189"/>
      <c r="C151" s="187"/>
      <c r="D151" s="185"/>
      <c r="E151" s="185"/>
      <c r="F151" s="186"/>
      <c r="G151" s="187"/>
      <c r="H151" s="3"/>
    </row>
    <row r="152" spans="1:8" ht="12.75">
      <c r="A152" s="188"/>
      <c r="B152" s="190"/>
      <c r="C152" s="187"/>
      <c r="D152" s="185"/>
      <c r="E152" s="185"/>
      <c r="F152" s="186"/>
      <c r="G152" s="187"/>
      <c r="H152" s="3"/>
    </row>
    <row r="153" spans="1:8" ht="12.75">
      <c r="A153" s="188"/>
      <c r="B153" s="189"/>
      <c r="C153" s="187"/>
      <c r="D153" s="185"/>
      <c r="E153" s="185"/>
      <c r="F153" s="186"/>
      <c r="G153" s="187"/>
      <c r="H153" s="3"/>
    </row>
    <row r="154" spans="1:8" ht="12.75">
      <c r="A154" s="188"/>
      <c r="B154" s="190"/>
      <c r="C154" s="187"/>
      <c r="D154" s="185"/>
      <c r="E154" s="185"/>
      <c r="F154" s="186"/>
      <c r="G154" s="187"/>
      <c r="H154" s="3"/>
    </row>
    <row r="155" spans="1:8" ht="12.75">
      <c r="A155" s="188"/>
      <c r="B155" s="189"/>
      <c r="C155" s="187"/>
      <c r="D155" s="185"/>
      <c r="E155" s="185"/>
      <c r="F155" s="186"/>
      <c r="G155" s="187"/>
      <c r="H155" s="3"/>
    </row>
    <row r="156" spans="1:8" ht="12.75">
      <c r="A156" s="188"/>
      <c r="B156" s="190"/>
      <c r="C156" s="187"/>
      <c r="D156" s="185"/>
      <c r="E156" s="185"/>
      <c r="F156" s="186"/>
      <c r="G156" s="187"/>
      <c r="H156" s="3"/>
    </row>
    <row r="157" spans="1:8" ht="12.75">
      <c r="A157" s="188"/>
      <c r="B157" s="189"/>
      <c r="C157" s="187"/>
      <c r="D157" s="185"/>
      <c r="E157" s="185"/>
      <c r="F157" s="186"/>
      <c r="G157" s="187"/>
      <c r="H157" s="3"/>
    </row>
    <row r="158" spans="1:8" ht="12.75">
      <c r="A158" s="188"/>
      <c r="B158" s="190"/>
      <c r="C158" s="187"/>
      <c r="D158" s="185"/>
      <c r="E158" s="185"/>
      <c r="F158" s="186"/>
      <c r="G158" s="187"/>
      <c r="H158" s="3"/>
    </row>
    <row r="159" spans="1:8" ht="12.75">
      <c r="A159" s="188"/>
      <c r="B159" s="189"/>
      <c r="C159" s="187"/>
      <c r="D159" s="185"/>
      <c r="E159" s="185"/>
      <c r="F159" s="186"/>
      <c r="G159" s="187"/>
      <c r="H159" s="3"/>
    </row>
    <row r="160" spans="1:8" ht="12.75">
      <c r="A160" s="188"/>
      <c r="B160" s="190"/>
      <c r="C160" s="187"/>
      <c r="D160" s="185"/>
      <c r="E160" s="185"/>
      <c r="F160" s="186"/>
      <c r="G160" s="187"/>
      <c r="H160" s="3"/>
    </row>
    <row r="161" spans="1:8" ht="12.75">
      <c r="A161" s="188"/>
      <c r="B161" s="189"/>
      <c r="C161" s="187"/>
      <c r="D161" s="185"/>
      <c r="E161" s="185"/>
      <c r="F161" s="186"/>
      <c r="G161" s="187"/>
      <c r="H161" s="3"/>
    </row>
    <row r="162" spans="1:8" ht="12.75">
      <c r="A162" s="188"/>
      <c r="B162" s="190"/>
      <c r="C162" s="187"/>
      <c r="D162" s="185"/>
      <c r="E162" s="185"/>
      <c r="F162" s="186"/>
      <c r="G162" s="187"/>
      <c r="H162" s="3"/>
    </row>
    <row r="163" spans="1:8" ht="12.75">
      <c r="A163" s="188"/>
      <c r="B163" s="189"/>
      <c r="C163" s="187"/>
      <c r="D163" s="185"/>
      <c r="E163" s="185"/>
      <c r="F163" s="186"/>
      <c r="G163" s="187"/>
      <c r="H163" s="3"/>
    </row>
    <row r="164" spans="1:8" ht="12.75">
      <c r="A164" s="188"/>
      <c r="B164" s="190"/>
      <c r="C164" s="187"/>
      <c r="D164" s="185"/>
      <c r="E164" s="185"/>
      <c r="F164" s="186"/>
      <c r="G164" s="187"/>
      <c r="H164" s="3"/>
    </row>
    <row r="165" spans="1:8" ht="12.75">
      <c r="A165" s="188"/>
      <c r="B165" s="189"/>
      <c r="C165" s="187"/>
      <c r="D165" s="185"/>
      <c r="E165" s="185"/>
      <c r="F165" s="186"/>
      <c r="G165" s="187"/>
      <c r="H165" s="3"/>
    </row>
    <row r="166" spans="1:8" ht="12.75">
      <c r="A166" s="188"/>
      <c r="B166" s="190"/>
      <c r="C166" s="187"/>
      <c r="D166" s="185"/>
      <c r="E166" s="185"/>
      <c r="F166" s="186"/>
      <c r="G166" s="187"/>
      <c r="H166" s="3"/>
    </row>
    <row r="167" spans="1:8" ht="12.75">
      <c r="A167" s="188"/>
      <c r="B167" s="189"/>
      <c r="C167" s="187"/>
      <c r="D167" s="185"/>
      <c r="E167" s="185"/>
      <c r="F167" s="186"/>
      <c r="G167" s="187"/>
      <c r="H167" s="3"/>
    </row>
    <row r="168" spans="1:8" ht="12.75">
      <c r="A168" s="188"/>
      <c r="B168" s="190"/>
      <c r="C168" s="187"/>
      <c r="D168" s="185"/>
      <c r="E168" s="185"/>
      <c r="F168" s="186"/>
      <c r="G168" s="187"/>
      <c r="H168" s="3"/>
    </row>
    <row r="169" spans="1:8" ht="12.75">
      <c r="A169" s="188"/>
      <c r="B169" s="189"/>
      <c r="C169" s="187"/>
      <c r="D169" s="185"/>
      <c r="E169" s="185"/>
      <c r="F169" s="186"/>
      <c r="G169" s="187"/>
      <c r="H169" s="3"/>
    </row>
    <row r="170" spans="1:8" ht="12.75">
      <c r="A170" s="188"/>
      <c r="B170" s="190"/>
      <c r="C170" s="187"/>
      <c r="D170" s="185"/>
      <c r="E170" s="185"/>
      <c r="F170" s="186"/>
      <c r="G170" s="187"/>
      <c r="H170" s="3"/>
    </row>
    <row r="171" spans="1:8" ht="12.75">
      <c r="A171" s="188"/>
      <c r="B171" s="189"/>
      <c r="C171" s="187"/>
      <c r="D171" s="185"/>
      <c r="E171" s="185"/>
      <c r="F171" s="186"/>
      <c r="G171" s="187"/>
      <c r="H171" s="3"/>
    </row>
    <row r="172" spans="1:8" ht="12.75">
      <c r="A172" s="188"/>
      <c r="B172" s="190"/>
      <c r="C172" s="187"/>
      <c r="D172" s="185"/>
      <c r="E172" s="185"/>
      <c r="F172" s="186"/>
      <c r="G172" s="187"/>
      <c r="H172" s="3"/>
    </row>
    <row r="173" spans="1:8" ht="12.75">
      <c r="A173" s="188"/>
      <c r="B173" s="189"/>
      <c r="C173" s="187"/>
      <c r="D173" s="185"/>
      <c r="E173" s="185"/>
      <c r="F173" s="186"/>
      <c r="G173" s="187"/>
      <c r="H173" s="3"/>
    </row>
    <row r="174" spans="1:8" ht="12.75">
      <c r="A174" s="188"/>
      <c r="B174" s="190"/>
      <c r="C174" s="187"/>
      <c r="D174" s="185"/>
      <c r="E174" s="185"/>
      <c r="F174" s="186"/>
      <c r="G174" s="187"/>
      <c r="H174" s="3"/>
    </row>
    <row r="175" spans="1:8" ht="12.75">
      <c r="A175" s="188"/>
      <c r="B175" s="189"/>
      <c r="C175" s="187"/>
      <c r="D175" s="185"/>
      <c r="E175" s="185"/>
      <c r="F175" s="186"/>
      <c r="G175" s="187"/>
      <c r="H175" s="3"/>
    </row>
    <row r="176" spans="1:8" ht="12.75">
      <c r="A176" s="188"/>
      <c r="B176" s="190"/>
      <c r="C176" s="187"/>
      <c r="D176" s="185"/>
      <c r="E176" s="185"/>
      <c r="F176" s="186"/>
      <c r="G176" s="187"/>
      <c r="H176" s="3"/>
    </row>
    <row r="177" spans="1:8" ht="12.75">
      <c r="A177" s="188"/>
      <c r="B177" s="189"/>
      <c r="C177" s="187"/>
      <c r="D177" s="185"/>
      <c r="E177" s="185"/>
      <c r="F177" s="186"/>
      <c r="G177" s="187"/>
      <c r="H177" s="3"/>
    </row>
    <row r="178" spans="1:8" ht="12.75">
      <c r="A178" s="188"/>
      <c r="B178" s="190"/>
      <c r="C178" s="187"/>
      <c r="D178" s="185"/>
      <c r="E178" s="185"/>
      <c r="F178" s="186"/>
      <c r="G178" s="187"/>
      <c r="H178" s="3"/>
    </row>
    <row r="179" spans="1:8" ht="12.75">
      <c r="A179" s="188"/>
      <c r="B179" s="189"/>
      <c r="C179" s="187"/>
      <c r="D179" s="185"/>
      <c r="E179" s="185"/>
      <c r="F179" s="186"/>
      <c r="G179" s="187"/>
      <c r="H179" s="3"/>
    </row>
    <row r="180" spans="1:8" ht="12.75">
      <c r="A180" s="188"/>
      <c r="B180" s="190"/>
      <c r="C180" s="187"/>
      <c r="D180" s="185"/>
      <c r="E180" s="185"/>
      <c r="F180" s="186"/>
      <c r="G180" s="187"/>
      <c r="H180" s="3"/>
    </row>
    <row r="181" spans="1:8" ht="12.75">
      <c r="A181" s="188"/>
      <c r="B181" s="189"/>
      <c r="C181" s="187"/>
      <c r="D181" s="185"/>
      <c r="E181" s="185"/>
      <c r="F181" s="186"/>
      <c r="G181" s="187"/>
      <c r="H181" s="3"/>
    </row>
    <row r="182" spans="1:8" ht="12.75">
      <c r="A182" s="188"/>
      <c r="B182" s="190"/>
      <c r="C182" s="187"/>
      <c r="D182" s="185"/>
      <c r="E182" s="185"/>
      <c r="F182" s="186"/>
      <c r="G182" s="187"/>
      <c r="H182" s="3"/>
    </row>
    <row r="183" spans="1:8" ht="12.75">
      <c r="A183" s="188"/>
      <c r="B183" s="189"/>
      <c r="C183" s="187"/>
      <c r="D183" s="185"/>
      <c r="E183" s="185"/>
      <c r="F183" s="186"/>
      <c r="G183" s="187"/>
      <c r="H183" s="3"/>
    </row>
    <row r="184" spans="1:8" ht="12.75">
      <c r="A184" s="188"/>
      <c r="B184" s="190"/>
      <c r="C184" s="187"/>
      <c r="D184" s="185"/>
      <c r="E184" s="185"/>
      <c r="F184" s="186"/>
      <c r="G184" s="187"/>
      <c r="H184" s="3"/>
    </row>
    <row r="185" spans="1:8" ht="12.75">
      <c r="A185" s="188"/>
      <c r="B185" s="189"/>
      <c r="C185" s="187"/>
      <c r="D185" s="185"/>
      <c r="E185" s="185"/>
      <c r="F185" s="186"/>
      <c r="G185" s="187"/>
      <c r="H185" s="3"/>
    </row>
    <row r="186" spans="1:8" ht="12.75">
      <c r="A186" s="188"/>
      <c r="B186" s="190"/>
      <c r="C186" s="187"/>
      <c r="D186" s="185"/>
      <c r="E186" s="185"/>
      <c r="F186" s="186"/>
      <c r="G186" s="187"/>
      <c r="H186" s="3"/>
    </row>
    <row r="187" spans="1:8" ht="12.75">
      <c r="A187" s="188"/>
      <c r="B187" s="189"/>
      <c r="C187" s="187"/>
      <c r="D187" s="185"/>
      <c r="E187" s="185"/>
      <c r="F187" s="186"/>
      <c r="G187" s="187"/>
      <c r="H187" s="3"/>
    </row>
    <row r="188" spans="1:8" ht="12.75">
      <c r="A188" s="188"/>
      <c r="B188" s="190"/>
      <c r="C188" s="187"/>
      <c r="D188" s="185"/>
      <c r="E188" s="185"/>
      <c r="F188" s="186"/>
      <c r="G188" s="187"/>
      <c r="H188" s="3"/>
    </row>
    <row r="189" spans="1:8" ht="12.75">
      <c r="A189" s="188"/>
      <c r="B189" s="189"/>
      <c r="C189" s="187"/>
      <c r="D189" s="185"/>
      <c r="E189" s="185"/>
      <c r="F189" s="186"/>
      <c r="G189" s="187"/>
      <c r="H189" s="3"/>
    </row>
    <row r="190" spans="1:8" ht="12.75">
      <c r="A190" s="188"/>
      <c r="B190" s="190"/>
      <c r="C190" s="187"/>
      <c r="D190" s="185"/>
      <c r="E190" s="185"/>
      <c r="F190" s="186"/>
      <c r="G190" s="187"/>
      <c r="H190" s="3"/>
    </row>
    <row r="191" spans="1:8" ht="12.75">
      <c r="A191" s="32"/>
      <c r="B191" s="33"/>
      <c r="C191" s="23"/>
      <c r="D191" s="24"/>
      <c r="E191" s="24"/>
      <c r="F191" s="34"/>
      <c r="G191" s="2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5"/>
  <sheetViews>
    <sheetView tabSelected="1" zoomScalePageLayoutView="0" workbookViewId="0" topLeftCell="A1">
      <selection activeCell="B24" sqref="B24:B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8" t="s">
        <v>68</v>
      </c>
      <c r="B1" s="228"/>
      <c r="C1" s="228"/>
      <c r="D1" s="228"/>
      <c r="E1" s="228"/>
      <c r="F1" s="228"/>
      <c r="G1" s="2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2" t="s">
        <v>72</v>
      </c>
      <c r="B2" s="152"/>
      <c r="C2" s="152"/>
      <c r="D2" s="145" t="str">
        <f>HYPERLINK('[1]реквизиты'!$A$2)</f>
        <v>Первенство России по самбо среди юниоров до 23 лет.</v>
      </c>
      <c r="E2" s="229"/>
      <c r="F2" s="229"/>
      <c r="G2" s="230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</row>
    <row r="3" spans="2:35" ht="25.5" customHeight="1" thickBot="1">
      <c r="B3" s="54"/>
      <c r="C3" s="54"/>
      <c r="D3" s="225" t="str">
        <f>HYPERLINK('[1]реквизиты'!$A$3)</f>
        <v>22-26 января 2010г.</v>
      </c>
      <c r="E3" s="225"/>
      <c r="F3" s="225"/>
      <c r="G3" s="55" t="str">
        <f>HYPERLINK('пр.взв'!D4)</f>
        <v>В.к.    100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31" t="s">
        <v>22</v>
      </c>
      <c r="B4" s="233" t="s">
        <v>5</v>
      </c>
      <c r="C4" s="220" t="s">
        <v>2</v>
      </c>
      <c r="D4" s="220" t="s">
        <v>3</v>
      </c>
      <c r="E4" s="220" t="s">
        <v>4</v>
      </c>
      <c r="F4" s="220" t="s">
        <v>8</v>
      </c>
      <c r="G4" s="223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32"/>
      <c r="B5" s="221"/>
      <c r="C5" s="222"/>
      <c r="D5" s="221"/>
      <c r="E5" s="222"/>
      <c r="F5" s="222"/>
      <c r="G5" s="22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18" t="s">
        <v>10</v>
      </c>
      <c r="B6" s="219">
        <v>18</v>
      </c>
      <c r="C6" s="176" t="str">
        <f>VLOOKUP(B6,'пр.взв'!B7:G86,2,FALSE)</f>
        <v>ОСИПЕНКО Артем Иванович</v>
      </c>
      <c r="D6" s="111" t="str">
        <f>VLOOKUP(B6,'пр.взв'!B7:G86,3,FALSE)</f>
        <v>27.05.88 мсмк</v>
      </c>
      <c r="E6" s="107" t="str">
        <f>VLOOKUP(B6,'пр.взв'!B7:G86,4,FALSE)</f>
        <v>ЦФО Брянская Брянск ВС</v>
      </c>
      <c r="F6" s="109" t="str">
        <f>VLOOKUP(B6,'пр.взв'!B7:G86,5,FALSE)</f>
        <v>001231</v>
      </c>
      <c r="G6" s="227" t="str">
        <f>VLOOKUP(B6,'пр.взв'!B7:G86,6,FALSE)</f>
        <v>Зубов РП, Портнов СВ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11"/>
      <c r="B7" s="213"/>
      <c r="C7" s="214"/>
      <c r="D7" s="226"/>
      <c r="E7" s="216"/>
      <c r="F7" s="208"/>
      <c r="G7" s="209"/>
    </row>
    <row r="8" spans="1:7" ht="13.5" customHeight="1">
      <c r="A8" s="210" t="s">
        <v>11</v>
      </c>
      <c r="B8" s="212">
        <v>9</v>
      </c>
      <c r="C8" s="214" t="str">
        <f>VLOOKUP(B8,'пр.взв'!B7:G86,2,FALSE)</f>
        <v>Григорян Арам Арайикович</v>
      </c>
      <c r="D8" s="215" t="str">
        <f>VLOOKUP(B8,'пр.взв'!B7:G86,3,FALSE)</f>
        <v>03.02.90 мс</v>
      </c>
      <c r="E8" s="216" t="str">
        <f>VLOOKUP(B8,'пр.взв'!B7:G86,4,FALSE)</f>
        <v>ЦФО Тульская Тула Д</v>
      </c>
      <c r="F8" s="208" t="str">
        <f>VLOOKUP(B8,'пр.взв'!B7:G86,5,FALSE)</f>
        <v>001752</v>
      </c>
      <c r="G8" s="209" t="str">
        <f>VLOOKUP(B8,'пр.взв'!B7:G86,6,FALSE)</f>
        <v>Самборский СВ</v>
      </c>
    </row>
    <row r="9" spans="1:7" ht="13.5" customHeight="1">
      <c r="A9" s="211"/>
      <c r="B9" s="213"/>
      <c r="C9" s="214"/>
      <c r="D9" s="215"/>
      <c r="E9" s="216"/>
      <c r="F9" s="208"/>
      <c r="G9" s="209"/>
    </row>
    <row r="10" spans="1:7" ht="13.5" customHeight="1">
      <c r="A10" s="210" t="s">
        <v>12</v>
      </c>
      <c r="B10" s="212">
        <v>7</v>
      </c>
      <c r="C10" s="214" t="str">
        <f>VLOOKUP(B10,'пр.взв'!B7:G86,2,FALSE)</f>
        <v>ЧАРКИН Илья Николаевич</v>
      </c>
      <c r="D10" s="215" t="str">
        <f>VLOOKUP(B10,'пр.взв'!B7:G86,3,FALSE)</f>
        <v>08.01.89 мсмк</v>
      </c>
      <c r="E10" s="216" t="str">
        <f>VLOOKUP(B10,'пр.взв'!B7:G86,4,FALSE)</f>
        <v>ЦФО Рязанская Рязань </v>
      </c>
      <c r="F10" s="208" t="str">
        <f>VLOOKUP(B10,'пр.взв'!B7:G86,5,FALSE)</f>
        <v>001726</v>
      </c>
      <c r="G10" s="209" t="str">
        <f>VLOOKUP(B10,'пр.взв'!B7:G86,6,FALSE)</f>
        <v>Судариков АА,Быстров ОА</v>
      </c>
    </row>
    <row r="11" spans="1:7" ht="13.5" customHeight="1">
      <c r="A11" s="211"/>
      <c r="B11" s="213"/>
      <c r="C11" s="214"/>
      <c r="D11" s="215"/>
      <c r="E11" s="216"/>
      <c r="F11" s="208"/>
      <c r="G11" s="209"/>
    </row>
    <row r="12" spans="1:7" ht="13.5" customHeight="1">
      <c r="A12" s="210" t="s">
        <v>12</v>
      </c>
      <c r="B12" s="212">
        <v>15</v>
      </c>
      <c r="C12" s="214" t="str">
        <f>VLOOKUP(B12,'пр.взв'!B7:G86,2,FALSE)</f>
        <v>ЮСУФОВ Гаджи Чингизович</v>
      </c>
      <c r="D12" s="215" t="str">
        <f>VLOOKUP(B12,'пр.взв'!B7:G86,3,FALSE)</f>
        <v>08.05.90 кмс</v>
      </c>
      <c r="E12" s="216" t="str">
        <f>VLOOKUP(B12,'пр.взв'!B7:G86,4,FALSE)</f>
        <v>ПФО Пермский Пермь МО</v>
      </c>
      <c r="F12" s="208">
        <f>VLOOKUP(B12,'пр.взв'!B7:G86,5,FALSE)</f>
        <v>0</v>
      </c>
      <c r="G12" s="209" t="str">
        <f>VLOOKUP(B12,'пр.взв'!B7:G86,6,FALSE)</f>
        <v>Забалуев АИ, Пенжалиев АК</v>
      </c>
    </row>
    <row r="13" spans="1:7" ht="13.5" customHeight="1">
      <c r="A13" s="211"/>
      <c r="B13" s="213"/>
      <c r="C13" s="214"/>
      <c r="D13" s="215"/>
      <c r="E13" s="216"/>
      <c r="F13" s="208"/>
      <c r="G13" s="209"/>
    </row>
    <row r="14" spans="1:7" ht="13.5" customHeight="1">
      <c r="A14" s="210" t="s">
        <v>14</v>
      </c>
      <c r="B14" s="212">
        <v>11</v>
      </c>
      <c r="C14" s="214" t="str">
        <f>VLOOKUP(B14,'пр.взв'!B7:G86,2,FALSE)</f>
        <v>ФОМИЧЕВ Илья Алексеевич</v>
      </c>
      <c r="D14" s="215" t="str">
        <f>VLOOKUP(B14,'пр.взв'!B7:G86,3,FALSE)</f>
        <v>14.05.88 мс</v>
      </c>
      <c r="E14" s="216" t="str">
        <f>VLOOKUP(B14,'пр.взв'!B7:G86,4,FALSE)</f>
        <v>ЦФО Брянская Брянск Д</v>
      </c>
      <c r="F14" s="208" t="str">
        <f>VLOOKUP(B14,'пр.взв'!B7:G86,5,FALSE)</f>
        <v>015363</v>
      </c>
      <c r="G14" s="209" t="str">
        <f>VLOOKUP(B14,'пр.взв'!B7:G86,6,FALSE)</f>
        <v>Михайлин ИВ</v>
      </c>
    </row>
    <row r="15" spans="1:7" ht="13.5" customHeight="1">
      <c r="A15" s="211"/>
      <c r="B15" s="213"/>
      <c r="C15" s="214"/>
      <c r="D15" s="215"/>
      <c r="E15" s="216"/>
      <c r="F15" s="208"/>
      <c r="G15" s="209"/>
    </row>
    <row r="16" spans="1:7" ht="13.5" customHeight="1">
      <c r="A16" s="210" t="s">
        <v>15</v>
      </c>
      <c r="B16" s="212">
        <v>3</v>
      </c>
      <c r="C16" s="214" t="str">
        <f>VLOOKUP(B16,'пр.взв'!B7:G86,2,FALSE)</f>
        <v>МИНАКОВ Дмитрий Викторович</v>
      </c>
      <c r="D16" s="215" t="str">
        <f>VLOOKUP(B16,'пр.взв'!B7:G86,3,FALSE)</f>
        <v>14.09.87 мс</v>
      </c>
      <c r="E16" s="216" t="str">
        <f>VLOOKUP(B16,'пр.взв'!B7:G86,4,FALSE)</f>
        <v>ЦФО Брянская Брянск Л</v>
      </c>
      <c r="F16" s="208" t="str">
        <f>VLOOKUP(B16,'пр.взв'!B7:G86,5,FALSE)</f>
        <v>004048</v>
      </c>
      <c r="G16" s="209" t="str">
        <f>VLOOKUP(B16,'пр.взв'!B7:G86,6,FALSE)</f>
        <v>Сафронов ВВ, Сафронов ВВ</v>
      </c>
    </row>
    <row r="17" spans="1:7" ht="13.5" customHeight="1">
      <c r="A17" s="211"/>
      <c r="B17" s="213"/>
      <c r="C17" s="214"/>
      <c r="D17" s="215"/>
      <c r="E17" s="216"/>
      <c r="F17" s="208"/>
      <c r="G17" s="209"/>
    </row>
    <row r="18" spans="1:7" ht="13.5" customHeight="1">
      <c r="A18" s="210" t="s">
        <v>16</v>
      </c>
      <c r="B18" s="212">
        <v>13</v>
      </c>
      <c r="C18" s="214" t="str">
        <f>VLOOKUP(B18,'пр.взв'!B7:G86,2,FALSE)</f>
        <v>МАКАРОВ Дмитрий Леонидови</v>
      </c>
      <c r="D18" s="215" t="str">
        <f>VLOOKUP(B18,'пр.взв'!B7:G86,3,FALSE)</f>
        <v>14.08.88 кмс</v>
      </c>
      <c r="E18" s="216" t="str">
        <f>VLOOKUP(B18,'пр.взв'!B7:G86,4,FALSE)</f>
        <v>ЦФО Орловская Орел ЮР</v>
      </c>
      <c r="F18" s="208" t="str">
        <f>VLOOKUP(B18,'пр.взв'!B7:G86,5,FALSE)</f>
        <v>003990</v>
      </c>
      <c r="G18" s="209" t="str">
        <f>VLOOKUP(B18,'пр.взв'!B7:G86,6,FALSE)</f>
        <v>Белохвостов МИ</v>
      </c>
    </row>
    <row r="19" spans="1:7" ht="13.5" customHeight="1">
      <c r="A19" s="211"/>
      <c r="B19" s="213"/>
      <c r="C19" s="214"/>
      <c r="D19" s="215"/>
      <c r="E19" s="216"/>
      <c r="F19" s="208"/>
      <c r="G19" s="209"/>
    </row>
    <row r="20" spans="1:7" ht="13.5" customHeight="1">
      <c r="A20" s="210" t="s">
        <v>17</v>
      </c>
      <c r="B20" s="212">
        <v>1</v>
      </c>
      <c r="C20" s="214" t="str">
        <f>VLOOKUP(B20,'пр.взв'!B7:G86,2,FALSE)</f>
        <v>КОСЯШНИКОВ Михаил Викторович</v>
      </c>
      <c r="D20" s="215" t="str">
        <f>VLOOKUP(B20,'пр.взв'!B7:G86,3,FALSE)</f>
        <v>22.10.89 мс</v>
      </c>
      <c r="E20" s="216" t="str">
        <f>VLOOKUP(B20,'пр.взв'!B7:G86,4,FALSE)</f>
        <v>ЮФО Ставропольский Ставрополь МО</v>
      </c>
      <c r="F20" s="217">
        <f>VLOOKUP(B20,'пр.взв'!B7:G86,5,FALSE)</f>
        <v>0</v>
      </c>
      <c r="G20" s="209" t="str">
        <f>VLOOKUP(B20,'пр.взв'!B7:G86,6,FALSE)</f>
        <v>Волобуев ВВ</v>
      </c>
    </row>
    <row r="21" spans="1:7" ht="13.5" customHeight="1">
      <c r="A21" s="211"/>
      <c r="B21" s="213"/>
      <c r="C21" s="214"/>
      <c r="D21" s="215"/>
      <c r="E21" s="216"/>
      <c r="F21" s="217"/>
      <c r="G21" s="209"/>
    </row>
    <row r="22" spans="1:7" ht="13.5" customHeight="1">
      <c r="A22" s="210" t="s">
        <v>18</v>
      </c>
      <c r="B22" s="212">
        <v>2</v>
      </c>
      <c r="C22" s="214" t="str">
        <f>VLOOKUP(B22,'пр.взв'!B7:G86,2,FALSE)</f>
        <v>ОМАРОВ Арсен Магомедтагирович</v>
      </c>
      <c r="D22" s="215" t="str">
        <f>VLOOKUP(B22,'пр.взв'!B7:G86,3,FALSE)</f>
        <v>14.05.89 кмс</v>
      </c>
      <c r="E22" s="216" t="str">
        <f>VLOOKUP(B22,'пр.взв'!B7:G86,4,FALSE)</f>
        <v>ЮФО Дагестан Махачкала ПР</v>
      </c>
      <c r="F22" s="217">
        <f>VLOOKUP(B22,'пр.взв'!B7:G86,5,FALSE)</f>
        <v>0</v>
      </c>
      <c r="G22" s="209" t="str">
        <f>VLOOKUP(B22,'пр.взв'!B7:G86,6,FALSE)</f>
        <v>Гасанханов ЗМ</v>
      </c>
    </row>
    <row r="23" spans="1:7" ht="13.5" customHeight="1">
      <c r="A23" s="211"/>
      <c r="B23" s="213"/>
      <c r="C23" s="214"/>
      <c r="D23" s="215"/>
      <c r="E23" s="216"/>
      <c r="F23" s="217"/>
      <c r="G23" s="209"/>
    </row>
    <row r="24" spans="1:7" ht="13.5" customHeight="1">
      <c r="A24" s="210" t="s">
        <v>19</v>
      </c>
      <c r="B24" s="212">
        <v>14</v>
      </c>
      <c r="C24" s="214" t="str">
        <f>VLOOKUP(B24,'пр.взв'!B7:G86,2,FALSE)</f>
        <v>КАЗАЧКОВ Алексей Юрьевич</v>
      </c>
      <c r="D24" s="215" t="str">
        <f>VLOOKUP(B24,'пр.взв'!B7:G86,3,FALSE)</f>
        <v>14.05.91 кмс</v>
      </c>
      <c r="E24" s="216" t="str">
        <f>VLOOKUP(B24,'пр.взв'!B7:G86,4,FALSE)</f>
        <v>ЮФО Ставропольский Михайловск МО</v>
      </c>
      <c r="F24" s="217">
        <f>VLOOKUP(B24,'пр.взв'!B7:G86,5,FALSE)</f>
        <v>0</v>
      </c>
      <c r="G24" s="209" t="str">
        <f>VLOOKUP(B24,'пр.взв'!B7:G86,6,FALSE)</f>
        <v>Волобуев ВВ</v>
      </c>
    </row>
    <row r="25" spans="1:7" ht="13.5" customHeight="1">
      <c r="A25" s="211"/>
      <c r="B25" s="213"/>
      <c r="C25" s="214"/>
      <c r="D25" s="215"/>
      <c r="E25" s="216"/>
      <c r="F25" s="217"/>
      <c r="G25" s="209"/>
    </row>
    <row r="26" spans="1:7" ht="13.5" customHeight="1">
      <c r="A26" s="210" t="s">
        <v>20</v>
      </c>
      <c r="B26" s="212">
        <v>6</v>
      </c>
      <c r="C26" s="214" t="str">
        <f>VLOOKUP(B26,'пр.взв'!B7:G86,2,FALSE)</f>
        <v>ЧУДАЕВ Константин Витальевич</v>
      </c>
      <c r="D26" s="215" t="str">
        <f>VLOOKUP(B26,'пр.взв'!B7:G86,3,FALSE)</f>
        <v>31.01.90 кмс</v>
      </c>
      <c r="E26" s="216" t="str">
        <f>VLOOKUP(B26,'пр.взв'!B7:G86,4,FALSE)</f>
        <v>ПФО Саратовская, Саратов Д</v>
      </c>
      <c r="F26" s="217">
        <f>VLOOKUP(B26,'пр.взв'!B7:G86,5,FALSE)</f>
        <v>0</v>
      </c>
      <c r="G26" s="209" t="str">
        <f>VLOOKUP(B26,'пр.взв'!B7:G86,6,FALSE)</f>
        <v>Нилогов В.В. Мартынов А.Т.</v>
      </c>
    </row>
    <row r="27" spans="1:7" ht="13.5" customHeight="1">
      <c r="A27" s="211"/>
      <c r="B27" s="213"/>
      <c r="C27" s="214"/>
      <c r="D27" s="215"/>
      <c r="E27" s="216"/>
      <c r="F27" s="217"/>
      <c r="G27" s="209"/>
    </row>
    <row r="28" spans="1:7" ht="13.5" customHeight="1">
      <c r="A28" s="210" t="s">
        <v>21</v>
      </c>
      <c r="B28" s="212">
        <v>10</v>
      </c>
      <c r="C28" s="214" t="str">
        <f>VLOOKUP(B28,'пр.взв'!B7:G86,2,FALSE)</f>
        <v>МАНУКОВСКИЙ Роман Эдуардович</v>
      </c>
      <c r="D28" s="215" t="str">
        <f>VLOOKUP(B28,'пр.взв'!B7:G86,3,FALSE)</f>
        <v>04.02.90 кмс</v>
      </c>
      <c r="E28" s="216" t="str">
        <f>VLOOKUP(B28,'пр.взв'!B7:G86,4,FALSE)</f>
        <v>ЮФО Волгоградская Волгоград Д</v>
      </c>
      <c r="F28" s="217">
        <f>VLOOKUP(B28,'пр.взв'!B7:G86,5,FALSE)</f>
        <v>0</v>
      </c>
      <c r="G28" s="209" t="str">
        <f>VLOOKUP(B28,'пр.взв'!B7:G86,6,FALSE)</f>
        <v>Лазарев ВИ</v>
      </c>
    </row>
    <row r="29" spans="1:7" ht="13.5" customHeight="1">
      <c r="A29" s="211"/>
      <c r="B29" s="213"/>
      <c r="C29" s="214"/>
      <c r="D29" s="215"/>
      <c r="E29" s="216"/>
      <c r="F29" s="217"/>
      <c r="G29" s="209"/>
    </row>
    <row r="30" spans="1:7" ht="13.5" customHeight="1">
      <c r="A30" s="210" t="s">
        <v>40</v>
      </c>
      <c r="B30" s="212">
        <v>17</v>
      </c>
      <c r="C30" s="214" t="str">
        <f>VLOOKUP(B30,'пр.взв'!B7:G86,2,FALSE)</f>
        <v>ОМАРОВ Гаджи Асадович</v>
      </c>
      <c r="D30" s="215" t="str">
        <f>VLOOKUP(B30,'пр.взв'!B7:G86,3,FALSE)</f>
        <v>11.07.89 кмс</v>
      </c>
      <c r="E30" s="216" t="str">
        <f>VLOOKUP(B30,'пр.взв'!B7:G86,4,FALSE)</f>
        <v>ЮФО Дагестан Махачкала ПР</v>
      </c>
      <c r="F30" s="208" t="str">
        <f>VLOOKUP(B30,'пр.взв'!B7:G86,5,FALSE)</f>
        <v>006071</v>
      </c>
      <c r="G30" s="209" t="str">
        <f>VLOOKUP(B30,'пр.взв'!B7:G86,6,FALSE)</f>
        <v>Умаев ГМ</v>
      </c>
    </row>
    <row r="31" spans="1:14" ht="13.5" customHeight="1">
      <c r="A31" s="211"/>
      <c r="B31" s="213"/>
      <c r="C31" s="214"/>
      <c r="D31" s="215"/>
      <c r="E31" s="216"/>
      <c r="F31" s="208"/>
      <c r="G31" s="209"/>
      <c r="H31" s="5"/>
      <c r="I31" s="5"/>
      <c r="J31" s="5"/>
      <c r="L31" s="5"/>
      <c r="M31" s="5"/>
      <c r="N31" s="5"/>
    </row>
    <row r="32" spans="1:14" ht="13.5" customHeight="1">
      <c r="A32" s="210" t="s">
        <v>41</v>
      </c>
      <c r="B32" s="212">
        <v>16</v>
      </c>
      <c r="C32" s="214" t="str">
        <f>VLOOKUP(B32,'пр.взв'!B7:G86,2,FALSE)</f>
        <v>САЛАХДИНОВ Энвер Шамильевич</v>
      </c>
      <c r="D32" s="215" t="str">
        <f>VLOOKUP(B32,'пр.взв'!B7:G86,3,FALSE)</f>
        <v>28.01.90 кмс</v>
      </c>
      <c r="E32" s="216" t="str">
        <f>VLOOKUP(B32,'пр.взв'!B7:G86,4,FALSE)</f>
        <v>УФО Тульская Тула МО</v>
      </c>
      <c r="F32" s="208" t="str">
        <f>VLOOKUP(B32,'пр.взв'!B7:G86,5,FALSE)</f>
        <v>012010</v>
      </c>
      <c r="G32" s="209" t="str">
        <f>VLOOKUP(B32,'пр.взв'!B7:G86,6,FALSE)</f>
        <v>Афонина АП</v>
      </c>
      <c r="H32" s="5"/>
      <c r="I32" s="5"/>
      <c r="J32" s="5"/>
      <c r="L32" s="5"/>
      <c r="M32" s="5"/>
      <c r="N32" s="5"/>
    </row>
    <row r="33" spans="1:14" ht="13.5" customHeight="1">
      <c r="A33" s="211"/>
      <c r="B33" s="213"/>
      <c r="C33" s="214"/>
      <c r="D33" s="215"/>
      <c r="E33" s="216"/>
      <c r="F33" s="208"/>
      <c r="G33" s="209"/>
      <c r="H33" s="5"/>
      <c r="I33" s="5"/>
      <c r="J33" s="5"/>
      <c r="L33" s="5"/>
      <c r="M33" s="5"/>
      <c r="N33" s="5"/>
    </row>
    <row r="34" spans="1:7" ht="13.5" customHeight="1">
      <c r="A34" s="210" t="s">
        <v>42</v>
      </c>
      <c r="B34" s="212">
        <v>12</v>
      </c>
      <c r="C34" s="214" t="str">
        <f>VLOOKUP(B34,'пр.взв'!B7:G86,2,FALSE)</f>
        <v>МАРЬИН Николай Михайлович</v>
      </c>
      <c r="D34" s="215" t="str">
        <f>VLOOKUP(B34,'пр.взв'!B9:G88,3,FALSE)</f>
        <v>20.09.90 кмс</v>
      </c>
      <c r="E34" s="216" t="str">
        <f>VLOOKUP(B34,'пр.взв'!B7:G86,4,FALSE)</f>
        <v>СЗФО Мурманская обл. Мурманск МО</v>
      </c>
      <c r="F34" s="208" t="str">
        <f>VLOOKUP(B34,'пр.взв'!B7:G86,5,FALSE)</f>
        <v>020116</v>
      </c>
      <c r="G34" s="209" t="str">
        <f>VLOOKUP(B34,'пр.взв'!B7:G86,6,FALSE)</f>
        <v>Аспер В.В.</v>
      </c>
    </row>
    <row r="35" spans="1:7" ht="13.5" customHeight="1">
      <c r="A35" s="211"/>
      <c r="B35" s="213"/>
      <c r="C35" s="214"/>
      <c r="D35" s="215"/>
      <c r="E35" s="216"/>
      <c r="F35" s="208"/>
      <c r="G35" s="209"/>
    </row>
    <row r="36" spans="1:7" ht="13.5" customHeight="1">
      <c r="A36" s="210" t="s">
        <v>43</v>
      </c>
      <c r="B36" s="212">
        <v>5</v>
      </c>
      <c r="C36" s="214" t="str">
        <f>VLOOKUP(B36,'пр.взв'!B7:G86,2,FALSE)</f>
        <v>ФЕТИСОВ Андрей Николаевич</v>
      </c>
      <c r="D36" s="215" t="str">
        <f>VLOOKUP(B36,'пр.взв'!B7:G86,3,FALSE)</f>
        <v>05.04.90 кмс</v>
      </c>
      <c r="E36" s="216" t="str">
        <f>VLOOKUP(B36,'пр.взв'!B7:G86,4,FALSE)</f>
        <v>ПФО Пензенская Пенза МО</v>
      </c>
      <c r="F36" s="217">
        <f>VLOOKUP(B36,'пр.взв'!B7:G86,5,FALSE)</f>
        <v>0</v>
      </c>
      <c r="G36" s="209" t="str">
        <f>VLOOKUP(B36,'пр.взв'!B7:G86,6,FALSE)</f>
        <v>Можаров ОВ</v>
      </c>
    </row>
    <row r="37" spans="1:7" ht="13.5" customHeight="1">
      <c r="A37" s="211"/>
      <c r="B37" s="213"/>
      <c r="C37" s="214"/>
      <c r="D37" s="215"/>
      <c r="E37" s="216"/>
      <c r="F37" s="217"/>
      <c r="G37" s="209"/>
    </row>
    <row r="38" spans="1:7" ht="13.5" customHeight="1">
      <c r="A38" s="210" t="s">
        <v>44</v>
      </c>
      <c r="B38" s="212">
        <v>8</v>
      </c>
      <c r="C38" s="214" t="str">
        <f>VLOOKUP(B38,'пр.взв'!B7:G86,2,FALSE)</f>
        <v>МОРОЗОВ Сергей Александрович</v>
      </c>
      <c r="D38" s="215" t="str">
        <f>VLOOKUP(B38,'пр.взв'!B7:G86,3,FALSE)</f>
        <v>29.12.87 кмс</v>
      </c>
      <c r="E38" s="216" t="str">
        <f>VLOOKUP(B38,'пр.взв'!B7:G86,4,FALSE)</f>
        <v>ЦФО Ивановская МО</v>
      </c>
      <c r="F38" s="217">
        <f>VLOOKUP(B38,'пр.взв'!B7:G86,5,FALSE)</f>
        <v>0</v>
      </c>
      <c r="G38" s="209" t="str">
        <f>VLOOKUP(B38,'пр.взв'!B7:G86,6,FALSE)</f>
        <v>Кузнецов ВА, Донник ВИ</v>
      </c>
    </row>
    <row r="39" spans="1:7" ht="13.5" customHeight="1">
      <c r="A39" s="211"/>
      <c r="B39" s="213"/>
      <c r="C39" s="214"/>
      <c r="D39" s="215"/>
      <c r="E39" s="216"/>
      <c r="F39" s="217"/>
      <c r="G39" s="209"/>
    </row>
    <row r="40" spans="1:7" ht="13.5" customHeight="1">
      <c r="A40" s="210" t="s">
        <v>45</v>
      </c>
      <c r="B40" s="212">
        <v>4</v>
      </c>
      <c r="C40" s="214" t="str">
        <f>VLOOKUP(B40,'пр.взв'!B7:G86,2,FALSE)</f>
        <v>ЧИНКОВ Максим Алексндрович</v>
      </c>
      <c r="D40" s="215" t="str">
        <f>VLOOKUP(B40,'пр.взв'!B7:G86,3,FALSE)</f>
        <v>07.11.89 кмс</v>
      </c>
      <c r="E40" s="216" t="str">
        <f>VLOOKUP(B40,'пр.взв'!B7:G86,4,FALSE)</f>
        <v>УФО Тверская Тверь МО</v>
      </c>
      <c r="F40" s="208" t="str">
        <f>VLOOKUP(B40,'пр.взв'!B7:G86,5,FALSE)</f>
        <v>003965</v>
      </c>
      <c r="G40" s="209" t="str">
        <f>VLOOKUP(B40,'пр.взв'!B7:G86,6,FALSE)</f>
        <v>Каверзин ПИ</v>
      </c>
    </row>
    <row r="41" spans="1:7" ht="13.5" customHeight="1">
      <c r="A41" s="211"/>
      <c r="B41" s="213"/>
      <c r="C41" s="214"/>
      <c r="D41" s="215"/>
      <c r="E41" s="216"/>
      <c r="F41" s="208"/>
      <c r="G41" s="209"/>
    </row>
    <row r="42" spans="1:26" ht="34.5" customHeight="1">
      <c r="A42" s="36" t="str">
        <f>HYPERLINK('[1]реквизиты'!$A$6)</f>
        <v>Гл. судья, судья МК</v>
      </c>
      <c r="B42" s="40"/>
      <c r="C42" s="40"/>
      <c r="D42" s="41"/>
      <c r="E42" s="43" t="str">
        <f>HYPERLINK('[1]реквизиты'!$G$6)</f>
        <v>Сова Б.Л.</v>
      </c>
      <c r="G42" s="45" t="str">
        <f>HYPERLINK('[1]реквизиты'!$G$7)</f>
        <v>г.Рязань</v>
      </c>
      <c r="H42" s="3"/>
      <c r="I42" s="3"/>
      <c r="J42" s="3"/>
      <c r="K42" s="3"/>
      <c r="L42" s="3"/>
      <c r="M42" s="3"/>
      <c r="N42" s="41"/>
      <c r="O42" s="41"/>
      <c r="P42" s="41"/>
      <c r="Q42" s="47"/>
      <c r="R42" s="44"/>
      <c r="S42" s="47"/>
      <c r="T42" s="44"/>
      <c r="U42" s="47"/>
      <c r="W42" s="47"/>
      <c r="X42" s="44"/>
      <c r="Y42" s="29"/>
      <c r="Z42" s="29"/>
    </row>
    <row r="43" spans="1:26" ht="28.5" customHeight="1">
      <c r="A43" s="48" t="str">
        <f>HYPERLINK('[1]реквизиты'!$A$8)</f>
        <v>Гл. секретарь, судья РК</v>
      </c>
      <c r="B43" s="40"/>
      <c r="C43" s="46"/>
      <c r="D43" s="49"/>
      <c r="E43" s="43" t="str">
        <f>HYPERLINK('[1]реквизиты'!$G$8)</f>
        <v>Пчелов С.Г.</v>
      </c>
      <c r="F43" s="3"/>
      <c r="G43" s="45" t="str">
        <f>HYPERLINK('[1]реквизиты'!$G$9)</f>
        <v>г.Чебоксары</v>
      </c>
      <c r="H43" s="3"/>
      <c r="I43" s="3"/>
      <c r="J43" s="3"/>
      <c r="K43" s="3"/>
      <c r="L43" s="3"/>
      <c r="M43" s="3"/>
      <c r="N43" s="41"/>
      <c r="O43" s="41"/>
      <c r="P43" s="41"/>
      <c r="Q43" s="47"/>
      <c r="R43" s="44"/>
      <c r="S43" s="47"/>
      <c r="T43" s="44"/>
      <c r="U43" s="47"/>
      <c r="W43" s="47"/>
      <c r="X43" s="44"/>
      <c r="Y43" s="29"/>
      <c r="Z43" s="29"/>
    </row>
    <row r="44" spans="1:13" ht="12.75">
      <c r="A44" s="205"/>
      <c r="B44" s="189"/>
      <c r="C44" s="187"/>
      <c r="D44" s="185"/>
      <c r="E44" s="206"/>
      <c r="F44" s="207"/>
      <c r="G44" s="187"/>
      <c r="H44" s="3"/>
      <c r="I44" s="3"/>
      <c r="J44" s="3"/>
      <c r="K44" s="3"/>
      <c r="L44" s="3"/>
      <c r="M44" s="3"/>
    </row>
    <row r="45" spans="1:13" ht="12.75">
      <c r="A45" s="205"/>
      <c r="B45" s="190"/>
      <c r="C45" s="187"/>
      <c r="D45" s="185"/>
      <c r="E45" s="206"/>
      <c r="F45" s="207"/>
      <c r="G45" s="187"/>
      <c r="H45" s="3"/>
      <c r="I45" s="3"/>
      <c r="J45" s="3"/>
      <c r="K45" s="3"/>
      <c r="L45" s="3"/>
      <c r="M45" s="3"/>
    </row>
    <row r="46" spans="1:10" ht="12.75">
      <c r="A46" s="205"/>
      <c r="B46" s="189"/>
      <c r="C46" s="187"/>
      <c r="D46" s="185"/>
      <c r="E46" s="206"/>
      <c r="F46" s="207"/>
      <c r="G46" s="187"/>
      <c r="H46" s="3"/>
      <c r="I46" s="3"/>
      <c r="J46" s="3"/>
    </row>
    <row r="47" spans="1:10" ht="12.75">
      <c r="A47" s="205"/>
      <c r="B47" s="190"/>
      <c r="C47" s="187"/>
      <c r="D47" s="185"/>
      <c r="E47" s="206"/>
      <c r="F47" s="207"/>
      <c r="G47" s="187"/>
      <c r="H47" s="3"/>
      <c r="I47" s="3"/>
      <c r="J47" s="3"/>
    </row>
    <row r="48" spans="1:10" ht="12.75">
      <c r="A48" s="205"/>
      <c r="B48" s="189"/>
      <c r="C48" s="187"/>
      <c r="D48" s="185"/>
      <c r="E48" s="206"/>
      <c r="F48" s="207"/>
      <c r="G48" s="187"/>
      <c r="H48" s="3"/>
      <c r="I48" s="3"/>
      <c r="J48" s="3"/>
    </row>
    <row r="49" spans="1:10" ht="12.75">
      <c r="A49" s="205"/>
      <c r="B49" s="190"/>
      <c r="C49" s="187"/>
      <c r="D49" s="185"/>
      <c r="E49" s="206"/>
      <c r="F49" s="207"/>
      <c r="G49" s="187"/>
      <c r="H49" s="3"/>
      <c r="I49" s="3"/>
      <c r="J49" s="3"/>
    </row>
    <row r="50" spans="1:10" ht="12.75">
      <c r="A50" s="205"/>
      <c r="B50" s="189"/>
      <c r="C50" s="187"/>
      <c r="D50" s="185"/>
      <c r="E50" s="206"/>
      <c r="F50" s="207"/>
      <c r="G50" s="187"/>
      <c r="H50" s="3"/>
      <c r="I50" s="3"/>
      <c r="J50" s="3"/>
    </row>
    <row r="51" spans="1:10" ht="12.75">
      <c r="A51" s="205"/>
      <c r="B51" s="190"/>
      <c r="C51" s="187"/>
      <c r="D51" s="185"/>
      <c r="E51" s="206"/>
      <c r="F51" s="207"/>
      <c r="G51" s="187"/>
      <c r="H51" s="3"/>
      <c r="I51" s="3"/>
      <c r="J51" s="3"/>
    </row>
    <row r="52" spans="1:10" ht="12.75">
      <c r="A52" s="205"/>
      <c r="B52" s="189"/>
      <c r="C52" s="187"/>
      <c r="D52" s="185"/>
      <c r="E52" s="206"/>
      <c r="F52" s="207"/>
      <c r="G52" s="187"/>
      <c r="H52" s="3"/>
      <c r="I52" s="3"/>
      <c r="J52" s="3"/>
    </row>
    <row r="53" spans="1:10" ht="12.75">
      <c r="A53" s="205"/>
      <c r="B53" s="190"/>
      <c r="C53" s="187"/>
      <c r="D53" s="185"/>
      <c r="E53" s="206"/>
      <c r="F53" s="207"/>
      <c r="G53" s="187"/>
      <c r="H53" s="3"/>
      <c r="I53" s="3"/>
      <c r="J53" s="3"/>
    </row>
    <row r="54" spans="1:10" ht="12.75">
      <c r="A54" s="205"/>
      <c r="B54" s="189"/>
      <c r="C54" s="187"/>
      <c r="D54" s="185"/>
      <c r="E54" s="206"/>
      <c r="F54" s="207"/>
      <c r="G54" s="187"/>
      <c r="H54" s="3"/>
      <c r="I54" s="3"/>
      <c r="J54" s="3"/>
    </row>
    <row r="55" spans="1:10" ht="12.75">
      <c r="A55" s="205"/>
      <c r="B55" s="190"/>
      <c r="C55" s="187"/>
      <c r="D55" s="185"/>
      <c r="E55" s="206"/>
      <c r="F55" s="207"/>
      <c r="G55" s="187"/>
      <c r="H55" s="3"/>
      <c r="I55" s="3"/>
      <c r="J55" s="3"/>
    </row>
    <row r="56" spans="1:10" ht="12.75">
      <c r="A56" s="205"/>
      <c r="B56" s="189"/>
      <c r="C56" s="187"/>
      <c r="D56" s="185"/>
      <c r="E56" s="206"/>
      <c r="F56" s="207"/>
      <c r="G56" s="187"/>
      <c r="H56" s="3"/>
      <c r="I56" s="3"/>
      <c r="J56" s="3"/>
    </row>
    <row r="57" spans="1:10" ht="12.75">
      <c r="A57" s="205"/>
      <c r="B57" s="190"/>
      <c r="C57" s="187"/>
      <c r="D57" s="185"/>
      <c r="E57" s="206"/>
      <c r="F57" s="207"/>
      <c r="G57" s="187"/>
      <c r="H57" s="3"/>
      <c r="I57" s="3"/>
      <c r="J57" s="3"/>
    </row>
    <row r="58" spans="1:10" ht="12.75">
      <c r="A58" s="205"/>
      <c r="B58" s="189"/>
      <c r="C58" s="187"/>
      <c r="D58" s="185"/>
      <c r="E58" s="206"/>
      <c r="F58" s="207"/>
      <c r="G58" s="187"/>
      <c r="H58" s="3"/>
      <c r="I58" s="3"/>
      <c r="J58" s="3"/>
    </row>
    <row r="59" spans="1:10" ht="12.75">
      <c r="A59" s="205"/>
      <c r="B59" s="190"/>
      <c r="C59" s="187"/>
      <c r="D59" s="185"/>
      <c r="E59" s="206"/>
      <c r="F59" s="207"/>
      <c r="G59" s="187"/>
      <c r="H59" s="3"/>
      <c r="I59" s="3"/>
      <c r="J59" s="3"/>
    </row>
    <row r="60" spans="1:10" ht="12.75">
      <c r="A60" s="205"/>
      <c r="B60" s="189"/>
      <c r="C60" s="187"/>
      <c r="D60" s="185"/>
      <c r="E60" s="206"/>
      <c r="F60" s="207"/>
      <c r="G60" s="187"/>
      <c r="H60" s="3"/>
      <c r="I60" s="3"/>
      <c r="J60" s="3"/>
    </row>
    <row r="61" spans="1:10" ht="12.75">
      <c r="A61" s="205"/>
      <c r="B61" s="190"/>
      <c r="C61" s="187"/>
      <c r="D61" s="185"/>
      <c r="E61" s="206"/>
      <c r="F61" s="207"/>
      <c r="G61" s="187"/>
      <c r="H61" s="3"/>
      <c r="I61" s="3"/>
      <c r="J61" s="3"/>
    </row>
    <row r="62" spans="1:10" ht="12.75">
      <c r="A62" s="205"/>
      <c r="B62" s="189"/>
      <c r="C62" s="187"/>
      <c r="D62" s="185"/>
      <c r="E62" s="206"/>
      <c r="F62" s="207"/>
      <c r="G62" s="187"/>
      <c r="H62" s="3"/>
      <c r="I62" s="3"/>
      <c r="J62" s="3"/>
    </row>
    <row r="63" spans="1:10" ht="12.75">
      <c r="A63" s="205"/>
      <c r="B63" s="190"/>
      <c r="C63" s="187"/>
      <c r="D63" s="185"/>
      <c r="E63" s="206"/>
      <c r="F63" s="207"/>
      <c r="G63" s="187"/>
      <c r="H63" s="3"/>
      <c r="I63" s="3"/>
      <c r="J63" s="3"/>
    </row>
    <row r="64" spans="1:10" ht="12.75">
      <c r="A64" s="205"/>
      <c r="B64" s="189"/>
      <c r="C64" s="187"/>
      <c r="D64" s="185"/>
      <c r="E64" s="206"/>
      <c r="F64" s="207"/>
      <c r="G64" s="187"/>
      <c r="H64" s="3"/>
      <c r="I64" s="3"/>
      <c r="J64" s="3"/>
    </row>
    <row r="65" spans="1:10" ht="12.75">
      <c r="A65" s="205"/>
      <c r="B65" s="190"/>
      <c r="C65" s="187"/>
      <c r="D65" s="185"/>
      <c r="E65" s="206"/>
      <c r="F65" s="207"/>
      <c r="G65" s="187"/>
      <c r="H65" s="3"/>
      <c r="I65" s="3"/>
      <c r="J65" s="3"/>
    </row>
    <row r="66" spans="1:10" ht="12.75">
      <c r="A66" s="205"/>
      <c r="B66" s="189"/>
      <c r="C66" s="187"/>
      <c r="D66" s="185"/>
      <c r="E66" s="206"/>
      <c r="F66" s="207"/>
      <c r="G66" s="187"/>
      <c r="H66" s="3"/>
      <c r="I66" s="3"/>
      <c r="J66" s="3"/>
    </row>
    <row r="67" spans="1:10" ht="12.75">
      <c r="A67" s="205"/>
      <c r="B67" s="190"/>
      <c r="C67" s="187"/>
      <c r="D67" s="185"/>
      <c r="E67" s="206"/>
      <c r="F67" s="207"/>
      <c r="G67" s="187"/>
      <c r="H67" s="3"/>
      <c r="I67" s="3"/>
      <c r="J67" s="3"/>
    </row>
    <row r="68" spans="1:10" ht="12.75">
      <c r="A68" s="205"/>
      <c r="B68" s="189"/>
      <c r="C68" s="187"/>
      <c r="D68" s="185"/>
      <c r="E68" s="206"/>
      <c r="F68" s="207"/>
      <c r="G68" s="187"/>
      <c r="H68" s="3"/>
      <c r="I68" s="3"/>
      <c r="J68" s="3"/>
    </row>
    <row r="69" spans="1:10" ht="12.75">
      <c r="A69" s="205"/>
      <c r="B69" s="190"/>
      <c r="C69" s="187"/>
      <c r="D69" s="185"/>
      <c r="E69" s="206"/>
      <c r="F69" s="207"/>
      <c r="G69" s="187"/>
      <c r="H69" s="3"/>
      <c r="I69" s="3"/>
      <c r="J69" s="3"/>
    </row>
    <row r="70" spans="1:10" ht="12.75">
      <c r="A70" s="205"/>
      <c r="B70" s="189"/>
      <c r="C70" s="187"/>
      <c r="D70" s="185"/>
      <c r="E70" s="206"/>
      <c r="F70" s="207"/>
      <c r="G70" s="187"/>
      <c r="H70" s="3"/>
      <c r="I70" s="3"/>
      <c r="J70" s="3"/>
    </row>
    <row r="71" spans="1:10" ht="12.75">
      <c r="A71" s="205"/>
      <c r="B71" s="190"/>
      <c r="C71" s="187"/>
      <c r="D71" s="185"/>
      <c r="E71" s="206"/>
      <c r="F71" s="207"/>
      <c r="G71" s="187"/>
      <c r="H71" s="3"/>
      <c r="I71" s="3"/>
      <c r="J71" s="3"/>
    </row>
    <row r="72" spans="1:10" ht="12.75">
      <c r="A72" s="205"/>
      <c r="B72" s="189"/>
      <c r="C72" s="187"/>
      <c r="D72" s="185"/>
      <c r="E72" s="206"/>
      <c r="F72" s="207"/>
      <c r="G72" s="187"/>
      <c r="H72" s="3"/>
      <c r="I72" s="3"/>
      <c r="J72" s="3"/>
    </row>
    <row r="73" spans="1:10" ht="12.75">
      <c r="A73" s="205"/>
      <c r="B73" s="190"/>
      <c r="C73" s="187"/>
      <c r="D73" s="185"/>
      <c r="E73" s="206"/>
      <c r="F73" s="207"/>
      <c r="G73" s="187"/>
      <c r="H73" s="3"/>
      <c r="I73" s="3"/>
      <c r="J73" s="3"/>
    </row>
    <row r="74" spans="1:10" ht="12.75">
      <c r="A74" s="205"/>
      <c r="B74" s="189"/>
      <c r="C74" s="187"/>
      <c r="D74" s="185"/>
      <c r="E74" s="206"/>
      <c r="F74" s="207"/>
      <c r="G74" s="187"/>
      <c r="H74" s="3"/>
      <c r="I74" s="3"/>
      <c r="J74" s="3"/>
    </row>
    <row r="75" spans="1:10" ht="12.75">
      <c r="A75" s="205"/>
      <c r="B75" s="190"/>
      <c r="C75" s="187"/>
      <c r="D75" s="185"/>
      <c r="E75" s="206"/>
      <c r="F75" s="207"/>
      <c r="G75" s="187"/>
      <c r="H75" s="3"/>
      <c r="I75" s="3"/>
      <c r="J75" s="3"/>
    </row>
    <row r="76" spans="1:10" ht="12.75">
      <c r="A76" s="205"/>
      <c r="B76" s="189"/>
      <c r="C76" s="187"/>
      <c r="D76" s="185"/>
      <c r="E76" s="206"/>
      <c r="F76" s="207"/>
      <c r="G76" s="187"/>
      <c r="H76" s="3"/>
      <c r="I76" s="3"/>
      <c r="J76" s="3"/>
    </row>
    <row r="77" spans="1:10" ht="12.75">
      <c r="A77" s="205"/>
      <c r="B77" s="190"/>
      <c r="C77" s="187"/>
      <c r="D77" s="185"/>
      <c r="E77" s="206"/>
      <c r="F77" s="207"/>
      <c r="G77" s="187"/>
      <c r="H77" s="3"/>
      <c r="I77" s="3"/>
      <c r="J77" s="3"/>
    </row>
    <row r="78" spans="1:10" ht="12.75">
      <c r="A78" s="205"/>
      <c r="B78" s="189"/>
      <c r="C78" s="187"/>
      <c r="D78" s="185"/>
      <c r="E78" s="206"/>
      <c r="F78" s="207"/>
      <c r="G78" s="187"/>
      <c r="H78" s="3"/>
      <c r="I78" s="3"/>
      <c r="J78" s="3"/>
    </row>
    <row r="79" spans="1:10" ht="12.75">
      <c r="A79" s="205"/>
      <c r="B79" s="190"/>
      <c r="C79" s="187"/>
      <c r="D79" s="185"/>
      <c r="E79" s="206"/>
      <c r="F79" s="207"/>
      <c r="G79" s="187"/>
      <c r="H79" s="3"/>
      <c r="I79" s="3"/>
      <c r="J79" s="3"/>
    </row>
    <row r="80" spans="1:10" ht="12.75">
      <c r="A80" s="205"/>
      <c r="B80" s="189"/>
      <c r="C80" s="187"/>
      <c r="D80" s="185"/>
      <c r="E80" s="206"/>
      <c r="F80" s="207"/>
      <c r="G80" s="187"/>
      <c r="H80" s="3"/>
      <c r="I80" s="3"/>
      <c r="J80" s="3"/>
    </row>
    <row r="81" spans="1:10" ht="12.75">
      <c r="A81" s="205"/>
      <c r="B81" s="190"/>
      <c r="C81" s="187"/>
      <c r="D81" s="185"/>
      <c r="E81" s="206"/>
      <c r="F81" s="207"/>
      <c r="G81" s="187"/>
      <c r="H81" s="3"/>
      <c r="I81" s="3"/>
      <c r="J81" s="3"/>
    </row>
    <row r="82" spans="1:10" ht="12.75">
      <c r="A82" s="56"/>
      <c r="B82" s="33"/>
      <c r="C82" s="23"/>
      <c r="D82" s="24"/>
      <c r="E82" s="26"/>
      <c r="F82" s="57"/>
      <c r="G82" s="2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270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6:A37"/>
    <mergeCell ref="B36:B37"/>
    <mergeCell ref="A40:A41"/>
    <mergeCell ref="B40:B41"/>
    <mergeCell ref="C40:C41"/>
    <mergeCell ref="D40:D41"/>
    <mergeCell ref="A38:A39"/>
    <mergeCell ref="B38:B39"/>
    <mergeCell ref="C38:C39"/>
    <mergeCell ref="D38:D39"/>
    <mergeCell ref="E44:E45"/>
    <mergeCell ref="F44:F45"/>
    <mergeCell ref="G44:G45"/>
    <mergeCell ref="F40:F41"/>
    <mergeCell ref="G40:G41"/>
    <mergeCell ref="G38:G39"/>
    <mergeCell ref="E40:E41"/>
    <mergeCell ref="E38:E39"/>
    <mergeCell ref="F38:F39"/>
    <mergeCell ref="A44:A45"/>
    <mergeCell ref="B44:B45"/>
    <mergeCell ref="C44:C45"/>
    <mergeCell ref="D44:D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B31" sqref="B31:I3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17.8515625" style="0" customWidth="1"/>
    <col min="5" max="5" width="16.140625" style="0" customWidth="1"/>
    <col min="6" max="6" width="21.421875" style="0" customWidth="1"/>
  </cols>
  <sheetData>
    <row r="1" ht="15.75">
      <c r="F1" s="52" t="str">
        <f>HYPERLINK('пр.взв'!D4)</f>
        <v>В.к.    100    кг.</v>
      </c>
    </row>
    <row r="2" ht="12.75">
      <c r="C2" s="6" t="s">
        <v>31</v>
      </c>
    </row>
    <row r="3" ht="12.75">
      <c r="C3" s="7" t="s">
        <v>32</v>
      </c>
    </row>
    <row r="4" spans="1:9" ht="12.75">
      <c r="A4" s="196" t="s">
        <v>33</v>
      </c>
      <c r="B4" s="196" t="s">
        <v>5</v>
      </c>
      <c r="C4" s="234" t="s">
        <v>2</v>
      </c>
      <c r="D4" s="196" t="s">
        <v>24</v>
      </c>
      <c r="E4" s="196" t="s">
        <v>25</v>
      </c>
      <c r="F4" s="196" t="s">
        <v>26</v>
      </c>
      <c r="G4" s="196" t="s">
        <v>27</v>
      </c>
      <c r="H4" s="196" t="s">
        <v>28</v>
      </c>
      <c r="I4" s="196" t="s">
        <v>29</v>
      </c>
    </row>
    <row r="5" spans="1:9" ht="12.7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2.75">
      <c r="A6" s="235"/>
      <c r="B6" s="236">
        <v>9</v>
      </c>
      <c r="C6" s="237" t="str">
        <f>VLOOKUP(B6,'пр.взв'!B7:E30,2,FALSE)</f>
        <v>Григорян Арам Арайикович</v>
      </c>
      <c r="D6" s="237" t="str">
        <f>VLOOKUP(C6,'пр.взв'!C7:F30,2,FALSE)</f>
        <v>03.02.90 мс</v>
      </c>
      <c r="E6" s="237" t="str">
        <f>VLOOKUP(D6,'пр.взв'!D7:G30,2,FALSE)</f>
        <v>ЦФО Тульская Тула Д</v>
      </c>
      <c r="F6" s="238"/>
      <c r="G6" s="239"/>
      <c r="H6" s="200"/>
      <c r="I6" s="196"/>
    </row>
    <row r="7" spans="1:9" ht="12.75">
      <c r="A7" s="235"/>
      <c r="B7" s="196"/>
      <c r="C7" s="237"/>
      <c r="D7" s="237"/>
      <c r="E7" s="237"/>
      <c r="F7" s="238"/>
      <c r="G7" s="238"/>
      <c r="H7" s="200"/>
      <c r="I7" s="196"/>
    </row>
    <row r="8" spans="1:9" ht="12.75">
      <c r="A8" s="240"/>
      <c r="B8" s="236">
        <v>15</v>
      </c>
      <c r="C8" s="237" t="str">
        <f>VLOOKUP(B8,'пр.взв'!B13:E36,2,FALSE)</f>
        <v>ЮСУФОВ Гаджи Чингизович</v>
      </c>
      <c r="D8" s="237" t="str">
        <f>VLOOKUP(C8,'пр.взв'!C13:F36,2,FALSE)</f>
        <v>08.05.90 кмс</v>
      </c>
      <c r="E8" s="237" t="str">
        <f>VLOOKUP(D8,'пр.взв'!D13:G36,2,FALSE)</f>
        <v>ПФО Пермский Пермь МО</v>
      </c>
      <c r="F8" s="238"/>
      <c r="G8" s="238"/>
      <c r="H8" s="196"/>
      <c r="I8" s="196"/>
    </row>
    <row r="9" spans="1:9" ht="12.75">
      <c r="A9" s="240"/>
      <c r="B9" s="196"/>
      <c r="C9" s="237"/>
      <c r="D9" s="237"/>
      <c r="E9" s="237"/>
      <c r="F9" s="238"/>
      <c r="G9" s="238"/>
      <c r="H9" s="196"/>
      <c r="I9" s="196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36</v>
      </c>
      <c r="E15" s="8"/>
      <c r="F15" s="52" t="str">
        <f>HYPERLINK('пр.взв'!D4)</f>
        <v>В.к.    100    кг.</v>
      </c>
    </row>
    <row r="16" spans="1:9" ht="12.75">
      <c r="A16" s="196" t="s">
        <v>33</v>
      </c>
      <c r="B16" s="196" t="s">
        <v>5</v>
      </c>
      <c r="C16" s="234" t="s">
        <v>2</v>
      </c>
      <c r="D16" s="196" t="s">
        <v>24</v>
      </c>
      <c r="E16" s="196" t="s">
        <v>25</v>
      </c>
      <c r="F16" s="196" t="s">
        <v>26</v>
      </c>
      <c r="G16" s="196" t="s">
        <v>27</v>
      </c>
      <c r="H16" s="196" t="s">
        <v>28</v>
      </c>
      <c r="I16" s="196" t="s">
        <v>29</v>
      </c>
    </row>
    <row r="17" spans="1:9" ht="12.75">
      <c r="A17" s="222"/>
      <c r="B17" s="222"/>
      <c r="C17" s="222"/>
      <c r="D17" s="222"/>
      <c r="E17" s="222"/>
      <c r="F17" s="222"/>
      <c r="G17" s="222"/>
      <c r="H17" s="222"/>
      <c r="I17" s="222"/>
    </row>
    <row r="18" spans="1:9" ht="12.75">
      <c r="A18" s="235"/>
      <c r="B18" s="236">
        <v>18</v>
      </c>
      <c r="C18" s="237" t="str">
        <f>VLOOKUP(B18,'пр.взв'!B23:E46,2,FALSE)</f>
        <v>ОСИПЕНКО Артем Иванович</v>
      </c>
      <c r="D18" s="237" t="str">
        <f>VLOOKUP(C18,'пр.взв'!C23:F46,2,FALSE)</f>
        <v>27.05.88 мсмк</v>
      </c>
      <c r="E18" s="237" t="str">
        <f>VLOOKUP(D18,'пр.взв'!D23:G46,2,FALSE)</f>
        <v>ЦФО Брянская Брянск ВС</v>
      </c>
      <c r="F18" s="238"/>
      <c r="G18" s="239"/>
      <c r="H18" s="200"/>
      <c r="I18" s="196"/>
    </row>
    <row r="19" spans="1:9" ht="12.75">
      <c r="A19" s="235"/>
      <c r="B19" s="196"/>
      <c r="C19" s="237"/>
      <c r="D19" s="237"/>
      <c r="E19" s="237"/>
      <c r="F19" s="238"/>
      <c r="G19" s="238"/>
      <c r="H19" s="200"/>
      <c r="I19" s="196"/>
    </row>
    <row r="20" spans="1:9" ht="12.75">
      <c r="A20" s="240"/>
      <c r="B20" s="236">
        <v>7</v>
      </c>
      <c r="C20" s="237" t="str">
        <f>VLOOKUP(B20,'пр.взв'!B9:E32,2,FALSE)</f>
        <v>ЧАРКИН Илья Николаевич</v>
      </c>
      <c r="D20" s="237" t="str">
        <f>VLOOKUP(C20,'пр.взв'!C9:F32,2,FALSE)</f>
        <v>08.01.89 мсмк</v>
      </c>
      <c r="E20" s="237" t="str">
        <f>VLOOKUP(D20,'пр.взв'!D9:G32,2,FALSE)</f>
        <v>ЦФО Рязанская Рязань </v>
      </c>
      <c r="F20" s="238"/>
      <c r="G20" s="238"/>
      <c r="H20" s="196"/>
      <c r="I20" s="196"/>
    </row>
    <row r="21" spans="1:9" ht="12.75">
      <c r="A21" s="240"/>
      <c r="B21" s="196"/>
      <c r="C21" s="237"/>
      <c r="D21" s="237"/>
      <c r="E21" s="237"/>
      <c r="F21" s="238"/>
      <c r="G21" s="238"/>
      <c r="H21" s="196"/>
      <c r="I21" s="196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37</v>
      </c>
      <c r="F28" s="52" t="str">
        <f>HYPERLINK('пр.взв'!D4)</f>
        <v>В.к.    100    кг.</v>
      </c>
    </row>
    <row r="29" spans="1:9" ht="12.75">
      <c r="A29" s="196" t="s">
        <v>33</v>
      </c>
      <c r="B29" s="196" t="s">
        <v>5</v>
      </c>
      <c r="C29" s="234" t="s">
        <v>2</v>
      </c>
      <c r="D29" s="196" t="s">
        <v>24</v>
      </c>
      <c r="E29" s="196" t="s">
        <v>25</v>
      </c>
      <c r="F29" s="196" t="s">
        <v>26</v>
      </c>
      <c r="G29" s="196" t="s">
        <v>27</v>
      </c>
      <c r="H29" s="196" t="s">
        <v>28</v>
      </c>
      <c r="I29" s="196" t="s">
        <v>29</v>
      </c>
    </row>
    <row r="30" spans="1:9" ht="12.75">
      <c r="A30" s="222"/>
      <c r="B30" s="222"/>
      <c r="C30" s="222"/>
      <c r="D30" s="222"/>
      <c r="E30" s="222"/>
      <c r="F30" s="222"/>
      <c r="G30" s="222"/>
      <c r="H30" s="222"/>
      <c r="I30" s="222"/>
    </row>
    <row r="31" spans="1:9" ht="12.75">
      <c r="A31" s="235"/>
      <c r="B31" s="241"/>
      <c r="C31" s="242" t="e">
        <f>VLOOKUP(B31,'пр.взв'!B7:D30,2,FALSE)</f>
        <v>#N/A</v>
      </c>
      <c r="D31" s="242" t="e">
        <f>VLOOKUP(C31,'пр.взв'!C7:E30,2,FALSE)</f>
        <v>#N/A</v>
      </c>
      <c r="E31" s="242" t="e">
        <f>VLOOKUP(D31,'пр.взв'!D7:F30,2,FALSE)</f>
        <v>#N/A</v>
      </c>
      <c r="F31" s="243"/>
      <c r="G31" s="244"/>
      <c r="H31" s="245"/>
      <c r="I31" s="241"/>
    </row>
    <row r="32" spans="1:9" ht="12.75">
      <c r="A32" s="235"/>
      <c r="B32" s="241"/>
      <c r="C32" s="242"/>
      <c r="D32" s="242"/>
      <c r="E32" s="242"/>
      <c r="F32" s="243"/>
      <c r="G32" s="243"/>
      <c r="H32" s="245"/>
      <c r="I32" s="241"/>
    </row>
    <row r="33" spans="1:9" ht="12.75">
      <c r="A33" s="240"/>
      <c r="B33" s="241"/>
      <c r="C33" s="242" t="e">
        <f>VLOOKUP(B33,'пр.взв'!B9:D32,2,FALSE)</f>
        <v>#N/A</v>
      </c>
      <c r="D33" s="242" t="e">
        <f>VLOOKUP(C33,'пр.взв'!C9:E32,2,FALSE)</f>
        <v>#N/A</v>
      </c>
      <c r="E33" s="242" t="e">
        <f>VLOOKUP(D33,'пр.взв'!D9:F32,2,FALSE)</f>
        <v>#N/A</v>
      </c>
      <c r="F33" s="243"/>
      <c r="G33" s="243"/>
      <c r="H33" s="241"/>
      <c r="I33" s="241"/>
    </row>
    <row r="34" spans="1:9" ht="12.75">
      <c r="A34" s="240"/>
      <c r="B34" s="241"/>
      <c r="C34" s="242"/>
      <c r="D34" s="242"/>
      <c r="E34" s="242"/>
      <c r="F34" s="243"/>
      <c r="G34" s="243"/>
      <c r="H34" s="241"/>
      <c r="I34" s="241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2010-01-25T08:26:48Z</cp:lastPrinted>
  <dcterms:created xsi:type="dcterms:W3CDTF">1996-10-08T23:32:33Z</dcterms:created>
  <dcterms:modified xsi:type="dcterms:W3CDTF">2010-01-25T08:27:24Z</dcterms:modified>
  <cp:category/>
  <cp:version/>
  <cp:contentType/>
  <cp:contentStatus/>
</cp:coreProperties>
</file>