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16" windowWidth="4455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>
    <definedName name="_xlnm._FilterDatabase" localSheetId="0" hidden="1">'Итоговый'!$A$5:$I$5</definedName>
    <definedName name="_xlnm._FilterDatabase" localSheetId="1" hidden="1">'пр.взв.'!$A$5:$G$71</definedName>
  </definedNames>
  <calcPr fullCalcOnLoad="1"/>
</workbook>
</file>

<file path=xl/sharedStrings.xml><?xml version="1.0" encoding="utf-8"?>
<sst xmlns="http://schemas.openxmlformats.org/spreadsheetml/2006/main" count="341" uniqueCount="181">
  <si>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</si>
  <si>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</si>
  <si>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</si>
  <si>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</si>
  <si>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</si>
  <si>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</si>
  <si>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</si>
  <si>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</si>
  <si>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</si>
  <si>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</si>
  <si>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</si>
  <si>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</si>
  <si>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</si>
  <si>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</si>
  <si>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</si>
  <si>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</si>
  <si>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</si>
  <si>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</si>
  <si>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</si>
  <si>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</si>
  <si>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</si>
  <si>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</si>
  <si>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</si>
  <si>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</si>
  <si>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</si>
  <si>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</si>
  <si>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</si>
  <si>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</si>
  <si>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</si>
  <si>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</si>
  <si>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</si>
  <si>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</si>
  <si>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</si>
  <si>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</si>
  <si>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</si>
  <si>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</si>
  <si>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</si>
  <si>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</si>
  <si>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</si>
  <si>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</si>
  <si>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</si>
  <si>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</si>
  <si>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</si>
  <si>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</si>
  <si>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</si>
  <si>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</si>
  <si>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</si>
  <si>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</si>
  <si>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</si>
  <si>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</si>
  <si>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</si>
  <si>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</si>
  <si>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</si>
  <si>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</si>
  <si>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</si>
  <si>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</si>
  <si>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</si>
  <si>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</si>
  <si>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</si>
  <si>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</si>
  <si>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</si>
  <si>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</si>
  <si>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</si>
  <si>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</si>
  <si>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</si>
  <si>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</si>
  <si>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</si>
  <si>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</si>
  <si>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</si>
  <si>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</si>
  <si>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</si>
  <si>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</si>
  <si>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</si>
  <si>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Команда</t>
  </si>
  <si>
    <t>МУСТАФАЕВ Гумбат Шагин-Оглы</t>
  </si>
  <si>
    <t>06.07.90 кмс</t>
  </si>
  <si>
    <t>УВД по Иванорвской обл.</t>
  </si>
  <si>
    <t>ИЩУК Сергей Николаевич</t>
  </si>
  <si>
    <t>1910.80 кмс</t>
  </si>
  <si>
    <t>УВД по Костромской обл.</t>
  </si>
  <si>
    <t>САКАЛОВ Рамазан Магомедханович</t>
  </si>
  <si>
    <t>01.01.88 кмс</t>
  </si>
  <si>
    <t>ЧЕРТКОЕВ Тамази Исмаилович</t>
  </si>
  <si>
    <t>МВД по РСО-Алания</t>
  </si>
  <si>
    <t>АНОХИН Николай Анатольевич</t>
  </si>
  <si>
    <t>14.05.83 кмс</t>
  </si>
  <si>
    <t>УВД по Новгородской обл.</t>
  </si>
  <si>
    <t>ШЕВЧЕНКО Александр Геннадьевич</t>
  </si>
  <si>
    <t>11.10.81 мс</t>
  </si>
  <si>
    <t>ГУВД по Иркутской обл.</t>
  </si>
  <si>
    <t>ССОРИН Сергей Сергеевич</t>
  </si>
  <si>
    <t>23.09.83 МС</t>
  </si>
  <si>
    <t>УВД по Вологодской обл.</t>
  </si>
  <si>
    <t>МАЛОВ Евгений Сергеевич</t>
  </si>
  <si>
    <t>16.04.84 мс</t>
  </si>
  <si>
    <t>МВД по Чувашской р-ке</t>
  </si>
  <si>
    <t>ГАСЫМОВ Руслан Мирагаевич</t>
  </si>
  <si>
    <t>17.01.85 змс</t>
  </si>
  <si>
    <t>ГУВД по С.Птб и Ленинградской обл</t>
  </si>
  <si>
    <t>КУЩЕВ Игорь Васильевич</t>
  </si>
  <si>
    <t>24.02.83 мс</t>
  </si>
  <si>
    <t>МВД по Р. Алтай</t>
  </si>
  <si>
    <t>ЕГИН Роман Сергеевич</t>
  </si>
  <si>
    <t>15.12.85 кмс</t>
  </si>
  <si>
    <t>ГУВД по Саратовской обл.</t>
  </si>
  <si>
    <t>БАРКАЛАЕВ Джабраил Абдулгаджиевич</t>
  </si>
  <si>
    <t>72 мс</t>
  </si>
  <si>
    <t>МВД по Р. Дагестан</t>
  </si>
  <si>
    <t>ТИМОШКИН Алексей Анатольевич</t>
  </si>
  <si>
    <t>27.07.71 мсмк</t>
  </si>
  <si>
    <t>ГУВД по Волгоградской обл.</t>
  </si>
  <si>
    <t>ЧИСТЯКОВ Артем Олегович</t>
  </si>
  <si>
    <t>УВД по Калужской обл.</t>
  </si>
  <si>
    <t>ДЖАМАВОВ Мурат Абдурахманович</t>
  </si>
  <si>
    <t>ГУВД по Ставропольскому краю</t>
  </si>
  <si>
    <t>ИВАНОВ Филипп Олегович</t>
  </si>
  <si>
    <t>10.01.90  мс</t>
  </si>
  <si>
    <t>ГУВД по Красноярскому краю</t>
  </si>
  <si>
    <t>КОШКАРОВСКИЙ Максим Владимирович</t>
  </si>
  <si>
    <t>07.04.87 мс</t>
  </si>
  <si>
    <t>САМОЙЛОВИЧ Михаил Александрович</t>
  </si>
  <si>
    <t>19.09.87 мс</t>
  </si>
  <si>
    <t>УВД по Калининградской обл.</t>
  </si>
  <si>
    <t>ОСИПЕНКО Артем Иванович</t>
  </si>
  <si>
    <t>27.05.88 мсмк</t>
  </si>
  <si>
    <t>УВД по Брянской обл.</t>
  </si>
  <si>
    <t>ЛИПИН Сергей Венедиктович</t>
  </si>
  <si>
    <t>08.09.73 мс</t>
  </si>
  <si>
    <t>УВД по ЯНАО</t>
  </si>
  <si>
    <t>МАЙОРОВ Евгений Владимирович</t>
  </si>
  <si>
    <t>14.02.83 мс</t>
  </si>
  <si>
    <t>УВД по Ярославской обл.</t>
  </si>
  <si>
    <t>ОГАРКОВ Дмитрий Витальевич</t>
  </si>
  <si>
    <t>20.10.81 кмс</t>
  </si>
  <si>
    <t>УВД по Архангелькой обл.</t>
  </si>
  <si>
    <t>МАМЧУЕВ Расул Бучарович</t>
  </si>
  <si>
    <t>07.05.78 кмс</t>
  </si>
  <si>
    <t>МВД по КЧР</t>
  </si>
  <si>
    <t>ВАСИЛЬЕВ Александр Леонидович</t>
  </si>
  <si>
    <t>03.07.69 мс</t>
  </si>
  <si>
    <t>ГУВД по Воронежской обл.</t>
  </si>
  <si>
    <t>ЖИХАРЕВ Федор Алексеевич</t>
  </si>
  <si>
    <t>26.12.83 кмс</t>
  </si>
  <si>
    <t>ГОРБУНОВ Дмитрий Александрович</t>
  </si>
  <si>
    <t>16.10.79 кмс</t>
  </si>
  <si>
    <t>УВД по Астраханской обл.</t>
  </si>
  <si>
    <t>АФАНАСЬЕВ Трофин Анатольевич</t>
  </si>
  <si>
    <t>10.06.77 кмс</t>
  </si>
  <si>
    <t>МВД по Р. Саха (Якутия)</t>
  </si>
  <si>
    <t xml:space="preserve">КУЗНЕЦОВ Михаил Борисович </t>
  </si>
  <si>
    <t>22.08.80 кмс</t>
  </si>
  <si>
    <t>УВД по Орловскй обл.</t>
  </si>
  <si>
    <t>ГУВД по Ростовской обл.</t>
  </si>
  <si>
    <t>НЕГАНОВ Максим Юрьевич</t>
  </si>
  <si>
    <t>ГУВД по г. Москве</t>
  </si>
  <si>
    <t>ЗЕМСКОВ Максим Юрьевич</t>
  </si>
  <si>
    <t>ГУВД по Самарской обл.</t>
  </si>
  <si>
    <t>БОРОДАЕНКО Григорий Владимирович</t>
  </si>
  <si>
    <t>19.05.84 мс</t>
  </si>
  <si>
    <t>УВД по Тульской обл.</t>
  </si>
  <si>
    <t>ДЖАРИМОК Азмет Нурбиевич</t>
  </si>
  <si>
    <t>02.07.83 мс</t>
  </si>
  <si>
    <t>ГУВД по Краснодарскому краю</t>
  </si>
  <si>
    <t>в.к. 100  кг</t>
  </si>
  <si>
    <t>4:0</t>
  </si>
  <si>
    <t>3:1</t>
  </si>
  <si>
    <t>3:0</t>
  </si>
  <si>
    <t>3,5:0</t>
  </si>
  <si>
    <t>5-6</t>
  </si>
  <si>
    <t>7-8</t>
  </si>
  <si>
    <t>9-12</t>
  </si>
  <si>
    <t>13-16</t>
  </si>
  <si>
    <t>18-21</t>
  </si>
  <si>
    <t>22-33</t>
  </si>
  <si>
    <t>БЕЛУЯН Григор Окопович</t>
  </si>
  <si>
    <t>17.07.78 мс</t>
  </si>
  <si>
    <t>25.05.84 мсмк</t>
  </si>
  <si>
    <t>25.05.85 мс</t>
  </si>
  <si>
    <t>20.09.84 мс</t>
  </si>
  <si>
    <t>25.03.81 кмс</t>
  </si>
  <si>
    <t>05.11.79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</si>
</sst>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0"/>
    </font>
    <font>
      <b/>
      <sz val="12"/>
      <color indexed="9"/>
      <name val="Arial Narrow"/>
      <family val="2"/>
    </font>
    <font>
      <sz val="8"/>
      <name val="Tahoma"/>
      <family val="2"/>
    </font>
    <font>
      <sz val="10"/>
      <color indexed="9"/>
      <name val="Arial Narrow"/>
      <family val="2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8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29" fillId="2" borderId="19" xfId="15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/>
    </xf>
    <xf numFmtId="49" fontId="9" fillId="0" borderId="1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49" fontId="0" fillId="5" borderId="20" xfId="0" applyNumberFormat="1" applyFont="1" applyFill="1" applyBorder="1" applyAlignment="1">
      <alignment horizontal="center"/>
    </xf>
    <xf numFmtId="49" fontId="0" fillId="5" borderId="11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16" fillId="0" borderId="0" xfId="15" applyFont="1" applyBorder="1" applyAlignment="1" applyProtection="1">
      <alignment/>
      <protection/>
    </xf>
    <xf numFmtId="0" fontId="7" fillId="0" borderId="0" xfId="15" applyFont="1" applyBorder="1" applyAlignment="1" applyProtection="1">
      <alignment horizontal="left"/>
      <protection/>
    </xf>
    <xf numFmtId="0" fontId="7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8" fillId="3" borderId="43" xfId="15" applyFont="1" applyFill="1" applyBorder="1" applyAlignment="1" applyProtection="1">
      <alignment horizontal="center" vertical="center" wrapText="1"/>
      <protection/>
    </xf>
    <xf numFmtId="0" fontId="28" fillId="3" borderId="44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6" fillId="0" borderId="43" xfId="15" applyFont="1" applyBorder="1" applyAlignment="1" applyProtection="1">
      <alignment horizontal="center" vertical="center" wrapText="1"/>
      <protection/>
    </xf>
    <xf numFmtId="0" fontId="16" fillId="0" borderId="44" xfId="15" applyFont="1" applyBorder="1" applyAlignment="1" applyProtection="1">
      <alignment horizontal="center" vertical="center" wrapText="1"/>
      <protection/>
    </xf>
    <xf numFmtId="0" fontId="16" fillId="0" borderId="45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4" fontId="7" fillId="0" borderId="46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49" fontId="22" fillId="0" borderId="4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6" borderId="47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49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15" fillId="5" borderId="43" xfId="15" applyFont="1" applyFill="1" applyBorder="1" applyAlignment="1" applyProtection="1">
      <alignment horizontal="center" vertical="center" wrapText="1"/>
      <protection/>
    </xf>
    <xf numFmtId="0" fontId="15" fillId="5" borderId="44" xfId="15" applyFont="1" applyFill="1" applyBorder="1" applyAlignment="1" applyProtection="1">
      <alignment horizontal="center" vertical="center" wrapText="1"/>
      <protection/>
    </xf>
    <xf numFmtId="0" fontId="15" fillId="5" borderId="45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6" borderId="43" xfId="15" applyFont="1" applyFill="1" applyBorder="1" applyAlignment="1">
      <alignment horizontal="center" vertical="center"/>
    </xf>
    <xf numFmtId="0" fontId="25" fillId="6" borderId="44" xfId="15" applyFont="1" applyFill="1" applyBorder="1" applyAlignment="1">
      <alignment horizontal="center" vertical="center"/>
    </xf>
    <xf numFmtId="0" fontId="25" fillId="6" borderId="45" xfId="15" applyFont="1" applyFill="1" applyBorder="1" applyAlignment="1">
      <alignment horizontal="center" vertical="center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8" xfId="15" applyNumberFormat="1" applyFont="1" applyBorder="1" applyAlignment="1">
      <alignment horizontal="center" vertical="center" wrapText="1"/>
    </xf>
    <xf numFmtId="0" fontId="15" fillId="0" borderId="43" xfId="15" applyFont="1" applyBorder="1" applyAlignment="1" applyProtection="1">
      <alignment horizontal="center" vertical="center" wrapText="1"/>
      <protection/>
    </xf>
    <xf numFmtId="0" fontId="15" fillId="0" borderId="44" xfId="15" applyFont="1" applyBorder="1" applyAlignment="1" applyProtection="1">
      <alignment horizontal="center" vertical="center" wrapText="1"/>
      <protection/>
    </xf>
    <xf numFmtId="0" fontId="15" fillId="0" borderId="45" xfId="15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20" fillId="0" borderId="26" xfId="15" applyNumberFormat="1" applyFont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25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5" xfId="15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3" borderId="45" xfId="15" applyFont="1" applyFill="1" applyBorder="1" applyAlignment="1" applyProtection="1">
      <alignment horizontal="center" vertical="center" wrapText="1"/>
      <protection/>
    </xf>
    <xf numFmtId="0" fontId="32" fillId="0" borderId="24" xfId="15" applyFont="1" applyBorder="1" applyAlignment="1">
      <alignment horizontal="left" vertical="center" wrapText="1"/>
    </xf>
    <xf numFmtId="0" fontId="32" fillId="0" borderId="11" xfId="15" applyFont="1" applyBorder="1" applyAlignment="1">
      <alignment horizontal="left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2" borderId="1" xfId="15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0" fillId="2" borderId="51" xfId="0" applyNumberFormat="1" applyFont="1" applyFill="1" applyBorder="1" applyAlignment="1">
      <alignment horizontal="center" vertical="center" wrapText="1"/>
    </xf>
    <xf numFmtId="0" fontId="30" fillId="2" borderId="49" xfId="0" applyNumberFormat="1" applyFont="1" applyFill="1" applyBorder="1" applyAlignment="1">
      <alignment horizontal="center" vertical="center" wrapText="1"/>
    </xf>
    <xf numFmtId="0" fontId="30" fillId="2" borderId="27" xfId="0" applyNumberFormat="1" applyFont="1" applyFill="1" applyBorder="1" applyAlignment="1">
      <alignment horizontal="center" vertical="center" wrapText="1"/>
    </xf>
    <xf numFmtId="0" fontId="30" fillId="2" borderId="50" xfId="0" applyNumberFormat="1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6" fillId="0" borderId="51" xfId="15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32" fillId="0" borderId="25" xfId="15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32" fillId="0" borderId="55" xfId="15" applyFont="1" applyBorder="1" applyAlignment="1">
      <alignment horizontal="left" vertical="center" wrapText="1"/>
    </xf>
    <xf numFmtId="0" fontId="32" fillId="0" borderId="56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29" fillId="2" borderId="0" xfId="15" applyNumberFormat="1" applyFont="1" applyFill="1" applyBorder="1" applyAlignment="1">
      <alignment horizontal="center" vertical="center" wrapText="1"/>
    </xf>
    <xf numFmtId="0" fontId="29" fillId="2" borderId="51" xfId="15" applyNumberFormat="1" applyFont="1" applyFill="1" applyBorder="1" applyAlignment="1">
      <alignment horizontal="center" vertical="center" wrapText="1"/>
    </xf>
    <xf numFmtId="0" fontId="29" fillId="2" borderId="49" xfId="15" applyNumberFormat="1" applyFont="1" applyFill="1" applyBorder="1" applyAlignment="1">
      <alignment horizontal="center" vertical="center" wrapText="1"/>
    </xf>
    <xf numFmtId="0" fontId="29" fillId="2" borderId="27" xfId="15" applyNumberFormat="1" applyFont="1" applyFill="1" applyBorder="1" applyAlignment="1">
      <alignment horizontal="center" vertical="center" wrapText="1"/>
    </xf>
    <xf numFmtId="0" fontId="29" fillId="2" borderId="50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400050</xdr:colOff>
      <xdr:row>2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0" y="38100"/>
          <a:ext cx="819150" cy="66675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790575</xdr:colOff>
      <xdr:row>2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771525</xdr:colOff>
      <xdr:row>1</xdr:row>
      <xdr:rowOff>323850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42;&#1044;-2010\&#1063;&#1077;&#1084;&#1087;&#1080;&#1086;&#1085;&#1072;&#1090;%20&#1052;&#1042;&#1044;%202010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9"/>
  <sheetViews>
    <sheetView tabSelected="1" workbookViewId="0" topLeftCell="A1">
      <pane xSplit="1" ySplit="5" topLeftCell="B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36.140625" style="0" customWidth="1"/>
    <col min="4" max="4" width="18.8515625" style="0" customWidth="1"/>
    <col min="5" max="5" width="28.140625" style="0" customWidth="1"/>
  </cols>
  <sheetData>
    <row r="1" spans="1:5" ht="18" customHeight="1" thickBot="1">
      <c r="A1" s="179" t="s">
        <v>30</v>
      </c>
      <c r="B1" s="179"/>
      <c r="C1" s="179"/>
      <c r="D1" s="179"/>
      <c r="E1" s="179"/>
    </row>
    <row r="2" spans="2:5" ht="30.75" customHeight="1" thickBot="1">
      <c r="B2" s="209" t="s">
        <v>32</v>
      </c>
      <c r="C2" s="209"/>
      <c r="D2" s="210" t="str">
        <f>HYPERLINK('[1]реквизиты'!$A$2)</f>
        <v>Чемпионат МВД России по САМОЗАЩИТЕ БЕЗ ОРУЖИЯ, среди МВД, ГУВД, УВД по субъектам РФ</v>
      </c>
      <c r="E2" s="211"/>
    </row>
    <row r="3" spans="2:5" ht="15" customHeight="1" thickBot="1">
      <c r="B3" s="114"/>
      <c r="C3" s="212" t="str">
        <f>HYPERLINK('[1]реквизиты'!$A$3)</f>
        <v>11-15 февраля 2010 г.     г. Москва</v>
      </c>
      <c r="D3" s="212"/>
      <c r="E3" s="149" t="str">
        <f>HYPERLINK('пр.взв.'!F3)</f>
        <v>в.к. 100  кг</v>
      </c>
    </row>
    <row r="4" spans="1:5" ht="12.75" customHeight="1">
      <c r="A4" s="188" t="s">
        <v>8</v>
      </c>
      <c r="B4" s="190" t="s">
        <v>3</v>
      </c>
      <c r="C4" s="180" t="s">
        <v>4</v>
      </c>
      <c r="D4" s="182" t="s">
        <v>5</v>
      </c>
      <c r="E4" s="184" t="s">
        <v>73</v>
      </c>
    </row>
    <row r="5" spans="1:5" ht="9.75" customHeight="1" thickBot="1">
      <c r="A5" s="189"/>
      <c r="B5" s="191"/>
      <c r="C5" s="181"/>
      <c r="D5" s="183"/>
      <c r="E5" s="185"/>
    </row>
    <row r="6" spans="1:5" ht="9.75" customHeight="1">
      <c r="A6" s="193" t="s">
        <v>34</v>
      </c>
      <c r="B6" s="195">
        <v>3</v>
      </c>
      <c r="C6" s="197" t="str">
        <f>VLOOKUP(B6,'пр.взв.'!B6:G133,2,FALSE)</f>
        <v>ОСИПЕНКО Артем Иванович</v>
      </c>
      <c r="D6" s="198" t="str">
        <f>VLOOKUP(B6,'пр.взв.'!B6:G133,3,FALSE)</f>
        <v>27.05.88 мсмк</v>
      </c>
      <c r="E6" s="186" t="str">
        <f>VLOOKUP(B6,'пр.взв.'!B6:G133,4,FALSE)</f>
        <v>УВД по Брянской обл.</v>
      </c>
    </row>
    <row r="7" spans="1:5" ht="9.75" customHeight="1">
      <c r="A7" s="194"/>
      <c r="B7" s="172"/>
      <c r="C7" s="174"/>
      <c r="D7" s="176"/>
      <c r="E7" s="187"/>
    </row>
    <row r="8" spans="1:5" ht="9.75" customHeight="1">
      <c r="A8" s="196" t="s">
        <v>35</v>
      </c>
      <c r="B8" s="172">
        <v>20</v>
      </c>
      <c r="C8" s="173" t="str">
        <f>VLOOKUP(B8,'пр.взв.'!B6:G133,2,FALSE)</f>
        <v>ГАСЫМОВ Руслан Мирагаевич</v>
      </c>
      <c r="D8" s="175" t="str">
        <f>VLOOKUP(B8,'пр.взв.'!B6:G133,3,FALSE)</f>
        <v>17.01.85 змс</v>
      </c>
      <c r="E8" s="170" t="str">
        <f>VLOOKUP(B8,'пр.взв.'!B6:G133,4,FALSE)</f>
        <v>ГУВД по С.Птб и Ленинградской обл</v>
      </c>
    </row>
    <row r="9" spans="1:5" ht="9.75" customHeight="1">
      <c r="A9" s="196"/>
      <c r="B9" s="172"/>
      <c r="C9" s="174"/>
      <c r="D9" s="176"/>
      <c r="E9" s="187"/>
    </row>
    <row r="10" spans="1:5" ht="9.75" customHeight="1">
      <c r="A10" s="192" t="s">
        <v>36</v>
      </c>
      <c r="B10" s="172">
        <v>26</v>
      </c>
      <c r="C10" s="173" t="str">
        <f>VLOOKUP(B10,'пр.взв.'!B6:G133,2,FALSE)</f>
        <v>НЕГАНОВ Максим Юрьевич</v>
      </c>
      <c r="D10" s="175" t="str">
        <f>VLOOKUP(B10,'пр.взв.'!B6:G133,3,FALSE)</f>
        <v>25.05.84 мсмк</v>
      </c>
      <c r="E10" s="170" t="str">
        <f>VLOOKUP(B10,'пр.взв.'!B6:G133,4,FALSE)</f>
        <v>ГУВД по г. Москве</v>
      </c>
    </row>
    <row r="11" spans="1:5" ht="9.75" customHeight="1">
      <c r="A11" s="192"/>
      <c r="B11" s="172"/>
      <c r="C11" s="174"/>
      <c r="D11" s="176"/>
      <c r="E11" s="187"/>
    </row>
    <row r="12" spans="1:5" ht="9.75" customHeight="1">
      <c r="A12" s="192" t="s">
        <v>36</v>
      </c>
      <c r="B12" s="172">
        <v>33</v>
      </c>
      <c r="C12" s="173" t="str">
        <f>VLOOKUP(B12,'пр.взв.'!B6:G133,2,FALSE)</f>
        <v>ДЖАРИМОК Азмет Нурбиевич</v>
      </c>
      <c r="D12" s="175" t="str">
        <f>VLOOKUP(B12,'пр.взв.'!B6:G133,3,FALSE)</f>
        <v>02.07.83 мс</v>
      </c>
      <c r="E12" s="170" t="str">
        <f>VLOOKUP(B12,'пр.взв.'!B6:G133,4,FALSE)</f>
        <v>ГУВД по Краснодарскому краю</v>
      </c>
    </row>
    <row r="13" spans="1:5" ht="9.75" customHeight="1" thickBot="1">
      <c r="A13" s="200"/>
      <c r="B13" s="201"/>
      <c r="C13" s="202"/>
      <c r="D13" s="203"/>
      <c r="E13" s="204"/>
    </row>
    <row r="14" spans="1:5" ht="9.75" customHeight="1">
      <c r="A14" s="205" t="s">
        <v>168</v>
      </c>
      <c r="B14" s="206">
        <v>21</v>
      </c>
      <c r="C14" s="207" t="str">
        <f>VLOOKUP(B14,'пр.взв.'!B6:G133,2,FALSE)</f>
        <v>БАРКАЛАЕВ Джабраил Абдулгаджиевич</v>
      </c>
      <c r="D14" s="208" t="str">
        <f>VLOOKUP(B14,'пр.взв.'!B6:G133,3,FALSE)</f>
        <v>72 мс</v>
      </c>
      <c r="E14" s="199" t="str">
        <f>VLOOKUP(B14,'пр.взв.'!B6:G133,4,FALSE)</f>
        <v>МВД по Р. Дагестан</v>
      </c>
    </row>
    <row r="15" spans="1:5" ht="9.75" customHeight="1">
      <c r="A15" s="171"/>
      <c r="B15" s="172"/>
      <c r="C15" s="174"/>
      <c r="D15" s="176"/>
      <c r="E15" s="178"/>
    </row>
    <row r="16" spans="1:5" ht="9.75" customHeight="1">
      <c r="A16" s="171" t="s">
        <v>168</v>
      </c>
      <c r="B16" s="172">
        <v>14</v>
      </c>
      <c r="C16" s="173" t="str">
        <f>VLOOKUP(B16,'пр.взв.'!B6:G133,2,FALSE)</f>
        <v>МАЙОРОВ Евгений Владимирович</v>
      </c>
      <c r="D16" s="175" t="str">
        <f>VLOOKUP(B16,'пр.взв.'!B6:G133,3,FALSE)</f>
        <v>14.02.83 мс</v>
      </c>
      <c r="E16" s="177" t="str">
        <f>VLOOKUP(B16,'пр.взв.'!B6:G133,4,FALSE)</f>
        <v>УВД по Ярославской обл.</v>
      </c>
    </row>
    <row r="17" spans="1:5" ht="9.75" customHeight="1">
      <c r="A17" s="171"/>
      <c r="B17" s="172"/>
      <c r="C17" s="174"/>
      <c r="D17" s="176"/>
      <c r="E17" s="178"/>
    </row>
    <row r="18" spans="1:5" ht="9.75" customHeight="1">
      <c r="A18" s="171" t="s">
        <v>169</v>
      </c>
      <c r="B18" s="172">
        <v>27</v>
      </c>
      <c r="C18" s="173" t="str">
        <f>VLOOKUP(B18,'пр.взв.'!B6:G1338,2,FALSE)</f>
        <v>САМОЙЛОВИЧ Михаил Александрович</v>
      </c>
      <c r="D18" s="175" t="str">
        <f>VLOOKUP(B18,'пр.взв.'!B6:G133,3,FALSE)</f>
        <v>19.09.87 мс</v>
      </c>
      <c r="E18" s="177" t="str">
        <f>VLOOKUP(B18,'пр.взв.'!B6:G133,4,FALSE)</f>
        <v>УВД по Калининградской обл.</v>
      </c>
    </row>
    <row r="19" spans="1:5" ht="9.75" customHeight="1">
      <c r="A19" s="171"/>
      <c r="B19" s="172"/>
      <c r="C19" s="174"/>
      <c r="D19" s="176"/>
      <c r="E19" s="178"/>
    </row>
    <row r="20" spans="1:5" ht="9.75" customHeight="1">
      <c r="A20" s="171" t="s">
        <v>169</v>
      </c>
      <c r="B20" s="172">
        <v>28</v>
      </c>
      <c r="C20" s="173" t="str">
        <f>VLOOKUP(B20,'пр.взв.'!B6:G133,2,FALSE)</f>
        <v>ССОРИН Сергей Сергеевич</v>
      </c>
      <c r="D20" s="175" t="str">
        <f>VLOOKUP(B20,'пр.взв.'!B6:G133,3,FALSE)</f>
        <v>23.09.83 МС</v>
      </c>
      <c r="E20" s="177" t="str">
        <f>VLOOKUP(B20,'пр.взв.'!B6:G133,4,FALSE)</f>
        <v>УВД по Вологодской обл.</v>
      </c>
    </row>
    <row r="21" spans="1:5" ht="9.75" customHeight="1">
      <c r="A21" s="171"/>
      <c r="B21" s="172"/>
      <c r="C21" s="174"/>
      <c r="D21" s="176"/>
      <c r="E21" s="178"/>
    </row>
    <row r="22" spans="1:5" ht="9.75" customHeight="1">
      <c r="A22" s="171" t="s">
        <v>170</v>
      </c>
      <c r="B22" s="172">
        <v>9</v>
      </c>
      <c r="C22" s="173" t="str">
        <f>VLOOKUP(B22,'пр.взв.'!B6:G133,2,FALSE)</f>
        <v>ЗЕМСКОВ Максим Юрьевич</v>
      </c>
      <c r="D22" s="175" t="str">
        <f>VLOOKUP(B22,'пр.взв.'!B6:G133,3,FALSE)</f>
        <v>25.05.85 мс</v>
      </c>
      <c r="E22" s="177" t="str">
        <f>VLOOKUP(B22,'пр.взв.'!B6:G133,4,FALSE)</f>
        <v>ГУВД по Самарской обл.</v>
      </c>
    </row>
    <row r="23" spans="1:5" ht="9.75" customHeight="1">
      <c r="A23" s="171"/>
      <c r="B23" s="172"/>
      <c r="C23" s="174"/>
      <c r="D23" s="176"/>
      <c r="E23" s="178"/>
    </row>
    <row r="24" spans="1:5" ht="9.75" customHeight="1">
      <c r="A24" s="171" t="s">
        <v>170</v>
      </c>
      <c r="B24" s="172">
        <v>15</v>
      </c>
      <c r="C24" s="173" t="str">
        <f>VLOOKUP(B24,'пр.взв.'!B6:G133,2,FALSE)</f>
        <v>КОШКАРОВСКИЙ Максим Владимирович</v>
      </c>
      <c r="D24" s="175" t="str">
        <f>VLOOKUP(B24,'пр.взв.'!B6:G133,3,FALSE)</f>
        <v>07.04.87 мс</v>
      </c>
      <c r="E24" s="177" t="str">
        <f>VLOOKUP(B24,'пр.взв.'!B6:G133,4,FALSE)</f>
        <v>ГУВД по Красноярскому краю</v>
      </c>
    </row>
    <row r="25" spans="1:5" ht="9.75" customHeight="1">
      <c r="A25" s="171"/>
      <c r="B25" s="172"/>
      <c r="C25" s="174"/>
      <c r="D25" s="176"/>
      <c r="E25" s="178"/>
    </row>
    <row r="26" spans="1:5" ht="9.75" customHeight="1">
      <c r="A26" s="171" t="s">
        <v>170</v>
      </c>
      <c r="B26" s="172">
        <v>10</v>
      </c>
      <c r="C26" s="173" t="str">
        <f>VLOOKUP(B26,'пр.взв.'!B6:G133,2,FALSE)</f>
        <v>ТИМОШКИН Алексей Анатольевич</v>
      </c>
      <c r="D26" s="175" t="str">
        <f>VLOOKUP(B26,'пр.взв.'!B6:G133,3,FALSE)</f>
        <v>27.07.71 мсмк</v>
      </c>
      <c r="E26" s="177" t="str">
        <f>VLOOKUP(B26,'пр.взв.'!B6:G133,4,FALSE)</f>
        <v>ГУВД по Волгоградской обл.</v>
      </c>
    </row>
    <row r="27" spans="1:5" ht="9.75" customHeight="1">
      <c r="A27" s="171"/>
      <c r="B27" s="172"/>
      <c r="C27" s="174"/>
      <c r="D27" s="176"/>
      <c r="E27" s="178"/>
    </row>
    <row r="28" spans="1:5" ht="9.75" customHeight="1">
      <c r="A28" s="171" t="s">
        <v>170</v>
      </c>
      <c r="B28" s="172">
        <v>24</v>
      </c>
      <c r="C28" s="173" t="str">
        <f>VLOOKUP(B28,'пр.взв.'!B6:G133,2,FALSE)</f>
        <v>ВАСИЛЬЕВ Александр Леонидович</v>
      </c>
      <c r="D28" s="175" t="str">
        <f>VLOOKUP(B28,'пр.взв.'!B6:G133,3,FALSE)</f>
        <v>03.07.69 мс</v>
      </c>
      <c r="E28" s="177" t="str">
        <f>VLOOKUP(B28,'пр.взв.'!B6:G133,4,FALSE)</f>
        <v>ГУВД по Воронежской обл.</v>
      </c>
    </row>
    <row r="29" spans="1:5" ht="9.75" customHeight="1">
      <c r="A29" s="171"/>
      <c r="B29" s="172"/>
      <c r="C29" s="174"/>
      <c r="D29" s="176"/>
      <c r="E29" s="178"/>
    </row>
    <row r="30" spans="1:5" ht="9.75" customHeight="1">
      <c r="A30" s="171" t="s">
        <v>171</v>
      </c>
      <c r="B30" s="172">
        <v>1</v>
      </c>
      <c r="C30" s="173" t="str">
        <f>VLOOKUP(B30,'пр.взв.'!B6:G133,2,FALSE)</f>
        <v>МУСТАФАЕВ Гумбат Шагин-Оглы</v>
      </c>
      <c r="D30" s="175" t="str">
        <f>VLOOKUP(B30,'пр.взв.'!B6:G133,3,FALSE)</f>
        <v>06.07.90 кмс</v>
      </c>
      <c r="E30" s="177" t="str">
        <f>VLOOKUP(B30,'пр.взв.'!B6:G133,4,FALSE)</f>
        <v>УВД по Иванорвской обл.</v>
      </c>
    </row>
    <row r="31" spans="1:5" ht="9.75" customHeight="1">
      <c r="A31" s="171"/>
      <c r="B31" s="172"/>
      <c r="C31" s="174"/>
      <c r="D31" s="176"/>
      <c r="E31" s="178"/>
    </row>
    <row r="32" spans="1:5" ht="9.75" customHeight="1">
      <c r="A32" s="171" t="s">
        <v>171</v>
      </c>
      <c r="B32" s="172">
        <v>19</v>
      </c>
      <c r="C32" s="173" t="str">
        <f>VLOOKUP(B32,'пр.взв.'!B6:G133,2,FALSE)</f>
        <v>ГОРБУНОВ Дмитрий Александрович</v>
      </c>
      <c r="D32" s="175" t="str">
        <f>VLOOKUP(B32,'пр.взв.'!B6:G133,3,FALSE)</f>
        <v>16.10.79 кмс</v>
      </c>
      <c r="E32" s="177" t="str">
        <f>VLOOKUP(B32,'пр.взв.'!B6:G159,4,FALSE)</f>
        <v>УВД по Астраханской обл.</v>
      </c>
    </row>
    <row r="33" spans="1:5" ht="9.75" customHeight="1">
      <c r="A33" s="171"/>
      <c r="B33" s="172"/>
      <c r="C33" s="174"/>
      <c r="D33" s="176"/>
      <c r="E33" s="178"/>
    </row>
    <row r="34" spans="1:5" ht="9.75" customHeight="1">
      <c r="A34" s="171" t="s">
        <v>171</v>
      </c>
      <c r="B34" s="172">
        <v>2</v>
      </c>
      <c r="C34" s="173" t="str">
        <f>VLOOKUP(B34,'пр.взв.'!B6:G133,2,FALSE)</f>
        <v>КУЩЕВ Игорь Васильевич</v>
      </c>
      <c r="D34" s="175" t="str">
        <f>VLOOKUP(B34,'пр.взв.'!B6:G133,3,FALSE)</f>
        <v>24.02.83 мс</v>
      </c>
      <c r="E34" s="177" t="str">
        <f>VLOOKUP(B34,'пр.взв.'!B6:G133,4,FALSE)</f>
        <v>МВД по Р. Алтай</v>
      </c>
    </row>
    <row r="35" spans="1:5" ht="9.75" customHeight="1">
      <c r="A35" s="171"/>
      <c r="B35" s="172"/>
      <c r="C35" s="174"/>
      <c r="D35" s="176"/>
      <c r="E35" s="178"/>
    </row>
    <row r="36" spans="1:5" ht="9.75" customHeight="1">
      <c r="A36" s="171" t="s">
        <v>171</v>
      </c>
      <c r="B36" s="172">
        <v>4</v>
      </c>
      <c r="C36" s="173" t="str">
        <f>VLOOKUP(B36,'пр.взв.'!B6:G133,2,FALSE)</f>
        <v>МАЛОВ Евгений Сергеевич</v>
      </c>
      <c r="D36" s="175" t="str">
        <f>VLOOKUP(B36,'пр.взв.'!B6:G133,3,FALSE)</f>
        <v>16.04.84 мс</v>
      </c>
      <c r="E36" s="177" t="str">
        <f>VLOOKUP(B36,'пр.взв.'!B6:G133,4,FALSE)</f>
        <v>МВД по Чувашской р-ке</v>
      </c>
    </row>
    <row r="37" spans="1:5" ht="9.75" customHeight="1">
      <c r="A37" s="171"/>
      <c r="B37" s="172"/>
      <c r="C37" s="174"/>
      <c r="D37" s="176"/>
      <c r="E37" s="178"/>
    </row>
    <row r="38" spans="1:5" ht="9.75" customHeight="1">
      <c r="A38" s="171" t="s">
        <v>50</v>
      </c>
      <c r="B38" s="172">
        <v>17</v>
      </c>
      <c r="C38" s="173" t="str">
        <f>VLOOKUP(B38,'пр.взв.'!B6:G133,2,FALSE)</f>
        <v>ЛИПИН Сергей Венедиктович</v>
      </c>
      <c r="D38" s="175" t="str">
        <f>VLOOKUP(B38,'пр.взв.'!B6:G133,3,FALSE)</f>
        <v>08.09.73 мс</v>
      </c>
      <c r="E38" s="177" t="str">
        <f>VLOOKUP(B38,'пр.взв.'!B6:G133,4,FALSE)</f>
        <v>УВД по ЯНАО</v>
      </c>
    </row>
    <row r="39" spans="1:5" ht="9.75" customHeight="1">
      <c r="A39" s="171"/>
      <c r="B39" s="172"/>
      <c r="C39" s="174"/>
      <c r="D39" s="176"/>
      <c r="E39" s="178"/>
    </row>
    <row r="40" spans="1:5" ht="9.75" customHeight="1">
      <c r="A40" s="171" t="s">
        <v>172</v>
      </c>
      <c r="B40" s="172">
        <v>13</v>
      </c>
      <c r="C40" s="173" t="str">
        <f>VLOOKUP(B40,'пр.взв.'!B6:G133,2,FALSE)</f>
        <v>ЖИХАРЕВ Федор Алексеевич</v>
      </c>
      <c r="D40" s="175" t="str">
        <f>VLOOKUP(B40,'пр.взв.'!B6:G133,3,FALSE)</f>
        <v>26.12.83 кмс</v>
      </c>
      <c r="E40" s="177" t="str">
        <f>VLOOKUP(B40,'пр.взв.'!B6:G133,4,FALSE)</f>
        <v>ГУВД по Воронежской обл.</v>
      </c>
    </row>
    <row r="41" spans="1:5" ht="9.75" customHeight="1">
      <c r="A41" s="171"/>
      <c r="B41" s="172"/>
      <c r="C41" s="174"/>
      <c r="D41" s="176"/>
      <c r="E41" s="178"/>
    </row>
    <row r="42" spans="1:5" ht="9.75" customHeight="1">
      <c r="A42" s="171" t="s">
        <v>172</v>
      </c>
      <c r="B42" s="172">
        <v>23</v>
      </c>
      <c r="C42" s="173" t="str">
        <f>VLOOKUP(B42,'пр.взв.'!B6:G133,2,FALSE)</f>
        <v>ШЕВЧЕНКО Александр Геннадьевич</v>
      </c>
      <c r="D42" s="175" t="str">
        <f>VLOOKUP(B42,'пр.взв.'!B6:G133,3,FALSE)</f>
        <v>11.10.81 мс</v>
      </c>
      <c r="E42" s="177" t="str">
        <f>VLOOKUP(B42,'пр.взв.'!B6:G133,4,FALSE)</f>
        <v>ГУВД по Иркутской обл.</v>
      </c>
    </row>
    <row r="43" spans="1:5" ht="9.75" customHeight="1">
      <c r="A43" s="171"/>
      <c r="B43" s="172"/>
      <c r="C43" s="174"/>
      <c r="D43" s="176"/>
      <c r="E43" s="178"/>
    </row>
    <row r="44" spans="1:5" ht="9.75" customHeight="1">
      <c r="A44" s="171" t="s">
        <v>172</v>
      </c>
      <c r="B44" s="172">
        <v>22</v>
      </c>
      <c r="C44" s="173" t="str">
        <f>VLOOKUP(B44,'пр.взв.'!B6:G133,2,FALSE)</f>
        <v>БОРОДАЕНКО Григорий Владимирович</v>
      </c>
      <c r="D44" s="175" t="str">
        <f>VLOOKUP(B44,'пр.взв.'!B5:G171,3,FALSE)</f>
        <v>19.05.84 мс</v>
      </c>
      <c r="E44" s="177" t="str">
        <f>VLOOKUP(B44,'пр.взв.'!B6:G133,4,FALSE)</f>
        <v>УВД по Тульской обл.</v>
      </c>
    </row>
    <row r="45" spans="1:5" ht="9.75" customHeight="1">
      <c r="A45" s="171"/>
      <c r="B45" s="172"/>
      <c r="C45" s="174"/>
      <c r="D45" s="176"/>
      <c r="E45" s="178"/>
    </row>
    <row r="46" spans="1:5" ht="9.75" customHeight="1">
      <c r="A46" s="171" t="s">
        <v>172</v>
      </c>
      <c r="B46" s="172">
        <v>32</v>
      </c>
      <c r="C46" s="173" t="str">
        <f>VLOOKUP(B46,'пр.взв.'!B6:G133,2,FALSE)</f>
        <v>МАМЧУЕВ Расул Бучарович</v>
      </c>
      <c r="D46" s="175" t="str">
        <f>VLOOKUP(B46,'пр.взв.'!B6:G133,3,FALSE)</f>
        <v>07.05.78 кмс</v>
      </c>
      <c r="E46" s="177" t="str">
        <f>VLOOKUP(B46,'пр.взв.'!B6:G133,4,FALSE)</f>
        <v>МВД по КЧР</v>
      </c>
    </row>
    <row r="47" spans="1:5" ht="9.75" customHeight="1">
      <c r="A47" s="171"/>
      <c r="B47" s="172"/>
      <c r="C47" s="174"/>
      <c r="D47" s="176"/>
      <c r="E47" s="178"/>
    </row>
    <row r="48" spans="1:5" ht="9.75" customHeight="1">
      <c r="A48" s="171" t="s">
        <v>173</v>
      </c>
      <c r="B48" s="172">
        <v>25</v>
      </c>
      <c r="C48" s="173" t="str">
        <f>VLOOKUP(B48,'пр.взв.'!B6:G133,2,FALSE)</f>
        <v>АНОХИН Николай Анатольевич</v>
      </c>
      <c r="D48" s="175" t="str">
        <f>VLOOKUP(B48,'пр.взв.'!B6:G133,3,FALSE)</f>
        <v>14.05.83 кмс</v>
      </c>
      <c r="E48" s="177" t="str">
        <f>VLOOKUP(B48,'пр.взв.'!B6:G133,4,FALSE)</f>
        <v>УВД по Новгородской обл.</v>
      </c>
    </row>
    <row r="49" spans="1:5" ht="9.75" customHeight="1">
      <c r="A49" s="171"/>
      <c r="B49" s="172"/>
      <c r="C49" s="174"/>
      <c r="D49" s="176"/>
      <c r="E49" s="178"/>
    </row>
    <row r="50" spans="1:5" ht="9.75" customHeight="1">
      <c r="A50" s="171" t="s">
        <v>173</v>
      </c>
      <c r="B50" s="172">
        <v>5</v>
      </c>
      <c r="C50" s="173" t="str">
        <f>VLOOKUP(B50,'пр.взв.'!B6:G133,2,FALSE)</f>
        <v>ДЖАМАВОВ Мурат Абдурахманович</v>
      </c>
      <c r="D50" s="175" t="str">
        <f>VLOOKUP(B50,'пр.взв.'!B6:G133,3,FALSE)</f>
        <v>05.11.79 кмс</v>
      </c>
      <c r="E50" s="177" t="str">
        <f>VLOOKUP(B50,'пр.взв.'!B6:G133,4,FALSE)</f>
        <v>ГУВД по Ставропольскому краю</v>
      </c>
    </row>
    <row r="51" spans="1:5" ht="9.75" customHeight="1">
      <c r="A51" s="171"/>
      <c r="B51" s="172"/>
      <c r="C51" s="174"/>
      <c r="D51" s="176"/>
      <c r="E51" s="178"/>
    </row>
    <row r="52" spans="1:5" ht="9.75" customHeight="1">
      <c r="A52" s="171" t="s">
        <v>173</v>
      </c>
      <c r="B52" s="172">
        <v>29</v>
      </c>
      <c r="C52" s="173" t="str">
        <f>VLOOKUP(B52,'пр.взв.'!B6:G133,2,FALSE)</f>
        <v>ОГАРКОВ Дмитрий Витальевич</v>
      </c>
      <c r="D52" s="175" t="str">
        <f>VLOOKUP(B52,'пр.взв.'!B6:G133,3,FALSE)</f>
        <v>20.10.81 кмс</v>
      </c>
      <c r="E52" s="177" t="str">
        <f>VLOOKUP(B52,'пр.взв.'!B6:G133,4,FALSE)</f>
        <v>УВД по Архангелькой обл.</v>
      </c>
    </row>
    <row r="53" spans="1:5" ht="9.75" customHeight="1">
      <c r="A53" s="171"/>
      <c r="B53" s="172"/>
      <c r="C53" s="174"/>
      <c r="D53" s="176"/>
      <c r="E53" s="178"/>
    </row>
    <row r="54" spans="1:5" ht="9.75" customHeight="1">
      <c r="A54" s="171" t="s">
        <v>173</v>
      </c>
      <c r="B54" s="172">
        <v>11</v>
      </c>
      <c r="C54" s="173" t="str">
        <f>VLOOKUP(B54,'пр.взв.'!B6:G133,2,FALSE)</f>
        <v>БЕЛУЯН Григор Окопович</v>
      </c>
      <c r="D54" s="175" t="str">
        <f>VLOOKUP(B54,'пр.взв.'!B6:G133,3,FALSE)</f>
        <v>20.09.84 мс</v>
      </c>
      <c r="E54" s="177" t="str">
        <f>VLOOKUP(B54,'пр.взв.'!B6:G133,4,FALSE)</f>
        <v>ГУВД по Ростовской обл.</v>
      </c>
    </row>
    <row r="55" spans="1:5" ht="9.75" customHeight="1">
      <c r="A55" s="171"/>
      <c r="B55" s="172"/>
      <c r="C55" s="174"/>
      <c r="D55" s="176"/>
      <c r="E55" s="178"/>
    </row>
    <row r="56" spans="1:5" ht="9.75" customHeight="1">
      <c r="A56" s="171" t="s">
        <v>173</v>
      </c>
      <c r="B56" s="172">
        <v>7</v>
      </c>
      <c r="C56" s="173" t="str">
        <f>VLOOKUP(B56,'пр.взв.'!B6:G133,2,FALSE)</f>
        <v>КУЗНЕЦОВ Михаил Борисович </v>
      </c>
      <c r="D56" s="175" t="str">
        <f>VLOOKUP(B56,'пр.взв.'!B6:G133,3,FALSE)</f>
        <v>22.08.80 кмс</v>
      </c>
      <c r="E56" s="177" t="str">
        <f>VLOOKUP(B56,'пр.взв.'!B6:G133,4,FALSE)</f>
        <v>УВД по Орловскй обл.</v>
      </c>
    </row>
    <row r="57" spans="1:5" ht="9.75" customHeight="1">
      <c r="A57" s="171"/>
      <c r="B57" s="172"/>
      <c r="C57" s="174"/>
      <c r="D57" s="176"/>
      <c r="E57" s="178"/>
    </row>
    <row r="58" spans="1:5" ht="9.75" customHeight="1">
      <c r="A58" s="171" t="s">
        <v>173</v>
      </c>
      <c r="B58" s="172">
        <v>31</v>
      </c>
      <c r="C58" s="173" t="str">
        <f>VLOOKUP(B58,'пр.взв.'!B6:G133,2,FALSE)</f>
        <v>ЕГИН Роман Сергеевич</v>
      </c>
      <c r="D58" s="175" t="str">
        <f>VLOOKUP(B58,'пр.взв.'!B6:G133,3,FALSE)</f>
        <v>15.12.85 кмс</v>
      </c>
      <c r="E58" s="177" t="str">
        <f>VLOOKUP(B58,'пр.взв.'!B6:G133,4,FALSE)</f>
        <v>ГУВД по Саратовской обл.</v>
      </c>
    </row>
    <row r="59" spans="1:5" ht="9.75" customHeight="1">
      <c r="A59" s="171"/>
      <c r="B59" s="172"/>
      <c r="C59" s="174"/>
      <c r="D59" s="176"/>
      <c r="E59" s="178"/>
    </row>
    <row r="60" spans="1:5" ht="9.75" customHeight="1">
      <c r="A60" s="171" t="s">
        <v>173</v>
      </c>
      <c r="B60" s="172">
        <v>18</v>
      </c>
      <c r="C60" s="173" t="str">
        <f>VLOOKUP(B60,'пр.взв.'!B6:G133,2,FALSE)</f>
        <v>ИВАНОВ Филипп Олегович</v>
      </c>
      <c r="D60" s="175" t="str">
        <f>VLOOKUP(B60,'пр.взв.'!B6:G133,3,FALSE)</f>
        <v>10.01.90  мс</v>
      </c>
      <c r="E60" s="177" t="str">
        <f>VLOOKUP(B60,'пр.взв.'!B6:G133,4,FALSE)</f>
        <v>ГУВД по Красноярскому краю</v>
      </c>
    </row>
    <row r="61" spans="1:5" ht="9.75" customHeight="1">
      <c r="A61" s="171"/>
      <c r="B61" s="172"/>
      <c r="C61" s="174"/>
      <c r="D61" s="176"/>
      <c r="E61" s="178"/>
    </row>
    <row r="62" spans="1:5" ht="9.75" customHeight="1">
      <c r="A62" s="171" t="s">
        <v>173</v>
      </c>
      <c r="B62" s="172">
        <v>6</v>
      </c>
      <c r="C62" s="173" t="str">
        <f>VLOOKUP(B62,'пр.взв.'!B6:G133,2,FALSE)</f>
        <v>САКАЛОВ Рамазан Магомедханович</v>
      </c>
      <c r="D62" s="175" t="str">
        <f>VLOOKUP(B62,'пр.взв.'!B6:G133,3,FALSE)</f>
        <v>01.01.88 кмс</v>
      </c>
      <c r="E62" s="177" t="str">
        <f>VLOOKUP(B62,'пр.взв.'!B6:G133,4,FALSE)</f>
        <v>УВД по Иванорвской обл.</v>
      </c>
    </row>
    <row r="63" spans="1:5" ht="9.75" customHeight="1">
      <c r="A63" s="171"/>
      <c r="B63" s="172"/>
      <c r="C63" s="174"/>
      <c r="D63" s="176"/>
      <c r="E63" s="178"/>
    </row>
    <row r="64" spans="1:5" ht="9.75" customHeight="1">
      <c r="A64" s="171" t="s">
        <v>173</v>
      </c>
      <c r="B64" s="172">
        <v>30</v>
      </c>
      <c r="C64" s="173" t="str">
        <f>VLOOKUP(B64,'пр.взв.'!B6:G133,2,FALSE)</f>
        <v>ЧЕРТКОЕВ Тамази Исмаилович</v>
      </c>
      <c r="D64" s="175" t="str">
        <f>VLOOKUP(B64,'пр.взв.'!B6:G133,3,FALSE)</f>
        <v>17.07.78 мс</v>
      </c>
      <c r="E64" s="177" t="str">
        <f>VLOOKUP(B64,'пр.взв.'!B6:G133,4,FALSE)</f>
        <v>МВД по РСО-Алания</v>
      </c>
    </row>
    <row r="65" spans="1:5" ht="9.75" customHeight="1">
      <c r="A65" s="171"/>
      <c r="B65" s="172"/>
      <c r="C65" s="174"/>
      <c r="D65" s="176"/>
      <c r="E65" s="178"/>
    </row>
    <row r="66" spans="1:5" ht="9.75" customHeight="1">
      <c r="A66" s="171" t="s">
        <v>173</v>
      </c>
      <c r="B66" s="172">
        <v>12</v>
      </c>
      <c r="C66" s="173" t="str">
        <f>VLOOKUP(B66,'пр.взв.'!B6:G133,2,FALSE)</f>
        <v>ЧИСТЯКОВ Артем Олегович</v>
      </c>
      <c r="D66" s="175" t="str">
        <f>VLOOKUP(B66,'пр.взв.'!B6:G133,3,FALSE)</f>
        <v>25.03.81 кмс</v>
      </c>
      <c r="E66" s="177" t="str">
        <f>VLOOKUP(B66,'пр.взв.'!B6:G133,4,FALSE)</f>
        <v>УВД по Калужской обл.</v>
      </c>
    </row>
    <row r="67" spans="1:5" ht="9.75" customHeight="1">
      <c r="A67" s="171"/>
      <c r="B67" s="172"/>
      <c r="C67" s="174"/>
      <c r="D67" s="176"/>
      <c r="E67" s="178"/>
    </row>
    <row r="68" spans="1:5" ht="9.75" customHeight="1">
      <c r="A68" s="171" t="s">
        <v>173</v>
      </c>
      <c r="B68" s="172">
        <v>8</v>
      </c>
      <c r="C68" s="173" t="str">
        <f>VLOOKUP(B68,'пр.взв.'!B6:G133,2,FALSE)</f>
        <v>АФАНАСЬЕВ Трофин Анатольевич</v>
      </c>
      <c r="D68" s="175" t="str">
        <f>VLOOKUP(B68,'пр.взв.'!B6:G133,3,FALSE)</f>
        <v>10.06.77 кмс</v>
      </c>
      <c r="E68" s="177" t="str">
        <f>VLOOKUP(B68,'пр.взв.'!B6:G133,4,FALSE)</f>
        <v>МВД по Р. Саха (Якутия)</v>
      </c>
    </row>
    <row r="69" spans="1:5" ht="9.75" customHeight="1">
      <c r="A69" s="171"/>
      <c r="B69" s="172"/>
      <c r="C69" s="174"/>
      <c r="D69" s="176"/>
      <c r="E69" s="178"/>
    </row>
    <row r="70" spans="1:5" ht="9.75" customHeight="1">
      <c r="A70" s="171" t="s">
        <v>173</v>
      </c>
      <c r="B70" s="172">
        <v>16</v>
      </c>
      <c r="C70" s="173" t="str">
        <f>VLOOKUP(B70,'пр.взв.'!B6:G133,2,FALSE)</f>
        <v>ИЩУК Сергей Николаевич</v>
      </c>
      <c r="D70" s="175" t="str">
        <f>VLOOKUP(B70,'пр.взв.'!B6:G133,3,FALSE)</f>
        <v>1910.80 кмс</v>
      </c>
      <c r="E70" s="177" t="str">
        <f>VLOOKUP(B70,'пр.взв.'!B6:G133,4,FALSE)</f>
        <v>УВД по Костромской обл.</v>
      </c>
    </row>
    <row r="71" spans="1:5" ht="9.75" customHeight="1">
      <c r="A71" s="171"/>
      <c r="B71" s="172"/>
      <c r="C71" s="174"/>
      <c r="D71" s="176"/>
      <c r="E71" s="178"/>
    </row>
    <row r="73" spans="1:9" ht="12.75">
      <c r="A73" s="109" t="str">
        <f>HYPERLINK('[1]реквизиты'!$A$6)</f>
        <v>Гл. судья, судья МК</v>
      </c>
      <c r="C73" s="25"/>
      <c r="D73" s="110"/>
      <c r="E73" s="112" t="str">
        <f>HYPERLINK('[1]реквизиты'!$G$6)</f>
        <v>Ф.М. Зезюлин</v>
      </c>
      <c r="F73" s="25"/>
      <c r="I73" s="84"/>
    </row>
    <row r="74" spans="1:9" ht="12.75">
      <c r="A74" s="25"/>
      <c r="C74" s="25"/>
      <c r="D74" s="110"/>
      <c r="E74" s="113" t="str">
        <f>HYPERLINK('[1]реквизиты'!$G$7)</f>
        <v>/г. Владимир/</v>
      </c>
      <c r="F74" s="25"/>
      <c r="I74" s="83"/>
    </row>
    <row r="75" spans="1:9" ht="12.75">
      <c r="A75" s="25"/>
      <c r="C75" s="25"/>
      <c r="D75" s="110"/>
      <c r="E75" s="25"/>
      <c r="F75" s="25"/>
      <c r="I75" s="84"/>
    </row>
    <row r="76" spans="1:9" ht="12.75">
      <c r="A76" s="109" t="str">
        <f>HYPERLINK('[1]реквизиты'!$A$8)</f>
        <v>Гл. секретарь, судья МК</v>
      </c>
      <c r="C76" s="25"/>
      <c r="D76" s="110"/>
      <c r="E76" s="112" t="str">
        <f>HYPERLINK('[1]реквизиты'!$G$8)</f>
        <v>Н.Ю. Глушкова</v>
      </c>
      <c r="F76" s="25"/>
      <c r="I76" s="84"/>
    </row>
    <row r="77" spans="1:9" ht="12.75">
      <c r="A77" s="93"/>
      <c r="B77" s="25"/>
      <c r="C77" s="25"/>
      <c r="D77" s="25"/>
      <c r="E77" s="113" t="str">
        <f>HYPERLINK('[1]реквизиты'!$G$9)</f>
        <v>/г. Рязань/</v>
      </c>
      <c r="F77" s="25"/>
      <c r="I77" s="83"/>
    </row>
    <row r="78" spans="1:9" ht="12.75">
      <c r="A78" s="83"/>
      <c r="B78" s="25"/>
      <c r="C78" s="25"/>
      <c r="D78" s="25"/>
      <c r="E78" s="25"/>
      <c r="F78" s="25"/>
      <c r="G78" s="25"/>
      <c r="H78" s="25"/>
      <c r="I78" s="83"/>
    </row>
    <row r="79" spans="1:9" ht="12.75">
      <c r="A79" s="31"/>
      <c r="B79" s="25"/>
      <c r="C79" s="25"/>
      <c r="D79" s="25"/>
      <c r="E79" s="25"/>
      <c r="F79" s="25"/>
      <c r="G79" s="25"/>
      <c r="H79" s="25"/>
      <c r="I79" s="84"/>
    </row>
  </sheetData>
  <autoFilter ref="A5:I5"/>
  <mergeCells count="174">
    <mergeCell ref="D30:D31"/>
    <mergeCell ref="E26:E27"/>
    <mergeCell ref="E28:E29"/>
    <mergeCell ref="B2:C2"/>
    <mergeCell ref="D2:E2"/>
    <mergeCell ref="C3:D3"/>
    <mergeCell ref="C26:C27"/>
    <mergeCell ref="D26:D27"/>
    <mergeCell ref="E30:E31"/>
    <mergeCell ref="C22:C23"/>
    <mergeCell ref="A30:A31"/>
    <mergeCell ref="B30:B31"/>
    <mergeCell ref="C30:C31"/>
    <mergeCell ref="E24:E25"/>
    <mergeCell ref="C24:C25"/>
    <mergeCell ref="D24:D25"/>
    <mergeCell ref="A28:A29"/>
    <mergeCell ref="B28:B29"/>
    <mergeCell ref="C28:C29"/>
    <mergeCell ref="D28:D29"/>
    <mergeCell ref="A22:A23"/>
    <mergeCell ref="B22:B23"/>
    <mergeCell ref="A24:A25"/>
    <mergeCell ref="B24:B25"/>
    <mergeCell ref="D22:D23"/>
    <mergeCell ref="C18:C19"/>
    <mergeCell ref="D18:D19"/>
    <mergeCell ref="E22:E23"/>
    <mergeCell ref="E18:E19"/>
    <mergeCell ref="E20:E21"/>
    <mergeCell ref="A20:A21"/>
    <mergeCell ref="B20:B21"/>
    <mergeCell ref="C20:C21"/>
    <mergeCell ref="D20:D21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C10:C11"/>
    <mergeCell ref="D10:D11"/>
    <mergeCell ref="E14:E15"/>
    <mergeCell ref="A12:A13"/>
    <mergeCell ref="B12:B13"/>
    <mergeCell ref="C12:C13"/>
    <mergeCell ref="D12:D13"/>
    <mergeCell ref="E10:E11"/>
    <mergeCell ref="E12:E13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A34:A35"/>
    <mergeCell ref="B34:B35"/>
    <mergeCell ref="A4:A5"/>
    <mergeCell ref="B4:B5"/>
    <mergeCell ref="A10:A11"/>
    <mergeCell ref="B10:B11"/>
    <mergeCell ref="A18:A19"/>
    <mergeCell ref="B18:B19"/>
    <mergeCell ref="A26:A27"/>
    <mergeCell ref="B26:B27"/>
    <mergeCell ref="A1:E1"/>
    <mergeCell ref="A32:A33"/>
    <mergeCell ref="B32:B33"/>
    <mergeCell ref="C32:C33"/>
    <mergeCell ref="D32:D33"/>
    <mergeCell ref="E32:E33"/>
    <mergeCell ref="C4:C5"/>
    <mergeCell ref="D4:D5"/>
    <mergeCell ref="E4:E5"/>
    <mergeCell ref="E6:E7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D62:D63"/>
    <mergeCell ref="D70:D71"/>
    <mergeCell ref="A58:A59"/>
    <mergeCell ref="B58:B59"/>
    <mergeCell ref="A60:A61"/>
    <mergeCell ref="B60:B61"/>
    <mergeCell ref="C60:C61"/>
    <mergeCell ref="D60:D61"/>
    <mergeCell ref="C58:C59"/>
    <mergeCell ref="D58:D59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E44:E45"/>
    <mergeCell ref="E46:E47"/>
    <mergeCell ref="E70:E71"/>
    <mergeCell ref="E58:E59"/>
    <mergeCell ref="E60:E61"/>
    <mergeCell ref="E66:E67"/>
    <mergeCell ref="E52:E53"/>
    <mergeCell ref="E56:E57"/>
    <mergeCell ref="E54:E55"/>
    <mergeCell ref="E62:E63"/>
    <mergeCell ref="E64:E65"/>
    <mergeCell ref="E48:E49"/>
    <mergeCell ref="E50:E51"/>
    <mergeCell ref="E68:E69"/>
    <mergeCell ref="C66:C67"/>
    <mergeCell ref="D66:D67"/>
    <mergeCell ref="C64:C65"/>
    <mergeCell ref="D64:D65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1">
      <selection activeCell="D18" sqref="D18:D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79" t="s">
        <v>30</v>
      </c>
      <c r="B1" s="179"/>
      <c r="C1" s="179"/>
      <c r="D1" s="179"/>
      <c r="E1" s="179"/>
      <c r="F1" s="179"/>
      <c r="G1" s="179"/>
    </row>
    <row r="2" spans="2:7" ht="19.5" customHeight="1" thickBot="1">
      <c r="B2" s="209" t="s">
        <v>33</v>
      </c>
      <c r="C2" s="209"/>
      <c r="D2" s="213" t="str">
        <f>HYPERLINK('[1]реквизиты'!$A$2)</f>
        <v>Чемпионат МВД России по САМОЗАЩИТЕ БЕЗ ОРУЖИЯ, среди МВД, ГУВД, УВД по субъектам РФ</v>
      </c>
      <c r="E2" s="214"/>
      <c r="F2" s="214"/>
      <c r="G2" s="215"/>
    </row>
    <row r="3" spans="2:7" ht="12.75" customHeight="1">
      <c r="B3" s="114"/>
      <c r="C3" s="212" t="str">
        <f>HYPERLINK('[1]реквизиты'!$A$3)</f>
        <v>11-15 февраля 2010 г.     г. Москва</v>
      </c>
      <c r="D3" s="212"/>
      <c r="F3" s="216" t="s">
        <v>163</v>
      </c>
      <c r="G3" s="216"/>
    </row>
    <row r="4" spans="1:7" ht="12.75" customHeight="1">
      <c r="A4" s="232" t="s">
        <v>2</v>
      </c>
      <c r="B4" s="232" t="s">
        <v>3</v>
      </c>
      <c r="C4" s="232" t="s">
        <v>4</v>
      </c>
      <c r="D4" s="232" t="s">
        <v>5</v>
      </c>
      <c r="E4" s="232" t="s">
        <v>6</v>
      </c>
      <c r="F4" s="232" t="s">
        <v>9</v>
      </c>
      <c r="G4" s="232" t="s">
        <v>7</v>
      </c>
    </row>
    <row r="5" spans="1:7" ht="12.75" customHeight="1">
      <c r="A5" s="233"/>
      <c r="B5" s="233"/>
      <c r="C5" s="233"/>
      <c r="D5" s="233"/>
      <c r="E5" s="233"/>
      <c r="F5" s="233"/>
      <c r="G5" s="233"/>
    </row>
    <row r="6" spans="1:7" ht="12.75" customHeight="1">
      <c r="A6" s="231"/>
      <c r="B6" s="219">
        <v>1</v>
      </c>
      <c r="C6" s="222" t="s">
        <v>74</v>
      </c>
      <c r="D6" s="229" t="s">
        <v>75</v>
      </c>
      <c r="E6" s="225" t="s">
        <v>76</v>
      </c>
      <c r="F6" s="226"/>
      <c r="G6" s="223"/>
    </row>
    <row r="7" spans="1:7" ht="15" customHeight="1">
      <c r="A7" s="231"/>
      <c r="B7" s="219"/>
      <c r="C7" s="222"/>
      <c r="D7" s="230"/>
      <c r="E7" s="225"/>
      <c r="F7" s="227"/>
      <c r="G7" s="228"/>
    </row>
    <row r="8" spans="1:7" ht="12.75" customHeight="1">
      <c r="A8" s="231"/>
      <c r="B8" s="219">
        <v>2</v>
      </c>
      <c r="C8" s="222" t="s">
        <v>99</v>
      </c>
      <c r="D8" s="229" t="s">
        <v>100</v>
      </c>
      <c r="E8" s="225" t="s">
        <v>101</v>
      </c>
      <c r="F8" s="226"/>
      <c r="G8" s="223"/>
    </row>
    <row r="9" spans="1:7" ht="15" customHeight="1">
      <c r="A9" s="231"/>
      <c r="B9" s="219"/>
      <c r="C9" s="222"/>
      <c r="D9" s="230"/>
      <c r="E9" s="225"/>
      <c r="F9" s="227"/>
      <c r="G9" s="228"/>
    </row>
    <row r="10" spans="1:7" ht="15" customHeight="1">
      <c r="A10" s="231"/>
      <c r="B10" s="219">
        <v>3</v>
      </c>
      <c r="C10" s="222" t="s">
        <v>123</v>
      </c>
      <c r="D10" s="229" t="s">
        <v>124</v>
      </c>
      <c r="E10" s="225" t="s">
        <v>125</v>
      </c>
      <c r="F10" s="226"/>
      <c r="G10" s="223"/>
    </row>
    <row r="11" spans="1:7" ht="15.75" customHeight="1">
      <c r="A11" s="231"/>
      <c r="B11" s="219"/>
      <c r="C11" s="222"/>
      <c r="D11" s="230"/>
      <c r="E11" s="225"/>
      <c r="F11" s="227"/>
      <c r="G11" s="228"/>
    </row>
    <row r="12" spans="1:7" ht="12.75" customHeight="1">
      <c r="A12" s="231"/>
      <c r="B12" s="219">
        <v>4</v>
      </c>
      <c r="C12" s="222" t="s">
        <v>93</v>
      </c>
      <c r="D12" s="229" t="s">
        <v>94</v>
      </c>
      <c r="E12" s="225" t="s">
        <v>95</v>
      </c>
      <c r="F12" s="226"/>
      <c r="G12" s="223"/>
    </row>
    <row r="13" spans="1:7" ht="15" customHeight="1">
      <c r="A13" s="231"/>
      <c r="B13" s="219"/>
      <c r="C13" s="222"/>
      <c r="D13" s="230"/>
      <c r="E13" s="225"/>
      <c r="F13" s="227"/>
      <c r="G13" s="228"/>
    </row>
    <row r="14" spans="1:7" ht="12.75" customHeight="1">
      <c r="A14" s="231"/>
      <c r="B14" s="219">
        <v>5</v>
      </c>
      <c r="C14" s="222" t="s">
        <v>113</v>
      </c>
      <c r="D14" s="229" t="s">
        <v>180</v>
      </c>
      <c r="E14" s="225" t="s">
        <v>114</v>
      </c>
      <c r="F14" s="226"/>
      <c r="G14" s="223"/>
    </row>
    <row r="15" spans="1:7" ht="15" customHeight="1">
      <c r="A15" s="231"/>
      <c r="B15" s="219"/>
      <c r="C15" s="222"/>
      <c r="D15" s="230"/>
      <c r="E15" s="225"/>
      <c r="F15" s="227"/>
      <c r="G15" s="228"/>
    </row>
    <row r="16" spans="1:7" ht="12.75" customHeight="1">
      <c r="A16" s="231"/>
      <c r="B16" s="219">
        <v>6</v>
      </c>
      <c r="C16" s="222" t="s">
        <v>80</v>
      </c>
      <c r="D16" s="229" t="s">
        <v>81</v>
      </c>
      <c r="E16" s="225" t="s">
        <v>76</v>
      </c>
      <c r="F16" s="226"/>
      <c r="G16" s="223"/>
    </row>
    <row r="17" spans="1:7" ht="15" customHeight="1">
      <c r="A17" s="231"/>
      <c r="B17" s="219"/>
      <c r="C17" s="222"/>
      <c r="D17" s="230"/>
      <c r="E17" s="225"/>
      <c r="F17" s="227"/>
      <c r="G17" s="228"/>
    </row>
    <row r="18" spans="1:7" ht="12.75" customHeight="1">
      <c r="A18" s="231"/>
      <c r="B18" s="219">
        <v>7</v>
      </c>
      <c r="C18" s="222" t="s">
        <v>149</v>
      </c>
      <c r="D18" s="229" t="s">
        <v>150</v>
      </c>
      <c r="E18" s="225" t="s">
        <v>151</v>
      </c>
      <c r="F18" s="226"/>
      <c r="G18" s="223"/>
    </row>
    <row r="19" spans="1:7" ht="15" customHeight="1">
      <c r="A19" s="231"/>
      <c r="B19" s="219"/>
      <c r="C19" s="222"/>
      <c r="D19" s="230"/>
      <c r="E19" s="225"/>
      <c r="F19" s="227"/>
      <c r="G19" s="228"/>
    </row>
    <row r="20" spans="1:7" ht="12.75" customHeight="1">
      <c r="A20" s="231"/>
      <c r="B20" s="219">
        <v>8</v>
      </c>
      <c r="C20" s="222" t="s">
        <v>146</v>
      </c>
      <c r="D20" s="229" t="s">
        <v>147</v>
      </c>
      <c r="E20" s="225" t="s">
        <v>148</v>
      </c>
      <c r="F20" s="226"/>
      <c r="G20" s="223"/>
    </row>
    <row r="21" spans="1:7" ht="15" customHeight="1">
      <c r="A21" s="231"/>
      <c r="B21" s="219"/>
      <c r="C21" s="222"/>
      <c r="D21" s="230"/>
      <c r="E21" s="225"/>
      <c r="F21" s="227"/>
      <c r="G21" s="228"/>
    </row>
    <row r="22" spans="1:7" ht="12.75" customHeight="1">
      <c r="A22" s="231"/>
      <c r="B22" s="219">
        <v>9</v>
      </c>
      <c r="C22" s="222" t="s">
        <v>155</v>
      </c>
      <c r="D22" s="229" t="s">
        <v>177</v>
      </c>
      <c r="E22" s="221" t="s">
        <v>156</v>
      </c>
      <c r="F22" s="226"/>
      <c r="G22" s="223"/>
    </row>
    <row r="23" spans="1:7" ht="15" customHeight="1">
      <c r="A23" s="231"/>
      <c r="B23" s="219"/>
      <c r="C23" s="222"/>
      <c r="D23" s="230"/>
      <c r="E23" s="221"/>
      <c r="F23" s="227"/>
      <c r="G23" s="228"/>
    </row>
    <row r="24" spans="1:7" ht="12.75" customHeight="1">
      <c r="A24" s="231"/>
      <c r="B24" s="219">
        <v>10</v>
      </c>
      <c r="C24" s="222" t="s">
        <v>108</v>
      </c>
      <c r="D24" s="229" t="s">
        <v>109</v>
      </c>
      <c r="E24" s="225" t="s">
        <v>110</v>
      </c>
      <c r="F24" s="226"/>
      <c r="G24" s="223"/>
    </row>
    <row r="25" spans="1:7" ht="15" customHeight="1">
      <c r="A25" s="231"/>
      <c r="B25" s="219"/>
      <c r="C25" s="222"/>
      <c r="D25" s="230"/>
      <c r="E25" s="225"/>
      <c r="F25" s="227"/>
      <c r="G25" s="228"/>
    </row>
    <row r="26" spans="1:7" ht="12.75" customHeight="1">
      <c r="A26" s="231"/>
      <c r="B26" s="219">
        <v>11</v>
      </c>
      <c r="C26" s="222" t="s">
        <v>174</v>
      </c>
      <c r="D26" s="229" t="s">
        <v>178</v>
      </c>
      <c r="E26" s="225" t="s">
        <v>152</v>
      </c>
      <c r="F26" s="226"/>
      <c r="G26" s="223"/>
    </row>
    <row r="27" spans="1:7" ht="15" customHeight="1">
      <c r="A27" s="231"/>
      <c r="B27" s="219"/>
      <c r="C27" s="222"/>
      <c r="D27" s="230"/>
      <c r="E27" s="225"/>
      <c r="F27" s="227"/>
      <c r="G27" s="228"/>
    </row>
    <row r="28" spans="1:7" ht="15.75" customHeight="1">
      <c r="A28" s="231"/>
      <c r="B28" s="219">
        <v>12</v>
      </c>
      <c r="C28" s="222" t="s">
        <v>111</v>
      </c>
      <c r="D28" s="229" t="s">
        <v>179</v>
      </c>
      <c r="E28" s="225" t="s">
        <v>112</v>
      </c>
      <c r="F28" s="226"/>
      <c r="G28" s="223"/>
    </row>
    <row r="29" spans="1:7" ht="15" customHeight="1">
      <c r="A29" s="231"/>
      <c r="B29" s="219"/>
      <c r="C29" s="222"/>
      <c r="D29" s="230"/>
      <c r="E29" s="225"/>
      <c r="F29" s="227"/>
      <c r="G29" s="228"/>
    </row>
    <row r="30" spans="1:7" ht="12.75" customHeight="1">
      <c r="A30" s="231"/>
      <c r="B30" s="219">
        <v>13</v>
      </c>
      <c r="C30" s="222" t="s">
        <v>141</v>
      </c>
      <c r="D30" s="229" t="s">
        <v>142</v>
      </c>
      <c r="E30" s="225" t="s">
        <v>140</v>
      </c>
      <c r="F30" s="226"/>
      <c r="G30" s="223"/>
    </row>
    <row r="31" spans="1:7" ht="15" customHeight="1">
      <c r="A31" s="231"/>
      <c r="B31" s="219"/>
      <c r="C31" s="222"/>
      <c r="D31" s="230"/>
      <c r="E31" s="225"/>
      <c r="F31" s="227"/>
      <c r="G31" s="228"/>
    </row>
    <row r="32" spans="1:7" ht="12.75" customHeight="1">
      <c r="A32" s="231"/>
      <c r="B32" s="219">
        <v>14</v>
      </c>
      <c r="C32" s="222" t="s">
        <v>129</v>
      </c>
      <c r="D32" s="229" t="s">
        <v>130</v>
      </c>
      <c r="E32" s="225" t="s">
        <v>131</v>
      </c>
      <c r="F32" s="226"/>
      <c r="G32" s="223"/>
    </row>
    <row r="33" spans="1:7" ht="15" customHeight="1">
      <c r="A33" s="231"/>
      <c r="B33" s="219"/>
      <c r="C33" s="222"/>
      <c r="D33" s="230"/>
      <c r="E33" s="225"/>
      <c r="F33" s="227"/>
      <c r="G33" s="228"/>
    </row>
    <row r="34" spans="1:7" ht="12.75" customHeight="1">
      <c r="A34" s="231"/>
      <c r="B34" s="219">
        <v>15</v>
      </c>
      <c r="C34" s="222" t="s">
        <v>118</v>
      </c>
      <c r="D34" s="229" t="s">
        <v>119</v>
      </c>
      <c r="E34" s="225" t="s">
        <v>117</v>
      </c>
      <c r="F34" s="226"/>
      <c r="G34" s="223"/>
    </row>
    <row r="35" spans="1:7" ht="15" customHeight="1">
      <c r="A35" s="231"/>
      <c r="B35" s="219"/>
      <c r="C35" s="222"/>
      <c r="D35" s="230"/>
      <c r="E35" s="225"/>
      <c r="F35" s="227"/>
      <c r="G35" s="228"/>
    </row>
    <row r="36" spans="1:7" ht="15.75" customHeight="1">
      <c r="A36" s="231"/>
      <c r="B36" s="219">
        <v>16</v>
      </c>
      <c r="C36" s="222" t="s">
        <v>77</v>
      </c>
      <c r="D36" s="229" t="s">
        <v>78</v>
      </c>
      <c r="E36" s="225" t="s">
        <v>79</v>
      </c>
      <c r="F36" s="226"/>
      <c r="G36" s="223"/>
    </row>
    <row r="37" spans="1:7" ht="12.75" customHeight="1">
      <c r="A37" s="231"/>
      <c r="B37" s="219"/>
      <c r="C37" s="222"/>
      <c r="D37" s="230"/>
      <c r="E37" s="225"/>
      <c r="F37" s="227"/>
      <c r="G37" s="228"/>
    </row>
    <row r="38" spans="1:7" ht="12.75" customHeight="1">
      <c r="A38" s="231"/>
      <c r="B38" s="219">
        <v>17</v>
      </c>
      <c r="C38" s="222" t="s">
        <v>126</v>
      </c>
      <c r="D38" s="229" t="s">
        <v>127</v>
      </c>
      <c r="E38" s="225" t="s">
        <v>128</v>
      </c>
      <c r="F38" s="226"/>
      <c r="G38" s="223"/>
    </row>
    <row r="39" spans="1:7" ht="12.75" customHeight="1">
      <c r="A39" s="231"/>
      <c r="B39" s="219"/>
      <c r="C39" s="222"/>
      <c r="D39" s="230"/>
      <c r="E39" s="225"/>
      <c r="F39" s="227"/>
      <c r="G39" s="228"/>
    </row>
    <row r="40" spans="1:7" ht="12.75" customHeight="1">
      <c r="A40" s="231"/>
      <c r="B40" s="219">
        <v>18</v>
      </c>
      <c r="C40" s="222" t="s">
        <v>115</v>
      </c>
      <c r="D40" s="229" t="s">
        <v>116</v>
      </c>
      <c r="E40" s="225" t="s">
        <v>117</v>
      </c>
      <c r="F40" s="226"/>
      <c r="G40" s="223"/>
    </row>
    <row r="41" spans="1:7" ht="12.75" customHeight="1">
      <c r="A41" s="231"/>
      <c r="B41" s="219"/>
      <c r="C41" s="222"/>
      <c r="D41" s="230"/>
      <c r="E41" s="225"/>
      <c r="F41" s="227"/>
      <c r="G41" s="228"/>
    </row>
    <row r="42" spans="1:7" ht="12.75" customHeight="1">
      <c r="A42" s="231"/>
      <c r="B42" s="219">
        <v>19</v>
      </c>
      <c r="C42" s="222" t="s">
        <v>143</v>
      </c>
      <c r="D42" s="229" t="s">
        <v>144</v>
      </c>
      <c r="E42" s="225" t="s">
        <v>145</v>
      </c>
      <c r="F42" s="226"/>
      <c r="G42" s="223"/>
    </row>
    <row r="43" spans="1:7" ht="12.75" customHeight="1">
      <c r="A43" s="231"/>
      <c r="B43" s="219"/>
      <c r="C43" s="222"/>
      <c r="D43" s="230"/>
      <c r="E43" s="225"/>
      <c r="F43" s="227"/>
      <c r="G43" s="228"/>
    </row>
    <row r="44" spans="1:7" ht="12.75" customHeight="1">
      <c r="A44" s="231"/>
      <c r="B44" s="219">
        <v>20</v>
      </c>
      <c r="C44" s="222" t="s">
        <v>96</v>
      </c>
      <c r="D44" s="229" t="s">
        <v>97</v>
      </c>
      <c r="E44" s="225" t="s">
        <v>98</v>
      </c>
      <c r="F44" s="226"/>
      <c r="G44" s="223"/>
    </row>
    <row r="45" spans="1:7" ht="12.75" customHeight="1">
      <c r="A45" s="231"/>
      <c r="B45" s="219"/>
      <c r="C45" s="222"/>
      <c r="D45" s="230"/>
      <c r="E45" s="225"/>
      <c r="F45" s="227"/>
      <c r="G45" s="228"/>
    </row>
    <row r="46" spans="1:7" ht="12.75" customHeight="1">
      <c r="A46" s="231"/>
      <c r="B46" s="219">
        <v>21</v>
      </c>
      <c r="C46" s="222" t="s">
        <v>105</v>
      </c>
      <c r="D46" s="229" t="s">
        <v>106</v>
      </c>
      <c r="E46" s="225" t="s">
        <v>107</v>
      </c>
      <c r="F46" s="226"/>
      <c r="G46" s="223"/>
    </row>
    <row r="47" spans="1:7" ht="12.75" customHeight="1">
      <c r="A47" s="231"/>
      <c r="B47" s="219"/>
      <c r="C47" s="222"/>
      <c r="D47" s="230"/>
      <c r="E47" s="225"/>
      <c r="F47" s="227"/>
      <c r="G47" s="228"/>
    </row>
    <row r="48" spans="1:7" ht="12.75" customHeight="1">
      <c r="A48" s="231"/>
      <c r="B48" s="219">
        <v>22</v>
      </c>
      <c r="C48" s="222" t="s">
        <v>157</v>
      </c>
      <c r="D48" s="229" t="s">
        <v>158</v>
      </c>
      <c r="E48" s="225" t="s">
        <v>159</v>
      </c>
      <c r="F48" s="226"/>
      <c r="G48" s="223"/>
    </row>
    <row r="49" spans="1:7" ht="12.75" customHeight="1">
      <c r="A49" s="231"/>
      <c r="B49" s="219"/>
      <c r="C49" s="222"/>
      <c r="D49" s="230"/>
      <c r="E49" s="225"/>
      <c r="F49" s="227"/>
      <c r="G49" s="228"/>
    </row>
    <row r="50" spans="1:7" ht="12.75" customHeight="1">
      <c r="A50" s="231"/>
      <c r="B50" s="219">
        <v>23</v>
      </c>
      <c r="C50" s="222" t="s">
        <v>87</v>
      </c>
      <c r="D50" s="229" t="s">
        <v>88</v>
      </c>
      <c r="E50" s="225" t="s">
        <v>89</v>
      </c>
      <c r="F50" s="226"/>
      <c r="G50" s="223"/>
    </row>
    <row r="51" spans="1:7" ht="12.75" customHeight="1">
      <c r="A51" s="231"/>
      <c r="B51" s="219"/>
      <c r="C51" s="222"/>
      <c r="D51" s="230"/>
      <c r="E51" s="225"/>
      <c r="F51" s="227"/>
      <c r="G51" s="228"/>
    </row>
    <row r="52" spans="1:7" ht="12.75" customHeight="1">
      <c r="A52" s="231"/>
      <c r="B52" s="219">
        <v>24</v>
      </c>
      <c r="C52" s="222" t="s">
        <v>138</v>
      </c>
      <c r="D52" s="229" t="s">
        <v>139</v>
      </c>
      <c r="E52" s="225" t="s">
        <v>140</v>
      </c>
      <c r="F52" s="226"/>
      <c r="G52" s="223"/>
    </row>
    <row r="53" spans="1:7" ht="12.75" customHeight="1">
      <c r="A53" s="231"/>
      <c r="B53" s="219"/>
      <c r="C53" s="222"/>
      <c r="D53" s="230"/>
      <c r="E53" s="225"/>
      <c r="F53" s="227"/>
      <c r="G53" s="228"/>
    </row>
    <row r="54" spans="1:7" ht="12.75" customHeight="1">
      <c r="A54" s="231"/>
      <c r="B54" s="219">
        <v>25</v>
      </c>
      <c r="C54" s="222" t="s">
        <v>84</v>
      </c>
      <c r="D54" s="229" t="s">
        <v>85</v>
      </c>
      <c r="E54" s="225" t="s">
        <v>86</v>
      </c>
      <c r="F54" s="226"/>
      <c r="G54" s="223"/>
    </row>
    <row r="55" spans="1:7" ht="12.75" customHeight="1">
      <c r="A55" s="231"/>
      <c r="B55" s="219"/>
      <c r="C55" s="222"/>
      <c r="D55" s="230"/>
      <c r="E55" s="225"/>
      <c r="F55" s="227"/>
      <c r="G55" s="228"/>
    </row>
    <row r="56" spans="1:7" ht="12.75" customHeight="1">
      <c r="A56" s="231"/>
      <c r="B56" s="219">
        <v>26</v>
      </c>
      <c r="C56" s="222" t="s">
        <v>153</v>
      </c>
      <c r="D56" s="229" t="s">
        <v>176</v>
      </c>
      <c r="E56" s="225" t="s">
        <v>154</v>
      </c>
      <c r="F56" s="226"/>
      <c r="G56" s="223"/>
    </row>
    <row r="57" spans="1:7" ht="12.75" customHeight="1">
      <c r="A57" s="231"/>
      <c r="B57" s="219"/>
      <c r="C57" s="222"/>
      <c r="D57" s="230"/>
      <c r="E57" s="225"/>
      <c r="F57" s="227"/>
      <c r="G57" s="228"/>
    </row>
    <row r="58" spans="1:7" ht="12.75" customHeight="1">
      <c r="A58" s="231"/>
      <c r="B58" s="219">
        <v>27</v>
      </c>
      <c r="C58" s="222" t="s">
        <v>120</v>
      </c>
      <c r="D58" s="229" t="s">
        <v>121</v>
      </c>
      <c r="E58" s="225" t="s">
        <v>122</v>
      </c>
      <c r="F58" s="226"/>
      <c r="G58" s="223"/>
    </row>
    <row r="59" spans="1:7" ht="12.75" customHeight="1">
      <c r="A59" s="231"/>
      <c r="B59" s="219"/>
      <c r="C59" s="222"/>
      <c r="D59" s="230"/>
      <c r="E59" s="225"/>
      <c r="F59" s="227"/>
      <c r="G59" s="228"/>
    </row>
    <row r="60" spans="1:7" ht="12.75" customHeight="1">
      <c r="A60" s="231"/>
      <c r="B60" s="219">
        <v>28</v>
      </c>
      <c r="C60" s="222" t="s">
        <v>90</v>
      </c>
      <c r="D60" s="229" t="s">
        <v>91</v>
      </c>
      <c r="E60" s="225" t="s">
        <v>92</v>
      </c>
      <c r="F60" s="226"/>
      <c r="G60" s="223"/>
    </row>
    <row r="61" spans="1:7" ht="12.75" customHeight="1">
      <c r="A61" s="231"/>
      <c r="B61" s="219"/>
      <c r="C61" s="222"/>
      <c r="D61" s="230"/>
      <c r="E61" s="225"/>
      <c r="F61" s="227"/>
      <c r="G61" s="228"/>
    </row>
    <row r="62" spans="1:7" ht="12.75" customHeight="1">
      <c r="A62" s="231"/>
      <c r="B62" s="219">
        <v>29</v>
      </c>
      <c r="C62" s="222" t="s">
        <v>132</v>
      </c>
      <c r="D62" s="229" t="s">
        <v>133</v>
      </c>
      <c r="E62" s="225" t="s">
        <v>134</v>
      </c>
      <c r="F62" s="226"/>
      <c r="G62" s="223"/>
    </row>
    <row r="63" spans="1:7" ht="12.75" customHeight="1">
      <c r="A63" s="231"/>
      <c r="B63" s="219"/>
      <c r="C63" s="222"/>
      <c r="D63" s="230"/>
      <c r="E63" s="225"/>
      <c r="F63" s="227"/>
      <c r="G63" s="228"/>
    </row>
    <row r="64" spans="1:7" ht="12.75" customHeight="1">
      <c r="A64" s="231"/>
      <c r="B64" s="219">
        <v>30</v>
      </c>
      <c r="C64" s="222" t="s">
        <v>82</v>
      </c>
      <c r="D64" s="229" t="s">
        <v>175</v>
      </c>
      <c r="E64" s="225" t="s">
        <v>83</v>
      </c>
      <c r="F64" s="226"/>
      <c r="G64" s="223"/>
    </row>
    <row r="65" spans="1:7" ht="12.75" customHeight="1">
      <c r="A65" s="231"/>
      <c r="B65" s="219"/>
      <c r="C65" s="222"/>
      <c r="D65" s="230"/>
      <c r="E65" s="225"/>
      <c r="F65" s="227"/>
      <c r="G65" s="228"/>
    </row>
    <row r="66" spans="1:7" ht="12.75" customHeight="1">
      <c r="A66" s="231"/>
      <c r="B66" s="219">
        <v>31</v>
      </c>
      <c r="C66" s="222" t="s">
        <v>102</v>
      </c>
      <c r="D66" s="229" t="s">
        <v>103</v>
      </c>
      <c r="E66" s="225" t="s">
        <v>104</v>
      </c>
      <c r="F66" s="226"/>
      <c r="G66" s="223"/>
    </row>
    <row r="67" spans="1:7" ht="12.75" customHeight="1">
      <c r="A67" s="231"/>
      <c r="B67" s="219"/>
      <c r="C67" s="222"/>
      <c r="D67" s="230"/>
      <c r="E67" s="225"/>
      <c r="F67" s="227"/>
      <c r="G67" s="228"/>
    </row>
    <row r="68" spans="1:7" ht="12.75" customHeight="1">
      <c r="A68" s="231"/>
      <c r="B68" s="219">
        <v>32</v>
      </c>
      <c r="C68" s="222" t="s">
        <v>135</v>
      </c>
      <c r="D68" s="229" t="s">
        <v>136</v>
      </c>
      <c r="E68" s="225" t="s">
        <v>137</v>
      </c>
      <c r="F68" s="226"/>
      <c r="G68" s="223"/>
    </row>
    <row r="69" spans="1:7" ht="12.75" customHeight="1">
      <c r="A69" s="231"/>
      <c r="B69" s="219"/>
      <c r="C69" s="222"/>
      <c r="D69" s="230"/>
      <c r="E69" s="225"/>
      <c r="F69" s="227"/>
      <c r="G69" s="228"/>
    </row>
    <row r="70" spans="1:7" ht="12.75" customHeight="1">
      <c r="A70" s="231"/>
      <c r="B70" s="219">
        <v>33</v>
      </c>
      <c r="C70" s="222" t="s">
        <v>160</v>
      </c>
      <c r="D70" s="229" t="s">
        <v>161</v>
      </c>
      <c r="E70" s="225" t="s">
        <v>162</v>
      </c>
      <c r="F70" s="226"/>
      <c r="G70" s="223"/>
    </row>
    <row r="71" spans="1:7" ht="12.75" customHeight="1">
      <c r="A71" s="231"/>
      <c r="B71" s="219"/>
      <c r="C71" s="222"/>
      <c r="D71" s="230"/>
      <c r="E71" s="225"/>
      <c r="F71" s="227"/>
      <c r="G71" s="228"/>
    </row>
    <row r="72" spans="1:7" ht="12.75" customHeight="1">
      <c r="A72" s="231"/>
      <c r="B72" s="219"/>
      <c r="C72" s="222"/>
      <c r="D72" s="229"/>
      <c r="E72" s="225"/>
      <c r="F72" s="226"/>
      <c r="G72" s="223"/>
    </row>
    <row r="73" spans="1:7" ht="12.75" customHeight="1">
      <c r="A73" s="231"/>
      <c r="B73" s="219"/>
      <c r="C73" s="222"/>
      <c r="D73" s="230"/>
      <c r="E73" s="225"/>
      <c r="F73" s="227"/>
      <c r="G73" s="228"/>
    </row>
    <row r="74" spans="1:7" ht="12.75" customHeight="1">
      <c r="A74" s="231"/>
      <c r="B74" s="219"/>
      <c r="C74" s="222"/>
      <c r="D74" s="229"/>
      <c r="E74" s="225"/>
      <c r="F74" s="226"/>
      <c r="G74" s="223"/>
    </row>
    <row r="75" spans="1:7" ht="12.75" customHeight="1">
      <c r="A75" s="231"/>
      <c r="B75" s="219"/>
      <c r="C75" s="222"/>
      <c r="D75" s="230"/>
      <c r="E75" s="225"/>
      <c r="F75" s="227"/>
      <c r="G75" s="228"/>
    </row>
    <row r="76" spans="1:7" ht="12.75" customHeight="1">
      <c r="A76" s="231"/>
      <c r="B76" s="219"/>
      <c r="C76" s="222"/>
      <c r="D76" s="229"/>
      <c r="E76" s="225"/>
      <c r="F76" s="226"/>
      <c r="G76" s="223"/>
    </row>
    <row r="77" spans="1:7" ht="12.75" customHeight="1">
      <c r="A77" s="231"/>
      <c r="B77" s="219"/>
      <c r="C77" s="222"/>
      <c r="D77" s="230"/>
      <c r="E77" s="225"/>
      <c r="F77" s="227"/>
      <c r="G77" s="228"/>
    </row>
    <row r="78" spans="1:7" ht="12.75" customHeight="1">
      <c r="A78" s="231"/>
      <c r="B78" s="219"/>
      <c r="C78" s="222"/>
      <c r="D78" s="229"/>
      <c r="E78" s="225"/>
      <c r="F78" s="226"/>
      <c r="G78" s="223"/>
    </row>
    <row r="79" spans="1:7" ht="12.75" customHeight="1">
      <c r="A79" s="231"/>
      <c r="B79" s="219"/>
      <c r="C79" s="222"/>
      <c r="D79" s="230"/>
      <c r="E79" s="225"/>
      <c r="F79" s="227"/>
      <c r="G79" s="228"/>
    </row>
    <row r="80" spans="1:7" ht="12.75" customHeight="1">
      <c r="A80" s="231"/>
      <c r="B80" s="219"/>
      <c r="C80" s="222"/>
      <c r="D80" s="229"/>
      <c r="E80" s="225"/>
      <c r="F80" s="226"/>
      <c r="G80" s="223"/>
    </row>
    <row r="81" spans="1:7" ht="12.75" customHeight="1">
      <c r="A81" s="231"/>
      <c r="B81" s="219"/>
      <c r="C81" s="222"/>
      <c r="D81" s="230"/>
      <c r="E81" s="225"/>
      <c r="F81" s="227"/>
      <c r="G81" s="228"/>
    </row>
    <row r="82" spans="1:7" ht="12.75" customHeight="1">
      <c r="A82" s="231"/>
      <c r="B82" s="219"/>
      <c r="C82" s="222"/>
      <c r="D82" s="229"/>
      <c r="E82" s="225"/>
      <c r="F82" s="226"/>
      <c r="G82" s="223"/>
    </row>
    <row r="83" spans="1:7" ht="12.75" customHeight="1">
      <c r="A83" s="231"/>
      <c r="B83" s="219"/>
      <c r="C83" s="222"/>
      <c r="D83" s="230"/>
      <c r="E83" s="225"/>
      <c r="F83" s="227"/>
      <c r="G83" s="228"/>
    </row>
    <row r="84" spans="1:7" ht="12.75" customHeight="1">
      <c r="A84" s="217"/>
      <c r="B84" s="219"/>
      <c r="C84" s="222"/>
      <c r="D84" s="229"/>
      <c r="E84" s="225"/>
      <c r="F84" s="218"/>
      <c r="G84" s="223"/>
    </row>
    <row r="85" spans="1:7" ht="12.75" customHeight="1">
      <c r="A85" s="217"/>
      <c r="B85" s="219"/>
      <c r="C85" s="222"/>
      <c r="D85" s="230"/>
      <c r="E85" s="225"/>
      <c r="F85" s="218"/>
      <c r="G85" s="228"/>
    </row>
    <row r="86" spans="1:7" ht="12.75" customHeight="1">
      <c r="A86" s="217"/>
      <c r="B86" s="219"/>
      <c r="C86" s="222"/>
      <c r="D86" s="224"/>
      <c r="E86" s="221"/>
      <c r="F86" s="218"/>
      <c r="G86" s="222"/>
    </row>
    <row r="87" spans="1:7" ht="12.75" customHeight="1">
      <c r="A87" s="217"/>
      <c r="B87" s="219"/>
      <c r="C87" s="222"/>
      <c r="D87" s="224"/>
      <c r="E87" s="221"/>
      <c r="F87" s="218"/>
      <c r="G87" s="223"/>
    </row>
    <row r="88" spans="1:7" ht="12.75" customHeight="1">
      <c r="A88" s="217"/>
      <c r="B88" s="219"/>
      <c r="C88" s="222"/>
      <c r="D88" s="224"/>
      <c r="E88" s="221"/>
      <c r="F88" s="218"/>
      <c r="G88" s="222"/>
    </row>
    <row r="89" spans="1:7" ht="12.75" customHeight="1">
      <c r="A89" s="217"/>
      <c r="B89" s="219"/>
      <c r="C89" s="222"/>
      <c r="D89" s="224"/>
      <c r="E89" s="221"/>
      <c r="F89" s="218"/>
      <c r="G89" s="223"/>
    </row>
    <row r="90" spans="1:7" ht="12.75" customHeight="1">
      <c r="A90" s="217"/>
      <c r="B90" s="219"/>
      <c r="C90" s="222"/>
      <c r="D90" s="224"/>
      <c r="E90" s="221"/>
      <c r="F90" s="218"/>
      <c r="G90" s="222"/>
    </row>
    <row r="91" spans="1:7" ht="12.75" customHeight="1">
      <c r="A91" s="217"/>
      <c r="B91" s="219"/>
      <c r="C91" s="222"/>
      <c r="D91" s="224"/>
      <c r="E91" s="221"/>
      <c r="F91" s="218"/>
      <c r="G91" s="223"/>
    </row>
    <row r="92" spans="1:7" ht="12.75" customHeight="1">
      <c r="A92" s="217"/>
      <c r="B92" s="219"/>
      <c r="C92" s="220"/>
      <c r="D92" s="217"/>
      <c r="E92" s="217"/>
      <c r="F92" s="218"/>
      <c r="G92" s="217"/>
    </row>
    <row r="93" spans="1:7" ht="12.75" customHeight="1">
      <c r="A93" s="217"/>
      <c r="B93" s="219"/>
      <c r="C93" s="220"/>
      <c r="D93" s="217"/>
      <c r="E93" s="217"/>
      <c r="F93" s="218"/>
      <c r="G93" s="217"/>
    </row>
    <row r="94" spans="1:7" ht="12.75" customHeight="1">
      <c r="A94" s="217"/>
      <c r="B94" s="219"/>
      <c r="C94" s="220"/>
      <c r="D94" s="217"/>
      <c r="E94" s="217"/>
      <c r="F94" s="218"/>
      <c r="G94" s="217"/>
    </row>
    <row r="95" spans="1:7" ht="12.75" customHeight="1">
      <c r="A95" s="217"/>
      <c r="B95" s="219"/>
      <c r="C95" s="220"/>
      <c r="D95" s="217"/>
      <c r="E95" s="217"/>
      <c r="F95" s="218"/>
      <c r="G95" s="217"/>
    </row>
    <row r="96" spans="1:7" ht="12.75" customHeight="1">
      <c r="A96" s="217"/>
      <c r="B96" s="219"/>
      <c r="C96" s="220"/>
      <c r="D96" s="217"/>
      <c r="E96" s="217"/>
      <c r="F96" s="218"/>
      <c r="G96" s="217"/>
    </row>
    <row r="97" spans="1:7" ht="12.75" customHeight="1">
      <c r="A97" s="217"/>
      <c r="B97" s="219"/>
      <c r="C97" s="220"/>
      <c r="D97" s="217"/>
      <c r="E97" s="217"/>
      <c r="F97" s="218"/>
      <c r="G97" s="217"/>
    </row>
    <row r="98" spans="1:7" ht="12.75" customHeight="1">
      <c r="A98" s="217"/>
      <c r="B98" s="219"/>
      <c r="C98" s="220"/>
      <c r="D98" s="217"/>
      <c r="E98" s="217"/>
      <c r="F98" s="218"/>
      <c r="G98" s="217"/>
    </row>
    <row r="99" spans="1:7" ht="12.75" customHeight="1">
      <c r="A99" s="217"/>
      <c r="B99" s="219"/>
      <c r="C99" s="220"/>
      <c r="D99" s="217"/>
      <c r="E99" s="217"/>
      <c r="F99" s="218"/>
      <c r="G99" s="217"/>
    </row>
    <row r="100" spans="1:7" ht="12.75" customHeight="1">
      <c r="A100" s="217"/>
      <c r="B100" s="219"/>
      <c r="C100" s="220"/>
      <c r="D100" s="217"/>
      <c r="E100" s="217"/>
      <c r="F100" s="218"/>
      <c r="G100" s="217"/>
    </row>
    <row r="101" spans="1:7" ht="12.75" customHeight="1">
      <c r="A101" s="217"/>
      <c r="B101" s="219"/>
      <c r="C101" s="220"/>
      <c r="D101" s="217"/>
      <c r="E101" s="217"/>
      <c r="F101" s="218"/>
      <c r="G101" s="217"/>
    </row>
    <row r="102" spans="1:7" ht="12.75" customHeight="1">
      <c r="A102" s="217"/>
      <c r="B102" s="219"/>
      <c r="C102" s="220"/>
      <c r="D102" s="217"/>
      <c r="E102" s="217"/>
      <c r="F102" s="218"/>
      <c r="G102" s="217"/>
    </row>
    <row r="103" spans="1:7" ht="12.75" customHeight="1">
      <c r="A103" s="217"/>
      <c r="B103" s="219"/>
      <c r="C103" s="220"/>
      <c r="D103" s="217"/>
      <c r="E103" s="217"/>
      <c r="F103" s="218"/>
      <c r="G103" s="217"/>
    </row>
    <row r="104" spans="1:7" ht="12.75" customHeight="1">
      <c r="A104" s="217"/>
      <c r="B104" s="219"/>
      <c r="C104" s="220"/>
      <c r="D104" s="217"/>
      <c r="E104" s="217"/>
      <c r="F104" s="218"/>
      <c r="G104" s="217"/>
    </row>
    <row r="105" spans="1:7" ht="12.75" customHeight="1">
      <c r="A105" s="217"/>
      <c r="B105" s="219"/>
      <c r="C105" s="220"/>
      <c r="D105" s="217"/>
      <c r="E105" s="217"/>
      <c r="F105" s="218"/>
      <c r="G105" s="217"/>
    </row>
    <row r="106" spans="1:7" ht="12.75" customHeight="1">
      <c r="A106" s="217"/>
      <c r="B106" s="219"/>
      <c r="C106" s="220"/>
      <c r="D106" s="217"/>
      <c r="E106" s="217"/>
      <c r="F106" s="218"/>
      <c r="G106" s="217"/>
    </row>
    <row r="107" spans="1:7" ht="12.75" customHeight="1">
      <c r="A107" s="217"/>
      <c r="B107" s="219"/>
      <c r="C107" s="220"/>
      <c r="D107" s="217"/>
      <c r="E107" s="217"/>
      <c r="F107" s="218"/>
      <c r="G107" s="217"/>
    </row>
    <row r="108" spans="1:7" ht="12.75" customHeight="1">
      <c r="A108" s="217"/>
      <c r="B108" s="219"/>
      <c r="C108" s="220"/>
      <c r="D108" s="217"/>
      <c r="E108" s="217"/>
      <c r="F108" s="218"/>
      <c r="G108" s="217"/>
    </row>
    <row r="109" spans="1:7" ht="12.75" customHeight="1">
      <c r="A109" s="217"/>
      <c r="B109" s="219"/>
      <c r="C109" s="220"/>
      <c r="D109" s="217"/>
      <c r="E109" s="217"/>
      <c r="F109" s="218"/>
      <c r="G109" s="217"/>
    </row>
    <row r="110" spans="1:7" ht="12.75" customHeight="1">
      <c r="A110" s="217"/>
      <c r="B110" s="219"/>
      <c r="C110" s="220"/>
      <c r="D110" s="217"/>
      <c r="E110" s="217"/>
      <c r="F110" s="218"/>
      <c r="G110" s="217"/>
    </row>
    <row r="111" spans="1:7" ht="12.75" customHeight="1">
      <c r="A111" s="217"/>
      <c r="B111" s="219"/>
      <c r="C111" s="220"/>
      <c r="D111" s="217"/>
      <c r="E111" s="217"/>
      <c r="F111" s="218"/>
      <c r="G111" s="217"/>
    </row>
    <row r="112" spans="1:7" ht="12.75" customHeight="1">
      <c r="A112" s="217"/>
      <c r="B112" s="219"/>
      <c r="C112" s="220"/>
      <c r="D112" s="217"/>
      <c r="E112" s="217"/>
      <c r="F112" s="218"/>
      <c r="G112" s="217"/>
    </row>
    <row r="113" spans="1:7" ht="12.75" customHeight="1">
      <c r="A113" s="217"/>
      <c r="B113" s="219"/>
      <c r="C113" s="220"/>
      <c r="D113" s="217"/>
      <c r="E113" s="217"/>
      <c r="F113" s="218"/>
      <c r="G113" s="217"/>
    </row>
    <row r="114" spans="1:7" ht="12.75" customHeight="1">
      <c r="A114" s="217"/>
      <c r="B114" s="219"/>
      <c r="C114" s="220"/>
      <c r="D114" s="217"/>
      <c r="E114" s="217"/>
      <c r="F114" s="218"/>
      <c r="G114" s="217"/>
    </row>
    <row r="115" spans="1:7" ht="12.75" customHeight="1">
      <c r="A115" s="217"/>
      <c r="B115" s="219"/>
      <c r="C115" s="220"/>
      <c r="D115" s="217"/>
      <c r="E115" s="217"/>
      <c r="F115" s="218"/>
      <c r="G115" s="217"/>
    </row>
    <row r="116" spans="1:7" ht="12.75" customHeight="1">
      <c r="A116" s="217"/>
      <c r="B116" s="219"/>
      <c r="C116" s="220"/>
      <c r="D116" s="217"/>
      <c r="E116" s="217"/>
      <c r="F116" s="218"/>
      <c r="G116" s="217"/>
    </row>
    <row r="117" spans="1:7" ht="12.75" customHeight="1">
      <c r="A117" s="217"/>
      <c r="B117" s="219"/>
      <c r="C117" s="220"/>
      <c r="D117" s="217"/>
      <c r="E117" s="217"/>
      <c r="F117" s="218"/>
      <c r="G117" s="217"/>
    </row>
    <row r="118" spans="1:7" ht="12.75" customHeight="1">
      <c r="A118" s="217"/>
      <c r="B118" s="219"/>
      <c r="C118" s="220"/>
      <c r="D118" s="217"/>
      <c r="E118" s="217"/>
      <c r="F118" s="218"/>
      <c r="G118" s="217"/>
    </row>
    <row r="119" spans="1:7" ht="12.75" customHeight="1">
      <c r="A119" s="217"/>
      <c r="B119" s="219"/>
      <c r="C119" s="220"/>
      <c r="D119" s="217"/>
      <c r="E119" s="217"/>
      <c r="F119" s="218"/>
      <c r="G119" s="217"/>
    </row>
    <row r="120" spans="1:7" ht="12.75" customHeight="1">
      <c r="A120" s="217"/>
      <c r="B120" s="219"/>
      <c r="C120" s="220"/>
      <c r="D120" s="217"/>
      <c r="E120" s="217"/>
      <c r="F120" s="218"/>
      <c r="G120" s="217"/>
    </row>
    <row r="121" spans="1:7" ht="12.75" customHeight="1">
      <c r="A121" s="217"/>
      <c r="B121" s="219"/>
      <c r="C121" s="220"/>
      <c r="D121" s="217"/>
      <c r="E121" s="217"/>
      <c r="F121" s="218"/>
      <c r="G121" s="217"/>
    </row>
    <row r="122" spans="1:7" ht="12.75" customHeight="1">
      <c r="A122" s="217"/>
      <c r="B122" s="219"/>
      <c r="C122" s="220"/>
      <c r="D122" s="217"/>
      <c r="E122" s="217"/>
      <c r="F122" s="218"/>
      <c r="G122" s="217"/>
    </row>
    <row r="123" spans="1:7" ht="12.75" customHeight="1">
      <c r="A123" s="217"/>
      <c r="B123" s="219"/>
      <c r="C123" s="220"/>
      <c r="D123" s="217"/>
      <c r="E123" s="217"/>
      <c r="F123" s="218"/>
      <c r="G123" s="217"/>
    </row>
    <row r="124" spans="1:7" ht="12.75" customHeight="1">
      <c r="A124" s="217"/>
      <c r="B124" s="219"/>
      <c r="C124" s="220"/>
      <c r="D124" s="217"/>
      <c r="E124" s="217"/>
      <c r="F124" s="218"/>
      <c r="G124" s="217"/>
    </row>
    <row r="125" spans="1:7" ht="12.75" customHeight="1">
      <c r="A125" s="217"/>
      <c r="B125" s="219"/>
      <c r="C125" s="220"/>
      <c r="D125" s="217"/>
      <c r="E125" s="217"/>
      <c r="F125" s="218"/>
      <c r="G125" s="217"/>
    </row>
    <row r="126" spans="1:7" ht="12.75" customHeight="1">
      <c r="A126" s="217"/>
      <c r="B126" s="219"/>
      <c r="C126" s="220"/>
      <c r="D126" s="217"/>
      <c r="E126" s="217"/>
      <c r="F126" s="218"/>
      <c r="G126" s="217"/>
    </row>
    <row r="127" spans="1:7" ht="12.75" customHeight="1">
      <c r="A127" s="217"/>
      <c r="B127" s="219"/>
      <c r="C127" s="220"/>
      <c r="D127" s="217"/>
      <c r="E127" s="217"/>
      <c r="F127" s="218"/>
      <c r="G127" s="217"/>
    </row>
    <row r="128" spans="1:7" ht="12.75" customHeight="1">
      <c r="A128" s="217"/>
      <c r="B128" s="219"/>
      <c r="C128" s="220"/>
      <c r="D128" s="217"/>
      <c r="E128" s="217"/>
      <c r="F128" s="218"/>
      <c r="G128" s="217"/>
    </row>
    <row r="129" spans="1:7" ht="12.75" customHeight="1">
      <c r="A129" s="217"/>
      <c r="B129" s="219"/>
      <c r="C129" s="220"/>
      <c r="D129" s="217"/>
      <c r="E129" s="217"/>
      <c r="F129" s="218"/>
      <c r="G129" s="217"/>
    </row>
    <row r="130" spans="1:7" ht="12.75">
      <c r="A130" s="217"/>
      <c r="B130" s="219"/>
      <c r="C130" s="220"/>
      <c r="D130" s="217"/>
      <c r="E130" s="217"/>
      <c r="F130" s="218"/>
      <c r="G130" s="217"/>
    </row>
    <row r="131" spans="1:7" ht="12.75">
      <c r="A131" s="217"/>
      <c r="B131" s="219"/>
      <c r="C131" s="220"/>
      <c r="D131" s="217"/>
      <c r="E131" s="217"/>
      <c r="F131" s="218"/>
      <c r="G131" s="217"/>
    </row>
    <row r="132" spans="1:7" ht="12.75">
      <c r="A132" s="217"/>
      <c r="B132" s="219"/>
      <c r="C132" s="220"/>
      <c r="D132" s="217"/>
      <c r="E132" s="217"/>
      <c r="F132" s="218"/>
      <c r="G132" s="217"/>
    </row>
    <row r="133" spans="1:7" ht="12.75">
      <c r="A133" s="217"/>
      <c r="B133" s="219"/>
      <c r="C133" s="220"/>
      <c r="D133" s="217"/>
      <c r="E133" s="217"/>
      <c r="F133" s="218"/>
      <c r="G133" s="217"/>
    </row>
    <row r="134" spans="1:6" ht="12.75">
      <c r="A134" s="109" t="str">
        <f>HYPERLINK('[1]реквизиты'!$A$6)</f>
        <v>Гл. судья, судья МК</v>
      </c>
      <c r="B134" s="25"/>
      <c r="C134" s="110"/>
      <c r="D134" s="111"/>
      <c r="E134" s="112" t="str">
        <f>HYPERLINK('[1]реквизиты'!$G$6)</f>
        <v>Ф.М. Зезюлин</v>
      </c>
      <c r="F134" s="113" t="str">
        <f>HYPERLINK('[1]реквизиты'!$G$7)</f>
        <v>/г. Владимир/</v>
      </c>
    </row>
    <row r="135" spans="1:7" ht="12.75">
      <c r="A135" s="109" t="str">
        <f>HYPERLINK('[1]реквизиты'!$A$8)</f>
        <v>Гл. секретарь, судья МК</v>
      </c>
      <c r="B135" s="25"/>
      <c r="C135" s="110"/>
      <c r="D135" s="111"/>
      <c r="E135" s="112" t="str">
        <f>HYPERLINK('[1]реквизиты'!$G$8)</f>
        <v>Н.Ю. Глушкова</v>
      </c>
      <c r="F135" s="113" t="str">
        <f>HYPERLINK('[1]реквизиты'!$G$9)</f>
        <v>/г. Рязань/</v>
      </c>
      <c r="G135" s="25"/>
    </row>
    <row r="136" spans="1:7" ht="12.75">
      <c r="A136" s="25"/>
      <c r="B136" s="25"/>
      <c r="C136" s="25"/>
      <c r="D136" s="25"/>
      <c r="E136" s="25"/>
      <c r="G136" s="25"/>
    </row>
  </sheetData>
  <autoFilter ref="A5:G71"/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4">
      <selection activeCell="B8" sqref="B8:H9"/>
    </sheetView>
  </sheetViews>
  <sheetFormatPr defaultColWidth="9.140625" defaultRowHeight="12.75"/>
  <sheetData>
    <row r="1" spans="1:8" ht="30.75" customHeight="1" thickBot="1">
      <c r="A1" s="253" t="str">
        <f>HYPERLINK('[1]реквизиты'!$A$2)</f>
        <v>Чемпионат МВД России по САМОЗАЩИТЕ БЕЗ ОРУЖИЯ, среди МВД, ГУВД, УВД по субъектам РФ</v>
      </c>
      <c r="B1" s="254"/>
      <c r="C1" s="254"/>
      <c r="D1" s="254"/>
      <c r="E1" s="254"/>
      <c r="F1" s="254"/>
      <c r="G1" s="254"/>
      <c r="H1" s="255"/>
    </row>
    <row r="2" spans="1:8" ht="12.75">
      <c r="A2" s="256" t="str">
        <f>HYPERLINK('[1]реквизиты'!$A$3)</f>
        <v>11-15 февраля 2010 г.     г. Москва</v>
      </c>
      <c r="B2" s="256"/>
      <c r="C2" s="256"/>
      <c r="D2" s="256"/>
      <c r="E2" s="256"/>
      <c r="F2" s="256"/>
      <c r="G2" s="256"/>
      <c r="H2" s="256"/>
    </row>
    <row r="3" spans="1:8" ht="18.75" thickBot="1">
      <c r="A3" s="257" t="s">
        <v>67</v>
      </c>
      <c r="B3" s="257"/>
      <c r="C3" s="257"/>
      <c r="D3" s="257"/>
      <c r="E3" s="257"/>
      <c r="F3" s="257"/>
      <c r="G3" s="257"/>
      <c r="H3" s="257"/>
    </row>
    <row r="4" spans="2:8" ht="18.75" thickBot="1">
      <c r="B4" s="125"/>
      <c r="C4" s="126"/>
      <c r="D4" s="258" t="str">
        <f>HYPERLINK('пр.взв.'!F3)</f>
        <v>в.к. 100  кг</v>
      </c>
      <c r="E4" s="259"/>
      <c r="F4" s="260"/>
      <c r="G4" s="126"/>
      <c r="H4" s="126"/>
    </row>
    <row r="5" spans="1:8" ht="18.75" thickBot="1">
      <c r="A5" s="126"/>
      <c r="B5" s="126"/>
      <c r="C5" s="126"/>
      <c r="D5" s="126"/>
      <c r="E5" s="126"/>
      <c r="F5" s="126"/>
      <c r="G5" s="126"/>
      <c r="H5" s="126"/>
    </row>
    <row r="6" spans="1:10" ht="18">
      <c r="A6" s="250" t="s">
        <v>68</v>
      </c>
      <c r="B6" s="243" t="e">
        <f>VLOOKUP(J6,'пр.взв.'!B6:G133,2,FALSE)</f>
        <v>#N/A</v>
      </c>
      <c r="C6" s="243"/>
      <c r="D6" s="243"/>
      <c r="E6" s="243"/>
      <c r="F6" s="243"/>
      <c r="G6" s="243"/>
      <c r="H6" s="236" t="e">
        <f>VLOOKUP(J6,'пр.взв.'!B6:G133,3,FALSE)</f>
        <v>#N/A</v>
      </c>
      <c r="I6" s="126"/>
      <c r="J6" s="127">
        <v>0</v>
      </c>
    </row>
    <row r="7" spans="1:10" ht="18">
      <c r="A7" s="251"/>
      <c r="B7" s="244"/>
      <c r="C7" s="244"/>
      <c r="D7" s="244"/>
      <c r="E7" s="244"/>
      <c r="F7" s="244"/>
      <c r="G7" s="244"/>
      <c r="H7" s="245"/>
      <c r="I7" s="126"/>
      <c r="J7" s="127"/>
    </row>
    <row r="8" spans="1:10" ht="18">
      <c r="A8" s="251"/>
      <c r="B8" s="246" t="e">
        <f>VLOOKUP(J6,'пр.взв.'!B6:G133,4,FALSE)</f>
        <v>#N/A</v>
      </c>
      <c r="C8" s="246"/>
      <c r="D8" s="246"/>
      <c r="E8" s="246"/>
      <c r="F8" s="246"/>
      <c r="G8" s="246"/>
      <c r="H8" s="245"/>
      <c r="I8" s="126"/>
      <c r="J8" s="127"/>
    </row>
    <row r="9" spans="1:10" ht="18.75" thickBot="1">
      <c r="A9" s="252"/>
      <c r="B9" s="238"/>
      <c r="C9" s="238"/>
      <c r="D9" s="238"/>
      <c r="E9" s="238"/>
      <c r="F9" s="238"/>
      <c r="G9" s="238"/>
      <c r="H9" s="239"/>
      <c r="I9" s="126"/>
      <c r="J9" s="127"/>
    </row>
    <row r="10" spans="1:10" ht="18.7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8">
      <c r="A11" s="247" t="s">
        <v>69</v>
      </c>
      <c r="B11" s="243" t="e">
        <f>VLOOKUP(J11,'пр.взв.'!B6:G133,2,FALSE)</f>
        <v>#N/A</v>
      </c>
      <c r="C11" s="243"/>
      <c r="D11" s="243"/>
      <c r="E11" s="243"/>
      <c r="F11" s="243"/>
      <c r="G11" s="243"/>
      <c r="H11" s="236" t="e">
        <f>VLOOKUP(J11,'пр.взв.'!B6:G133,3,FALSE)</f>
        <v>#N/A</v>
      </c>
      <c r="I11" s="126"/>
      <c r="J11" s="127">
        <v>0</v>
      </c>
    </row>
    <row r="12" spans="1:10" ht="18">
      <c r="A12" s="248"/>
      <c r="B12" s="244"/>
      <c r="C12" s="244"/>
      <c r="D12" s="244"/>
      <c r="E12" s="244"/>
      <c r="F12" s="244"/>
      <c r="G12" s="244"/>
      <c r="H12" s="245"/>
      <c r="I12" s="126"/>
      <c r="J12" s="127"/>
    </row>
    <row r="13" spans="1:10" ht="18">
      <c r="A13" s="248"/>
      <c r="B13" s="246" t="e">
        <f>VLOOKUP(J11,'пр.взв.'!B6:G133,4,FALSE)</f>
        <v>#N/A</v>
      </c>
      <c r="C13" s="246"/>
      <c r="D13" s="246"/>
      <c r="E13" s="246"/>
      <c r="F13" s="246"/>
      <c r="G13" s="246"/>
      <c r="H13" s="245"/>
      <c r="I13" s="126"/>
      <c r="J13" s="127"/>
    </row>
    <row r="14" spans="1:10" ht="18.75" thickBot="1">
      <c r="A14" s="249"/>
      <c r="B14" s="238"/>
      <c r="C14" s="238"/>
      <c r="D14" s="238"/>
      <c r="E14" s="238"/>
      <c r="F14" s="238"/>
      <c r="G14" s="238"/>
      <c r="H14" s="239"/>
      <c r="I14" s="126"/>
      <c r="J14" s="127"/>
    </row>
    <row r="15" spans="1:10" ht="18.75" thickBot="1">
      <c r="A15" s="126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8">
      <c r="A16" s="240" t="s">
        <v>70</v>
      </c>
      <c r="B16" s="243" t="e">
        <f>VLOOKUP(J16,'пр.взв.'!B6:G133,2,FALSE)</f>
        <v>#N/A</v>
      </c>
      <c r="C16" s="243"/>
      <c r="D16" s="243"/>
      <c r="E16" s="243"/>
      <c r="F16" s="243"/>
      <c r="G16" s="243"/>
      <c r="H16" s="236" t="e">
        <f>VLOOKUP(J16,'пр.взв.'!B6:G133,3,FALSE)</f>
        <v>#N/A</v>
      </c>
      <c r="I16" s="126"/>
      <c r="J16" s="127">
        <v>0</v>
      </c>
    </row>
    <row r="17" spans="1:10" ht="18">
      <c r="A17" s="241"/>
      <c r="B17" s="244"/>
      <c r="C17" s="244"/>
      <c r="D17" s="244"/>
      <c r="E17" s="244"/>
      <c r="F17" s="244"/>
      <c r="G17" s="244"/>
      <c r="H17" s="245"/>
      <c r="I17" s="126"/>
      <c r="J17" s="127"/>
    </row>
    <row r="18" spans="1:10" ht="18">
      <c r="A18" s="241"/>
      <c r="B18" s="246" t="e">
        <f>VLOOKUP(J16,'пр.взв.'!B6:G133,4,FALSE)</f>
        <v>#N/A</v>
      </c>
      <c r="C18" s="246"/>
      <c r="D18" s="246"/>
      <c r="E18" s="246"/>
      <c r="F18" s="246"/>
      <c r="G18" s="246"/>
      <c r="H18" s="245"/>
      <c r="I18" s="126"/>
      <c r="J18" s="127"/>
    </row>
    <row r="19" spans="1:10" ht="18.75" thickBot="1">
      <c r="A19" s="242"/>
      <c r="B19" s="238"/>
      <c r="C19" s="238"/>
      <c r="D19" s="238"/>
      <c r="E19" s="238"/>
      <c r="F19" s="238"/>
      <c r="G19" s="238"/>
      <c r="H19" s="239"/>
      <c r="I19" s="126"/>
      <c r="J19" s="127"/>
    </row>
    <row r="20" spans="1:10" ht="18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8">
      <c r="A21" s="240" t="s">
        <v>70</v>
      </c>
      <c r="B21" s="243" t="e">
        <f>VLOOKUP(J21,'пр.взв.'!B6:G133,2,FALSE)</f>
        <v>#N/A</v>
      </c>
      <c r="C21" s="243"/>
      <c r="D21" s="243"/>
      <c r="E21" s="243"/>
      <c r="F21" s="243"/>
      <c r="G21" s="243"/>
      <c r="H21" s="236" t="e">
        <f>VLOOKUP(J21,'пр.взв.'!B6:G133,3,FALSE)</f>
        <v>#N/A</v>
      </c>
      <c r="I21" s="126"/>
      <c r="J21" s="127">
        <v>0</v>
      </c>
    </row>
    <row r="22" spans="1:10" ht="18">
      <c r="A22" s="241"/>
      <c r="B22" s="244"/>
      <c r="C22" s="244"/>
      <c r="D22" s="244"/>
      <c r="E22" s="244"/>
      <c r="F22" s="244"/>
      <c r="G22" s="244"/>
      <c r="H22" s="245"/>
      <c r="I22" s="126"/>
      <c r="J22" s="127"/>
    </row>
    <row r="23" spans="1:9" ht="18">
      <c r="A23" s="241"/>
      <c r="B23" s="246" t="e">
        <f>VLOOKUP(J21,'пр.взв.'!B6:G133,4,FALSE)</f>
        <v>#N/A</v>
      </c>
      <c r="C23" s="246"/>
      <c r="D23" s="246"/>
      <c r="E23" s="246"/>
      <c r="F23" s="246"/>
      <c r="G23" s="246"/>
      <c r="H23" s="245"/>
      <c r="I23" s="126"/>
    </row>
    <row r="24" spans="1:9" ht="18.75" thickBot="1">
      <c r="A24" s="242"/>
      <c r="B24" s="238"/>
      <c r="C24" s="238"/>
      <c r="D24" s="238"/>
      <c r="E24" s="238"/>
      <c r="F24" s="238"/>
      <c r="G24" s="238"/>
      <c r="H24" s="239"/>
      <c r="I24" s="126"/>
    </row>
    <row r="25" spans="1:8" ht="18">
      <c r="A25" s="126"/>
      <c r="B25" s="126"/>
      <c r="C25" s="126"/>
      <c r="D25" s="126"/>
      <c r="E25" s="126"/>
      <c r="F25" s="126"/>
      <c r="G25" s="126"/>
      <c r="H25" s="126"/>
    </row>
    <row r="26" spans="1:8" ht="18">
      <c r="A26" s="126" t="s">
        <v>71</v>
      </c>
      <c r="B26" s="126"/>
      <c r="C26" s="126"/>
      <c r="D26" s="126"/>
      <c r="E26" s="126"/>
      <c r="F26" s="126"/>
      <c r="G26" s="126"/>
      <c r="H26" s="126"/>
    </row>
    <row r="27" ht="13.5" thickBot="1"/>
    <row r="28" spans="1:10" ht="12.75">
      <c r="A28" s="234" t="e">
        <f>VLOOKUP(J28,'пр.взв.'!B7:G133,6,FALSE)</f>
        <v>#N/A</v>
      </c>
      <c r="B28" s="235"/>
      <c r="C28" s="235"/>
      <c r="D28" s="235"/>
      <c r="E28" s="235"/>
      <c r="F28" s="235"/>
      <c r="G28" s="235"/>
      <c r="H28" s="236"/>
      <c r="J28">
        <v>0</v>
      </c>
    </row>
    <row r="29" spans="1:8" ht="13.5" thickBot="1">
      <c r="A29" s="237"/>
      <c r="B29" s="238"/>
      <c r="C29" s="238"/>
      <c r="D29" s="238"/>
      <c r="E29" s="238"/>
      <c r="F29" s="238"/>
      <c r="G29" s="238"/>
      <c r="H29" s="239"/>
    </row>
    <row r="32" spans="1:8" ht="18">
      <c r="A32" s="126" t="s">
        <v>72</v>
      </c>
      <c r="B32" s="126"/>
      <c r="C32" s="126"/>
      <c r="D32" s="126"/>
      <c r="E32" s="126"/>
      <c r="F32" s="126"/>
      <c r="G32" s="126"/>
      <c r="H32" s="126"/>
    </row>
    <row r="33" spans="1:8" ht="18">
      <c r="A33" s="126"/>
      <c r="B33" s="126"/>
      <c r="C33" s="126"/>
      <c r="D33" s="126"/>
      <c r="E33" s="126"/>
      <c r="F33" s="126"/>
      <c r="G33" s="126"/>
      <c r="H33" s="126"/>
    </row>
    <row r="34" spans="1:8" ht="18">
      <c r="A34" s="126"/>
      <c r="B34" s="126"/>
      <c r="C34" s="126"/>
      <c r="D34" s="126"/>
      <c r="E34" s="126"/>
      <c r="F34" s="126"/>
      <c r="G34" s="126"/>
      <c r="H34" s="126"/>
    </row>
    <row r="35" spans="1:8" ht="18">
      <c r="A35" s="128"/>
      <c r="B35" s="128"/>
      <c r="C35" s="128"/>
      <c r="D35" s="128"/>
      <c r="E35" s="128"/>
      <c r="F35" s="128"/>
      <c r="G35" s="128"/>
      <c r="H35" s="128"/>
    </row>
    <row r="36" spans="1:8" ht="18">
      <c r="A36" s="129"/>
      <c r="B36" s="129"/>
      <c r="C36" s="129"/>
      <c r="D36" s="129"/>
      <c r="E36" s="129"/>
      <c r="F36" s="129"/>
      <c r="G36" s="129"/>
      <c r="H36" s="129"/>
    </row>
    <row r="37" spans="1:8" ht="18">
      <c r="A37" s="128"/>
      <c r="B37" s="128"/>
      <c r="C37" s="128"/>
      <c r="D37" s="128"/>
      <c r="E37" s="128"/>
      <c r="F37" s="128"/>
      <c r="G37" s="128"/>
      <c r="H37" s="128"/>
    </row>
    <row r="38" spans="1:8" ht="18">
      <c r="A38" s="130"/>
      <c r="B38" s="130"/>
      <c r="C38" s="130"/>
      <c r="D38" s="130"/>
      <c r="E38" s="130"/>
      <c r="F38" s="130"/>
      <c r="G38" s="130"/>
      <c r="H38" s="130"/>
    </row>
    <row r="39" spans="1:8" ht="18">
      <c r="A39" s="128"/>
      <c r="B39" s="128"/>
      <c r="C39" s="128"/>
      <c r="D39" s="128"/>
      <c r="E39" s="128"/>
      <c r="F39" s="128"/>
      <c r="G39" s="128"/>
      <c r="H39" s="128"/>
    </row>
    <row r="40" spans="1:8" ht="18">
      <c r="A40" s="130"/>
      <c r="B40" s="130"/>
      <c r="C40" s="130"/>
      <c r="D40" s="130"/>
      <c r="E40" s="130"/>
      <c r="F40" s="130"/>
      <c r="G40" s="130"/>
      <c r="H40" s="130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M13" sqref="M1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63" t="str">
        <f>HYPERLINK('[1]реквизиты'!$A$2)</f>
        <v>Чемпионат МВД России по САМОЗАЩИТЕ БЕЗ ОРУЖИЯ, среди МВД, ГУВД, УВД по субъектам РФ</v>
      </c>
      <c r="B1" s="264"/>
      <c r="C1" s="264"/>
      <c r="D1" s="264"/>
      <c r="E1" s="264"/>
      <c r="F1" s="264"/>
      <c r="G1" s="264"/>
      <c r="H1" s="265"/>
    </row>
    <row r="2" spans="4:6" ht="12.75" customHeight="1">
      <c r="D2" s="267" t="str">
        <f>HYPERLINK('пр.взв.'!F3)</f>
        <v>в.к. 100  кг</v>
      </c>
      <c r="E2" s="267"/>
      <c r="F2" s="267"/>
    </row>
    <row r="3" spans="3:6" ht="19.5" customHeight="1">
      <c r="C3" s="65" t="s">
        <v>29</v>
      </c>
      <c r="D3" s="261"/>
      <c r="E3" s="261"/>
      <c r="F3" s="261"/>
    </row>
    <row r="4" ht="21" customHeight="1">
      <c r="C4" s="66" t="s">
        <v>12</v>
      </c>
    </row>
    <row r="5" spans="1:8" ht="12.75">
      <c r="A5" s="224" t="s">
        <v>13</v>
      </c>
      <c r="B5" s="224" t="s">
        <v>3</v>
      </c>
      <c r="C5" s="233" t="s">
        <v>4</v>
      </c>
      <c r="D5" s="224" t="s">
        <v>14</v>
      </c>
      <c r="E5" s="224" t="s">
        <v>15</v>
      </c>
      <c r="F5" s="224" t="s">
        <v>16</v>
      </c>
      <c r="G5" s="224" t="s">
        <v>17</v>
      </c>
      <c r="H5" s="224" t="s">
        <v>18</v>
      </c>
    </row>
    <row r="6" spans="1:8" ht="12.75">
      <c r="A6" s="266"/>
      <c r="B6" s="266"/>
      <c r="C6" s="266"/>
      <c r="D6" s="266"/>
      <c r="E6" s="266"/>
      <c r="F6" s="266"/>
      <c r="G6" s="266"/>
      <c r="H6" s="266"/>
    </row>
    <row r="7" spans="1:8" ht="12.75">
      <c r="A7" s="268"/>
      <c r="B7" s="269"/>
      <c r="C7" s="270" t="e">
        <f>VLOOKUP(B7,'пр.взв.'!B6:C132,2,FALSE)</f>
        <v>#N/A</v>
      </c>
      <c r="D7" s="270" t="e">
        <f>VLOOKUP(B7,'пр.взв.'!B6:D132,3,FALSE)</f>
        <v>#N/A</v>
      </c>
      <c r="E7" s="270" t="e">
        <f>VLOOKUP(B7,'пр.взв.'!B6:E132,4,FALSE)</f>
        <v>#N/A</v>
      </c>
      <c r="F7" s="271"/>
      <c r="G7" s="218"/>
      <c r="H7" s="224"/>
    </row>
    <row r="8" spans="1:8" ht="12.75">
      <c r="A8" s="268"/>
      <c r="B8" s="224"/>
      <c r="C8" s="270"/>
      <c r="D8" s="270"/>
      <c r="E8" s="270"/>
      <c r="F8" s="271"/>
      <c r="G8" s="218"/>
      <c r="H8" s="224"/>
    </row>
    <row r="9" spans="1:8" ht="12.75">
      <c r="A9" s="272"/>
      <c r="B9" s="269"/>
      <c r="C9" s="270" t="e">
        <f>VLOOKUP(B9,'пр.взв.'!B6:C132,2,FALSE)</f>
        <v>#N/A</v>
      </c>
      <c r="D9" s="270" t="e">
        <f>VLOOKUP(B9,'пр.взв.'!B6:D132,3,FALSE)</f>
        <v>#N/A</v>
      </c>
      <c r="E9" s="270" t="e">
        <f>VLOOKUP(B9,'пр.взв.'!B6:E132,4,FALSE)</f>
        <v>#N/A</v>
      </c>
      <c r="F9" s="271"/>
      <c r="G9" s="224"/>
      <c r="H9" s="224"/>
    </row>
    <row r="10" spans="1:8" ht="12.75">
      <c r="A10" s="272"/>
      <c r="B10" s="224"/>
      <c r="C10" s="270"/>
      <c r="D10" s="270"/>
      <c r="E10" s="270"/>
      <c r="F10" s="271"/>
      <c r="G10" s="224"/>
      <c r="H10" s="224"/>
    </row>
    <row r="11" spans="1:2" ht="34.5" customHeight="1">
      <c r="A11" s="32" t="s">
        <v>19</v>
      </c>
      <c r="B11" s="32"/>
    </row>
    <row r="12" spans="2:8" ht="19.5" customHeight="1">
      <c r="B12" s="32" t="s">
        <v>0</v>
      </c>
      <c r="C12" s="67"/>
      <c r="D12" s="67"/>
      <c r="E12" s="67"/>
      <c r="F12" s="67"/>
      <c r="G12" s="67"/>
      <c r="H12" s="67"/>
    </row>
    <row r="13" spans="2:8" ht="19.5" customHeight="1">
      <c r="B13" s="32" t="s">
        <v>1</v>
      </c>
      <c r="C13" s="67"/>
      <c r="D13" s="67"/>
      <c r="E13" s="67"/>
      <c r="F13" s="67"/>
      <c r="G13" s="67"/>
      <c r="H13" s="67"/>
    </row>
    <row r="14" ht="19.5" customHeight="1"/>
    <row r="15" spans="3:7" ht="24" customHeight="1">
      <c r="C15" s="65" t="s">
        <v>29</v>
      </c>
      <c r="D15" s="261" t="str">
        <f>HYPERLINK('пр.взв.'!F3)</f>
        <v>в.к. 100  кг</v>
      </c>
      <c r="E15" s="261"/>
      <c r="F15" s="261"/>
      <c r="G15" s="115"/>
    </row>
    <row r="16" spans="3:7" ht="12.75" customHeight="1">
      <c r="C16" s="66" t="s">
        <v>20</v>
      </c>
      <c r="D16" s="262"/>
      <c r="E16" s="262"/>
      <c r="F16" s="262"/>
      <c r="G16" s="116"/>
    </row>
    <row r="17" spans="1:8" ht="12.75">
      <c r="A17" s="224" t="s">
        <v>13</v>
      </c>
      <c r="B17" s="224" t="s">
        <v>3</v>
      </c>
      <c r="C17" s="233" t="s">
        <v>4</v>
      </c>
      <c r="D17" s="233" t="s">
        <v>14</v>
      </c>
      <c r="E17" s="233" t="s">
        <v>15</v>
      </c>
      <c r="F17" s="233" t="s">
        <v>16</v>
      </c>
      <c r="G17" s="233" t="s">
        <v>17</v>
      </c>
      <c r="H17" s="224" t="s">
        <v>18</v>
      </c>
    </row>
    <row r="18" spans="1:8" ht="12.75">
      <c r="A18" s="266"/>
      <c r="B18" s="266"/>
      <c r="C18" s="266"/>
      <c r="D18" s="266"/>
      <c r="E18" s="266"/>
      <c r="F18" s="266"/>
      <c r="G18" s="266"/>
      <c r="H18" s="266"/>
    </row>
    <row r="19" spans="1:8" ht="12.75">
      <c r="A19" s="268"/>
      <c r="B19" s="269"/>
      <c r="C19" s="270" t="e">
        <f>VLOOKUP(B19,'пр.взв.'!B6:C132,2,FALSE)</f>
        <v>#N/A</v>
      </c>
      <c r="D19" s="270" t="e">
        <f>VLOOKUP(B19,'пр.взв.'!B6:D132,3,FALSE)</f>
        <v>#N/A</v>
      </c>
      <c r="E19" s="270" t="e">
        <f>VLOOKUP(B19,'пр.взв.'!B6:E132,4,FALSE)</f>
        <v>#N/A</v>
      </c>
      <c r="F19" s="271"/>
      <c r="G19" s="218"/>
      <c r="H19" s="224"/>
    </row>
    <row r="20" spans="1:8" ht="12.75">
      <c r="A20" s="268"/>
      <c r="B20" s="224"/>
      <c r="C20" s="270"/>
      <c r="D20" s="270"/>
      <c r="E20" s="270"/>
      <c r="F20" s="271"/>
      <c r="G20" s="218"/>
      <c r="H20" s="224"/>
    </row>
    <row r="21" spans="1:8" ht="12.75">
      <c r="A21" s="272"/>
      <c r="B21" s="269"/>
      <c r="C21" s="270" t="e">
        <f>VLOOKUP(B21,'пр.взв.'!B6:C132,2,FALSE)</f>
        <v>#N/A</v>
      </c>
      <c r="D21" s="270" t="e">
        <f>VLOOKUP(B21,'пр.взв.'!B6:D132,3,FALSE)</f>
        <v>#N/A</v>
      </c>
      <c r="E21" s="270" t="e">
        <f>VLOOKUP(B21,'пр.взв.'!B6:E132,4,FALSE)</f>
        <v>#N/A</v>
      </c>
      <c r="F21" s="271"/>
      <c r="G21" s="224"/>
      <c r="H21" s="224"/>
    </row>
    <row r="22" spans="1:8" ht="12.75">
      <c r="A22" s="272"/>
      <c r="B22" s="224"/>
      <c r="C22" s="270"/>
      <c r="D22" s="270"/>
      <c r="E22" s="270"/>
      <c r="F22" s="271"/>
      <c r="G22" s="224"/>
      <c r="H22" s="224"/>
    </row>
    <row r="23" spans="1:2" ht="32.25" customHeight="1">
      <c r="A23" s="32" t="s">
        <v>19</v>
      </c>
      <c r="B23" s="32"/>
    </row>
    <row r="24" spans="2:8" ht="19.5" customHeight="1">
      <c r="B24" s="32" t="s">
        <v>0</v>
      </c>
      <c r="C24" s="67"/>
      <c r="D24" s="67"/>
      <c r="E24" s="67"/>
      <c r="F24" s="67"/>
      <c r="G24" s="67"/>
      <c r="H24" s="67"/>
    </row>
    <row r="25" spans="2:8" ht="19.5" customHeight="1">
      <c r="B25" s="32" t="s">
        <v>1</v>
      </c>
      <c r="C25" s="67"/>
      <c r="D25" s="67"/>
      <c r="E25" s="67"/>
      <c r="F25" s="67"/>
      <c r="G25" s="67"/>
      <c r="H25" s="67"/>
    </row>
    <row r="27" spans="4:6" ht="12.75">
      <c r="D27" s="12"/>
      <c r="E27" s="12"/>
      <c r="F27" s="12"/>
    </row>
    <row r="28" spans="4:7" ht="12.75" customHeight="1">
      <c r="D28" s="261" t="str">
        <f>HYPERLINK('пр.взв.'!F3)</f>
        <v>в.к. 100  кг</v>
      </c>
      <c r="E28" s="261"/>
      <c r="F28" s="261"/>
      <c r="G28" s="115"/>
    </row>
    <row r="29" spans="3:7" ht="15.75" customHeight="1">
      <c r="C29" s="64" t="s">
        <v>21</v>
      </c>
      <c r="D29" s="262"/>
      <c r="E29" s="262"/>
      <c r="F29" s="262"/>
      <c r="G29" s="116"/>
    </row>
    <row r="30" spans="1:8" ht="12.75">
      <c r="A30" s="224" t="s">
        <v>13</v>
      </c>
      <c r="B30" s="224" t="s">
        <v>3</v>
      </c>
      <c r="C30" s="233" t="s">
        <v>4</v>
      </c>
      <c r="D30" s="233" t="s">
        <v>14</v>
      </c>
      <c r="E30" s="233" t="s">
        <v>15</v>
      </c>
      <c r="F30" s="233" t="s">
        <v>16</v>
      </c>
      <c r="G30" s="233" t="s">
        <v>17</v>
      </c>
      <c r="H30" s="224" t="s">
        <v>18</v>
      </c>
    </row>
    <row r="31" spans="1:8" ht="12.75">
      <c r="A31" s="266"/>
      <c r="B31" s="266"/>
      <c r="C31" s="266"/>
      <c r="D31" s="266"/>
      <c r="E31" s="266"/>
      <c r="F31" s="266"/>
      <c r="G31" s="266"/>
      <c r="H31" s="266"/>
    </row>
    <row r="32" spans="1:8" ht="12.75">
      <c r="A32" s="268"/>
      <c r="B32" s="269">
        <v>64</v>
      </c>
      <c r="C32" s="270" t="e">
        <f>VLOOKUP(B32,'пр.взв.'!B6:C132,2,FALSE)</f>
        <v>#N/A</v>
      </c>
      <c r="D32" s="270" t="e">
        <f>VLOOKUP(B32,'пр.взв.'!B6:D132,3,FALSE)</f>
        <v>#N/A</v>
      </c>
      <c r="E32" s="270" t="e">
        <f>VLOOKUP(B32,'пр.взв.'!B6:E132,4,FALSE)</f>
        <v>#N/A</v>
      </c>
      <c r="F32" s="271"/>
      <c r="G32" s="218"/>
      <c r="H32" s="224"/>
    </row>
    <row r="33" spans="1:8" ht="12.75">
      <c r="A33" s="268"/>
      <c r="B33" s="224"/>
      <c r="C33" s="270"/>
      <c r="D33" s="270"/>
      <c r="E33" s="270"/>
      <c r="F33" s="271"/>
      <c r="G33" s="218"/>
      <c r="H33" s="224"/>
    </row>
    <row r="34" spans="1:8" ht="12.75">
      <c r="A34" s="272"/>
      <c r="B34" s="269">
        <v>64</v>
      </c>
      <c r="C34" s="270" t="e">
        <f>VLOOKUP(B34,'пр.взв.'!B6:C132,2,FALSE)</f>
        <v>#N/A</v>
      </c>
      <c r="D34" s="270" t="e">
        <f>VLOOKUP(B34,'пр.взв.'!B6:D132,3,FALSE)</f>
        <v>#N/A</v>
      </c>
      <c r="E34" s="270" t="e">
        <f>VLOOKUP(B34,'пр.взв.'!B6:E132,4,FALSE)</f>
        <v>#N/A</v>
      </c>
      <c r="F34" s="271"/>
      <c r="G34" s="224"/>
      <c r="H34" s="224"/>
    </row>
    <row r="35" spans="1:8" ht="12.75">
      <c r="A35" s="272"/>
      <c r="B35" s="224"/>
      <c r="C35" s="270"/>
      <c r="D35" s="270"/>
      <c r="E35" s="270"/>
      <c r="F35" s="271"/>
      <c r="G35" s="224"/>
      <c r="H35" s="224"/>
    </row>
    <row r="36" spans="1:2" ht="38.25" customHeight="1">
      <c r="A36" s="32" t="s">
        <v>19</v>
      </c>
      <c r="B36" s="32"/>
    </row>
    <row r="37" spans="2:8" ht="19.5" customHeight="1">
      <c r="B37" s="32" t="s">
        <v>0</v>
      </c>
      <c r="C37" s="67"/>
      <c r="D37" s="67"/>
      <c r="E37" s="67"/>
      <c r="F37" s="67"/>
      <c r="G37" s="67"/>
      <c r="H37" s="67"/>
    </row>
    <row r="38" spans="2:8" ht="19.5" customHeight="1">
      <c r="B38" s="32" t="s">
        <v>1</v>
      </c>
      <c r="C38" s="67"/>
      <c r="D38" s="67"/>
      <c r="E38" s="67"/>
      <c r="F38" s="67"/>
      <c r="G38" s="67"/>
      <c r="H38" s="67"/>
    </row>
    <row r="42" spans="1:7" ht="12.75">
      <c r="A42" s="26">
        <f>HYPERLINK('[1]реквизиты'!$A$20)</f>
      </c>
      <c r="B42" s="31"/>
      <c r="C42" s="31"/>
      <c r="D42" s="31"/>
      <c r="E42" s="12"/>
      <c r="F42" s="68">
        <f>HYPERLINK('[1]реквизиты'!$G$20)</f>
      </c>
      <c r="G42" s="29">
        <f>HYPERLINK('[1]реквизиты'!$G$21)</f>
      </c>
    </row>
    <row r="43" spans="1:7" ht="12.75">
      <c r="A43" s="31"/>
      <c r="B43" s="31"/>
      <c r="C43" s="31"/>
      <c r="D43" s="31"/>
      <c r="E43" s="12"/>
      <c r="F43" s="122"/>
      <c r="G43" s="12"/>
    </row>
    <row r="44" spans="1:7" ht="12.75">
      <c r="A44" s="28">
        <f>HYPERLINK('[1]реквизиты'!$A$22)</f>
      </c>
      <c r="C44" s="31"/>
      <c r="D44" s="31"/>
      <c r="E44" s="27"/>
      <c r="F44" s="68">
        <f>HYPERLINK('[1]реквизиты'!$G$22)</f>
      </c>
      <c r="G44" s="30">
        <f>HYPERLINK('[1]реквизиты'!$G$23)</f>
      </c>
    </row>
    <row r="45" spans="3:6" ht="12.75">
      <c r="C45" s="12"/>
      <c r="D45" s="12"/>
      <c r="E45" s="12"/>
      <c r="F45" s="12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83" t="str">
        <f>HYPERLINK('[1]реквизиты'!$A$2)</f>
        <v>Чемпионат МВД России по САМОЗАЩИТЕ БЕЗ ОРУЖИЯ, среди МВД, ГУВД, УВД по субъектам РФ</v>
      </c>
      <c r="B1" s="283"/>
      <c r="C1" s="283"/>
      <c r="D1" s="283"/>
      <c r="E1" s="283"/>
      <c r="F1" s="283"/>
      <c r="G1" s="283"/>
      <c r="H1" s="283"/>
    </row>
    <row r="2" spans="1:8" ht="13.5" customHeight="1" thickBot="1">
      <c r="A2" s="212"/>
      <c r="B2" s="284"/>
      <c r="C2" s="284"/>
      <c r="D2" s="284"/>
      <c r="E2" s="284"/>
      <c r="F2" s="284"/>
      <c r="G2" s="284"/>
      <c r="H2" s="285" t="str">
        <f>HYPERLINK('пр.взв.'!F3)</f>
        <v>в.к. 100  кг</v>
      </c>
    </row>
    <row r="3" spans="1:8" ht="12" customHeight="1">
      <c r="A3" s="277">
        <v>2</v>
      </c>
      <c r="B3" s="278" t="str">
        <f>VLOOKUP(A3,'пр.взв.'!B5:C132,2,FALSE)</f>
        <v>КУЩЕВ Игорь Васильевич</v>
      </c>
      <c r="C3" s="278" t="str">
        <f>VLOOKUP(A3,'пр.взв.'!B5:G132,3,FALSE)</f>
        <v>24.02.83 мс</v>
      </c>
      <c r="D3" s="278" t="str">
        <f>VLOOKUP(A3,'пр.взв.'!B5:E132,4,FALSE)</f>
        <v>МВД по Р. Алтай</v>
      </c>
      <c r="H3" s="285"/>
    </row>
    <row r="4" spans="1:8" ht="12" customHeight="1">
      <c r="A4" s="273"/>
      <c r="B4" s="279"/>
      <c r="C4" s="279"/>
      <c r="D4" s="279"/>
      <c r="E4" s="1"/>
      <c r="F4" s="1"/>
      <c r="H4" s="285" t="s">
        <v>11</v>
      </c>
    </row>
    <row r="5" spans="1:8" ht="12" customHeight="1">
      <c r="A5" s="273">
        <v>34</v>
      </c>
      <c r="B5" s="275" t="e">
        <f>VLOOKUP(A5,'пр.взв.'!B7:C134,2,FALSE)</f>
        <v>#N/A</v>
      </c>
      <c r="C5" s="275" t="e">
        <f>VLOOKUP(A5,'пр.взв.'!B7:G134,3,FALSE)</f>
        <v>#N/A</v>
      </c>
      <c r="D5" s="275" t="e">
        <f>VLOOKUP(A5,'пр.взв.'!B7:E134,4,FALSE)</f>
        <v>#N/A</v>
      </c>
      <c r="E5" s="3"/>
      <c r="F5" s="1"/>
      <c r="G5" s="1"/>
      <c r="H5" s="285"/>
    </row>
    <row r="6" spans="1:7" ht="12" customHeight="1" thickBot="1">
      <c r="A6" s="274"/>
      <c r="B6" s="276"/>
      <c r="C6" s="276"/>
      <c r="D6" s="276"/>
      <c r="E6" s="4"/>
      <c r="F6" s="8"/>
      <c r="G6" s="1"/>
    </row>
    <row r="7" spans="1:7" ht="12" customHeight="1">
      <c r="A7" s="277">
        <v>18</v>
      </c>
      <c r="B7" s="278" t="str">
        <f>VLOOKUP(A7,'пр.взв.'!B9:C136,2,FALSE)</f>
        <v>ИВАНОВ Филипп Олегович</v>
      </c>
      <c r="C7" s="278" t="str">
        <f>VLOOKUP(A7,'пр.взв.'!B9:G136,3,FALSE)</f>
        <v>10.01.90  мс</v>
      </c>
      <c r="D7" s="278" t="str">
        <f>VLOOKUP(A7,'пр.взв.'!B9:E136,4,FALSE)</f>
        <v>ГУВД по Красноярскому краю</v>
      </c>
      <c r="E7" s="4"/>
      <c r="F7" s="5"/>
      <c r="G7" s="1"/>
    </row>
    <row r="8" spans="1:7" ht="12" customHeight="1">
      <c r="A8" s="273"/>
      <c r="B8" s="279"/>
      <c r="C8" s="279"/>
      <c r="D8" s="279"/>
      <c r="E8" s="9"/>
      <c r="F8" s="6"/>
      <c r="G8" s="1"/>
    </row>
    <row r="9" spans="1:7" ht="12" customHeight="1">
      <c r="A9" s="273">
        <v>50</v>
      </c>
      <c r="B9" s="275" t="e">
        <f>VLOOKUP(A9,'пр.взв.'!B11:C138,2,FALSE)</f>
        <v>#N/A</v>
      </c>
      <c r="C9" s="275" t="e">
        <f>VLOOKUP(A9,'пр.взв.'!B11:G138,3,FALSE)</f>
        <v>#N/A</v>
      </c>
      <c r="D9" s="275" t="e">
        <f>VLOOKUP(A9,'пр.взв.'!B11:E138,4,FALSE)</f>
        <v>#N/A</v>
      </c>
      <c r="E9" s="2"/>
      <c r="F9" s="6"/>
      <c r="G9" s="1"/>
    </row>
    <row r="10" spans="1:7" ht="12" customHeight="1" thickBot="1">
      <c r="A10" s="274"/>
      <c r="B10" s="276"/>
      <c r="C10" s="276"/>
      <c r="D10" s="276"/>
      <c r="E10" s="1"/>
      <c r="F10" s="6"/>
      <c r="G10" s="8"/>
    </row>
    <row r="11" spans="1:7" ht="12" customHeight="1">
      <c r="A11" s="277">
        <v>10</v>
      </c>
      <c r="B11" s="278" t="str">
        <f>VLOOKUP(A11,'пр.взв.'!B13:C140,2,FALSE)</f>
        <v>ТИМОШКИН Алексей Анатольевич</v>
      </c>
      <c r="C11" s="278" t="str">
        <f>VLOOKUP(A11,'пр.взв.'!B13:G140,3,FALSE)</f>
        <v>27.07.71 мсмк</v>
      </c>
      <c r="D11" s="278" t="str">
        <f>VLOOKUP(A11,'пр.взв.'!B13:E140,4,FALSE)</f>
        <v>ГУВД по Волгоградской обл.</v>
      </c>
      <c r="E11" s="1"/>
      <c r="F11" s="6"/>
      <c r="G11" s="5"/>
    </row>
    <row r="12" spans="1:7" ht="12" customHeight="1">
      <c r="A12" s="273"/>
      <c r="B12" s="279"/>
      <c r="C12" s="279"/>
      <c r="D12" s="279"/>
      <c r="E12" s="7"/>
      <c r="F12" s="6"/>
      <c r="G12" s="6"/>
    </row>
    <row r="13" spans="1:7" ht="12" customHeight="1">
      <c r="A13" s="273">
        <v>42</v>
      </c>
      <c r="B13" s="275" t="e">
        <f>VLOOKUP(A13,'пр.взв.'!B15:C142,2,FALSE)</f>
        <v>#N/A</v>
      </c>
      <c r="C13" s="275" t="e">
        <f>VLOOKUP(A13,'пр.взв.'!B15:G142,3,FALSE)</f>
        <v>#N/A</v>
      </c>
      <c r="D13" s="275" t="e">
        <f>VLOOKUP(A13,'пр.взв.'!B15:E142,4,FALSE)</f>
        <v>#N/A</v>
      </c>
      <c r="E13" s="3"/>
      <c r="F13" s="6"/>
      <c r="G13" s="6"/>
    </row>
    <row r="14" spans="1:7" ht="12" customHeight="1" thickBot="1">
      <c r="A14" s="274"/>
      <c r="B14" s="276"/>
      <c r="C14" s="276"/>
      <c r="D14" s="276"/>
      <c r="E14" s="4"/>
      <c r="F14" s="10"/>
      <c r="G14" s="6"/>
    </row>
    <row r="15" spans="1:7" ht="12" customHeight="1">
      <c r="A15" s="277">
        <v>26</v>
      </c>
      <c r="B15" s="278" t="str">
        <f>VLOOKUP(A15,'пр.взв.'!B17:C144,2,FALSE)</f>
        <v>НЕГАНОВ Максим Юрьевич</v>
      </c>
      <c r="C15" s="278" t="str">
        <f>VLOOKUP(A15,'пр.взв.'!B17:G144,3,FALSE)</f>
        <v>25.05.84 мсмк</v>
      </c>
      <c r="D15" s="278" t="str">
        <f>VLOOKUP(A15,'пр.взв.'!B17:E144,4,FALSE)</f>
        <v>ГУВД по г. Москве</v>
      </c>
      <c r="E15" s="4"/>
      <c r="F15" s="1"/>
      <c r="G15" s="6"/>
    </row>
    <row r="16" spans="1:7" ht="12" customHeight="1">
      <c r="A16" s="273"/>
      <c r="B16" s="279"/>
      <c r="C16" s="279"/>
      <c r="D16" s="279"/>
      <c r="E16" s="9"/>
      <c r="F16" s="1"/>
      <c r="G16" s="6"/>
    </row>
    <row r="17" spans="1:7" ht="12" customHeight="1">
      <c r="A17" s="273">
        <v>58</v>
      </c>
      <c r="B17" s="275" t="e">
        <f>VLOOKUP(A17,'пр.взв.'!B19:C146,2,FALSE)</f>
        <v>#N/A</v>
      </c>
      <c r="C17" s="275" t="e">
        <f>VLOOKUP(A17,'пр.взв.'!B19:G146,3,FALSE)</f>
        <v>#N/A</v>
      </c>
      <c r="D17" s="275" t="e">
        <f>VLOOKUP(A17,'пр.взв.'!B19:E146,4,FALSE)</f>
        <v>#N/A</v>
      </c>
      <c r="E17" s="2"/>
      <c r="F17" s="1"/>
      <c r="G17" s="6"/>
    </row>
    <row r="18" spans="1:7" ht="12" customHeight="1" thickBot="1">
      <c r="A18" s="274"/>
      <c r="B18" s="276"/>
      <c r="C18" s="276"/>
      <c r="D18" s="276"/>
      <c r="E18" s="1"/>
      <c r="F18" s="1"/>
      <c r="G18" s="6"/>
    </row>
    <row r="19" spans="1:8" ht="12" customHeight="1">
      <c r="A19" s="277">
        <v>6</v>
      </c>
      <c r="B19" s="278" t="str">
        <f>VLOOKUP(A19,'пр.взв.'!B5:C132,2,FALSE)</f>
        <v>САКАЛОВ Рамазан Магомедханович</v>
      </c>
      <c r="C19" s="278" t="str">
        <f>VLOOKUP(A19,'пр.взв.'!B5:G132,3,FALSE)</f>
        <v>01.01.88 кмс</v>
      </c>
      <c r="D19" s="278" t="str">
        <f>VLOOKUP(A19,'пр.взв.'!B5:G132,4,FALSE)</f>
        <v>УВД по Иванорвской обл.</v>
      </c>
      <c r="E19" s="1"/>
      <c r="F19" s="1"/>
      <c r="G19" s="6"/>
      <c r="H19" s="62"/>
    </row>
    <row r="20" spans="1:8" ht="12" customHeight="1">
      <c r="A20" s="273"/>
      <c r="B20" s="279"/>
      <c r="C20" s="279"/>
      <c r="D20" s="279"/>
      <c r="E20" s="7"/>
      <c r="F20" s="1"/>
      <c r="G20" s="6"/>
      <c r="H20" s="61"/>
    </row>
    <row r="21" spans="1:8" ht="12" customHeight="1">
      <c r="A21" s="273">
        <v>38</v>
      </c>
      <c r="B21" s="275" t="e">
        <f>VLOOKUP(A21,'пр.взв.'!B23:C150,2,FALSE)</f>
        <v>#N/A</v>
      </c>
      <c r="C21" s="275" t="e">
        <f>VLOOKUP(A21,'пр.взв.'!B23:G150,3,FALSE)</f>
        <v>#N/A</v>
      </c>
      <c r="D21" s="275" t="e">
        <f>VLOOKUP(A21,'пр.взв.'!B23:E150,4,FALSE)</f>
        <v>#N/A</v>
      </c>
      <c r="E21" s="3"/>
      <c r="F21" s="1"/>
      <c r="G21" s="6"/>
      <c r="H21" s="61"/>
    </row>
    <row r="22" spans="1:8" ht="12" customHeight="1" thickBot="1">
      <c r="A22" s="274"/>
      <c r="B22" s="276"/>
      <c r="C22" s="276"/>
      <c r="D22" s="276"/>
      <c r="E22" s="4"/>
      <c r="F22" s="8"/>
      <c r="G22" s="6"/>
      <c r="H22" s="61"/>
    </row>
    <row r="23" spans="1:8" ht="12" customHeight="1">
      <c r="A23" s="277">
        <v>22</v>
      </c>
      <c r="B23" s="278" t="str">
        <f>VLOOKUP(A23,'пр.взв.'!B25:C152,2,FALSE)</f>
        <v>БОРОДАЕНКО Григорий Владимирович</v>
      </c>
      <c r="C23" s="278" t="str">
        <f>VLOOKUP(A23,'пр.взв.'!B25:G152,3,FALSE)</f>
        <v>19.05.84 мс</v>
      </c>
      <c r="D23" s="278" t="str">
        <f>VLOOKUP(A23,'пр.взв.'!B25:E152,4,FALSE)</f>
        <v>УВД по Тульской обл.</v>
      </c>
      <c r="E23" s="4"/>
      <c r="F23" s="5"/>
      <c r="G23" s="6"/>
      <c r="H23" s="61"/>
    </row>
    <row r="24" spans="1:8" ht="12" customHeight="1">
      <c r="A24" s="273"/>
      <c r="B24" s="279"/>
      <c r="C24" s="279"/>
      <c r="D24" s="279"/>
      <c r="E24" s="9"/>
      <c r="F24" s="6"/>
      <c r="G24" s="6"/>
      <c r="H24" s="61"/>
    </row>
    <row r="25" spans="1:8" ht="12" customHeight="1">
      <c r="A25" s="273">
        <v>54</v>
      </c>
      <c r="B25" s="275" t="e">
        <f>VLOOKUP(A25,'пр.взв.'!B27:C154,2,FALSE)</f>
        <v>#N/A</v>
      </c>
      <c r="C25" s="275" t="e">
        <f>VLOOKUP(A25,'пр.взв.'!B27:G154,3,FALSE)</f>
        <v>#N/A</v>
      </c>
      <c r="D25" s="275" t="e">
        <f>VLOOKUP(A25,'пр.взв.'!B27:E154,4,FALSE)</f>
        <v>#N/A</v>
      </c>
      <c r="E25" s="2"/>
      <c r="F25" s="6"/>
      <c r="G25" s="6"/>
      <c r="H25" s="61"/>
    </row>
    <row r="26" spans="1:8" ht="12" customHeight="1" thickBot="1">
      <c r="A26" s="274"/>
      <c r="B26" s="276"/>
      <c r="C26" s="276"/>
      <c r="D26" s="276"/>
      <c r="E26" s="1"/>
      <c r="F26" s="6"/>
      <c r="G26" s="6"/>
      <c r="H26" s="61"/>
    </row>
    <row r="27" spans="1:8" ht="12" customHeight="1">
      <c r="A27" s="277">
        <v>14</v>
      </c>
      <c r="B27" s="278" t="str">
        <f>VLOOKUP(A27,'пр.взв.'!B29:C156,2,FALSE)</f>
        <v>МАЙОРОВ Евгений Владимирович</v>
      </c>
      <c r="C27" s="278" t="str">
        <f>VLOOKUP(A27,'пр.взв.'!B29:G156,3,FALSE)</f>
        <v>14.02.83 мс</v>
      </c>
      <c r="D27" s="278" t="str">
        <f>VLOOKUP(A27,'пр.взв.'!B29:E156,4,FALSE)</f>
        <v>УВД по Ярославской обл.</v>
      </c>
      <c r="E27" s="1"/>
      <c r="F27" s="6"/>
      <c r="G27" s="10"/>
      <c r="H27" s="61"/>
    </row>
    <row r="28" spans="1:8" ht="12" customHeight="1">
      <c r="A28" s="273"/>
      <c r="B28" s="279"/>
      <c r="C28" s="279"/>
      <c r="D28" s="279"/>
      <c r="E28" s="7"/>
      <c r="F28" s="6"/>
      <c r="G28" s="1"/>
      <c r="H28" s="61"/>
    </row>
    <row r="29" spans="1:8" ht="12" customHeight="1">
      <c r="A29" s="273">
        <v>46</v>
      </c>
      <c r="B29" s="275" t="e">
        <f>VLOOKUP(A29,'пр.взв.'!B31:C158,2,FALSE)</f>
        <v>#N/A</v>
      </c>
      <c r="C29" s="275" t="e">
        <f>VLOOKUP(A29,'пр.взв.'!B31:G158,3,FALSE)</f>
        <v>#N/A</v>
      </c>
      <c r="D29" s="275" t="e">
        <f>VLOOKUP(A29,'пр.взв.'!B31:E158,4,FALSE)</f>
        <v>#N/A</v>
      </c>
      <c r="E29" s="3"/>
      <c r="F29" s="6"/>
      <c r="G29" s="1"/>
      <c r="H29" s="61"/>
    </row>
    <row r="30" spans="1:8" ht="12" customHeight="1" thickBot="1">
      <c r="A30" s="274"/>
      <c r="B30" s="276"/>
      <c r="C30" s="276"/>
      <c r="D30" s="276"/>
      <c r="E30" s="4"/>
      <c r="F30" s="10"/>
      <c r="G30" s="1"/>
      <c r="H30" s="61"/>
    </row>
    <row r="31" spans="1:8" ht="12" customHeight="1">
      <c r="A31" s="277">
        <v>30</v>
      </c>
      <c r="B31" s="278" t="str">
        <f>VLOOKUP(A31,'пр.взв.'!B33:C160,2,FALSE)</f>
        <v>ЧЕРТКОЕВ Тамази Исмаилович</v>
      </c>
      <c r="C31" s="278" t="str">
        <f>VLOOKUP(A31,'пр.взв.'!B33:G160,3,FALSE)</f>
        <v>17.07.78 мс</v>
      </c>
      <c r="D31" s="278" t="str">
        <f>VLOOKUP(A31,'пр.взв.'!B33:E160,4,FALSE)</f>
        <v>МВД по РСО-Алания</v>
      </c>
      <c r="E31" s="4"/>
      <c r="F31" s="1"/>
      <c r="G31" s="1"/>
      <c r="H31" s="61"/>
    </row>
    <row r="32" spans="1:8" ht="12" customHeight="1">
      <c r="A32" s="273"/>
      <c r="B32" s="279"/>
      <c r="C32" s="279"/>
      <c r="D32" s="279"/>
      <c r="E32" s="9"/>
      <c r="F32" s="1"/>
      <c r="G32" s="1"/>
      <c r="H32" s="61"/>
    </row>
    <row r="33" spans="1:8" ht="12" customHeight="1">
      <c r="A33" s="273">
        <v>62</v>
      </c>
      <c r="B33" s="275" t="e">
        <f>VLOOKUP(A33,'пр.взв.'!B35:C162,2,FALSE)</f>
        <v>#N/A</v>
      </c>
      <c r="C33" s="275" t="e">
        <f>VLOOKUP(A33,'пр.взв.'!B35:G162,3,FALSE)</f>
        <v>#N/A</v>
      </c>
      <c r="D33" s="275" t="e">
        <f>VLOOKUP(A33,'пр.взв.'!B35:E162,4,FALSE)</f>
        <v>#N/A</v>
      </c>
      <c r="E33" s="2"/>
      <c r="F33" s="1"/>
      <c r="G33" s="1"/>
      <c r="H33" s="61"/>
    </row>
    <row r="34" spans="1:8" ht="12" customHeight="1" thickBot="1">
      <c r="A34" s="274"/>
      <c r="B34" s="276"/>
      <c r="C34" s="276"/>
      <c r="D34" s="276"/>
      <c r="H34" s="61"/>
    </row>
    <row r="35" spans="1:8" ht="12" customHeight="1" thickBot="1">
      <c r="A35" s="77"/>
      <c r="B35" s="82"/>
      <c r="C35" s="82"/>
      <c r="D35" s="83"/>
      <c r="E35" s="1"/>
      <c r="F35" s="1"/>
      <c r="G35" s="1"/>
      <c r="H35" s="63"/>
    </row>
    <row r="36" spans="1:8" ht="12" customHeight="1">
      <c r="A36" s="277">
        <v>4</v>
      </c>
      <c r="B36" s="278" t="str">
        <f>VLOOKUP(A36,'пр.взв.'!B5:G132,2,FALSE)</f>
        <v>МАЛОВ Евгений Сергеевич</v>
      </c>
      <c r="C36" s="278" t="str">
        <f>VLOOKUP(A36,'пр.взв.'!B5:G132,3,FALSE)</f>
        <v>16.04.84 мс</v>
      </c>
      <c r="D36" s="278" t="str">
        <f>VLOOKUP(A36,'пр.взв.'!B5:G132,4,FALSE)</f>
        <v>МВД по Чувашской р-ке</v>
      </c>
      <c r="H36" s="61"/>
    </row>
    <row r="37" spans="1:8" ht="12" customHeight="1">
      <c r="A37" s="273"/>
      <c r="B37" s="279"/>
      <c r="C37" s="279"/>
      <c r="D37" s="279"/>
      <c r="E37" s="1"/>
      <c r="F37" s="1"/>
      <c r="H37" s="61"/>
    </row>
    <row r="38" spans="1:8" ht="12" customHeight="1">
      <c r="A38" s="273">
        <v>36</v>
      </c>
      <c r="B38" s="275" t="e">
        <f>VLOOKUP(A38,'пр.взв.'!B7:G134,2,FALSE)</f>
        <v>#N/A</v>
      </c>
      <c r="C38" s="275" t="e">
        <f>VLOOKUP(A38,'пр.взв.'!B7:G134,3,FALSE)</f>
        <v>#N/A</v>
      </c>
      <c r="D38" s="275" t="e">
        <f>VLOOKUP(A38,'пр.взв.'!B7:G134,4,FALSE)</f>
        <v>#N/A</v>
      </c>
      <c r="E38" s="3"/>
      <c r="F38" s="1"/>
      <c r="G38" s="1"/>
      <c r="H38" s="61"/>
    </row>
    <row r="39" spans="1:8" ht="12" customHeight="1" thickBot="1">
      <c r="A39" s="274"/>
      <c r="B39" s="276"/>
      <c r="C39" s="276"/>
      <c r="D39" s="276"/>
      <c r="E39" s="4"/>
      <c r="F39" s="8"/>
      <c r="G39" s="1"/>
      <c r="H39" s="61"/>
    </row>
    <row r="40" spans="1:8" ht="12" customHeight="1">
      <c r="A40" s="280">
        <v>20</v>
      </c>
      <c r="B40" s="278" t="str">
        <f>VLOOKUP(A40,'пр.взв.'!B9:G136,2,FALSE)</f>
        <v>ГАСЫМОВ Руслан Мирагаевич</v>
      </c>
      <c r="C40" s="278" t="str">
        <f>VLOOKUP(A40,'пр.взв.'!B9:G136,3,FALSE)</f>
        <v>17.01.85 змс</v>
      </c>
      <c r="D40" s="278" t="str">
        <f>VLOOKUP(A40,'пр.взв.'!B9:G136,4,FALSE)</f>
        <v>ГУВД по С.Птб и Ленинградской обл</v>
      </c>
      <c r="E40" s="4"/>
      <c r="F40" s="5"/>
      <c r="G40" s="1"/>
      <c r="H40" s="61"/>
    </row>
    <row r="41" spans="1:8" ht="12" customHeight="1">
      <c r="A41" s="273"/>
      <c r="B41" s="279"/>
      <c r="C41" s="279"/>
      <c r="D41" s="279"/>
      <c r="E41" s="9"/>
      <c r="F41" s="6"/>
      <c r="G41" s="1"/>
      <c r="H41" s="61"/>
    </row>
    <row r="42" spans="1:8" ht="12" customHeight="1">
      <c r="A42" s="273">
        <v>52</v>
      </c>
      <c r="B42" s="275" t="e">
        <f>VLOOKUP(A42,'пр.взв.'!B11:G138,2,FALSE)</f>
        <v>#N/A</v>
      </c>
      <c r="C42" s="275" t="e">
        <f>VLOOKUP(A42,'пр.взв.'!B11:G138,3,FALSE)</f>
        <v>#N/A</v>
      </c>
      <c r="D42" s="275" t="e">
        <f>VLOOKUP(A42,'пр.взв.'!B11:G138,4,FALSE)</f>
        <v>#N/A</v>
      </c>
      <c r="E42" s="2"/>
      <c r="F42" s="6"/>
      <c r="G42" s="1"/>
      <c r="H42" s="61"/>
    </row>
    <row r="43" spans="1:8" ht="12" customHeight="1" thickBot="1">
      <c r="A43" s="274"/>
      <c r="B43" s="276"/>
      <c r="C43" s="276"/>
      <c r="D43" s="276"/>
      <c r="E43" s="1"/>
      <c r="F43" s="6"/>
      <c r="G43" s="8"/>
      <c r="H43" s="61"/>
    </row>
    <row r="44" spans="1:8" ht="12" customHeight="1">
      <c r="A44" s="277">
        <v>12</v>
      </c>
      <c r="B44" s="278" t="str">
        <f>VLOOKUP(A44,'пр.взв.'!B13:G140,2,FALSE)</f>
        <v>ЧИСТЯКОВ Артем Олегович</v>
      </c>
      <c r="C44" s="278" t="str">
        <f>VLOOKUP(A44,'пр.взв.'!B13:G140,3,FALSE)</f>
        <v>25.03.81 кмс</v>
      </c>
      <c r="D44" s="278" t="str">
        <f>VLOOKUP(A44,'пр.взв.'!B13:G140,4,FALSE)</f>
        <v>УВД по Калужской обл.</v>
      </c>
      <c r="E44" s="1"/>
      <c r="F44" s="6"/>
      <c r="G44" s="5"/>
      <c r="H44" s="61"/>
    </row>
    <row r="45" spans="1:8" ht="12" customHeight="1">
      <c r="A45" s="273"/>
      <c r="B45" s="279"/>
      <c r="C45" s="279"/>
      <c r="D45" s="279"/>
      <c r="E45" s="7"/>
      <c r="F45" s="6"/>
      <c r="G45" s="6"/>
      <c r="H45" s="61"/>
    </row>
    <row r="46" spans="1:8" ht="12" customHeight="1">
      <c r="A46" s="273">
        <v>44</v>
      </c>
      <c r="B46" s="275" t="e">
        <f>VLOOKUP(A46,'пр.взв.'!B15:G142,2,FALSE)</f>
        <v>#N/A</v>
      </c>
      <c r="C46" s="275" t="e">
        <f>VLOOKUP(A46,'пр.взв.'!B15:G142,3,FALSE)</f>
        <v>#N/A</v>
      </c>
      <c r="D46" s="275" t="e">
        <f>VLOOKUP(A46,'пр.взв.'!B15:G142,4,FALSE)</f>
        <v>#N/A</v>
      </c>
      <c r="E46" s="3"/>
      <c r="F46" s="6"/>
      <c r="G46" s="6"/>
      <c r="H46" s="61"/>
    </row>
    <row r="47" spans="1:8" ht="12" customHeight="1" thickBot="1">
      <c r="A47" s="274"/>
      <c r="B47" s="276"/>
      <c r="C47" s="276"/>
      <c r="D47" s="276"/>
      <c r="E47" s="4"/>
      <c r="F47" s="10"/>
      <c r="G47" s="6"/>
      <c r="H47" s="61"/>
    </row>
    <row r="48" spans="1:8" ht="12" customHeight="1">
      <c r="A48" s="277">
        <v>28</v>
      </c>
      <c r="B48" s="278" t="str">
        <f>VLOOKUP(A48,'пр.взв.'!B17:G144,2,FALSE)</f>
        <v>ССОРИН Сергей Сергеевич</v>
      </c>
      <c r="C48" s="278" t="str">
        <f>VLOOKUP(A48,'пр.взв.'!B17:G144,3,FALSE)</f>
        <v>23.09.83 МС</v>
      </c>
      <c r="D48" s="278" t="str">
        <f>VLOOKUP(A48,'пр.взв.'!B17:G144,4,FALSE)</f>
        <v>УВД по Вологодской обл.</v>
      </c>
      <c r="E48" s="4"/>
      <c r="F48" s="1"/>
      <c r="G48" s="6"/>
      <c r="H48" s="61"/>
    </row>
    <row r="49" spans="1:8" ht="12" customHeight="1">
      <c r="A49" s="273"/>
      <c r="B49" s="279"/>
      <c r="C49" s="279"/>
      <c r="D49" s="279"/>
      <c r="E49" s="9"/>
      <c r="F49" s="1"/>
      <c r="G49" s="6"/>
      <c r="H49" s="61"/>
    </row>
    <row r="50" spans="1:8" ht="12" customHeight="1">
      <c r="A50" s="273">
        <v>60</v>
      </c>
      <c r="B50" s="275" t="e">
        <f>VLOOKUP(A50,'пр.взв.'!B19:G146,2,FALSE)</f>
        <v>#N/A</v>
      </c>
      <c r="C50" s="275" t="e">
        <f>VLOOKUP(A50,'пр.взв.'!B19:G146,3,FALSE)</f>
        <v>#N/A</v>
      </c>
      <c r="D50" s="275" t="e">
        <f>VLOOKUP(A50,'пр.взв.'!B19:G146,4,FALSE)</f>
        <v>#N/A</v>
      </c>
      <c r="E50" s="2"/>
      <c r="F50" s="1"/>
      <c r="G50" s="6"/>
      <c r="H50" s="61"/>
    </row>
    <row r="51" spans="1:8" ht="12" customHeight="1" thickBot="1">
      <c r="A51" s="274"/>
      <c r="B51" s="276"/>
      <c r="C51" s="276"/>
      <c r="D51" s="276"/>
      <c r="E51" s="1"/>
      <c r="F51" s="1"/>
      <c r="G51" s="6"/>
      <c r="H51" s="61"/>
    </row>
    <row r="52" spans="1:8" ht="12" customHeight="1">
      <c r="A52" s="277">
        <v>8</v>
      </c>
      <c r="B52" s="278" t="str">
        <f>VLOOKUP(A52,'пр.взв.'!B5:G132,2,FALSE)</f>
        <v>АФАНАСЬЕВ Трофин Анатольевич</v>
      </c>
      <c r="C52" s="278" t="str">
        <f>VLOOKUP(A52,'пр.взв.'!B5:G132,3,FALSE)</f>
        <v>10.06.77 кмс</v>
      </c>
      <c r="D52" s="278" t="str">
        <f>VLOOKUP(A52,'пр.взв.'!B5:G132,4,FALSE)</f>
        <v>МВД по Р. Саха (Якутия)</v>
      </c>
      <c r="E52" s="1"/>
      <c r="F52" s="1"/>
      <c r="G52" s="6"/>
      <c r="H52" s="61"/>
    </row>
    <row r="53" spans="1:8" ht="12" customHeight="1">
      <c r="A53" s="273"/>
      <c r="B53" s="279"/>
      <c r="C53" s="279"/>
      <c r="D53" s="279"/>
      <c r="E53" s="7"/>
      <c r="F53" s="1"/>
      <c r="G53" s="6"/>
      <c r="H53" s="63"/>
    </row>
    <row r="54" spans="1:7" ht="12" customHeight="1">
      <c r="A54" s="273">
        <v>40</v>
      </c>
      <c r="B54" s="275" t="e">
        <f>VLOOKUP(A54,'пр.взв.'!B23:G150,2,FALSE)</f>
        <v>#N/A</v>
      </c>
      <c r="C54" s="275" t="e">
        <f>VLOOKUP(A54,'пр.взв.'!B23:G150,3,FALSE)</f>
        <v>#N/A</v>
      </c>
      <c r="D54" s="275" t="e">
        <f>VLOOKUP(A54,'пр.взв.'!B23:G150,4,FALSE)</f>
        <v>#N/A</v>
      </c>
      <c r="E54" s="3"/>
      <c r="F54" s="1"/>
      <c r="G54" s="6"/>
    </row>
    <row r="55" spans="1:7" ht="12" customHeight="1" thickBot="1">
      <c r="A55" s="274"/>
      <c r="B55" s="276"/>
      <c r="C55" s="276"/>
      <c r="D55" s="276"/>
      <c r="E55" s="4"/>
      <c r="F55" s="8"/>
      <c r="G55" s="6"/>
    </row>
    <row r="56" spans="1:7" ht="12" customHeight="1">
      <c r="A56" s="277">
        <v>24</v>
      </c>
      <c r="B56" s="278" t="str">
        <f>VLOOKUP(A56,'пр.взв.'!B25:G152,2,FALSE)</f>
        <v>ВАСИЛЬЕВ Александр Леонидович</v>
      </c>
      <c r="C56" s="278" t="str">
        <f>VLOOKUP(A56,'пр.взв.'!B25:G152,3,FALSE)</f>
        <v>03.07.69 мс</v>
      </c>
      <c r="D56" s="278" t="str">
        <f>VLOOKUP(A56,'пр.взв.'!B25:G152,4,FALSE)</f>
        <v>ГУВД по Воронежской обл.</v>
      </c>
      <c r="E56" s="4"/>
      <c r="F56" s="5"/>
      <c r="G56" s="6"/>
    </row>
    <row r="57" spans="1:7" ht="12" customHeight="1">
      <c r="A57" s="273"/>
      <c r="B57" s="279"/>
      <c r="C57" s="279"/>
      <c r="D57" s="279"/>
      <c r="E57" s="9"/>
      <c r="F57" s="6"/>
      <c r="G57" s="6"/>
    </row>
    <row r="58" spans="1:7" ht="12" customHeight="1">
      <c r="A58" s="273">
        <v>56</v>
      </c>
      <c r="B58" s="275" t="e">
        <f>VLOOKUP(A58,'пр.взв.'!B27:G154,2,FALSE)</f>
        <v>#N/A</v>
      </c>
      <c r="C58" s="275" t="e">
        <f>VLOOKUP(A58,'пр.взв.'!B27:G154,3,FALSE)</f>
        <v>#N/A</v>
      </c>
      <c r="D58" s="275" t="e">
        <f>VLOOKUP(A58,'пр.взв.'!B27:G154,4,FALSE)</f>
        <v>#N/A</v>
      </c>
      <c r="E58" s="2"/>
      <c r="F58" s="6"/>
      <c r="G58" s="6"/>
    </row>
    <row r="59" spans="1:7" ht="12" customHeight="1" thickBot="1">
      <c r="A59" s="274"/>
      <c r="B59" s="276"/>
      <c r="C59" s="276"/>
      <c r="D59" s="276"/>
      <c r="E59" s="1"/>
      <c r="F59" s="6"/>
      <c r="G59" s="6"/>
    </row>
    <row r="60" spans="1:7" ht="12" customHeight="1">
      <c r="A60" s="277">
        <v>16</v>
      </c>
      <c r="B60" s="278" t="str">
        <f>VLOOKUP(A60,'пр.взв.'!B29:G156,2,FALSE)</f>
        <v>ИЩУК Сергей Николаевич</v>
      </c>
      <c r="C60" s="278" t="str">
        <f>VLOOKUP(A60,'пр.взв.'!B29:G156,3,FALSE)</f>
        <v>1910.80 кмс</v>
      </c>
      <c r="D60" s="278" t="str">
        <f>VLOOKUP(A60,'пр.взв.'!B29:G156,4,FALSE)</f>
        <v>УВД по Костромской обл.</v>
      </c>
      <c r="E60" s="1"/>
      <c r="F60" s="6"/>
      <c r="G60" s="10"/>
    </row>
    <row r="61" spans="1:7" ht="12" customHeight="1">
      <c r="A61" s="273"/>
      <c r="B61" s="279"/>
      <c r="C61" s="279"/>
      <c r="D61" s="279"/>
      <c r="E61" s="7"/>
      <c r="F61" s="6"/>
      <c r="G61" s="1"/>
    </row>
    <row r="62" spans="1:7" ht="12" customHeight="1">
      <c r="A62" s="273">
        <v>48</v>
      </c>
      <c r="B62" s="275" t="e">
        <f>VLOOKUP(A62,'пр.взв.'!B31:G158,2,FALSE)</f>
        <v>#N/A</v>
      </c>
      <c r="C62" s="275" t="e">
        <f>VLOOKUP(A62,'пр.взв.'!B31:G158,3,FALSE)</f>
        <v>#N/A</v>
      </c>
      <c r="D62" s="275" t="e">
        <f>VLOOKUP(A62,'пр.взв.'!B31:G158,4,FALSE)</f>
        <v>#N/A</v>
      </c>
      <c r="E62" s="3"/>
      <c r="F62" s="6"/>
      <c r="G62" s="1"/>
    </row>
    <row r="63" spans="1:7" ht="12" customHeight="1" thickBot="1">
      <c r="A63" s="274"/>
      <c r="B63" s="276"/>
      <c r="C63" s="276"/>
      <c r="D63" s="276"/>
      <c r="E63" s="4"/>
      <c r="F63" s="10"/>
      <c r="G63" s="1"/>
    </row>
    <row r="64" spans="1:7" ht="12" customHeight="1">
      <c r="A64" s="277">
        <v>32</v>
      </c>
      <c r="B64" s="278" t="str">
        <f>VLOOKUP(A64,'пр.взв.'!B33:G160,2,FALSE)</f>
        <v>МАМЧУЕВ Расул Бучарович</v>
      </c>
      <c r="C64" s="278" t="str">
        <f>VLOOKUP(A64,'пр.взв.'!B33:G160,3,FALSE)</f>
        <v>07.05.78 кмс</v>
      </c>
      <c r="D64" s="278" t="str">
        <f>VLOOKUP(A64,'пр.взв.'!B33:G160,4,FALSE)</f>
        <v>МВД по КЧР</v>
      </c>
      <c r="E64" s="4"/>
      <c r="F64" s="1"/>
      <c r="G64" s="1"/>
    </row>
    <row r="65" spans="1:7" ht="12" customHeight="1">
      <c r="A65" s="273"/>
      <c r="B65" s="279"/>
      <c r="C65" s="279"/>
      <c r="D65" s="279"/>
      <c r="E65" s="9"/>
      <c r="F65" s="1"/>
      <c r="G65" s="1"/>
    </row>
    <row r="66" spans="1:7" ht="12" customHeight="1">
      <c r="A66" s="273">
        <v>64</v>
      </c>
      <c r="B66" s="275" t="e">
        <f>VLOOKUP(A66,'пр.взв.'!B35:G162,2,FALSE)</f>
        <v>#N/A</v>
      </c>
      <c r="C66" s="275" t="e">
        <f>VLOOKUP(A66,'пр.взв.'!B35:G162,3,FALSE)</f>
        <v>#N/A</v>
      </c>
      <c r="D66" s="275" t="e">
        <f>VLOOKUP(A66,'пр.взв.'!B35:G162,4,FALSE)</f>
        <v>#N/A</v>
      </c>
      <c r="E66" s="2"/>
      <c r="F66" s="1"/>
      <c r="G66" s="1"/>
    </row>
    <row r="67" spans="1:4" ht="12" customHeight="1" thickBot="1">
      <c r="A67" s="274"/>
      <c r="B67" s="276"/>
      <c r="C67" s="276"/>
      <c r="D67" s="276"/>
    </row>
    <row r="68" spans="2:4" ht="12" customHeight="1">
      <c r="B68" s="83"/>
      <c r="C68" s="83"/>
      <c r="D68" s="83"/>
    </row>
    <row r="69" spans="2:4" ht="27.75" customHeight="1">
      <c r="B69" s="83"/>
      <c r="C69" s="83"/>
      <c r="D69" s="83"/>
    </row>
    <row r="70" spans="1:8" ht="19.5" customHeight="1">
      <c r="A70" s="32" t="s">
        <v>22</v>
      </c>
      <c r="B70" s="90"/>
      <c r="C70" s="90"/>
      <c r="D70" s="90"/>
      <c r="E70" s="281">
        <f>HYPERLINK('пр.взв.'!F1)</f>
      </c>
      <c r="F70" s="90"/>
      <c r="G70" s="32" t="s">
        <v>23</v>
      </c>
      <c r="H70" s="90"/>
    </row>
    <row r="71" spans="1:8" ht="12.75">
      <c r="A71" s="90"/>
      <c r="B71" s="90"/>
      <c r="C71" s="90"/>
      <c r="D71" s="90"/>
      <c r="E71" s="282"/>
      <c r="F71" s="90"/>
      <c r="G71" s="90"/>
      <c r="H71" s="90"/>
    </row>
    <row r="72" spans="1:8" ht="19.5" customHeight="1">
      <c r="A72" s="90"/>
      <c r="B72" s="90"/>
      <c r="C72" s="90"/>
      <c r="D72" s="90"/>
      <c r="E72" s="90"/>
      <c r="F72" s="90"/>
      <c r="G72" s="90"/>
      <c r="H72" s="90"/>
    </row>
    <row r="73" spans="1:9" ht="19.5" customHeight="1">
      <c r="A73" s="16"/>
      <c r="B73" s="18"/>
      <c r="C73" s="13"/>
      <c r="D73" s="17"/>
      <c r="E73" s="17"/>
      <c r="G73" s="117"/>
      <c r="H73" s="117"/>
      <c r="I73" s="12"/>
    </row>
    <row r="74" spans="1:9" ht="19.5" customHeight="1">
      <c r="A74" s="12"/>
      <c r="B74" s="19"/>
      <c r="G74" s="117"/>
      <c r="H74" s="117"/>
      <c r="I74" s="12"/>
    </row>
    <row r="75" spans="1:9" ht="19.5" customHeight="1">
      <c r="A75" s="12"/>
      <c r="B75" s="70"/>
      <c r="C75" s="69"/>
      <c r="D75" s="21"/>
      <c r="E75" s="17"/>
      <c r="G75" s="49"/>
      <c r="H75" s="117"/>
      <c r="I75" s="12"/>
    </row>
    <row r="76" spans="1:9" ht="19.5" customHeight="1">
      <c r="A76" s="11"/>
      <c r="B76" s="15"/>
      <c r="C76" s="20"/>
      <c r="D76" s="118"/>
      <c r="E76" s="17"/>
      <c r="G76" s="49"/>
      <c r="H76" s="117"/>
      <c r="I76" s="12"/>
    </row>
    <row r="77" spans="1:9" ht="19.5" customHeight="1">
      <c r="A77" s="12"/>
      <c r="B77" s="20"/>
      <c r="C77" s="20"/>
      <c r="D77" s="61"/>
      <c r="E77" s="18"/>
      <c r="F77" s="20"/>
      <c r="H77" s="117"/>
      <c r="I77" s="12"/>
    </row>
    <row r="78" spans="1:9" ht="19.5" customHeight="1">
      <c r="A78" s="12"/>
      <c r="B78" s="20"/>
      <c r="C78" s="14"/>
      <c r="D78" s="63"/>
      <c r="E78" s="19"/>
      <c r="F78" s="119"/>
      <c r="H78" s="117"/>
      <c r="I78" s="12"/>
    </row>
    <row r="79" spans="2:9" ht="19.5" customHeight="1">
      <c r="B79" s="120"/>
      <c r="C79" s="120"/>
      <c r="D79" s="12"/>
      <c r="E79" s="19"/>
      <c r="F79" s="18"/>
      <c r="H79" s="117"/>
      <c r="I79" s="12"/>
    </row>
    <row r="80" spans="3:9" ht="19.5" customHeight="1">
      <c r="C80" s="17"/>
      <c r="D80" s="12"/>
      <c r="E80" s="15"/>
      <c r="F80" s="19"/>
      <c r="H80" s="117"/>
      <c r="I80" s="12"/>
    </row>
    <row r="81" spans="1:9" ht="19.5" customHeight="1">
      <c r="A81" s="16"/>
      <c r="B81" s="18"/>
      <c r="D81" s="12"/>
      <c r="F81" s="61"/>
      <c r="H81" s="11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117"/>
      <c r="I82" s="12"/>
    </row>
    <row r="83" spans="1:9" ht="19.5" customHeight="1">
      <c r="A83" s="12"/>
      <c r="B83" s="70"/>
      <c r="C83" s="69"/>
      <c r="D83" s="62"/>
      <c r="E83" s="17"/>
      <c r="F83" s="19"/>
      <c r="G83" s="62"/>
      <c r="H83" s="117"/>
      <c r="I83" s="12"/>
    </row>
    <row r="84" spans="1:9" ht="19.5" customHeight="1">
      <c r="A84" s="11"/>
      <c r="B84" s="15"/>
      <c r="C84" s="20"/>
      <c r="D84" s="61"/>
      <c r="E84" s="13"/>
      <c r="F84" s="19"/>
      <c r="G84" s="61"/>
      <c r="H84" s="117"/>
      <c r="I84" s="12"/>
    </row>
    <row r="85" spans="1:9" ht="19.5" customHeight="1">
      <c r="A85" s="12"/>
      <c r="B85" s="20"/>
      <c r="C85" s="20"/>
      <c r="D85" s="61"/>
      <c r="E85" s="18"/>
      <c r="F85" s="19"/>
      <c r="G85" s="61"/>
      <c r="H85" s="117"/>
      <c r="I85" s="12"/>
    </row>
    <row r="86" spans="1:9" ht="19.5" customHeight="1">
      <c r="A86" s="12"/>
      <c r="B86" s="20"/>
      <c r="C86" s="14"/>
      <c r="D86" s="63"/>
      <c r="E86" s="19"/>
      <c r="F86" s="121"/>
      <c r="G86" s="61"/>
      <c r="H86" s="117"/>
      <c r="I86" s="12"/>
    </row>
    <row r="87" spans="2:9" ht="19.5" customHeight="1">
      <c r="B87" s="120"/>
      <c r="C87" s="120"/>
      <c r="E87" s="19"/>
      <c r="F87" s="22"/>
      <c r="G87" s="61"/>
      <c r="H87" s="117"/>
      <c r="I87" s="12"/>
    </row>
    <row r="88" spans="3:9" ht="19.5" customHeight="1">
      <c r="C88" s="17"/>
      <c r="E88" s="15"/>
      <c r="F88" s="20"/>
      <c r="G88" s="63"/>
      <c r="H88" s="117"/>
      <c r="I88" s="12"/>
    </row>
    <row r="89" spans="1:9" ht="19.5" customHeight="1">
      <c r="A89" s="117"/>
      <c r="B89" s="117"/>
      <c r="C89" s="117"/>
      <c r="D89" s="117"/>
      <c r="E89" s="117"/>
      <c r="F89" s="117"/>
      <c r="G89" s="49"/>
      <c r="H89" s="117"/>
      <c r="I89" s="12"/>
    </row>
    <row r="90" spans="1:9" ht="19.5" customHeight="1">
      <c r="A90" s="117"/>
      <c r="B90" s="20"/>
      <c r="C90" s="81"/>
      <c r="D90" s="117"/>
      <c r="E90" s="20"/>
      <c r="F90" s="22"/>
      <c r="G90" s="49"/>
      <c r="H90" s="117"/>
      <c r="I90" s="12"/>
    </row>
    <row r="91" spans="1:9" ht="19.5" customHeight="1">
      <c r="A91" s="117"/>
      <c r="B91" s="20"/>
      <c r="C91" s="22"/>
      <c r="D91" s="81"/>
      <c r="E91" s="81"/>
      <c r="F91" s="20"/>
      <c r="G91" s="117"/>
      <c r="H91" s="117"/>
      <c r="I91" s="12"/>
    </row>
    <row r="92" spans="1:9" ht="19.5" customHeight="1">
      <c r="A92" s="117"/>
      <c r="B92" s="117"/>
      <c r="C92" s="20"/>
      <c r="D92" s="117"/>
      <c r="E92" s="22"/>
      <c r="F92" s="20"/>
      <c r="G92" s="117"/>
      <c r="H92" s="117"/>
      <c r="I92" s="12"/>
    </row>
    <row r="93" spans="1:9" ht="19.5" customHeight="1">
      <c r="A93" s="117"/>
      <c r="B93" s="117"/>
      <c r="C93" s="22"/>
      <c r="D93" s="117"/>
      <c r="E93" s="20"/>
      <c r="F93" s="81"/>
      <c r="G93" s="49"/>
      <c r="H93" s="117"/>
      <c r="I93" s="12"/>
    </row>
    <row r="94" spans="1:9" ht="19.5" customHeight="1">
      <c r="A94" s="117"/>
      <c r="B94" s="20"/>
      <c r="C94" s="22"/>
      <c r="D94" s="81"/>
      <c r="E94" s="81"/>
      <c r="F94" s="20"/>
      <c r="G94" s="49"/>
      <c r="H94" s="117"/>
      <c r="I94" s="12"/>
    </row>
    <row r="95" spans="1:9" ht="19.5" customHeight="1">
      <c r="A95" s="117"/>
      <c r="B95" s="117"/>
      <c r="C95" s="20"/>
      <c r="D95" s="117"/>
      <c r="E95" s="22"/>
      <c r="F95" s="20"/>
      <c r="G95" s="49"/>
      <c r="H95" s="117"/>
      <c r="I95" s="12"/>
    </row>
    <row r="96" spans="1:9" ht="19.5" customHeight="1">
      <c r="A96" s="117"/>
      <c r="B96" s="117"/>
      <c r="C96" s="22"/>
      <c r="D96" s="117"/>
      <c r="E96" s="20"/>
      <c r="F96" s="81"/>
      <c r="G96" s="49"/>
      <c r="H96" s="11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83" t="str">
        <f>HYPERLINK('[1]реквизиты'!$A$2)</f>
        <v>Чемпионат МВД России по САМОЗАЩИТЕ БЕЗ ОРУЖИЯ, среди МВД, ГУВД, УВД по субъектам РФ</v>
      </c>
      <c r="B1" s="283"/>
      <c r="C1" s="283"/>
      <c r="D1" s="283"/>
      <c r="E1" s="283"/>
      <c r="F1" s="283"/>
      <c r="G1" s="283"/>
      <c r="H1" s="283"/>
      <c r="I1" s="79"/>
      <c r="J1" s="79"/>
      <c r="K1" s="79"/>
      <c r="O1" s="33"/>
      <c r="P1" s="33"/>
      <c r="Q1" s="33"/>
      <c r="R1" s="34"/>
      <c r="S1" s="12"/>
      <c r="T1" s="12"/>
    </row>
    <row r="2" spans="1:19" ht="12.75" customHeight="1" thickBot="1">
      <c r="A2" s="292"/>
      <c r="B2" s="293"/>
      <c r="C2" s="293"/>
      <c r="D2" s="293"/>
      <c r="E2" s="293"/>
      <c r="F2" s="293"/>
      <c r="G2" s="293"/>
      <c r="H2" s="285" t="str">
        <f>HYPERLINK('пр.взв.'!F3)</f>
        <v>в.к. 100  кг</v>
      </c>
      <c r="O2" s="35"/>
      <c r="P2" s="35"/>
      <c r="Q2" s="35"/>
      <c r="R2" s="24"/>
      <c r="S2" s="24"/>
    </row>
    <row r="3" spans="1:8" ht="12" customHeight="1">
      <c r="A3" s="277">
        <v>1</v>
      </c>
      <c r="B3" s="288" t="str">
        <f>VLOOKUP(A3,'пр.взв.'!B5:C132,2,FALSE)</f>
        <v>МУСТАФАЕВ Гумбат Шагин-Оглы</v>
      </c>
      <c r="C3" s="288" t="str">
        <f>VLOOKUP(A3,'пр.взв.'!B5:G132,3,FALSE)</f>
        <v>06.07.90 кмс</v>
      </c>
      <c r="D3" s="288" t="str">
        <f>VLOOKUP(A3,'пр.взв.'!B5:E132,4,FALSE)</f>
        <v>УВД по Иванорвской обл.</v>
      </c>
      <c r="E3" s="83"/>
      <c r="F3" s="83"/>
      <c r="G3" s="83"/>
      <c r="H3" s="285"/>
    </row>
    <row r="4" spans="1:8" ht="12" customHeight="1">
      <c r="A4" s="273"/>
      <c r="B4" s="289"/>
      <c r="C4" s="289"/>
      <c r="D4" s="289"/>
      <c r="E4" s="1"/>
      <c r="F4" s="1"/>
      <c r="G4" s="84"/>
      <c r="H4" s="84"/>
    </row>
    <row r="5" spans="1:8" ht="12" customHeight="1">
      <c r="A5" s="273">
        <v>33</v>
      </c>
      <c r="B5" s="279" t="str">
        <f>VLOOKUP(A5,'пр.взв.'!B7:C134,2,FALSE)</f>
        <v>ДЖАРИМОК Азмет Нурбиевич</v>
      </c>
      <c r="C5" s="279" t="str">
        <f>VLOOKUP(A5,'пр.взв.'!B7:G134,3,FALSE)</f>
        <v>02.07.83 мс</v>
      </c>
      <c r="D5" s="279" t="str">
        <f>VLOOKUP(A5,'пр.взв.'!B7:E134,4,FALSE)</f>
        <v>ГУВД по Краснодарскому краю</v>
      </c>
      <c r="E5" s="3"/>
      <c r="F5" s="1"/>
      <c r="G5" s="1"/>
      <c r="H5" s="285" t="s">
        <v>10</v>
      </c>
    </row>
    <row r="6" spans="1:8" ht="12" customHeight="1" thickBot="1">
      <c r="A6" s="274"/>
      <c r="B6" s="289"/>
      <c r="C6" s="289"/>
      <c r="D6" s="289"/>
      <c r="E6" s="4"/>
      <c r="F6" s="8"/>
      <c r="G6" s="1"/>
      <c r="H6" s="285"/>
    </row>
    <row r="7" spans="1:8" ht="12" customHeight="1">
      <c r="A7" s="277">
        <v>17</v>
      </c>
      <c r="B7" s="288" t="str">
        <f>VLOOKUP(A7,'пр.взв.'!B9:C136,2,FALSE)</f>
        <v>ЛИПИН Сергей Венедиктович</v>
      </c>
      <c r="C7" s="288" t="str">
        <f>VLOOKUP(A7,'пр.взв.'!B9:G136,3,FALSE)</f>
        <v>08.09.73 мс</v>
      </c>
      <c r="D7" s="288" t="str">
        <f>VLOOKUP(A7,'пр.взв.'!B9:E136,4,FALSE)</f>
        <v>УВД по ЯНАО</v>
      </c>
      <c r="E7" s="4"/>
      <c r="F7" s="5"/>
      <c r="G7" s="1"/>
      <c r="H7" s="84"/>
    </row>
    <row r="8" spans="1:8" ht="12" customHeight="1">
      <c r="A8" s="273"/>
      <c r="B8" s="289"/>
      <c r="C8" s="289"/>
      <c r="D8" s="289"/>
      <c r="E8" s="9"/>
      <c r="F8" s="6"/>
      <c r="G8" s="1"/>
      <c r="H8" s="84"/>
    </row>
    <row r="9" spans="1:8" ht="12" customHeight="1">
      <c r="A9" s="273">
        <v>49</v>
      </c>
      <c r="B9" s="279" t="e">
        <f>VLOOKUP(A9,'пр.взв.'!B11:C138,2,FALSE)</f>
        <v>#N/A</v>
      </c>
      <c r="C9" s="279" t="e">
        <f>VLOOKUP(A9,'пр.взв.'!B11:G138,3,FALSE)</f>
        <v>#N/A</v>
      </c>
      <c r="D9" s="279" t="e">
        <f>VLOOKUP(A9,'пр.взв.'!B11:E138,4,FALSE)</f>
        <v>#N/A</v>
      </c>
      <c r="E9" s="2"/>
      <c r="F9" s="6"/>
      <c r="G9" s="1"/>
      <c r="H9" s="84"/>
    </row>
    <row r="10" spans="1:8" ht="12" customHeight="1" thickBot="1">
      <c r="A10" s="274"/>
      <c r="B10" s="289"/>
      <c r="C10" s="289"/>
      <c r="D10" s="289"/>
      <c r="E10" s="1"/>
      <c r="F10" s="6"/>
      <c r="G10" s="8"/>
      <c r="H10" s="84"/>
    </row>
    <row r="11" spans="1:8" ht="12" customHeight="1">
      <c r="A11" s="277">
        <v>9</v>
      </c>
      <c r="B11" s="288" t="str">
        <f>VLOOKUP(A11,'пр.взв.'!B13:C140,2,FALSE)</f>
        <v>ЗЕМСКОВ Максим Юрьевич</v>
      </c>
      <c r="C11" s="288" t="str">
        <f>VLOOKUP(A11,'пр.взв.'!B13:G140,3,FALSE)</f>
        <v>25.05.85 мс</v>
      </c>
      <c r="D11" s="288" t="str">
        <f>VLOOKUP(A11,'пр.взв.'!B13:E140,4,FALSE)</f>
        <v>ГУВД по Самарской обл.</v>
      </c>
      <c r="E11" s="1"/>
      <c r="F11" s="6"/>
      <c r="G11" s="5"/>
      <c r="H11" s="84"/>
    </row>
    <row r="12" spans="1:8" ht="12" customHeight="1">
      <c r="A12" s="273"/>
      <c r="B12" s="289"/>
      <c r="C12" s="289"/>
      <c r="D12" s="289"/>
      <c r="E12" s="7"/>
      <c r="F12" s="6"/>
      <c r="G12" s="6"/>
      <c r="H12" s="84"/>
    </row>
    <row r="13" spans="1:8" ht="12" customHeight="1">
      <c r="A13" s="273">
        <v>41</v>
      </c>
      <c r="B13" s="279" t="e">
        <f>VLOOKUP(A13,'пр.взв.'!B15:C142,2,FALSE)</f>
        <v>#N/A</v>
      </c>
      <c r="C13" s="279" t="e">
        <f>VLOOKUP(A13,'пр.взв.'!B15:G142,3,FALSE)</f>
        <v>#N/A</v>
      </c>
      <c r="D13" s="279" t="e">
        <f>VLOOKUP(A13,'пр.взв.'!B15:E142,4,FALSE)</f>
        <v>#N/A</v>
      </c>
      <c r="E13" s="3"/>
      <c r="F13" s="6"/>
      <c r="G13" s="6"/>
      <c r="H13" s="84"/>
    </row>
    <row r="14" spans="1:8" ht="12" customHeight="1" thickBot="1">
      <c r="A14" s="274"/>
      <c r="B14" s="289"/>
      <c r="C14" s="289"/>
      <c r="D14" s="289"/>
      <c r="E14" s="4"/>
      <c r="F14" s="10"/>
      <c r="G14" s="6"/>
      <c r="H14" s="84"/>
    </row>
    <row r="15" spans="1:8" ht="12" customHeight="1">
      <c r="A15" s="277">
        <v>25</v>
      </c>
      <c r="B15" s="288" t="str">
        <f>VLOOKUP(A15,'пр.взв.'!B17:C144,2,FALSE)</f>
        <v>АНОХИН Николай Анатольевич</v>
      </c>
      <c r="C15" s="288" t="str">
        <f>VLOOKUP(A15,'пр.взв.'!B17:G144,3,FALSE)</f>
        <v>14.05.83 кмс</v>
      </c>
      <c r="D15" s="288" t="str">
        <f>VLOOKUP(A15,'пр.взв.'!B17:E144,4,FALSE)</f>
        <v>УВД по Новгородской обл.</v>
      </c>
      <c r="E15" s="4"/>
      <c r="F15" s="1"/>
      <c r="G15" s="6"/>
      <c r="H15" s="84"/>
    </row>
    <row r="16" spans="1:8" ht="12" customHeight="1">
      <c r="A16" s="273"/>
      <c r="B16" s="289"/>
      <c r="C16" s="289"/>
      <c r="D16" s="289"/>
      <c r="E16" s="9"/>
      <c r="F16" s="1"/>
      <c r="G16" s="6"/>
      <c r="H16" s="84"/>
    </row>
    <row r="17" spans="1:8" ht="12" customHeight="1">
      <c r="A17" s="273">
        <v>57</v>
      </c>
      <c r="B17" s="279" t="e">
        <f>VLOOKUP(A17,'пр.взв.'!B19:C146,2,FALSE)</f>
        <v>#N/A</v>
      </c>
      <c r="C17" s="279" t="e">
        <f>VLOOKUP(A17,'пр.взв.'!B19:G146,3,FALSE)</f>
        <v>#N/A</v>
      </c>
      <c r="D17" s="279" t="e">
        <f>VLOOKUP(A17,'пр.взв.'!B19:E146,4,FALSE)</f>
        <v>#N/A</v>
      </c>
      <c r="E17" s="2"/>
      <c r="F17" s="1"/>
      <c r="G17" s="6"/>
      <c r="H17" s="84"/>
    </row>
    <row r="18" spans="1:8" ht="12" customHeight="1" thickBot="1">
      <c r="A18" s="274"/>
      <c r="B18" s="289"/>
      <c r="C18" s="289"/>
      <c r="D18" s="289"/>
      <c r="E18" s="1"/>
      <c r="F18" s="1"/>
      <c r="G18" s="6"/>
      <c r="H18" s="84"/>
    </row>
    <row r="19" spans="1:8" ht="12" customHeight="1">
      <c r="A19" s="277">
        <v>5</v>
      </c>
      <c r="B19" s="288" t="str">
        <f>VLOOKUP(A19,'пр.взв.'!B5:C132,2,FALSE)</f>
        <v>ДЖАМАВОВ Мурат Абдурахманович</v>
      </c>
      <c r="C19" s="288" t="str">
        <f>VLOOKUP(A19,'пр.взв.'!B5:G132,3,FALSE)</f>
        <v>05.11.79 кмс</v>
      </c>
      <c r="D19" s="288" t="str">
        <f>VLOOKUP(A19,'пр.взв.'!B5:G132,4,FALSE)</f>
        <v>ГУВД по Ставропольскому краю</v>
      </c>
      <c r="E19" s="1"/>
      <c r="F19" s="1"/>
      <c r="G19" s="6"/>
      <c r="H19" s="86"/>
    </row>
    <row r="20" spans="1:8" ht="12" customHeight="1">
      <c r="A20" s="273"/>
      <c r="B20" s="289"/>
      <c r="C20" s="289"/>
      <c r="D20" s="289"/>
      <c r="E20" s="7"/>
      <c r="F20" s="1"/>
      <c r="G20" s="6"/>
      <c r="H20" s="85"/>
    </row>
    <row r="21" spans="1:8" ht="12" customHeight="1">
      <c r="A21" s="273">
        <v>37</v>
      </c>
      <c r="B21" s="279" t="e">
        <f>VLOOKUP(A21,'пр.взв.'!B23:C150,2,FALSE)</f>
        <v>#N/A</v>
      </c>
      <c r="C21" s="279" t="e">
        <f>VLOOKUP(A21,'пр.взв.'!B23:G150,3,FALSE)</f>
        <v>#N/A</v>
      </c>
      <c r="D21" s="279" t="e">
        <f>VLOOKUP(A21,'пр.взв.'!B23:E150,4,FALSE)</f>
        <v>#N/A</v>
      </c>
      <c r="E21" s="3"/>
      <c r="F21" s="1"/>
      <c r="G21" s="6"/>
      <c r="H21" s="85"/>
    </row>
    <row r="22" spans="1:8" ht="12" customHeight="1" thickBot="1">
      <c r="A22" s="274"/>
      <c r="B22" s="289"/>
      <c r="C22" s="289"/>
      <c r="D22" s="289"/>
      <c r="E22" s="4"/>
      <c r="F22" s="8"/>
      <c r="G22" s="6"/>
      <c r="H22" s="85"/>
    </row>
    <row r="23" spans="1:8" ht="12" customHeight="1">
      <c r="A23" s="277">
        <v>21</v>
      </c>
      <c r="B23" s="288" t="str">
        <f>VLOOKUP(A23,'пр.взв.'!B25:C152,2,FALSE)</f>
        <v>БАРКАЛАЕВ Джабраил Абдулгаджиевич</v>
      </c>
      <c r="C23" s="288" t="str">
        <f>VLOOKUP(A23,'пр.взв.'!B25:G152,3,FALSE)</f>
        <v>72 мс</v>
      </c>
      <c r="D23" s="288" t="str">
        <f>VLOOKUP(A23,'пр.взв.'!B25:E152,4,FALSE)</f>
        <v>МВД по Р. Дагестан</v>
      </c>
      <c r="E23" s="4"/>
      <c r="F23" s="5"/>
      <c r="G23" s="6"/>
      <c r="H23" s="85"/>
    </row>
    <row r="24" spans="1:8" ht="12" customHeight="1">
      <c r="A24" s="273"/>
      <c r="B24" s="289"/>
      <c r="C24" s="289"/>
      <c r="D24" s="289"/>
      <c r="E24" s="9"/>
      <c r="F24" s="6"/>
      <c r="G24" s="6"/>
      <c r="H24" s="85"/>
    </row>
    <row r="25" spans="1:8" ht="12" customHeight="1">
      <c r="A25" s="273">
        <v>53</v>
      </c>
      <c r="B25" s="279" t="e">
        <f>VLOOKUP(A25,'пр.взв.'!B27:C154,2,FALSE)</f>
        <v>#N/A</v>
      </c>
      <c r="C25" s="279" t="e">
        <f>VLOOKUP(A25,'пр.взв.'!B27:G154,3,FALSE)</f>
        <v>#N/A</v>
      </c>
      <c r="D25" s="279" t="e">
        <f>VLOOKUP(A25,'пр.взв.'!B27:E154,4,FALSE)</f>
        <v>#N/A</v>
      </c>
      <c r="E25" s="2"/>
      <c r="F25" s="6"/>
      <c r="G25" s="6"/>
      <c r="H25" s="85"/>
    </row>
    <row r="26" spans="1:8" ht="12" customHeight="1" thickBot="1">
      <c r="A26" s="274"/>
      <c r="B26" s="289"/>
      <c r="C26" s="289"/>
      <c r="D26" s="289"/>
      <c r="E26" s="1"/>
      <c r="F26" s="6"/>
      <c r="G26" s="6"/>
      <c r="H26" s="85"/>
    </row>
    <row r="27" spans="1:8" ht="12" customHeight="1">
      <c r="A27" s="277">
        <v>13</v>
      </c>
      <c r="B27" s="288" t="str">
        <f>VLOOKUP(A27,'пр.взв.'!B29:C156,2,FALSE)</f>
        <v>ЖИХАРЕВ Федор Алексеевич</v>
      </c>
      <c r="C27" s="288" t="str">
        <f>VLOOKUP(A27,'пр.взв.'!B29:G156,3,FALSE)</f>
        <v>26.12.83 кмс</v>
      </c>
      <c r="D27" s="288" t="str">
        <f>VLOOKUP(A27,'пр.взв.'!B29:E156,4,FALSE)</f>
        <v>ГУВД по Воронежской обл.</v>
      </c>
      <c r="E27" s="1"/>
      <c r="F27" s="6"/>
      <c r="G27" s="10"/>
      <c r="H27" s="85"/>
    </row>
    <row r="28" spans="1:8" ht="12" customHeight="1">
      <c r="A28" s="273"/>
      <c r="B28" s="289"/>
      <c r="C28" s="289"/>
      <c r="D28" s="289"/>
      <c r="E28" s="7"/>
      <c r="F28" s="6"/>
      <c r="G28" s="1"/>
      <c r="H28" s="85"/>
    </row>
    <row r="29" spans="1:8" ht="12" customHeight="1">
      <c r="A29" s="273">
        <v>45</v>
      </c>
      <c r="B29" s="279" t="e">
        <f>VLOOKUP(A29,'пр.взв.'!B31:C158,2,FALSE)</f>
        <v>#N/A</v>
      </c>
      <c r="C29" s="279" t="e">
        <f>VLOOKUP(A29,'пр.взв.'!B31:G158,3,FALSE)</f>
        <v>#N/A</v>
      </c>
      <c r="D29" s="279" t="e">
        <f>VLOOKUP(A29,'пр.взв.'!B31:E158,4,FALSE)</f>
        <v>#N/A</v>
      </c>
      <c r="E29" s="3"/>
      <c r="F29" s="6"/>
      <c r="G29" s="1"/>
      <c r="H29" s="85"/>
    </row>
    <row r="30" spans="1:8" ht="12" customHeight="1" thickBot="1">
      <c r="A30" s="274"/>
      <c r="B30" s="289"/>
      <c r="C30" s="289"/>
      <c r="D30" s="289"/>
      <c r="E30" s="4"/>
      <c r="F30" s="10"/>
      <c r="G30" s="1"/>
      <c r="H30" s="85"/>
    </row>
    <row r="31" spans="1:8" ht="12" customHeight="1">
      <c r="A31" s="277">
        <v>29</v>
      </c>
      <c r="B31" s="288" t="str">
        <f>VLOOKUP(A31,'пр.взв.'!B33:C160,2,FALSE)</f>
        <v>ОГАРКОВ Дмитрий Витальевич</v>
      </c>
      <c r="C31" s="288" t="str">
        <f>VLOOKUP(A31,'пр.взв.'!B33:G160,3,FALSE)</f>
        <v>20.10.81 кмс</v>
      </c>
      <c r="D31" s="288" t="str">
        <f>VLOOKUP(A31,'пр.взв.'!B33:E160,4,FALSE)</f>
        <v>УВД по Архангелькой обл.</v>
      </c>
      <c r="E31" s="4"/>
      <c r="F31" s="1"/>
      <c r="G31" s="1"/>
      <c r="H31" s="85"/>
    </row>
    <row r="32" spans="1:8" ht="12" customHeight="1">
      <c r="A32" s="273"/>
      <c r="B32" s="289"/>
      <c r="C32" s="289"/>
      <c r="D32" s="289"/>
      <c r="E32" s="9"/>
      <c r="F32" s="1"/>
      <c r="G32" s="1"/>
      <c r="H32" s="85"/>
    </row>
    <row r="33" spans="1:8" ht="12" customHeight="1">
      <c r="A33" s="273">
        <v>61</v>
      </c>
      <c r="B33" s="286" t="e">
        <f>VLOOKUP(A33,'пр.взв.'!B35:C162,2,FALSE)</f>
        <v>#N/A</v>
      </c>
      <c r="C33" s="286" t="e">
        <f>VLOOKUP(A33,'пр.взв.'!B35:G162,3,FALSE)</f>
        <v>#N/A</v>
      </c>
      <c r="D33" s="286" t="e">
        <f>VLOOKUP(A33,'пр.взв.'!B35:E162,4,FALSE)</f>
        <v>#N/A</v>
      </c>
      <c r="E33" s="2"/>
      <c r="F33" s="1"/>
      <c r="G33" s="1"/>
      <c r="H33" s="85"/>
    </row>
    <row r="34" spans="1:8" ht="12" customHeight="1" thickBot="1">
      <c r="A34" s="274"/>
      <c r="B34" s="287"/>
      <c r="C34" s="287"/>
      <c r="D34" s="287"/>
      <c r="E34" s="83"/>
      <c r="F34" s="83"/>
      <c r="G34" s="83"/>
      <c r="H34" s="87"/>
    </row>
    <row r="35" spans="1:16" ht="12" customHeight="1" thickBot="1">
      <c r="A35" s="77"/>
      <c r="B35" s="82"/>
      <c r="C35" s="82"/>
      <c r="D35" s="83"/>
      <c r="E35" s="1"/>
      <c r="F35" s="1"/>
      <c r="G35" s="1"/>
      <c r="H35" s="88"/>
      <c r="P35" s="25"/>
    </row>
    <row r="36" spans="1:8" ht="12" customHeight="1">
      <c r="A36" s="277">
        <v>3</v>
      </c>
      <c r="B36" s="288" t="str">
        <f>VLOOKUP(A36,'пр.взв.'!B5:G132,2,FALSE)</f>
        <v>ОСИПЕНКО Артем Иванович</v>
      </c>
      <c r="C36" s="288" t="str">
        <f>VLOOKUP(A36,'пр.взв.'!B5:G132,3,FALSE)</f>
        <v>27.05.88 мсмк</v>
      </c>
      <c r="D36" s="288" t="str">
        <f>VLOOKUP(A36,'пр.взв.'!B5:G132,4,FALSE)</f>
        <v>УВД по Брянской обл.</v>
      </c>
      <c r="E36" s="83"/>
      <c r="F36" s="83"/>
      <c r="G36" s="83"/>
      <c r="H36" s="87"/>
    </row>
    <row r="37" spans="1:16" ht="12" customHeight="1">
      <c r="A37" s="273"/>
      <c r="B37" s="289"/>
      <c r="C37" s="289"/>
      <c r="D37" s="289"/>
      <c r="E37" s="1"/>
      <c r="F37" s="1"/>
      <c r="G37" s="84"/>
      <c r="H37" s="85"/>
      <c r="P37" s="12"/>
    </row>
    <row r="38" spans="1:8" ht="12" customHeight="1">
      <c r="A38" s="273">
        <v>35</v>
      </c>
      <c r="B38" s="279" t="e">
        <f>VLOOKUP(A38,'пр.взв.'!B7:G134,2,FALSE)</f>
        <v>#N/A</v>
      </c>
      <c r="C38" s="279" t="e">
        <f>VLOOKUP(A38,'пр.взв.'!B7:G134,3,FALSE)</f>
        <v>#N/A</v>
      </c>
      <c r="D38" s="279" t="e">
        <f>VLOOKUP(A38,'пр.взв.'!B7:G134,4,FALSE)</f>
        <v>#N/A</v>
      </c>
      <c r="E38" s="3"/>
      <c r="F38" s="1"/>
      <c r="G38" s="1"/>
      <c r="H38" s="85"/>
    </row>
    <row r="39" spans="1:8" ht="12" customHeight="1" thickBot="1">
      <c r="A39" s="274"/>
      <c r="B39" s="289"/>
      <c r="C39" s="289"/>
      <c r="D39" s="289"/>
      <c r="E39" s="4"/>
      <c r="F39" s="8"/>
      <c r="G39" s="1"/>
      <c r="H39" s="85"/>
    </row>
    <row r="40" spans="1:8" ht="12" customHeight="1">
      <c r="A40" s="277">
        <v>19</v>
      </c>
      <c r="B40" s="288" t="str">
        <f>VLOOKUP(A40,'пр.взв.'!B9:G136,2,FALSE)</f>
        <v>ГОРБУНОВ Дмитрий Александрович</v>
      </c>
      <c r="C40" s="288" t="str">
        <f>VLOOKUP(A40,'пр.взв.'!B9:G136,3,FALSE)</f>
        <v>16.10.79 кмс</v>
      </c>
      <c r="D40" s="288" t="str">
        <f>VLOOKUP(A40,'пр.взв.'!B9:G136,4,FALSE)</f>
        <v>УВД по Астраханской обл.</v>
      </c>
      <c r="E40" s="4"/>
      <c r="F40" s="5"/>
      <c r="G40" s="1"/>
      <c r="H40" s="85"/>
    </row>
    <row r="41" spans="1:8" ht="12" customHeight="1">
      <c r="A41" s="273"/>
      <c r="B41" s="289"/>
      <c r="C41" s="289"/>
      <c r="D41" s="289"/>
      <c r="E41" s="9"/>
      <c r="F41" s="6"/>
      <c r="G41" s="1"/>
      <c r="H41" s="85"/>
    </row>
    <row r="42" spans="1:8" ht="12" customHeight="1">
      <c r="A42" s="273">
        <v>51</v>
      </c>
      <c r="B42" s="279" t="e">
        <f>VLOOKUP(A42,'пр.взв.'!B11:G138,2,FALSE)</f>
        <v>#N/A</v>
      </c>
      <c r="C42" s="279" t="e">
        <f>VLOOKUP(A42,'пр.взв.'!B11:G138,3,FALSE)</f>
        <v>#N/A</v>
      </c>
      <c r="D42" s="279" t="e">
        <f>VLOOKUP(A42,'пр.взв.'!B11:G138,4,FALSE)</f>
        <v>#N/A</v>
      </c>
      <c r="E42" s="2"/>
      <c r="F42" s="6"/>
      <c r="G42" s="1"/>
      <c r="H42" s="85"/>
    </row>
    <row r="43" spans="1:8" ht="12" customHeight="1" thickBot="1">
      <c r="A43" s="290"/>
      <c r="B43" s="289"/>
      <c r="C43" s="289"/>
      <c r="D43" s="289"/>
      <c r="E43" s="1"/>
      <c r="F43" s="6"/>
      <c r="G43" s="8"/>
      <c r="H43" s="85"/>
    </row>
    <row r="44" spans="1:8" ht="12" customHeight="1">
      <c r="A44" s="277">
        <v>11</v>
      </c>
      <c r="B44" s="288" t="str">
        <f>VLOOKUP(A44,'пр.взв.'!B13:G140,2,FALSE)</f>
        <v>БЕЛУЯН Григор Окопович</v>
      </c>
      <c r="C44" s="288" t="str">
        <f>VLOOKUP(A44,'пр.взв.'!B13:G140,3,FALSE)</f>
        <v>20.09.84 мс</v>
      </c>
      <c r="D44" s="288" t="str">
        <f>VLOOKUP(A44,'пр.взв.'!B13:G140,4,FALSE)</f>
        <v>ГУВД по Ростовской обл.</v>
      </c>
      <c r="E44" s="1"/>
      <c r="F44" s="6"/>
      <c r="G44" s="5"/>
      <c r="H44" s="85"/>
    </row>
    <row r="45" spans="1:8" ht="12" customHeight="1">
      <c r="A45" s="273"/>
      <c r="B45" s="289"/>
      <c r="C45" s="289"/>
      <c r="D45" s="289"/>
      <c r="E45" s="7"/>
      <c r="F45" s="6"/>
      <c r="G45" s="6"/>
      <c r="H45" s="85"/>
    </row>
    <row r="46" spans="1:8" ht="12" customHeight="1">
      <c r="A46" s="273">
        <v>43</v>
      </c>
      <c r="B46" s="279" t="e">
        <f>VLOOKUP(A46,'пр.взв.'!B15:G142,2,FALSE)</f>
        <v>#N/A</v>
      </c>
      <c r="C46" s="279" t="e">
        <f>VLOOKUP(A46,'пр.взв.'!B15:G142,3,FALSE)</f>
        <v>#N/A</v>
      </c>
      <c r="D46" s="279" t="e">
        <f>VLOOKUP(A46,'пр.взв.'!B15:G142,4,FALSE)</f>
        <v>#N/A</v>
      </c>
      <c r="E46" s="3"/>
      <c r="F46" s="6"/>
      <c r="G46" s="6"/>
      <c r="H46" s="85"/>
    </row>
    <row r="47" spans="1:8" ht="12" customHeight="1" thickBot="1">
      <c r="A47" s="274"/>
      <c r="B47" s="289"/>
      <c r="C47" s="289"/>
      <c r="D47" s="289"/>
      <c r="E47" s="4"/>
      <c r="F47" s="10"/>
      <c r="G47" s="6"/>
      <c r="H47" s="85"/>
    </row>
    <row r="48" spans="1:8" ht="12" customHeight="1">
      <c r="A48" s="277">
        <v>27</v>
      </c>
      <c r="B48" s="288" t="str">
        <f>VLOOKUP(A48,'пр.взв.'!B17:G144,2,FALSE)</f>
        <v>САМОЙЛОВИЧ Михаил Александрович</v>
      </c>
      <c r="C48" s="288" t="str">
        <f>VLOOKUP(A48,'пр.взв.'!B17:G144,3,FALSE)</f>
        <v>19.09.87 мс</v>
      </c>
      <c r="D48" s="288" t="str">
        <f>VLOOKUP(A48,'пр.взв.'!B17:G144,4,FALSE)</f>
        <v>УВД по Калининградской обл.</v>
      </c>
      <c r="E48" s="4"/>
      <c r="F48" s="1"/>
      <c r="G48" s="6"/>
      <c r="H48" s="85"/>
    </row>
    <row r="49" spans="1:8" ht="12" customHeight="1">
      <c r="A49" s="273"/>
      <c r="B49" s="289"/>
      <c r="C49" s="289"/>
      <c r="D49" s="289"/>
      <c r="E49" s="9"/>
      <c r="F49" s="1"/>
      <c r="G49" s="6"/>
      <c r="H49" s="85"/>
    </row>
    <row r="50" spans="1:8" ht="12" customHeight="1">
      <c r="A50" s="273">
        <v>59</v>
      </c>
      <c r="B50" s="279" t="e">
        <f>VLOOKUP(A50,'пр.взв.'!B19:G146,2,FALSE)</f>
        <v>#N/A</v>
      </c>
      <c r="C50" s="279" t="e">
        <f>VLOOKUP(A50,'пр.взв.'!B19:G146,3,FALSE)</f>
        <v>#N/A</v>
      </c>
      <c r="D50" s="279" t="e">
        <f>VLOOKUP(A50,'пр.взв.'!B19:G146,4,FALSE)</f>
        <v>#N/A</v>
      </c>
      <c r="E50" s="2"/>
      <c r="F50" s="1"/>
      <c r="G50" s="6"/>
      <c r="H50" s="85"/>
    </row>
    <row r="51" spans="1:8" ht="12" customHeight="1" thickBot="1">
      <c r="A51" s="274"/>
      <c r="B51" s="289"/>
      <c r="C51" s="289"/>
      <c r="D51" s="289"/>
      <c r="E51" s="1"/>
      <c r="F51" s="1"/>
      <c r="G51" s="6"/>
      <c r="H51" s="85"/>
    </row>
    <row r="52" spans="1:8" ht="12" customHeight="1">
      <c r="A52" s="277">
        <v>7</v>
      </c>
      <c r="B52" s="288" t="str">
        <f>VLOOKUP(A52,'пр.взв.'!B5:G132,2,FALSE)</f>
        <v>КУЗНЕЦОВ Михаил Борисович </v>
      </c>
      <c r="C52" s="288" t="str">
        <f>VLOOKUP(A52,'пр.взв.'!B5:G132,3,FALSE)</f>
        <v>22.08.80 кмс</v>
      </c>
      <c r="D52" s="288" t="str">
        <f>VLOOKUP(A52,'пр.взв.'!B5:G132,4,FALSE)</f>
        <v>УВД по Орловскй обл.</v>
      </c>
      <c r="E52" s="1"/>
      <c r="F52" s="1"/>
      <c r="G52" s="6"/>
      <c r="H52" s="85"/>
    </row>
    <row r="53" spans="1:8" ht="12" customHeight="1">
      <c r="A53" s="273"/>
      <c r="B53" s="289"/>
      <c r="C53" s="289"/>
      <c r="D53" s="289"/>
      <c r="E53" s="7"/>
      <c r="F53" s="1"/>
      <c r="G53" s="6"/>
      <c r="H53" s="88"/>
    </row>
    <row r="54" spans="1:8" ht="12" customHeight="1">
      <c r="A54" s="273">
        <v>39</v>
      </c>
      <c r="B54" s="279" t="e">
        <f>VLOOKUP(A54,'пр.взв.'!B23:G150,2,FALSE)</f>
        <v>#N/A</v>
      </c>
      <c r="C54" s="279" t="e">
        <f>VLOOKUP(A54,'пр.взв.'!B23:G150,3,FALSE)</f>
        <v>#N/A</v>
      </c>
      <c r="D54" s="279" t="e">
        <f>VLOOKUP(A54,'пр.взв.'!B23:G150,4,FALSE)</f>
        <v>#N/A</v>
      </c>
      <c r="E54" s="3"/>
      <c r="F54" s="1"/>
      <c r="G54" s="6"/>
      <c r="H54" s="84"/>
    </row>
    <row r="55" spans="1:8" ht="12" customHeight="1" thickBot="1">
      <c r="A55" s="274"/>
      <c r="B55" s="289"/>
      <c r="C55" s="289"/>
      <c r="D55" s="289"/>
      <c r="E55" s="4"/>
      <c r="F55" s="8"/>
      <c r="G55" s="6"/>
      <c r="H55" s="84"/>
    </row>
    <row r="56" spans="1:8" ht="12" customHeight="1">
      <c r="A56" s="277">
        <v>23</v>
      </c>
      <c r="B56" s="288" t="str">
        <f>VLOOKUP(A56,'пр.взв.'!B25:G152,2,FALSE)</f>
        <v>ШЕВЧЕНКО Александр Геннадьевич</v>
      </c>
      <c r="C56" s="288" t="str">
        <f>VLOOKUP(A56,'пр.взв.'!B25:G152,3,FALSE)</f>
        <v>11.10.81 мс</v>
      </c>
      <c r="D56" s="288" t="str">
        <f>VLOOKUP(A56,'пр.взв.'!B25:G152,4,FALSE)</f>
        <v>ГУВД по Иркутской обл.</v>
      </c>
      <c r="E56" s="4"/>
      <c r="F56" s="5"/>
      <c r="G56" s="6"/>
      <c r="H56" s="84"/>
    </row>
    <row r="57" spans="1:8" ht="12" customHeight="1">
      <c r="A57" s="273"/>
      <c r="B57" s="289"/>
      <c r="C57" s="289"/>
      <c r="D57" s="289"/>
      <c r="E57" s="9"/>
      <c r="F57" s="6"/>
      <c r="G57" s="6"/>
      <c r="H57" s="84"/>
    </row>
    <row r="58" spans="1:8" ht="12" customHeight="1">
      <c r="A58" s="273">
        <v>55</v>
      </c>
      <c r="B58" s="279" t="e">
        <f>VLOOKUP(A58,'пр.взв.'!B27:G154,2,FALSE)</f>
        <v>#N/A</v>
      </c>
      <c r="C58" s="279" t="e">
        <f>VLOOKUP(A58,'пр.взв.'!B27:G154,3,FALSE)</f>
        <v>#N/A</v>
      </c>
      <c r="D58" s="279" t="e">
        <f>VLOOKUP(A58,'пр.взв.'!B27:G154,4,FALSE)</f>
        <v>#N/A</v>
      </c>
      <c r="E58" s="2"/>
      <c r="F58" s="6"/>
      <c r="G58" s="6"/>
      <c r="H58" s="84"/>
    </row>
    <row r="59" spans="1:8" ht="12" customHeight="1" thickBot="1">
      <c r="A59" s="274"/>
      <c r="B59" s="289"/>
      <c r="C59" s="289"/>
      <c r="D59" s="289"/>
      <c r="E59" s="1"/>
      <c r="F59" s="6"/>
      <c r="G59" s="6"/>
      <c r="H59" s="84"/>
    </row>
    <row r="60" spans="1:8" ht="12" customHeight="1">
      <c r="A60" s="277">
        <v>15</v>
      </c>
      <c r="B60" s="288" t="str">
        <f>VLOOKUP(A60,'пр.взв.'!B29:G156,2,FALSE)</f>
        <v>КОШКАРОВСКИЙ Максим Владимирович</v>
      </c>
      <c r="C60" s="288" t="str">
        <f>VLOOKUP(A60,'пр.взв.'!B29:G156,3,FALSE)</f>
        <v>07.04.87 мс</v>
      </c>
      <c r="D60" s="288" t="str">
        <f>VLOOKUP(A60,'пр.взв.'!B29:G156,4,FALSE)</f>
        <v>ГУВД по Красноярскому краю</v>
      </c>
      <c r="E60" s="1"/>
      <c r="F60" s="6"/>
      <c r="G60" s="10"/>
      <c r="H60" s="84"/>
    </row>
    <row r="61" spans="1:8" ht="12" customHeight="1">
      <c r="A61" s="273"/>
      <c r="B61" s="289"/>
      <c r="C61" s="289"/>
      <c r="D61" s="289"/>
      <c r="E61" s="7"/>
      <c r="F61" s="6"/>
      <c r="G61" s="1"/>
      <c r="H61" s="84"/>
    </row>
    <row r="62" spans="1:8" ht="12" customHeight="1">
      <c r="A62" s="273">
        <v>47</v>
      </c>
      <c r="B62" s="279" t="e">
        <f>VLOOKUP(A62,'пр.взв.'!B31:G158,2,FALSE)</f>
        <v>#N/A</v>
      </c>
      <c r="C62" s="279" t="e">
        <f>VLOOKUP(A62,'пр.взв.'!B31:G158,3,FALSE)</f>
        <v>#N/A</v>
      </c>
      <c r="D62" s="279" t="e">
        <f>VLOOKUP(A62,'пр.взв.'!B31:G158,4,FALSE)</f>
        <v>#N/A</v>
      </c>
      <c r="E62" s="3"/>
      <c r="F62" s="6"/>
      <c r="G62" s="1"/>
      <c r="H62" s="84"/>
    </row>
    <row r="63" spans="1:8" ht="12" customHeight="1" thickBot="1">
      <c r="A63" s="274"/>
      <c r="B63" s="289"/>
      <c r="C63" s="289"/>
      <c r="D63" s="289"/>
      <c r="E63" s="4"/>
      <c r="F63" s="10"/>
      <c r="G63" s="1"/>
      <c r="H63" s="84"/>
    </row>
    <row r="64" spans="1:8" ht="12" customHeight="1">
      <c r="A64" s="277">
        <v>31</v>
      </c>
      <c r="B64" s="288" t="str">
        <f>VLOOKUP(A64,'пр.взв.'!B33:G160,2,FALSE)</f>
        <v>ЕГИН Роман Сергеевич</v>
      </c>
      <c r="C64" s="288" t="str">
        <f>VLOOKUP(A64,'пр.взв.'!B33:G160,3,FALSE)</f>
        <v>15.12.85 кмс</v>
      </c>
      <c r="D64" s="288" t="str">
        <f>VLOOKUP(A64,'пр.взв.'!B33:G160,4,FALSE)</f>
        <v>ГУВД по Саратовской обл.</v>
      </c>
      <c r="E64" s="4"/>
      <c r="F64" s="1"/>
      <c r="G64" s="1"/>
      <c r="H64" s="84"/>
    </row>
    <row r="65" spans="1:8" ht="12" customHeight="1">
      <c r="A65" s="273"/>
      <c r="B65" s="289"/>
      <c r="C65" s="289"/>
      <c r="D65" s="289"/>
      <c r="E65" s="9"/>
      <c r="F65" s="1"/>
      <c r="G65" s="1"/>
      <c r="H65" s="84"/>
    </row>
    <row r="66" spans="1:8" ht="12" customHeight="1">
      <c r="A66" s="273">
        <v>63</v>
      </c>
      <c r="B66" s="286" t="e">
        <f>VLOOKUP(A66,'пр.взв.'!B35:G162,2,FALSE)</f>
        <v>#N/A</v>
      </c>
      <c r="C66" s="286" t="e">
        <f>VLOOKUP(A66,'пр.взв.'!B35:G162,3,FALSE)</f>
        <v>#N/A</v>
      </c>
      <c r="D66" s="286" t="e">
        <f>VLOOKUP(A66,'пр.взв.'!B35:G162,4,FALSE)</f>
        <v>#N/A</v>
      </c>
      <c r="E66" s="2"/>
      <c r="F66" s="1"/>
      <c r="G66" s="1"/>
      <c r="H66" s="84"/>
    </row>
    <row r="67" spans="1:8" ht="12" customHeight="1" thickBot="1">
      <c r="A67" s="274"/>
      <c r="B67" s="287"/>
      <c r="C67" s="287"/>
      <c r="D67" s="287"/>
      <c r="E67" s="83"/>
      <c r="F67" s="83"/>
      <c r="G67" s="83"/>
      <c r="H67" s="83"/>
    </row>
    <row r="68" spans="1:8" ht="12.75">
      <c r="A68" s="83"/>
      <c r="B68" s="83"/>
      <c r="C68" s="83"/>
      <c r="D68" s="83"/>
      <c r="E68" s="83"/>
      <c r="F68" s="83"/>
      <c r="G68" s="83"/>
      <c r="H68" s="83"/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/>
      <c r="B70" s="83"/>
      <c r="C70" s="83"/>
      <c r="D70" s="83"/>
      <c r="E70" s="83"/>
      <c r="F70" s="83"/>
      <c r="G70" s="83"/>
      <c r="H70" s="83"/>
    </row>
    <row r="71" spans="1:8" ht="12.75">
      <c r="A71" s="83"/>
      <c r="B71" s="83"/>
      <c r="C71" s="83"/>
      <c r="D71" s="83"/>
      <c r="E71" s="83"/>
      <c r="F71" s="83"/>
      <c r="G71" s="83"/>
      <c r="H71" s="83"/>
    </row>
    <row r="72" spans="1:8" ht="12.75">
      <c r="A72" s="32" t="s">
        <v>22</v>
      </c>
      <c r="B72" s="90"/>
      <c r="C72" s="90"/>
      <c r="D72" s="90"/>
      <c r="E72" s="291" t="str">
        <f>HYPERLINK('пр.взв.'!F3)</f>
        <v>в.к. 100  кг</v>
      </c>
      <c r="F72" s="90"/>
      <c r="G72" s="32" t="s">
        <v>24</v>
      </c>
      <c r="H72" s="90"/>
    </row>
    <row r="73" spans="1:8" ht="12.75">
      <c r="A73" s="90"/>
      <c r="B73" s="90"/>
      <c r="C73" s="90"/>
      <c r="D73" s="90"/>
      <c r="E73" s="282"/>
      <c r="F73" s="90"/>
      <c r="G73" s="90"/>
      <c r="H73" s="90"/>
    </row>
    <row r="74" spans="1:8" ht="19.5" customHeight="1">
      <c r="A74" s="90"/>
      <c r="B74" s="90"/>
      <c r="C74" s="90"/>
      <c r="D74" s="90"/>
      <c r="E74" s="90"/>
      <c r="F74" s="90"/>
      <c r="G74" s="90"/>
      <c r="H74" s="90"/>
    </row>
    <row r="75" spans="1:9" ht="19.5" customHeight="1">
      <c r="A75" s="16"/>
      <c r="B75" s="18"/>
      <c r="C75" s="13"/>
      <c r="D75" s="17"/>
      <c r="E75" s="17"/>
      <c r="G75" s="117"/>
      <c r="H75" s="117"/>
      <c r="I75" s="12"/>
    </row>
    <row r="76" spans="1:9" ht="19.5" customHeight="1">
      <c r="A76" s="12"/>
      <c r="B76" s="19"/>
      <c r="G76" s="117"/>
      <c r="H76" s="117"/>
      <c r="I76" s="12"/>
    </row>
    <row r="77" spans="1:9" ht="19.5" customHeight="1">
      <c r="A77" s="12"/>
      <c r="B77" s="70"/>
      <c r="C77" s="69"/>
      <c r="D77" s="21"/>
      <c r="E77" s="17"/>
      <c r="G77" s="49"/>
      <c r="H77" s="117"/>
      <c r="I77" s="12"/>
    </row>
    <row r="78" spans="1:9" ht="19.5" customHeight="1">
      <c r="A78" s="11"/>
      <c r="B78" s="15"/>
      <c r="C78" s="20"/>
      <c r="D78" s="118"/>
      <c r="E78" s="17"/>
      <c r="G78" s="49"/>
      <c r="H78" s="117"/>
      <c r="I78" s="12"/>
    </row>
    <row r="79" spans="1:9" ht="19.5" customHeight="1">
      <c r="A79" s="12"/>
      <c r="B79" s="20"/>
      <c r="C79" s="20"/>
      <c r="D79" s="61"/>
      <c r="E79" s="18"/>
      <c r="F79" s="20"/>
      <c r="H79" s="117"/>
      <c r="I79" s="12"/>
    </row>
    <row r="80" spans="1:9" ht="19.5" customHeight="1">
      <c r="A80" s="12"/>
      <c r="B80" s="20"/>
      <c r="C80" s="14"/>
      <c r="D80" s="63"/>
      <c r="E80" s="19"/>
      <c r="F80" s="119"/>
      <c r="H80" s="117"/>
      <c r="I80" s="12"/>
    </row>
    <row r="81" spans="2:9" ht="19.5" customHeight="1">
      <c r="B81" s="120"/>
      <c r="C81" s="120"/>
      <c r="D81" s="12"/>
      <c r="E81" s="19"/>
      <c r="F81" s="18"/>
      <c r="H81" s="117"/>
      <c r="I81" s="12"/>
    </row>
    <row r="82" spans="3:9" ht="19.5" customHeight="1">
      <c r="C82" s="17"/>
      <c r="D82" s="12"/>
      <c r="E82" s="15"/>
      <c r="F82" s="19"/>
      <c r="H82" s="117"/>
      <c r="I82" s="12"/>
    </row>
    <row r="83" spans="1:9" ht="19.5" customHeight="1">
      <c r="A83" s="16"/>
      <c r="B83" s="18"/>
      <c r="D83" s="12"/>
      <c r="F83" s="61"/>
      <c r="H83" s="11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117"/>
      <c r="I84" s="12"/>
    </row>
    <row r="85" spans="1:9" ht="19.5" customHeight="1">
      <c r="A85" s="12"/>
      <c r="B85" s="70"/>
      <c r="C85" s="69"/>
      <c r="D85" s="62"/>
      <c r="E85" s="17"/>
      <c r="F85" s="19"/>
      <c r="G85" s="62"/>
      <c r="H85" s="117"/>
      <c r="I85" s="12"/>
    </row>
    <row r="86" spans="1:9" ht="19.5" customHeight="1">
      <c r="A86" s="11"/>
      <c r="B86" s="15"/>
      <c r="C86" s="20"/>
      <c r="D86" s="61"/>
      <c r="E86" s="13"/>
      <c r="F86" s="19"/>
      <c r="G86" s="61"/>
      <c r="H86" s="117"/>
      <c r="I86" s="12"/>
    </row>
    <row r="87" spans="1:9" ht="19.5" customHeight="1">
      <c r="A87" s="12"/>
      <c r="B87" s="20"/>
      <c r="C87" s="20"/>
      <c r="D87" s="61"/>
      <c r="E87" s="18"/>
      <c r="F87" s="19"/>
      <c r="G87" s="61"/>
      <c r="H87" s="117"/>
      <c r="I87" s="12"/>
    </row>
    <row r="88" spans="1:9" ht="19.5" customHeight="1">
      <c r="A88" s="12"/>
      <c r="B88" s="20"/>
      <c r="C88" s="14"/>
      <c r="D88" s="63"/>
      <c r="E88" s="19"/>
      <c r="F88" s="121"/>
      <c r="G88" s="61"/>
      <c r="H88" s="117"/>
      <c r="I88" s="12"/>
    </row>
    <row r="89" spans="2:9" ht="19.5" customHeight="1">
      <c r="B89" s="120"/>
      <c r="C89" s="120"/>
      <c r="E89" s="19"/>
      <c r="F89" s="22"/>
      <c r="G89" s="61"/>
      <c r="H89" s="117"/>
      <c r="I89" s="12"/>
    </row>
    <row r="90" spans="3:9" ht="19.5" customHeight="1">
      <c r="C90" s="17"/>
      <c r="E90" s="15"/>
      <c r="F90" s="20"/>
      <c r="G90" s="63"/>
      <c r="H90" s="117"/>
      <c r="I90" s="12"/>
    </row>
    <row r="91" spans="1:9" ht="19.5" customHeight="1">
      <c r="A91" s="117"/>
      <c r="B91" s="117"/>
      <c r="C91" s="117"/>
      <c r="D91" s="117"/>
      <c r="E91" s="117"/>
      <c r="F91" s="117"/>
      <c r="G91" s="49"/>
      <c r="H91" s="117"/>
      <c r="I91" s="12"/>
    </row>
    <row r="92" spans="1:9" ht="19.5" customHeight="1">
      <c r="A92" s="117"/>
      <c r="B92" s="20"/>
      <c r="C92" s="81"/>
      <c r="D92" s="117"/>
      <c r="E92" s="20"/>
      <c r="F92" s="22"/>
      <c r="G92" s="49"/>
      <c r="H92" s="117"/>
      <c r="I92" s="12"/>
    </row>
    <row r="93" spans="1:9" ht="19.5" customHeight="1">
      <c r="A93" s="117"/>
      <c r="B93" s="20"/>
      <c r="C93" s="22"/>
      <c r="D93" s="81"/>
      <c r="E93" s="81"/>
      <c r="F93" s="20"/>
      <c r="G93" s="117"/>
      <c r="H93" s="117"/>
      <c r="I93" s="12"/>
    </row>
    <row r="94" spans="1:9" ht="19.5" customHeight="1">
      <c r="A94" s="117"/>
      <c r="B94" s="117"/>
      <c r="C94" s="20"/>
      <c r="D94" s="117"/>
      <c r="E94" s="22"/>
      <c r="F94" s="20"/>
      <c r="G94" s="117"/>
      <c r="H94" s="117"/>
      <c r="I94" s="12"/>
    </row>
    <row r="95" spans="1:9" ht="19.5" customHeight="1">
      <c r="A95" s="117"/>
      <c r="B95" s="117"/>
      <c r="C95" s="22"/>
      <c r="D95" s="117"/>
      <c r="E95" s="20"/>
      <c r="F95" s="81"/>
      <c r="G95" s="49"/>
      <c r="H95" s="117"/>
      <c r="I95" s="12"/>
    </row>
    <row r="96" spans="1:9" ht="19.5" customHeight="1">
      <c r="A96" s="117"/>
      <c r="B96" s="20"/>
      <c r="C96" s="22"/>
      <c r="D96" s="81"/>
      <c r="E96" s="81"/>
      <c r="F96" s="20"/>
      <c r="G96" s="49"/>
      <c r="H96" s="117"/>
      <c r="I96" s="12"/>
    </row>
    <row r="97" spans="1:9" ht="19.5" customHeight="1">
      <c r="A97" s="117"/>
      <c r="B97" s="117"/>
      <c r="C97" s="20"/>
      <c r="D97" s="117"/>
      <c r="E97" s="22"/>
      <c r="F97" s="20"/>
      <c r="G97" s="49"/>
      <c r="H97" s="117"/>
      <c r="I97" s="12"/>
    </row>
    <row r="98" spans="1:9" ht="19.5" customHeight="1">
      <c r="A98" s="117"/>
      <c r="B98" s="117"/>
      <c r="C98" s="22"/>
      <c r="D98" s="117"/>
      <c r="E98" s="20"/>
      <c r="F98" s="81"/>
      <c r="G98" s="49"/>
      <c r="H98" s="117"/>
      <c r="I98" s="12"/>
    </row>
    <row r="99" spans="1:9" ht="19.5" customHeight="1">
      <c r="A99" s="117"/>
      <c r="B99" s="117"/>
      <c r="C99" s="117"/>
      <c r="D99" s="117"/>
      <c r="E99" s="117"/>
      <c r="F99" s="117"/>
      <c r="G99" s="117"/>
      <c r="H99" s="117"/>
      <c r="I99" s="12"/>
    </row>
    <row r="100" ht="19.5" customHeight="1"/>
    <row r="101" spans="1:8" ht="12.75">
      <c r="A101" s="84"/>
      <c r="B101" s="84"/>
      <c r="C101" s="84"/>
      <c r="D101" s="84"/>
      <c r="E101" s="84"/>
      <c r="F101" s="84"/>
      <c r="G101" s="89"/>
      <c r="H101" s="89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S69" sqref="A1:S69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94" t="s">
        <v>30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2:18" ht="22.5" customHeight="1" thickBot="1">
      <c r="B2" s="79"/>
      <c r="C2" s="283" t="s">
        <v>31</v>
      </c>
      <c r="D2" s="283"/>
      <c r="E2" s="283"/>
      <c r="F2" s="283"/>
      <c r="G2" s="283"/>
      <c r="H2" s="283"/>
      <c r="I2" s="210" t="str">
        <f>HYPERLINK('[1]реквизиты'!$A$2)</f>
        <v>Чемпионат МВД России по САМОЗАЩИТЕ БЕЗ ОРУЖИЯ, среди МВД, ГУВД, УВД по субъектам РФ</v>
      </c>
      <c r="J2" s="211"/>
      <c r="K2" s="211"/>
      <c r="L2" s="211"/>
      <c r="M2" s="211"/>
      <c r="N2" s="211"/>
      <c r="O2" s="211"/>
      <c r="P2" s="211"/>
      <c r="Q2" s="211"/>
      <c r="R2" s="295"/>
    </row>
    <row r="3" spans="1:19" ht="11.25" customHeight="1" thickBot="1">
      <c r="A3" s="24"/>
      <c r="B3" s="24"/>
      <c r="C3" s="84"/>
      <c r="D3" s="35"/>
      <c r="E3" s="303" t="str">
        <f>HYPERLINK('[1]реквизиты'!$A$3)</f>
        <v>11-15 февраля 2010 г.     г. Москва</v>
      </c>
      <c r="F3" s="304"/>
      <c r="G3" s="304"/>
      <c r="H3" s="304"/>
      <c r="I3" s="304"/>
      <c r="J3" s="304"/>
      <c r="K3" s="304"/>
      <c r="L3" s="304"/>
      <c r="M3" s="304"/>
      <c r="N3" s="304"/>
      <c r="O3" s="83"/>
      <c r="P3" s="305" t="str">
        <f>HYPERLINK('пр.взв.'!F3)</f>
        <v>в.к. 100  кг</v>
      </c>
      <c r="Q3" s="306"/>
      <c r="R3" s="307"/>
      <c r="S3" s="76"/>
    </row>
    <row r="4" spans="1:18" ht="12" customHeight="1" thickBot="1">
      <c r="A4" s="277">
        <v>2</v>
      </c>
      <c r="B4" s="278" t="str">
        <f>VLOOKUP(A4,'пр.взв.'!B6:C133,2,FALSE)</f>
        <v>КУЩЕВ Игорь Васильевич</v>
      </c>
      <c r="C4" s="278" t="str">
        <f>VLOOKUP(A4,'пр.взв.'!B6:G133,3,FALSE)</f>
        <v>24.02.83 мс</v>
      </c>
      <c r="D4" s="278" t="str">
        <f>VLOOKUP(A4,'пр.взв.'!B6:E133,4,FALSE)</f>
        <v>МВД по Р. Алтай</v>
      </c>
      <c r="E4" s="91"/>
      <c r="F4" s="91"/>
      <c r="G4" s="40"/>
      <c r="H4" s="78" t="s">
        <v>11</v>
      </c>
      <c r="I4" s="71"/>
      <c r="J4" s="92"/>
      <c r="K4" s="93"/>
      <c r="L4" s="93"/>
      <c r="M4" s="93"/>
      <c r="N4" s="84"/>
      <c r="O4" s="80"/>
      <c r="P4" s="308"/>
      <c r="Q4" s="309"/>
      <c r="R4" s="310"/>
    </row>
    <row r="5" spans="1:19" ht="12" customHeight="1">
      <c r="A5" s="273"/>
      <c r="B5" s="279"/>
      <c r="C5" s="279"/>
      <c r="D5" s="279"/>
      <c r="E5" s="38" t="s">
        <v>35</v>
      </c>
      <c r="F5" s="36"/>
      <c r="G5" s="44"/>
      <c r="H5" s="45"/>
      <c r="I5" s="46"/>
      <c r="J5" s="75"/>
      <c r="K5" s="93"/>
      <c r="L5" s="81"/>
      <c r="M5" s="13"/>
      <c r="N5" s="94"/>
      <c r="O5" s="94"/>
      <c r="P5" s="94"/>
      <c r="Q5" s="89"/>
      <c r="R5" s="49"/>
      <c r="S5" s="12"/>
    </row>
    <row r="6" spans="1:19" ht="12" customHeight="1" thickBot="1">
      <c r="A6" s="273">
        <v>34</v>
      </c>
      <c r="B6" s="296" t="e">
        <f>VLOOKUP(A6,'пр.взв.'!B8:C135,2,FALSE)</f>
        <v>#N/A</v>
      </c>
      <c r="C6" s="296" t="e">
        <f>VLOOKUP(A6,'пр.взв.'!B8:G135,3,FALSE)</f>
        <v>#N/A</v>
      </c>
      <c r="D6" s="296" t="e">
        <f>VLOOKUP(A6,'пр.взв.'!B8:E135,4,FALSE)</f>
        <v>#N/A</v>
      </c>
      <c r="E6" s="39"/>
      <c r="F6" s="50"/>
      <c r="G6" s="36"/>
      <c r="H6" s="51"/>
      <c r="I6" s="48"/>
      <c r="J6" s="92"/>
      <c r="K6" s="93"/>
      <c r="L6" s="98"/>
      <c r="M6" s="81"/>
      <c r="N6" s="131"/>
      <c r="O6" s="131"/>
      <c r="P6" s="131"/>
      <c r="Q6" s="302" t="s">
        <v>27</v>
      </c>
      <c r="R6" s="302"/>
      <c r="S6" s="144"/>
    </row>
    <row r="7" spans="1:19" ht="12" customHeight="1" thickBot="1">
      <c r="A7" s="274"/>
      <c r="B7" s="297"/>
      <c r="C7" s="297"/>
      <c r="D7" s="297"/>
      <c r="E7" s="36"/>
      <c r="F7" s="37"/>
      <c r="G7" s="38" t="s">
        <v>35</v>
      </c>
      <c r="H7" s="47"/>
      <c r="I7" s="46"/>
      <c r="J7" s="95"/>
      <c r="K7" s="91"/>
      <c r="L7" s="81"/>
      <c r="M7" s="22"/>
      <c r="N7" s="41" t="s">
        <v>43</v>
      </c>
      <c r="O7" s="133"/>
      <c r="P7" s="41"/>
      <c r="Q7" s="302"/>
      <c r="R7" s="302"/>
      <c r="S7" s="144"/>
    </row>
    <row r="8" spans="1:19" ht="12" customHeight="1" thickBot="1">
      <c r="A8" s="277">
        <v>18</v>
      </c>
      <c r="B8" s="278" t="str">
        <f>VLOOKUP(A8,'пр.взв.'!B10:C137,2,FALSE)</f>
        <v>ИВАНОВ Филипп Олегович</v>
      </c>
      <c r="C8" s="278" t="str">
        <f>VLOOKUP(A8,'пр.взв.'!B10:G137,3,FALSE)</f>
        <v>10.01.90  мс</v>
      </c>
      <c r="D8" s="278" t="str">
        <f>VLOOKUP(A8,'пр.взв.'!B10:E137,4,FALSE)</f>
        <v>ГУВД по Красноярскому краю</v>
      </c>
      <c r="E8" s="91"/>
      <c r="F8" s="36"/>
      <c r="G8" s="39" t="s">
        <v>164</v>
      </c>
      <c r="H8" s="72"/>
      <c r="I8" s="73"/>
      <c r="J8" s="92"/>
      <c r="K8" s="93"/>
      <c r="L8" s="98"/>
      <c r="M8" s="20"/>
      <c r="N8" s="132"/>
      <c r="O8" s="42"/>
      <c r="P8" s="131"/>
      <c r="Q8" s="47"/>
      <c r="R8" s="49"/>
      <c r="S8" s="144"/>
    </row>
    <row r="9" spans="1:19" ht="12" customHeight="1">
      <c r="A9" s="273"/>
      <c r="B9" s="279"/>
      <c r="C9" s="279"/>
      <c r="D9" s="279"/>
      <c r="E9" s="38" t="s">
        <v>51</v>
      </c>
      <c r="F9" s="52"/>
      <c r="G9" s="36"/>
      <c r="H9" s="45"/>
      <c r="I9" s="74"/>
      <c r="J9" s="48"/>
      <c r="K9" s="93"/>
      <c r="L9" s="98"/>
      <c r="M9" s="22"/>
      <c r="N9" s="56"/>
      <c r="O9" s="41" t="s">
        <v>43</v>
      </c>
      <c r="P9" s="131"/>
      <c r="Q9" s="131"/>
      <c r="R9" s="49"/>
      <c r="S9" s="144"/>
    </row>
    <row r="10" spans="1:19" ht="12" customHeight="1" thickBot="1">
      <c r="A10" s="273">
        <v>50</v>
      </c>
      <c r="B10" s="296" t="e">
        <f>VLOOKUP(A10,'пр.взв.'!B12:C139,2,FALSE)</f>
        <v>#N/A</v>
      </c>
      <c r="C10" s="296" t="e">
        <f>VLOOKUP(A10,'пр.взв.'!B12:G139,3,FALSE)</f>
        <v>#N/A</v>
      </c>
      <c r="D10" s="296" t="e">
        <f>VLOOKUP(A10,'пр.взв.'!B12:E139,4,FALSE)</f>
        <v>#N/A</v>
      </c>
      <c r="E10" s="39"/>
      <c r="F10" s="36"/>
      <c r="G10" s="36"/>
      <c r="H10" s="51"/>
      <c r="I10" s="74"/>
      <c r="J10" s="48"/>
      <c r="K10" s="93"/>
      <c r="L10" s="98"/>
      <c r="M10" s="98"/>
      <c r="N10" s="57" t="s">
        <v>35</v>
      </c>
      <c r="O10" s="135" t="s">
        <v>166</v>
      </c>
      <c r="P10" s="131"/>
      <c r="Q10" s="131"/>
      <c r="R10" s="93"/>
      <c r="S10" s="144"/>
    </row>
    <row r="11" spans="1:19" ht="12" customHeight="1" thickBot="1">
      <c r="A11" s="274"/>
      <c r="B11" s="297"/>
      <c r="C11" s="297"/>
      <c r="D11" s="297"/>
      <c r="E11" s="36"/>
      <c r="F11" s="36"/>
      <c r="G11" s="37"/>
      <c r="H11" s="48"/>
      <c r="I11" s="96"/>
      <c r="J11" s="92"/>
      <c r="K11" s="93"/>
      <c r="L11" s="98"/>
      <c r="M11" s="98"/>
      <c r="N11" s="131"/>
      <c r="O11" s="54"/>
      <c r="P11" s="41" t="s">
        <v>47</v>
      </c>
      <c r="Q11" s="131"/>
      <c r="R11" s="92"/>
      <c r="S11" s="144"/>
    </row>
    <row r="12" spans="1:19" ht="12" customHeight="1" thickBot="1">
      <c r="A12" s="277">
        <v>10</v>
      </c>
      <c r="B12" s="278" t="str">
        <f>VLOOKUP(A12,'пр.взв.'!B14:C141,2,FALSE)</f>
        <v>ТИМОШКИН Алексей Анатольевич</v>
      </c>
      <c r="C12" s="278" t="str">
        <f>VLOOKUP(A12,'пр.взв.'!B14:G141,3,FALSE)</f>
        <v>27.07.71 мсмк</v>
      </c>
      <c r="D12" s="278" t="str">
        <f>VLOOKUP(A12,'пр.взв.'!B14:E141,4,FALSE)</f>
        <v>ГУВД по Волгоградской обл.</v>
      </c>
      <c r="E12" s="91"/>
      <c r="F12" s="91"/>
      <c r="G12" s="36"/>
      <c r="H12" s="46"/>
      <c r="I12" s="167" t="s">
        <v>59</v>
      </c>
      <c r="J12" s="97"/>
      <c r="K12" s="92"/>
      <c r="L12" s="81"/>
      <c r="M12" s="98"/>
      <c r="N12" s="48"/>
      <c r="O12" s="136" t="s">
        <v>47</v>
      </c>
      <c r="P12" s="137" t="s">
        <v>164</v>
      </c>
      <c r="Q12" s="138"/>
      <c r="R12" s="49"/>
      <c r="S12" s="144"/>
    </row>
    <row r="13" spans="1:19" ht="12" customHeight="1" thickBot="1">
      <c r="A13" s="273"/>
      <c r="B13" s="279"/>
      <c r="C13" s="279"/>
      <c r="D13" s="279"/>
      <c r="E13" s="38" t="s">
        <v>43</v>
      </c>
      <c r="F13" s="36"/>
      <c r="G13" s="36"/>
      <c r="H13" s="56"/>
      <c r="I13" s="151" t="s">
        <v>166</v>
      </c>
      <c r="J13" s="92"/>
      <c r="K13" s="60"/>
      <c r="L13" s="98"/>
      <c r="M13" s="81"/>
      <c r="N13" s="131"/>
      <c r="O13" s="131"/>
      <c r="P13" s="45"/>
      <c r="Q13" s="138"/>
      <c r="R13" s="49"/>
      <c r="S13" s="144"/>
    </row>
    <row r="14" spans="1:19" ht="12" customHeight="1" thickBot="1">
      <c r="A14" s="273">
        <v>42</v>
      </c>
      <c r="B14" s="296" t="e">
        <f>VLOOKUP(A14,'пр.взв.'!B16:C143,2,FALSE)</f>
        <v>#N/A</v>
      </c>
      <c r="C14" s="296" t="e">
        <f>VLOOKUP(A14,'пр.взв.'!B16:G143,3,FALSE)</f>
        <v>#N/A</v>
      </c>
      <c r="D14" s="296" t="e">
        <f>VLOOKUP(A14,'пр.взв.'!B16:E143,4,FALSE)</f>
        <v>#N/A</v>
      </c>
      <c r="E14" s="39"/>
      <c r="F14" s="50"/>
      <c r="G14" s="36"/>
      <c r="H14" s="55"/>
      <c r="I14" s="95"/>
      <c r="J14" s="95"/>
      <c r="K14" s="99"/>
      <c r="L14" s="81"/>
      <c r="M14" s="22"/>
      <c r="N14" s="41" t="s">
        <v>37</v>
      </c>
      <c r="O14" s="42"/>
      <c r="P14" s="49"/>
      <c r="Q14" s="74" t="s">
        <v>47</v>
      </c>
      <c r="R14" s="49"/>
      <c r="S14" s="144"/>
    </row>
    <row r="15" spans="1:19" ht="12" customHeight="1" thickBot="1">
      <c r="A15" s="274"/>
      <c r="B15" s="297"/>
      <c r="C15" s="297"/>
      <c r="D15" s="297"/>
      <c r="E15" s="36"/>
      <c r="F15" s="37"/>
      <c r="G15" s="167" t="s">
        <v>59</v>
      </c>
      <c r="H15" s="57"/>
      <c r="I15" s="92"/>
      <c r="J15" s="92"/>
      <c r="K15" s="60"/>
      <c r="L15" s="98"/>
      <c r="M15" s="20"/>
      <c r="N15" s="132"/>
      <c r="O15" s="42"/>
      <c r="P15" s="45"/>
      <c r="Q15" s="139" t="s">
        <v>166</v>
      </c>
      <c r="R15" s="93"/>
      <c r="S15" s="144"/>
    </row>
    <row r="16" spans="1:19" ht="12" customHeight="1" thickBot="1">
      <c r="A16" s="300">
        <v>26</v>
      </c>
      <c r="B16" s="278" t="str">
        <f>VLOOKUP(A16,'пр.взв.'!B18:C145,2,FALSE)</f>
        <v>НЕГАНОВ Максим Юрьевич</v>
      </c>
      <c r="C16" s="278" t="str">
        <f>VLOOKUP(A16,'пр.взв.'!B18:G145,3,FALSE)</f>
        <v>25.05.84 мсмк</v>
      </c>
      <c r="D16" s="278" t="str">
        <f>VLOOKUP(A16,'пр.взв.'!B18:E145,4,FALSE)</f>
        <v>ГУВД по г. Москве</v>
      </c>
      <c r="E16" s="91"/>
      <c r="F16" s="36"/>
      <c r="G16" s="151" t="s">
        <v>166</v>
      </c>
      <c r="H16" s="51"/>
      <c r="I16" s="95"/>
      <c r="J16" s="95"/>
      <c r="K16" s="99"/>
      <c r="L16" s="100"/>
      <c r="M16" s="22"/>
      <c r="N16" s="56"/>
      <c r="O16" s="41" t="s">
        <v>61</v>
      </c>
      <c r="P16" s="45"/>
      <c r="Q16" s="140"/>
      <c r="R16" s="93"/>
      <c r="S16" s="144"/>
    </row>
    <row r="17" spans="1:19" ht="12" customHeight="1" thickBot="1">
      <c r="A17" s="301"/>
      <c r="B17" s="279"/>
      <c r="C17" s="279"/>
      <c r="D17" s="279"/>
      <c r="E17" s="167" t="s">
        <v>59</v>
      </c>
      <c r="F17" s="52"/>
      <c r="G17" s="36"/>
      <c r="H17" s="45"/>
      <c r="I17" s="92"/>
      <c r="J17" s="92"/>
      <c r="K17" s="106"/>
      <c r="L17" s="98"/>
      <c r="M17" s="98"/>
      <c r="N17" s="57" t="s">
        <v>61</v>
      </c>
      <c r="O17" s="135" t="s">
        <v>166</v>
      </c>
      <c r="P17" s="45"/>
      <c r="Q17" s="140"/>
      <c r="R17" s="93"/>
      <c r="S17" s="144"/>
    </row>
    <row r="18" spans="1:19" ht="12" customHeight="1" thickBot="1">
      <c r="A18" s="273">
        <v>58</v>
      </c>
      <c r="B18" s="296" t="e">
        <f>VLOOKUP(A18,'пр.взв.'!B20:C147,2,FALSE)</f>
        <v>#N/A</v>
      </c>
      <c r="C18" s="296" t="e">
        <f>VLOOKUP(A18,'пр.взв.'!B20:G147,3,FALSE)</f>
        <v>#N/A</v>
      </c>
      <c r="D18" s="296" t="e">
        <f>VLOOKUP(A18,'пр.взв.'!B20:E147,4,FALSE)</f>
        <v>#N/A</v>
      </c>
      <c r="E18" s="151"/>
      <c r="F18" s="36"/>
      <c r="G18" s="36"/>
      <c r="H18" s="51"/>
      <c r="I18" s="95"/>
      <c r="J18" s="95"/>
      <c r="K18" s="107"/>
      <c r="L18" s="91"/>
      <c r="M18" s="95"/>
      <c r="N18" s="95"/>
      <c r="O18" s="145"/>
      <c r="P18" s="154" t="s">
        <v>61</v>
      </c>
      <c r="Q18" s="146"/>
      <c r="R18" s="150">
        <v>33</v>
      </c>
      <c r="S18" s="144"/>
    </row>
    <row r="19" spans="1:19" ht="12" customHeight="1" thickBot="1">
      <c r="A19" s="274"/>
      <c r="B19" s="297"/>
      <c r="C19" s="297"/>
      <c r="D19" s="297"/>
      <c r="E19" s="36"/>
      <c r="F19" s="36"/>
      <c r="G19" s="36"/>
      <c r="H19" s="45"/>
      <c r="I19" s="92"/>
      <c r="J19" s="92"/>
      <c r="K19" s="150">
        <v>26</v>
      </c>
      <c r="L19" s="93"/>
      <c r="M19" s="93"/>
      <c r="N19" s="92"/>
      <c r="O19" s="136" t="s">
        <v>57</v>
      </c>
      <c r="P19" s="51" t="s">
        <v>166</v>
      </c>
      <c r="Q19" s="54"/>
      <c r="R19" s="151" t="s">
        <v>164</v>
      </c>
      <c r="S19" s="144"/>
    </row>
    <row r="20" spans="1:19" ht="12" customHeight="1" thickBot="1">
      <c r="A20" s="277">
        <v>6</v>
      </c>
      <c r="B20" s="278" t="str">
        <f>VLOOKUP(A20,'пр.взв.'!B6:C133,2,FALSE)</f>
        <v>САКАЛОВ Рамазан Магомедханович</v>
      </c>
      <c r="C20" s="278" t="str">
        <f>VLOOKUP(A20,'пр.взв.'!B6:G133,3,FALSE)</f>
        <v>01.01.88 кмс</v>
      </c>
      <c r="D20" s="278" t="str">
        <f>VLOOKUP(A20,'пр.взв.'!B6:G133,4,FALSE)</f>
        <v>УВД по Иванорвской обл.</v>
      </c>
      <c r="E20" s="91"/>
      <c r="F20" s="91"/>
      <c r="G20" s="40"/>
      <c r="H20" s="40"/>
      <c r="I20" s="41"/>
      <c r="J20" s="42"/>
      <c r="K20" s="151" t="s">
        <v>166</v>
      </c>
      <c r="L20" s="102"/>
      <c r="M20" s="60"/>
      <c r="N20" s="92"/>
      <c r="O20" s="93"/>
      <c r="P20" s="46"/>
      <c r="Q20" s="141"/>
      <c r="R20" s="91"/>
      <c r="S20" s="37"/>
    </row>
    <row r="21" spans="1:19" ht="12" customHeight="1">
      <c r="A21" s="273"/>
      <c r="B21" s="279"/>
      <c r="C21" s="279"/>
      <c r="D21" s="279"/>
      <c r="E21" s="38" t="s">
        <v>39</v>
      </c>
      <c r="F21" s="36"/>
      <c r="G21" s="44"/>
      <c r="H21" s="45"/>
      <c r="I21" s="46"/>
      <c r="J21" s="47"/>
      <c r="K21" s="59"/>
      <c r="L21" s="92"/>
      <c r="M21" s="60"/>
      <c r="N21" s="92"/>
      <c r="O21" s="93"/>
      <c r="P21" s="49"/>
      <c r="Q21" s="142"/>
      <c r="R21" s="93"/>
      <c r="S21" s="36"/>
    </row>
    <row r="22" spans="1:19" ht="12" customHeight="1" thickBot="1">
      <c r="A22" s="273">
        <v>38</v>
      </c>
      <c r="B22" s="296" t="e">
        <f>VLOOKUP(A22,'пр.взв.'!B24:C151,2,FALSE)</f>
        <v>#N/A</v>
      </c>
      <c r="C22" s="296" t="e">
        <f>VLOOKUP(A22,'пр.взв.'!B24:G151,3,FALSE)</f>
        <v>#N/A</v>
      </c>
      <c r="D22" s="296" t="e">
        <f>VLOOKUP(A22,'пр.взв.'!B24:E151,4,FALSE)</f>
        <v>#N/A</v>
      </c>
      <c r="E22" s="39"/>
      <c r="F22" s="50"/>
      <c r="G22" s="36"/>
      <c r="H22" s="51"/>
      <c r="I22" s="48"/>
      <c r="J22" s="46"/>
      <c r="K22" s="99"/>
      <c r="L22" s="95"/>
      <c r="M22" s="99"/>
      <c r="N22" s="95"/>
      <c r="O22" s="91"/>
      <c r="P22" s="91"/>
      <c r="Q22" s="161" t="s">
        <v>66</v>
      </c>
      <c r="R22" s="91"/>
      <c r="S22" s="144"/>
    </row>
    <row r="23" spans="1:19" ht="12" customHeight="1" thickBot="1">
      <c r="A23" s="274"/>
      <c r="B23" s="297"/>
      <c r="C23" s="297"/>
      <c r="D23" s="297"/>
      <c r="E23" s="36"/>
      <c r="F23" s="37"/>
      <c r="G23" s="38" t="s">
        <v>55</v>
      </c>
      <c r="H23" s="47"/>
      <c r="I23" s="46"/>
      <c r="J23" s="48"/>
      <c r="K23" s="60"/>
      <c r="L23" s="92"/>
      <c r="M23" s="60"/>
      <c r="N23" s="92"/>
      <c r="O23" s="46"/>
      <c r="P23" s="48"/>
      <c r="Q23" s="47"/>
      <c r="R23" s="49"/>
      <c r="S23" s="144"/>
    </row>
    <row r="24" spans="1:19" ht="12" customHeight="1" thickBot="1">
      <c r="A24" s="277">
        <v>22</v>
      </c>
      <c r="B24" s="278" t="str">
        <f>VLOOKUP(A24,'пр.взв.'!B26:C153,2,FALSE)</f>
        <v>БОРОДАЕНКО Григорий Владимирович</v>
      </c>
      <c r="C24" s="278" t="str">
        <f>VLOOKUP(A24,'пр.взв.'!B26:G153,3,FALSE)</f>
        <v>19.05.84 мс</v>
      </c>
      <c r="D24" s="278" t="str">
        <f>VLOOKUP(A24,'пр.взв.'!B26:E153,4,FALSE)</f>
        <v>УВД по Тульской обл.</v>
      </c>
      <c r="E24" s="91"/>
      <c r="F24" s="36"/>
      <c r="G24" s="39" t="s">
        <v>164</v>
      </c>
      <c r="H24" s="53"/>
      <c r="I24" s="47"/>
      <c r="J24" s="48"/>
      <c r="K24" s="59"/>
      <c r="L24" s="92"/>
      <c r="M24" s="60"/>
      <c r="N24" s="147"/>
      <c r="O24" s="147"/>
      <c r="P24" s="148"/>
      <c r="Q24" s="147"/>
      <c r="R24" s="147"/>
      <c r="S24" s="144"/>
    </row>
    <row r="25" spans="1:19" ht="12" customHeight="1">
      <c r="A25" s="273"/>
      <c r="B25" s="279"/>
      <c r="C25" s="279"/>
      <c r="D25" s="279"/>
      <c r="E25" s="38" t="s">
        <v>55</v>
      </c>
      <c r="F25" s="52"/>
      <c r="G25" s="36"/>
      <c r="H25" s="54"/>
      <c r="I25" s="48"/>
      <c r="J25" s="47"/>
      <c r="K25" s="60"/>
      <c r="L25" s="92"/>
      <c r="M25" s="60"/>
      <c r="N25" s="123"/>
      <c r="O25" s="123"/>
      <c r="P25" s="123"/>
      <c r="Q25" s="123"/>
      <c r="R25" s="123"/>
      <c r="S25" s="12"/>
    </row>
    <row r="26" spans="1:19" ht="12" customHeight="1" thickBot="1">
      <c r="A26" s="273">
        <v>54</v>
      </c>
      <c r="B26" s="296" t="e">
        <f>VLOOKUP(A26,'пр.взв.'!B28:C155,2,FALSE)</f>
        <v>#N/A</v>
      </c>
      <c r="C26" s="296" t="e">
        <f>VLOOKUP(A26,'пр.взв.'!B28:G155,3,FALSE)</f>
        <v>#N/A</v>
      </c>
      <c r="D26" s="296" t="e">
        <f>VLOOKUP(A26,'пр.взв.'!B28:E155,4,FALSE)</f>
        <v>#N/A</v>
      </c>
      <c r="E26" s="39"/>
      <c r="F26" s="36"/>
      <c r="G26" s="36"/>
      <c r="H26" s="55"/>
      <c r="I26" s="48"/>
      <c r="J26" s="46"/>
      <c r="K26" s="99"/>
      <c r="L26" s="95"/>
      <c r="M26" s="99"/>
      <c r="N26" s="123"/>
      <c r="O26" s="123"/>
      <c r="P26" s="123"/>
      <c r="Q26" s="123"/>
      <c r="R26" s="123"/>
      <c r="S26" s="12"/>
    </row>
    <row r="27" spans="1:19" ht="12" customHeight="1" thickBot="1">
      <c r="A27" s="274"/>
      <c r="B27" s="297"/>
      <c r="C27" s="297"/>
      <c r="D27" s="297"/>
      <c r="E27" s="36"/>
      <c r="F27" s="36"/>
      <c r="G27" s="37"/>
      <c r="H27" s="48"/>
      <c r="I27" s="38" t="s">
        <v>47</v>
      </c>
      <c r="J27" s="58"/>
      <c r="K27" s="60"/>
      <c r="L27" s="92"/>
      <c r="M27" s="60"/>
      <c r="N27" s="89"/>
      <c r="O27" s="89"/>
      <c r="P27" s="22"/>
      <c r="Q27" s="20"/>
      <c r="R27" s="49"/>
      <c r="S27" s="12"/>
    </row>
    <row r="28" spans="1:19" ht="12" customHeight="1" thickBot="1">
      <c r="A28" s="277">
        <v>14</v>
      </c>
      <c r="B28" s="278" t="str">
        <f>VLOOKUP(A28,'пр.взв.'!B30:C157,2,FALSE)</f>
        <v>МАЙОРОВ Евгений Владимирович</v>
      </c>
      <c r="C28" s="278" t="str">
        <f>VLOOKUP(A28,'пр.взв.'!B30:G157,3,FALSE)</f>
        <v>14.02.83 мс</v>
      </c>
      <c r="D28" s="278" t="str">
        <f>VLOOKUP(A28,'пр.взв.'!B30:E157,4,FALSE)</f>
        <v>УВД по Ярославской обл.</v>
      </c>
      <c r="E28" s="91"/>
      <c r="F28" s="91"/>
      <c r="G28" s="36"/>
      <c r="H28" s="46"/>
      <c r="I28" s="39" t="s">
        <v>165</v>
      </c>
      <c r="J28" s="48"/>
      <c r="K28" s="92"/>
      <c r="L28" s="92"/>
      <c r="M28" s="60"/>
      <c r="N28" s="89"/>
      <c r="P28" s="20"/>
      <c r="Q28" s="81"/>
      <c r="R28" s="49"/>
      <c r="S28" s="12"/>
    </row>
    <row r="29" spans="1:19" ht="12" customHeight="1">
      <c r="A29" s="273"/>
      <c r="B29" s="279"/>
      <c r="C29" s="279"/>
      <c r="D29" s="279"/>
      <c r="E29" s="38" t="s">
        <v>47</v>
      </c>
      <c r="F29" s="36"/>
      <c r="G29" s="36"/>
      <c r="H29" s="56"/>
      <c r="I29" s="92"/>
      <c r="J29" s="93"/>
      <c r="K29" s="93"/>
      <c r="L29" s="92"/>
      <c r="M29" s="60"/>
      <c r="N29" s="89"/>
      <c r="O29" s="89"/>
      <c r="P29" s="89"/>
      <c r="Q29" s="89"/>
      <c r="R29" s="89"/>
      <c r="S29" s="12"/>
    </row>
    <row r="30" spans="1:19" ht="12" customHeight="1" thickBot="1">
      <c r="A30" s="273">
        <v>46</v>
      </c>
      <c r="B30" s="296" t="e">
        <f>VLOOKUP(A30,'пр.взв.'!B32:C159,2,FALSE)</f>
        <v>#N/A</v>
      </c>
      <c r="C30" s="296" t="e">
        <f>VLOOKUP(A30,'пр.взв.'!B32:G159,3,FALSE)</f>
        <v>#N/A</v>
      </c>
      <c r="D30" s="296" t="e">
        <f>VLOOKUP(A30,'пр.взв.'!B32:E159,4,FALSE)</f>
        <v>#N/A</v>
      </c>
      <c r="E30" s="39"/>
      <c r="F30" s="50"/>
      <c r="G30" s="36"/>
      <c r="H30" s="55"/>
      <c r="I30" s="95"/>
      <c r="J30" s="91"/>
      <c r="K30" s="91"/>
      <c r="L30" s="95"/>
      <c r="M30" s="99"/>
      <c r="N30" s="101"/>
      <c r="O30" s="101"/>
      <c r="P30" s="101"/>
      <c r="Q30" s="101"/>
      <c r="R30" s="101"/>
      <c r="S30" s="12"/>
    </row>
    <row r="31" spans="1:19" ht="12" customHeight="1" thickBot="1">
      <c r="A31" s="274"/>
      <c r="B31" s="297"/>
      <c r="C31" s="297"/>
      <c r="D31" s="297"/>
      <c r="E31" s="36"/>
      <c r="F31" s="37"/>
      <c r="G31" s="38" t="s">
        <v>47</v>
      </c>
      <c r="H31" s="57"/>
      <c r="I31" s="92"/>
      <c r="J31" s="93"/>
      <c r="K31" s="93"/>
      <c r="L31" s="92"/>
      <c r="M31" s="60"/>
      <c r="N31" s="89"/>
      <c r="O31" s="89"/>
      <c r="P31" s="89"/>
      <c r="Q31" s="89"/>
      <c r="R31" s="89"/>
      <c r="S31" s="12"/>
    </row>
    <row r="32" spans="1:18" ht="12" customHeight="1" thickBot="1">
      <c r="A32" s="277">
        <v>30</v>
      </c>
      <c r="B32" s="278" t="str">
        <f>VLOOKUP(A32,'пр.взв.'!B34:C161,2,FALSE)</f>
        <v>ЧЕРТКОЕВ Тамази Исмаилович</v>
      </c>
      <c r="C32" s="278" t="str">
        <f>VLOOKUP(A32,'пр.взв.'!B34:G161,3,FALSE)</f>
        <v>17.07.78 мс</v>
      </c>
      <c r="D32" s="278" t="str">
        <f>VLOOKUP(A32,'пр.взв.'!B34:E161,4,FALSE)</f>
        <v>МВД по РСО-Алания</v>
      </c>
      <c r="E32" s="91"/>
      <c r="F32" s="36"/>
      <c r="G32" s="39" t="s">
        <v>164</v>
      </c>
      <c r="H32" s="51"/>
      <c r="I32" s="95"/>
      <c r="J32" s="91"/>
      <c r="K32" s="91"/>
      <c r="L32" s="95"/>
      <c r="M32" s="99"/>
      <c r="N32" s="101"/>
      <c r="O32" s="101"/>
      <c r="P32" s="83"/>
      <c r="Q32" s="83"/>
      <c r="R32" s="83"/>
    </row>
    <row r="33" spans="1:18" ht="12" customHeight="1">
      <c r="A33" s="273"/>
      <c r="B33" s="279"/>
      <c r="C33" s="279"/>
      <c r="D33" s="279"/>
      <c r="E33" s="38" t="s">
        <v>63</v>
      </c>
      <c r="F33" s="52"/>
      <c r="G33" s="36"/>
      <c r="H33" s="45"/>
      <c r="I33" s="92"/>
      <c r="J33" s="93"/>
      <c r="K33" s="93"/>
      <c r="L33" s="92"/>
      <c r="M33" s="60"/>
      <c r="N33" s="89"/>
      <c r="O33" s="89"/>
      <c r="P33" s="84"/>
      <c r="Q33" s="84"/>
      <c r="R33" s="84"/>
    </row>
    <row r="34" spans="1:18" ht="12" customHeight="1" thickBot="1">
      <c r="A34" s="273">
        <v>62</v>
      </c>
      <c r="B34" s="296" t="e">
        <f>VLOOKUP(A34,'пр.взв.'!B36:C163,2,FALSE)</f>
        <v>#N/A</v>
      </c>
      <c r="C34" s="296" t="e">
        <f>VLOOKUP(A34,'пр.взв.'!B36:G163,3,FALSE)</f>
        <v>#N/A</v>
      </c>
      <c r="D34" s="296" t="e">
        <f>VLOOKUP(A34,'пр.взв.'!B36:E163,4,FALSE)</f>
        <v>#N/A</v>
      </c>
      <c r="E34" s="39"/>
      <c r="F34" s="36"/>
      <c r="G34" s="36"/>
      <c r="H34" s="51"/>
      <c r="I34" s="95"/>
      <c r="J34" s="91"/>
      <c r="K34" s="91"/>
      <c r="L34" s="95"/>
      <c r="M34" s="99"/>
      <c r="N34" s="101"/>
      <c r="O34" s="101"/>
      <c r="P34" s="83"/>
      <c r="Q34" s="83"/>
      <c r="R34" s="83"/>
    </row>
    <row r="35" spans="1:18" ht="12" customHeight="1" thickBot="1">
      <c r="A35" s="274"/>
      <c r="B35" s="297"/>
      <c r="C35" s="297"/>
      <c r="D35" s="297"/>
      <c r="E35" s="36"/>
      <c r="F35" s="36"/>
      <c r="G35" s="36"/>
      <c r="H35" s="45"/>
      <c r="I35" s="92"/>
      <c r="J35" s="93"/>
      <c r="K35" s="93"/>
      <c r="L35" s="92"/>
      <c r="M35" s="162" t="s">
        <v>53</v>
      </c>
      <c r="N35" s="89"/>
      <c r="O35" s="89"/>
      <c r="P35" s="84"/>
      <c r="Q35" s="84"/>
      <c r="R35" s="84"/>
    </row>
    <row r="36" spans="1:18" ht="5.25" customHeight="1" thickBot="1">
      <c r="A36" s="77"/>
      <c r="B36" s="82"/>
      <c r="C36" s="82"/>
      <c r="D36" s="83"/>
      <c r="E36" s="36"/>
      <c r="F36" s="36"/>
      <c r="G36" s="36"/>
      <c r="H36" s="92"/>
      <c r="I36" s="48"/>
      <c r="J36" s="93"/>
      <c r="K36" s="93"/>
      <c r="L36" s="92"/>
      <c r="M36" s="163"/>
      <c r="N36" s="89"/>
      <c r="O36" s="89"/>
      <c r="P36" s="84"/>
      <c r="Q36" s="84"/>
      <c r="R36" s="84"/>
    </row>
    <row r="37" spans="1:18" ht="12" customHeight="1" thickBot="1">
      <c r="A37" s="277">
        <v>4</v>
      </c>
      <c r="B37" s="278" t="str">
        <f>VLOOKUP(A37,'пр.взв.'!B6:G133,2,FALSE)</f>
        <v>МАЛОВ Евгений Сергеевич</v>
      </c>
      <c r="C37" s="278" t="str">
        <f>VLOOKUP(A37,'пр.взв.'!B6:G133,3,FALSE)</f>
        <v>16.04.84 мс</v>
      </c>
      <c r="D37" s="278" t="str">
        <f>VLOOKUP(A37,'пр.взв.'!B6:G133,4,FALSE)</f>
        <v>МВД по Чувашской р-ке</v>
      </c>
      <c r="E37" s="91"/>
      <c r="F37" s="91"/>
      <c r="G37" s="40"/>
      <c r="H37" s="93"/>
      <c r="I37" s="71"/>
      <c r="J37" s="92"/>
      <c r="K37" s="93"/>
      <c r="L37" s="92"/>
      <c r="M37" s="164" t="s">
        <v>165</v>
      </c>
      <c r="N37" s="89"/>
      <c r="O37" s="89"/>
      <c r="P37" s="84"/>
      <c r="Q37" s="84"/>
      <c r="R37" s="84"/>
    </row>
    <row r="38" spans="1:18" ht="12" customHeight="1">
      <c r="A38" s="273"/>
      <c r="B38" s="279"/>
      <c r="C38" s="279"/>
      <c r="D38" s="279"/>
      <c r="E38" s="38" t="s">
        <v>37</v>
      </c>
      <c r="F38" s="36"/>
      <c r="G38" s="44"/>
      <c r="H38" s="45"/>
      <c r="I38" s="46"/>
      <c r="J38" s="75"/>
      <c r="K38" s="93"/>
      <c r="L38" s="92"/>
      <c r="M38" s="60"/>
      <c r="N38" s="89"/>
      <c r="O38" s="89"/>
      <c r="P38" s="84"/>
      <c r="Q38" s="84"/>
      <c r="R38" s="84"/>
    </row>
    <row r="39" spans="1:18" ht="12" customHeight="1" thickBot="1">
      <c r="A39" s="273">
        <v>36</v>
      </c>
      <c r="B39" s="296" t="e">
        <f>VLOOKUP(A39,'пр.взв.'!B8:G135,2,FALSE)</f>
        <v>#N/A</v>
      </c>
      <c r="C39" s="296" t="e">
        <f>VLOOKUP(A39,'пр.взв.'!B8:G135,3,FALSE)</f>
        <v>#N/A</v>
      </c>
      <c r="D39" s="296" t="e">
        <f>VLOOKUP(A39,'пр.взв.'!B8:G135,4,FALSE)</f>
        <v>#N/A</v>
      </c>
      <c r="E39" s="39"/>
      <c r="F39" s="50"/>
      <c r="G39" s="36"/>
      <c r="H39" s="51"/>
      <c r="I39" s="48"/>
      <c r="J39" s="92"/>
      <c r="K39" s="93"/>
      <c r="L39" s="92"/>
      <c r="M39" s="60"/>
      <c r="N39" s="89"/>
      <c r="O39" s="89"/>
      <c r="P39" s="84"/>
      <c r="Q39" s="84"/>
      <c r="R39" s="84"/>
    </row>
    <row r="40" spans="1:18" ht="12" customHeight="1" thickBot="1">
      <c r="A40" s="274"/>
      <c r="B40" s="297"/>
      <c r="C40" s="297"/>
      <c r="D40" s="297"/>
      <c r="E40" s="36"/>
      <c r="F40" s="37"/>
      <c r="G40" s="165" t="s">
        <v>53</v>
      </c>
      <c r="H40" s="47"/>
      <c r="I40" s="46"/>
      <c r="J40" s="95"/>
      <c r="K40" s="91"/>
      <c r="L40" s="95"/>
      <c r="M40" s="99"/>
      <c r="N40" s="101"/>
      <c r="O40" s="101"/>
      <c r="P40" s="83"/>
      <c r="Q40" s="83"/>
      <c r="R40" s="83"/>
    </row>
    <row r="41" spans="1:18" ht="12" customHeight="1" thickBot="1">
      <c r="A41" s="298">
        <v>20</v>
      </c>
      <c r="B41" s="278" t="str">
        <f>VLOOKUP(A41,'пр.взв.'!B10:G137,2,FALSE)</f>
        <v>ГАСЫМОВ Руслан Мирагаевич</v>
      </c>
      <c r="C41" s="278" t="str">
        <f>VLOOKUP(A41,'пр.взв.'!B10:G137,3,FALSE)</f>
        <v>17.01.85 змс</v>
      </c>
      <c r="D41" s="278" t="str">
        <f>VLOOKUP(A41,'пр.взв.'!B10:G137,4,FALSE)</f>
        <v>ГУВД по С.Птб и Ленинградской обл</v>
      </c>
      <c r="E41" s="91"/>
      <c r="F41" s="36"/>
      <c r="G41" s="166" t="s">
        <v>164</v>
      </c>
      <c r="H41" s="72"/>
      <c r="I41" s="73"/>
      <c r="J41" s="92"/>
      <c r="K41" s="93"/>
      <c r="L41" s="92"/>
      <c r="M41" s="60"/>
      <c r="N41" s="89"/>
      <c r="O41" s="89"/>
      <c r="P41" s="84"/>
      <c r="Q41" s="84"/>
      <c r="R41" s="84"/>
    </row>
    <row r="42" spans="1:18" ht="12" customHeight="1">
      <c r="A42" s="299"/>
      <c r="B42" s="279"/>
      <c r="C42" s="279"/>
      <c r="D42" s="279"/>
      <c r="E42" s="165" t="s">
        <v>53</v>
      </c>
      <c r="F42" s="52"/>
      <c r="G42" s="36"/>
      <c r="H42" s="45"/>
      <c r="I42" s="74"/>
      <c r="J42" s="48"/>
      <c r="K42" s="93"/>
      <c r="L42" s="92"/>
      <c r="M42" s="60"/>
      <c r="N42" s="89"/>
      <c r="O42" s="89"/>
      <c r="P42" s="84"/>
      <c r="Q42" s="84"/>
      <c r="R42" s="84"/>
    </row>
    <row r="43" spans="1:18" ht="12" customHeight="1" thickBot="1">
      <c r="A43" s="273">
        <v>52</v>
      </c>
      <c r="B43" s="296" t="e">
        <f>VLOOKUP(A43,'пр.взв.'!B12:G139,2,FALSE)</f>
        <v>#N/A</v>
      </c>
      <c r="C43" s="296" t="e">
        <f>VLOOKUP(A43,'пр.взв.'!B12:G139,3,FALSE)</f>
        <v>#N/A</v>
      </c>
      <c r="D43" s="296" t="e">
        <f>VLOOKUP(A43,'пр.взв.'!B12:G139,4,FALSE)</f>
        <v>#N/A</v>
      </c>
      <c r="E43" s="166"/>
      <c r="F43" s="36"/>
      <c r="G43" s="36"/>
      <c r="H43" s="51"/>
      <c r="I43" s="74"/>
      <c r="J43" s="48"/>
      <c r="K43" s="93"/>
      <c r="L43" s="92"/>
      <c r="M43" s="60"/>
      <c r="N43" s="89"/>
      <c r="O43" s="89"/>
      <c r="P43" s="84"/>
      <c r="Q43" s="84"/>
      <c r="R43" s="84"/>
    </row>
    <row r="44" spans="1:18" ht="12" customHeight="1" thickBot="1">
      <c r="A44" s="274"/>
      <c r="B44" s="297"/>
      <c r="C44" s="297"/>
      <c r="D44" s="297"/>
      <c r="E44" s="36"/>
      <c r="F44" s="36"/>
      <c r="G44" s="37"/>
      <c r="H44" s="48"/>
      <c r="I44" s="96"/>
      <c r="J44" s="92"/>
      <c r="K44" s="93"/>
      <c r="L44" s="92"/>
      <c r="M44" s="60"/>
      <c r="N44" s="89"/>
      <c r="O44" s="89"/>
      <c r="P44" s="84"/>
      <c r="Q44" s="84"/>
      <c r="R44" s="84"/>
    </row>
    <row r="45" spans="1:18" ht="12" customHeight="1" thickBot="1">
      <c r="A45" s="277">
        <v>12</v>
      </c>
      <c r="B45" s="278" t="str">
        <f>VLOOKUP(A45,'пр.взв.'!B14:G141,2,FALSE)</f>
        <v>ЧИСТЯКОВ Артем Олегович</v>
      </c>
      <c r="C45" s="278" t="str">
        <f>VLOOKUP(A45,'пр.взв.'!B14:G141,3,FALSE)</f>
        <v>25.03.81 кмс</v>
      </c>
      <c r="D45" s="278" t="str">
        <f>VLOOKUP(A45,'пр.взв.'!B14:G141,4,FALSE)</f>
        <v>УВД по Калужской обл.</v>
      </c>
      <c r="E45" s="91"/>
      <c r="F45" s="91"/>
      <c r="G45" s="36"/>
      <c r="H45" s="46"/>
      <c r="I45" s="165" t="s">
        <v>53</v>
      </c>
      <c r="J45" s="97"/>
      <c r="K45" s="93"/>
      <c r="L45" s="92"/>
      <c r="M45" s="60"/>
      <c r="N45" s="89"/>
      <c r="O45" s="89"/>
      <c r="P45" s="84"/>
      <c r="Q45" s="84"/>
      <c r="R45" s="84"/>
    </row>
    <row r="46" spans="1:18" ht="12" customHeight="1" thickBot="1">
      <c r="A46" s="273"/>
      <c r="B46" s="279"/>
      <c r="C46" s="279"/>
      <c r="D46" s="279"/>
      <c r="E46" s="38" t="s">
        <v>45</v>
      </c>
      <c r="F46" s="36"/>
      <c r="G46" s="36"/>
      <c r="H46" s="56"/>
      <c r="I46" s="166" t="s">
        <v>164</v>
      </c>
      <c r="J46" s="92"/>
      <c r="K46" s="60"/>
      <c r="L46" s="92"/>
      <c r="M46" s="60"/>
      <c r="N46" s="89"/>
      <c r="O46" s="89"/>
      <c r="P46" s="84"/>
      <c r="Q46" s="84"/>
      <c r="R46" s="84"/>
    </row>
    <row r="47" spans="1:18" ht="12" customHeight="1" thickBot="1">
      <c r="A47" s="273">
        <v>44</v>
      </c>
      <c r="B47" s="296" t="e">
        <f>VLOOKUP(A47,'пр.взв.'!B16:G143,2,FALSE)</f>
        <v>#N/A</v>
      </c>
      <c r="C47" s="296" t="e">
        <f>VLOOKUP(A47,'пр.взв.'!B16:G143,3,FALSE)</f>
        <v>#N/A</v>
      </c>
      <c r="D47" s="296" t="e">
        <f>VLOOKUP(A47,'пр.взв.'!B16:G143,4,FALSE)</f>
        <v>#N/A</v>
      </c>
      <c r="E47" s="39"/>
      <c r="F47" s="50"/>
      <c r="G47" s="36"/>
      <c r="H47" s="55"/>
      <c r="I47" s="95"/>
      <c r="J47" s="95"/>
      <c r="K47" s="99"/>
      <c r="L47" s="95"/>
      <c r="M47" s="99"/>
      <c r="N47" s="101"/>
      <c r="O47" s="101"/>
      <c r="P47" s="83"/>
      <c r="Q47" s="83"/>
      <c r="R47" s="83"/>
    </row>
    <row r="48" spans="1:18" ht="12" customHeight="1" thickBot="1">
      <c r="A48" s="274"/>
      <c r="B48" s="297"/>
      <c r="C48" s="297"/>
      <c r="D48" s="297"/>
      <c r="E48" s="36"/>
      <c r="F48" s="37"/>
      <c r="G48" s="38" t="s">
        <v>61</v>
      </c>
      <c r="H48" s="57"/>
      <c r="I48" s="92"/>
      <c r="J48" s="92"/>
      <c r="K48" s="60"/>
      <c r="L48" s="92"/>
      <c r="M48" s="60"/>
      <c r="N48" s="89"/>
      <c r="O48" s="89"/>
      <c r="P48" s="84"/>
      <c r="Q48" s="84"/>
      <c r="R48" s="84"/>
    </row>
    <row r="49" spans="1:18" ht="12" customHeight="1" thickBot="1">
      <c r="A49" s="277">
        <v>28</v>
      </c>
      <c r="B49" s="278" t="str">
        <f>VLOOKUP(A49,'пр.взв.'!B18:G145,2,FALSE)</f>
        <v>ССОРИН Сергей Сергеевич</v>
      </c>
      <c r="C49" s="278" t="str">
        <f>VLOOKUP(A49,'пр.взв.'!B18:G145,3,FALSE)</f>
        <v>23.09.83 МС</v>
      </c>
      <c r="D49" s="278" t="str">
        <f>VLOOKUP(A49,'пр.взв.'!B18:G145,4,FALSE)</f>
        <v>УВД по Вологодской обл.</v>
      </c>
      <c r="E49" s="91"/>
      <c r="F49" s="36"/>
      <c r="G49" s="39" t="s">
        <v>164</v>
      </c>
      <c r="H49" s="51"/>
      <c r="I49" s="95"/>
      <c r="J49" s="95"/>
      <c r="K49" s="99"/>
      <c r="L49" s="95"/>
      <c r="M49" s="99"/>
      <c r="N49" s="101"/>
      <c r="O49" s="101"/>
      <c r="P49" s="83"/>
      <c r="Q49" s="83"/>
      <c r="R49" s="83"/>
    </row>
    <row r="50" spans="1:18" ht="12" customHeight="1">
      <c r="A50" s="273"/>
      <c r="B50" s="279"/>
      <c r="C50" s="279"/>
      <c r="D50" s="279"/>
      <c r="E50" s="38" t="s">
        <v>61</v>
      </c>
      <c r="F50" s="52"/>
      <c r="G50" s="36"/>
      <c r="H50" s="45"/>
      <c r="I50" s="92"/>
      <c r="J50" s="92"/>
      <c r="K50" s="60"/>
      <c r="L50" s="92"/>
      <c r="M50" s="60"/>
      <c r="N50" s="89"/>
      <c r="O50" s="89"/>
      <c r="P50" s="84"/>
      <c r="Q50" s="84"/>
      <c r="R50" s="84"/>
    </row>
    <row r="51" spans="1:18" ht="12" customHeight="1" thickBot="1">
      <c r="A51" s="273">
        <v>60</v>
      </c>
      <c r="B51" s="296" t="e">
        <f>VLOOKUP(A51,'пр.взв.'!B20:G147,2,FALSE)</f>
        <v>#N/A</v>
      </c>
      <c r="C51" s="296" t="e">
        <f>VLOOKUP(A51,'пр.взв.'!B20:G147,3,FALSE)</f>
        <v>#N/A</v>
      </c>
      <c r="D51" s="296" t="e">
        <f>VLOOKUP(A51,'пр.взв.'!B20:G147,4,FALSE)</f>
        <v>#N/A</v>
      </c>
      <c r="E51" s="39"/>
      <c r="F51" s="36"/>
      <c r="G51" s="36"/>
      <c r="H51" s="51"/>
      <c r="I51" s="95"/>
      <c r="J51" s="95"/>
      <c r="K51" s="99"/>
      <c r="L51" s="95"/>
      <c r="M51" s="99"/>
      <c r="N51" s="101"/>
      <c r="O51" s="101"/>
      <c r="P51" s="83"/>
      <c r="Q51" s="83"/>
      <c r="R51" s="83"/>
    </row>
    <row r="52" spans="1:18" ht="12" customHeight="1" thickBot="1">
      <c r="A52" s="274"/>
      <c r="B52" s="297"/>
      <c r="C52" s="297"/>
      <c r="D52" s="297"/>
      <c r="E52" s="36"/>
      <c r="F52" s="36"/>
      <c r="G52" s="36"/>
      <c r="H52" s="45"/>
      <c r="I52" s="92"/>
      <c r="J52" s="92"/>
      <c r="K52" s="165" t="s">
        <v>53</v>
      </c>
      <c r="L52" s="103"/>
      <c r="M52" s="60"/>
      <c r="N52" s="89"/>
      <c r="O52" s="89"/>
      <c r="P52" s="84"/>
      <c r="Q52" s="84"/>
      <c r="R52" s="84"/>
    </row>
    <row r="53" spans="1:18" ht="12" customHeight="1" thickBot="1">
      <c r="A53" s="277">
        <v>8</v>
      </c>
      <c r="B53" s="278" t="str">
        <f>VLOOKUP(A53,'пр.взв.'!B6:G133,2,FALSE)</f>
        <v>АФАНАСЬЕВ Трофин Анатольевич</v>
      </c>
      <c r="C53" s="278" t="str">
        <f>VLOOKUP(A53,'пр.взв.'!B6:G133,3,FALSE)</f>
        <v>10.06.77 кмс</v>
      </c>
      <c r="D53" s="278" t="str">
        <f>VLOOKUP(A53,'пр.взв.'!B6:G133,4,FALSE)</f>
        <v>МВД по Р. Саха (Якутия)</v>
      </c>
      <c r="E53" s="91"/>
      <c r="F53" s="91"/>
      <c r="G53" s="40"/>
      <c r="H53" s="40"/>
      <c r="I53" s="41"/>
      <c r="J53" s="42"/>
      <c r="K53" s="166" t="s">
        <v>166</v>
      </c>
      <c r="L53" s="93"/>
      <c r="M53" s="93"/>
      <c r="N53" s="84"/>
      <c r="O53" s="84"/>
      <c r="P53" s="84"/>
      <c r="Q53" s="84"/>
      <c r="R53" s="84"/>
    </row>
    <row r="54" spans="1:18" ht="12" customHeight="1">
      <c r="A54" s="273"/>
      <c r="B54" s="279"/>
      <c r="C54" s="279"/>
      <c r="D54" s="279"/>
      <c r="E54" s="38" t="s">
        <v>41</v>
      </c>
      <c r="F54" s="36"/>
      <c r="G54" s="44"/>
      <c r="H54" s="45"/>
      <c r="I54" s="46"/>
      <c r="J54" s="47"/>
      <c r="K54" s="60"/>
      <c r="L54" s="93"/>
      <c r="M54" s="93"/>
      <c r="N54" s="84"/>
      <c r="O54" s="84"/>
      <c r="P54" s="84"/>
      <c r="Q54" s="84"/>
      <c r="R54" s="84"/>
    </row>
    <row r="55" spans="1:18" ht="12" customHeight="1" thickBot="1">
      <c r="A55" s="273">
        <v>40</v>
      </c>
      <c r="B55" s="296" t="e">
        <f>VLOOKUP(A55,'пр.взв.'!B24:G151,2,FALSE)</f>
        <v>#N/A</v>
      </c>
      <c r="C55" s="296" t="e">
        <f>VLOOKUP(A55,'пр.взв.'!B24:G151,3,FALSE)</f>
        <v>#N/A</v>
      </c>
      <c r="D55" s="296" t="e">
        <f>VLOOKUP(A55,'пр.взв.'!B24:G151,4,FALSE)</f>
        <v>#N/A</v>
      </c>
      <c r="E55" s="39"/>
      <c r="F55" s="50"/>
      <c r="G55" s="36"/>
      <c r="H55" s="51"/>
      <c r="I55" s="48"/>
      <c r="J55" s="46"/>
      <c r="K55" s="99"/>
      <c r="L55" s="91"/>
      <c r="M55" s="91"/>
      <c r="N55" s="83"/>
      <c r="O55" s="83"/>
      <c r="P55" s="83"/>
      <c r="Q55" s="83"/>
      <c r="R55" s="83"/>
    </row>
    <row r="56" spans="1:18" ht="12" customHeight="1" thickBot="1">
      <c r="A56" s="274"/>
      <c r="B56" s="297"/>
      <c r="C56" s="297"/>
      <c r="D56" s="297"/>
      <c r="E56" s="36"/>
      <c r="F56" s="37"/>
      <c r="G56" s="38" t="s">
        <v>57</v>
      </c>
      <c r="H56" s="47"/>
      <c r="I56" s="46"/>
      <c r="J56" s="48"/>
      <c r="K56" s="60"/>
      <c r="L56" s="93"/>
      <c r="M56" s="93"/>
      <c r="N56" s="84"/>
      <c r="O56" s="84"/>
      <c r="P56" s="84"/>
      <c r="Q56" s="84"/>
      <c r="R56" s="84"/>
    </row>
    <row r="57" spans="1:18" ht="12" customHeight="1" thickBot="1">
      <c r="A57" s="277">
        <v>24</v>
      </c>
      <c r="B57" s="278" t="str">
        <f>VLOOKUP(A57,'пр.взв.'!B26:G153,2,FALSE)</f>
        <v>ВАСИЛЬЕВ Александр Леонидович</v>
      </c>
      <c r="C57" s="278" t="str">
        <f>VLOOKUP(A57,'пр.взв.'!B26:G153,3,FALSE)</f>
        <v>03.07.69 мс</v>
      </c>
      <c r="D57" s="278" t="str">
        <f>VLOOKUP(A57,'пр.взв.'!B26:G153,4,FALSE)</f>
        <v>ГУВД по Воронежской обл.</v>
      </c>
      <c r="E57" s="91"/>
      <c r="F57" s="36"/>
      <c r="G57" s="39" t="s">
        <v>164</v>
      </c>
      <c r="H57" s="53"/>
      <c r="I57" s="47"/>
      <c r="J57" s="48"/>
      <c r="K57" s="60"/>
      <c r="L57" s="93"/>
      <c r="M57" s="93"/>
      <c r="N57" s="84"/>
      <c r="O57" s="84"/>
      <c r="P57" s="84"/>
      <c r="Q57" s="84"/>
      <c r="R57" s="84"/>
    </row>
    <row r="58" spans="1:18" ht="12" customHeight="1">
      <c r="A58" s="273"/>
      <c r="B58" s="279"/>
      <c r="C58" s="279"/>
      <c r="D58" s="279"/>
      <c r="E58" s="38" t="s">
        <v>57</v>
      </c>
      <c r="F58" s="52"/>
      <c r="G58" s="36"/>
      <c r="H58" s="54"/>
      <c r="I58" s="48"/>
      <c r="J58" s="47"/>
      <c r="K58" s="60"/>
      <c r="L58" s="93"/>
      <c r="M58" s="93"/>
      <c r="N58" s="84"/>
      <c r="O58" s="84"/>
      <c r="P58" s="84"/>
      <c r="Q58" s="84"/>
      <c r="R58" s="84"/>
    </row>
    <row r="59" spans="1:18" ht="12" customHeight="1" thickBot="1">
      <c r="A59" s="273">
        <v>56</v>
      </c>
      <c r="B59" s="296" t="e">
        <f>VLOOKUP(A59,'пр.взв.'!B28:G155,2,FALSE)</f>
        <v>#N/A</v>
      </c>
      <c r="C59" s="296" t="e">
        <f>VLOOKUP(A59,'пр.взв.'!B28:G155,3,FALSE)</f>
        <v>#N/A</v>
      </c>
      <c r="D59" s="296" t="e">
        <f>VLOOKUP(A59,'пр.взв.'!B28:G155,4,FALSE)</f>
        <v>#N/A</v>
      </c>
      <c r="E59" s="39"/>
      <c r="F59" s="36"/>
      <c r="G59" s="36"/>
      <c r="H59" s="55"/>
      <c r="I59" s="48"/>
      <c r="J59" s="46"/>
      <c r="K59" s="99"/>
      <c r="L59" s="91"/>
      <c r="M59" s="91"/>
      <c r="N59" s="83"/>
      <c r="O59" s="83"/>
      <c r="P59" s="83"/>
      <c r="Q59" s="83"/>
      <c r="R59" s="83"/>
    </row>
    <row r="60" spans="1:18" ht="12" customHeight="1" thickBot="1">
      <c r="A60" s="274"/>
      <c r="B60" s="297"/>
      <c r="C60" s="297"/>
      <c r="D60" s="297"/>
      <c r="E60" s="36"/>
      <c r="F60" s="36"/>
      <c r="G60" s="37"/>
      <c r="H60" s="48"/>
      <c r="I60" s="38" t="s">
        <v>57</v>
      </c>
      <c r="J60" s="58"/>
      <c r="K60" s="60"/>
      <c r="L60" s="93"/>
      <c r="M60" s="93"/>
      <c r="N60" s="84"/>
      <c r="O60" s="84"/>
      <c r="P60" s="84"/>
      <c r="Q60" s="84"/>
      <c r="R60" s="84"/>
    </row>
    <row r="61" spans="1:18" ht="12" customHeight="1" thickBot="1">
      <c r="A61" s="277">
        <v>16</v>
      </c>
      <c r="B61" s="278" t="str">
        <f>VLOOKUP(A61,'пр.взв.'!B30:G157,2,FALSE)</f>
        <v>ИЩУК Сергей Николаевич</v>
      </c>
      <c r="C61" s="278" t="str">
        <f>VLOOKUP(A61,'пр.взв.'!B30:G157,3,FALSE)</f>
        <v>1910.80 кмс</v>
      </c>
      <c r="D61" s="278" t="str">
        <f>VLOOKUP(A61,'пр.взв.'!B30:G157,4,FALSE)</f>
        <v>УВД по Костромской обл.</v>
      </c>
      <c r="E61" s="91"/>
      <c r="F61" s="91"/>
      <c r="G61" s="36"/>
      <c r="H61" s="46"/>
      <c r="I61" s="39" t="s">
        <v>164</v>
      </c>
      <c r="J61" s="48"/>
      <c r="K61" s="93"/>
      <c r="L61" s="93"/>
      <c r="M61" s="93"/>
      <c r="N61" s="84"/>
      <c r="O61" s="84"/>
      <c r="P61" s="84"/>
      <c r="Q61" s="84"/>
      <c r="R61" s="84"/>
    </row>
    <row r="62" spans="1:18" ht="12" customHeight="1">
      <c r="A62" s="273"/>
      <c r="B62" s="279"/>
      <c r="C62" s="279"/>
      <c r="D62" s="279"/>
      <c r="E62" s="38" t="s">
        <v>49</v>
      </c>
      <c r="F62" s="36"/>
      <c r="G62" s="36"/>
      <c r="H62" s="56"/>
      <c r="I62" s="92"/>
      <c r="J62" s="93"/>
      <c r="K62" s="93"/>
      <c r="L62" s="93"/>
      <c r="M62" s="93"/>
      <c r="N62" s="84"/>
      <c r="O62" s="84"/>
      <c r="P62" s="84"/>
      <c r="Q62" s="84"/>
      <c r="R62" s="84"/>
    </row>
    <row r="63" spans="1:16" ht="12" customHeight="1" thickBot="1">
      <c r="A63" s="273">
        <v>48</v>
      </c>
      <c r="B63" s="296" t="e">
        <f>VLOOKUP(A63,'пр.взв.'!B32:G159,2,FALSE)</f>
        <v>#N/A</v>
      </c>
      <c r="C63" s="296" t="e">
        <f>VLOOKUP(A63,'пр.взв.'!B32:G159,3,FALSE)</f>
        <v>#N/A</v>
      </c>
      <c r="D63" s="296" t="e">
        <f>VLOOKUP(A63,'пр.взв.'!B32:G159,4,FALSE)</f>
        <v>#N/A</v>
      </c>
      <c r="E63" s="39"/>
      <c r="F63" s="50"/>
      <c r="G63" s="36"/>
      <c r="H63" s="55"/>
      <c r="I63" s="95"/>
      <c r="N63" s="12"/>
      <c r="O63" s="12"/>
      <c r="P63" s="12"/>
    </row>
    <row r="64" spans="1:18" ht="12" customHeight="1" thickBot="1">
      <c r="A64" s="274"/>
      <c r="B64" s="297"/>
      <c r="C64" s="297"/>
      <c r="D64" s="297"/>
      <c r="E64" s="36"/>
      <c r="F64" s="37"/>
      <c r="G64" s="38" t="s">
        <v>65</v>
      </c>
      <c r="H64" s="57"/>
      <c r="I64" s="92"/>
      <c r="J64" s="109" t="str">
        <f>HYPERLINK('[1]реквизиты'!$A$6)</f>
        <v>Гл. судья, судья МК</v>
      </c>
      <c r="L64" s="25"/>
      <c r="M64" s="110"/>
      <c r="N64" s="110"/>
      <c r="O64" s="110"/>
      <c r="P64" s="168" t="str">
        <f>HYPERLINK('[1]реквизиты'!$G$6)</f>
        <v>Ф.М. Зезюлин</v>
      </c>
      <c r="Q64" s="25"/>
      <c r="R64" s="84"/>
    </row>
    <row r="65" spans="1:18" ht="12" customHeight="1" thickBot="1">
      <c r="A65" s="277">
        <v>32</v>
      </c>
      <c r="B65" s="278" t="str">
        <f>VLOOKUP(A65,'пр.взв.'!B34:G161,2,FALSE)</f>
        <v>МАМЧУЕВ Расул Бучарович</v>
      </c>
      <c r="C65" s="278" t="str">
        <f>VLOOKUP(A65,'пр.взв.'!B34:G161,3,FALSE)</f>
        <v>07.05.78 кмс</v>
      </c>
      <c r="D65" s="278" t="str">
        <f>VLOOKUP(A65,'пр.взв.'!B34:G161,4,FALSE)</f>
        <v>МВД по КЧР</v>
      </c>
      <c r="E65" s="91"/>
      <c r="F65" s="36"/>
      <c r="G65" s="39" t="s">
        <v>165</v>
      </c>
      <c r="H65" s="51"/>
      <c r="I65" s="95"/>
      <c r="J65" s="25"/>
      <c r="L65" s="25"/>
      <c r="M65" s="110"/>
      <c r="N65" s="110"/>
      <c r="O65" s="110"/>
      <c r="P65" s="169" t="str">
        <f>HYPERLINK('[1]реквизиты'!$G$7)</f>
        <v>/г. Владимир/</v>
      </c>
      <c r="Q65" s="25"/>
      <c r="R65" s="83"/>
    </row>
    <row r="66" spans="1:18" ht="12" customHeight="1">
      <c r="A66" s="273"/>
      <c r="B66" s="279"/>
      <c r="C66" s="279"/>
      <c r="D66" s="279"/>
      <c r="E66" s="38" t="s">
        <v>65</v>
      </c>
      <c r="F66" s="52"/>
      <c r="G66" s="36"/>
      <c r="H66" s="45"/>
      <c r="I66" s="92"/>
      <c r="J66" s="25"/>
      <c r="L66" s="25"/>
      <c r="M66" s="110"/>
      <c r="N66" s="110"/>
      <c r="O66" s="110"/>
      <c r="P66" s="110"/>
      <c r="Q66" s="25"/>
      <c r="R66" s="84"/>
    </row>
    <row r="67" spans="1:18" ht="12" customHeight="1" thickBot="1">
      <c r="A67" s="273">
        <v>64</v>
      </c>
      <c r="B67" s="296" t="e">
        <f>VLOOKUP(A67,'пр.взв.'!B36:G163,2,FALSE)</f>
        <v>#N/A</v>
      </c>
      <c r="C67" s="296" t="e">
        <f>VLOOKUP(A67,'пр.взв.'!B36:G163,3,FALSE)</f>
        <v>#N/A</v>
      </c>
      <c r="D67" s="296" t="e">
        <f>VLOOKUP(A67,'пр.взв.'!B36:G163,4,FALSE)</f>
        <v>#N/A</v>
      </c>
      <c r="E67" s="39"/>
      <c r="F67" s="36"/>
      <c r="G67" s="36"/>
      <c r="H67" s="26">
        <f>HYPERLINK('[1]реквизиты'!$A$20)</f>
      </c>
      <c r="I67" s="31"/>
      <c r="J67" s="109" t="str">
        <f>HYPERLINK('[1]реквизиты'!$A$8)</f>
        <v>Гл. секретарь, судья МК</v>
      </c>
      <c r="L67" s="25"/>
      <c r="M67" s="110"/>
      <c r="N67" s="110"/>
      <c r="O67" s="110"/>
      <c r="P67" s="168" t="str">
        <f>HYPERLINK('[1]реквизиты'!$G$8)</f>
        <v>Н.Ю. Глушкова</v>
      </c>
      <c r="Q67" s="25"/>
      <c r="R67" s="84"/>
    </row>
    <row r="68" spans="1:18" ht="12" customHeight="1" thickBot="1">
      <c r="A68" s="274"/>
      <c r="B68" s="297"/>
      <c r="C68" s="297"/>
      <c r="D68" s="297"/>
      <c r="E68" s="36"/>
      <c r="F68" s="36"/>
      <c r="G68" s="36"/>
      <c r="H68" s="45"/>
      <c r="I68" s="92"/>
      <c r="J68" s="93"/>
      <c r="K68" s="25"/>
      <c r="L68" s="25"/>
      <c r="M68" s="25"/>
      <c r="N68" s="110"/>
      <c r="O68" s="110"/>
      <c r="P68" s="169" t="str">
        <f>HYPERLINK('[1]реквизиты'!$G$9)</f>
        <v>/г. Рязань/</v>
      </c>
      <c r="Q68" s="25"/>
      <c r="R68" s="83"/>
    </row>
    <row r="69" spans="1:18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101"/>
      <c r="K69" s="101"/>
      <c r="L69" s="101"/>
      <c r="M69" s="101"/>
      <c r="N69" s="101"/>
      <c r="O69" s="101"/>
      <c r="P69" s="101"/>
      <c r="Q69" s="101"/>
      <c r="R69" s="83"/>
    </row>
    <row r="70" spans="1:18" ht="12" customHeight="1">
      <c r="A70" s="83"/>
      <c r="B70" s="83"/>
      <c r="C70" s="83"/>
      <c r="D70" s="83"/>
      <c r="E70" s="83"/>
      <c r="F70" s="83"/>
      <c r="G70" s="83"/>
      <c r="H70" s="28">
        <f>HYPERLINK('[1]реквизиты'!$A$22)</f>
      </c>
      <c r="I70" s="31"/>
      <c r="J70" s="31"/>
      <c r="K70" s="31"/>
      <c r="L70" s="89"/>
      <c r="M70" s="89"/>
      <c r="N70" s="89"/>
      <c r="O70" s="89"/>
      <c r="P70" s="89"/>
      <c r="Q70" s="27">
        <f>HYPERLINK('[1]реквизиты'!$G$22)</f>
      </c>
      <c r="R70" s="84"/>
    </row>
    <row r="71" spans="1:18" ht="12" customHeight="1">
      <c r="A71" s="84"/>
      <c r="B71" s="84"/>
      <c r="C71" s="84"/>
      <c r="D71" s="84"/>
      <c r="E71" s="84"/>
      <c r="F71" s="84"/>
      <c r="G71" s="84"/>
      <c r="H71" s="84"/>
      <c r="I71" s="84"/>
      <c r="J71" s="89"/>
      <c r="K71" s="89"/>
      <c r="L71" s="89"/>
      <c r="M71" s="89"/>
      <c r="N71" s="89"/>
      <c r="O71" s="89"/>
      <c r="P71" s="29">
        <f>HYPERLINK('[1]реквизиты'!$G$23)</f>
      </c>
      <c r="Q71" s="101"/>
      <c r="R71" s="83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R69" sqref="A1:S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94" t="s">
        <v>30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108"/>
      <c r="T1" s="108"/>
      <c r="U1" s="108"/>
      <c r="V1" s="108"/>
      <c r="W1" s="108"/>
      <c r="X1" s="108"/>
    </row>
    <row r="2" spans="2:19" ht="26.25" customHeight="1" thickBot="1">
      <c r="B2" s="79"/>
      <c r="C2" s="283" t="s">
        <v>31</v>
      </c>
      <c r="D2" s="283"/>
      <c r="E2" s="283"/>
      <c r="F2" s="283"/>
      <c r="G2" s="283"/>
      <c r="H2" s="323"/>
      <c r="I2" s="210" t="str">
        <f>HYPERLINK('[1]реквизиты'!$A$2)</f>
        <v>Чемпионат МВД России по САМОЗАЩИТЕ БЕЗ ОРУЖИЯ, среди МВД, ГУВД, УВД по субъектам РФ</v>
      </c>
      <c r="J2" s="211"/>
      <c r="K2" s="211"/>
      <c r="L2" s="211"/>
      <c r="M2" s="211"/>
      <c r="N2" s="211"/>
      <c r="O2" s="211"/>
      <c r="P2" s="211"/>
      <c r="Q2" s="211"/>
      <c r="R2" s="211"/>
      <c r="S2" s="295"/>
    </row>
    <row r="3" spans="1:20" ht="10.5" customHeight="1" thickBot="1">
      <c r="A3" s="104"/>
      <c r="B3" s="104"/>
      <c r="C3" s="90"/>
      <c r="D3" s="35"/>
      <c r="E3" s="303" t="str">
        <f>HYPERLINK('[1]реквизиты'!$A$3)</f>
        <v>11-15 февраля 2010 г.     г. Москва</v>
      </c>
      <c r="F3" s="304"/>
      <c r="G3" s="304"/>
      <c r="H3" s="304"/>
      <c r="I3" s="304"/>
      <c r="J3" s="304"/>
      <c r="K3" s="304"/>
      <c r="L3" s="304"/>
      <c r="M3" s="304"/>
      <c r="N3" s="304"/>
      <c r="O3" s="83"/>
      <c r="P3" s="305" t="str">
        <f>HYPERLINK('пр.взв.'!F3)</f>
        <v>в.к. 100  кг</v>
      </c>
      <c r="Q3" s="337"/>
      <c r="R3" s="337"/>
      <c r="S3" s="338"/>
      <c r="T3" s="76"/>
    </row>
    <row r="4" spans="1:19" ht="12" customHeight="1" thickBot="1">
      <c r="A4" s="277">
        <v>1</v>
      </c>
      <c r="B4" s="288" t="str">
        <f>VLOOKUP(A4,'пр.взв.'!B6:C133,2,FALSE)</f>
        <v>МУСТАФАЕВ Гумбат Шагин-Оглы</v>
      </c>
      <c r="C4" s="288" t="str">
        <f>VLOOKUP(A4,'пр.взв.'!B6:G133,3,FALSE)</f>
        <v>06.07.90 кмс</v>
      </c>
      <c r="D4" s="288" t="str">
        <f>VLOOKUP(A4,'пр.взв.'!B6:E133,4,FALSE)</f>
        <v>УВД по Иванорвской обл.</v>
      </c>
      <c r="E4" s="91"/>
      <c r="F4" s="91"/>
      <c r="G4" s="40"/>
      <c r="H4" s="78" t="s">
        <v>10</v>
      </c>
      <c r="I4" s="71"/>
      <c r="J4" s="92"/>
      <c r="K4" s="93"/>
      <c r="L4" s="93"/>
      <c r="M4" s="93"/>
      <c r="N4" s="84"/>
      <c r="O4" s="80"/>
      <c r="P4" s="339"/>
      <c r="Q4" s="340"/>
      <c r="R4" s="340"/>
      <c r="S4" s="341"/>
    </row>
    <row r="5" spans="1:18" ht="12" customHeight="1">
      <c r="A5" s="273"/>
      <c r="B5" s="289"/>
      <c r="C5" s="289"/>
      <c r="D5" s="289"/>
      <c r="E5" s="38" t="s">
        <v>66</v>
      </c>
      <c r="F5" s="36"/>
      <c r="G5" s="44"/>
      <c r="H5" s="45"/>
      <c r="I5" s="46"/>
      <c r="J5" s="75"/>
      <c r="K5" s="93"/>
      <c r="L5" s="93"/>
      <c r="M5" s="93"/>
      <c r="N5" s="84"/>
      <c r="O5" s="84"/>
      <c r="P5" s="84"/>
      <c r="Q5" s="84"/>
      <c r="R5" s="84"/>
    </row>
    <row r="6" spans="1:18" ht="12" customHeight="1" thickBot="1">
      <c r="A6" s="273">
        <v>33</v>
      </c>
      <c r="B6" s="279" t="str">
        <f>VLOOKUP(A6,'пр.взв.'!B8:C135,2,FALSE)</f>
        <v>ДЖАРИМОК Азмет Нурбиевич</v>
      </c>
      <c r="C6" s="279" t="str">
        <f>VLOOKUP(A6,'пр.взв.'!B8:G135,3,FALSE)</f>
        <v>02.07.83 мс</v>
      </c>
      <c r="D6" s="279" t="str">
        <f>VLOOKUP(A6,'пр.взв.'!B8:E135,4,FALSE)</f>
        <v>ГУВД по Краснодарскому краю</v>
      </c>
      <c r="E6" s="39" t="s">
        <v>164</v>
      </c>
      <c r="F6" s="50"/>
      <c r="G6" s="36"/>
      <c r="H6" s="51"/>
      <c r="I6" s="48"/>
      <c r="J6" s="92"/>
      <c r="K6" s="93"/>
      <c r="L6" s="13"/>
      <c r="M6" s="41"/>
      <c r="N6" s="131"/>
      <c r="O6" s="131"/>
      <c r="P6" s="131"/>
      <c r="Q6" s="336" t="s">
        <v>26</v>
      </c>
      <c r="R6" s="336"/>
    </row>
    <row r="7" spans="1:18" ht="12" customHeight="1" thickBot="1">
      <c r="A7" s="274"/>
      <c r="B7" s="289"/>
      <c r="C7" s="289"/>
      <c r="D7" s="289"/>
      <c r="E7" s="36"/>
      <c r="F7" s="37"/>
      <c r="G7" s="38" t="s">
        <v>66</v>
      </c>
      <c r="H7" s="47"/>
      <c r="I7" s="46"/>
      <c r="J7" s="95"/>
      <c r="K7" s="91"/>
      <c r="L7" s="100"/>
      <c r="M7" s="41" t="s">
        <v>34</v>
      </c>
      <c r="N7" s="131"/>
      <c r="O7" s="131"/>
      <c r="P7" s="131"/>
      <c r="Q7" s="336"/>
      <c r="R7" s="336"/>
    </row>
    <row r="8" spans="1:18" ht="12" customHeight="1" thickBot="1">
      <c r="A8" s="277">
        <v>17</v>
      </c>
      <c r="B8" s="288" t="str">
        <f>VLOOKUP(A8,'пр.взв.'!B10:C137,2,FALSE)</f>
        <v>ЛИПИН Сергей Венедиктович</v>
      </c>
      <c r="C8" s="288" t="str">
        <f>VLOOKUP(A8,'пр.взв.'!B10:G137,3,FALSE)</f>
        <v>08.09.73 мс</v>
      </c>
      <c r="D8" s="288" t="str">
        <f>VLOOKUP(A8,'пр.взв.'!B10:E137,4,FALSE)</f>
        <v>УВД по ЯНАО</v>
      </c>
      <c r="E8" s="91"/>
      <c r="F8" s="36"/>
      <c r="G8" s="39" t="s">
        <v>164</v>
      </c>
      <c r="H8" s="72"/>
      <c r="I8" s="73"/>
      <c r="J8" s="92"/>
      <c r="K8" s="93"/>
      <c r="L8" s="81"/>
      <c r="M8" s="132"/>
      <c r="N8" s="41" t="s">
        <v>34</v>
      </c>
      <c r="O8" s="133"/>
      <c r="P8" s="41"/>
      <c r="Q8" s="42"/>
      <c r="R8" s="43"/>
    </row>
    <row r="9" spans="1:18" ht="12" customHeight="1">
      <c r="A9" s="273"/>
      <c r="B9" s="289"/>
      <c r="C9" s="289"/>
      <c r="D9" s="289"/>
      <c r="E9" s="38" t="s">
        <v>50</v>
      </c>
      <c r="F9" s="52"/>
      <c r="G9" s="36"/>
      <c r="H9" s="45"/>
      <c r="I9" s="74"/>
      <c r="J9" s="48"/>
      <c r="K9" s="93"/>
      <c r="L9" s="98"/>
      <c r="M9" s="56"/>
      <c r="N9" s="53" t="s">
        <v>165</v>
      </c>
      <c r="O9" s="42"/>
      <c r="P9" s="131"/>
      <c r="Q9" s="131"/>
      <c r="R9" s="49"/>
    </row>
    <row r="10" spans="1:18" ht="12" customHeight="1" thickBot="1">
      <c r="A10" s="273">
        <v>49</v>
      </c>
      <c r="B10" s="326" t="e">
        <f>VLOOKUP(A10,'пр.взв.'!B12:C139,2,FALSE)</f>
        <v>#N/A</v>
      </c>
      <c r="C10" s="326" t="e">
        <f>VLOOKUP(A10,'пр.взв.'!B12:G139,3,FALSE)</f>
        <v>#N/A</v>
      </c>
      <c r="D10" s="326" t="e">
        <f>VLOOKUP(A10,'пр.взв.'!B12:E139,4,FALSE)</f>
        <v>#N/A</v>
      </c>
      <c r="E10" s="39"/>
      <c r="F10" s="36"/>
      <c r="G10" s="36"/>
      <c r="H10" s="51"/>
      <c r="I10" s="74"/>
      <c r="J10" s="48"/>
      <c r="K10" s="93"/>
      <c r="L10" s="98"/>
      <c r="M10" s="134" t="s">
        <v>50</v>
      </c>
      <c r="N10" s="56"/>
      <c r="O10" s="41" t="s">
        <v>42</v>
      </c>
      <c r="P10" s="131"/>
      <c r="Q10" s="131"/>
      <c r="R10" s="49"/>
    </row>
    <row r="11" spans="1:18" ht="12" customHeight="1" thickBot="1">
      <c r="A11" s="274"/>
      <c r="B11" s="327"/>
      <c r="C11" s="327"/>
      <c r="D11" s="327"/>
      <c r="E11" s="36"/>
      <c r="F11" s="36"/>
      <c r="G11" s="37"/>
      <c r="H11" s="48"/>
      <c r="I11" s="96"/>
      <c r="J11" s="92"/>
      <c r="K11" s="93"/>
      <c r="L11" s="98"/>
      <c r="M11" s="131"/>
      <c r="N11" s="57" t="s">
        <v>42</v>
      </c>
      <c r="O11" s="135" t="s">
        <v>164</v>
      </c>
      <c r="P11" s="131"/>
      <c r="Q11" s="131"/>
      <c r="R11" s="93"/>
    </row>
    <row r="12" spans="1:18" ht="12" customHeight="1" thickBot="1">
      <c r="A12" s="277">
        <v>9</v>
      </c>
      <c r="B12" s="288" t="str">
        <f>VLOOKUP(A12,'пр.взв.'!B14:C141,2,FALSE)</f>
        <v>ЗЕМСКОВ Максим Юрьевич</v>
      </c>
      <c r="C12" s="288" t="str">
        <f>VLOOKUP(A12,'пр.взв.'!B14:G141,3,FALSE)</f>
        <v>25.05.85 мс</v>
      </c>
      <c r="D12" s="288" t="str">
        <f>VLOOKUP(A12,'пр.взв.'!B14:E141,4,FALSE)</f>
        <v>ГУВД по Самарской обл.</v>
      </c>
      <c r="E12" s="91"/>
      <c r="F12" s="91"/>
      <c r="G12" s="36"/>
      <c r="H12" s="46"/>
      <c r="I12" s="38" t="s">
        <v>66</v>
      </c>
      <c r="J12" s="97"/>
      <c r="K12" s="92"/>
      <c r="L12" s="98"/>
      <c r="M12" s="131"/>
      <c r="N12" s="131"/>
      <c r="O12" s="54"/>
      <c r="P12" s="41" t="s">
        <v>54</v>
      </c>
      <c r="Q12" s="131"/>
      <c r="R12" s="92"/>
    </row>
    <row r="13" spans="1:18" ht="12" customHeight="1" thickBot="1">
      <c r="A13" s="273"/>
      <c r="B13" s="289"/>
      <c r="C13" s="289"/>
      <c r="D13" s="289"/>
      <c r="E13" s="38" t="s">
        <v>42</v>
      </c>
      <c r="F13" s="36"/>
      <c r="G13" s="36"/>
      <c r="H13" s="56"/>
      <c r="I13" s="39" t="s">
        <v>164</v>
      </c>
      <c r="J13" s="92"/>
      <c r="K13" s="60"/>
      <c r="L13" s="81"/>
      <c r="M13" s="131"/>
      <c r="N13" s="48"/>
      <c r="O13" s="136" t="s">
        <v>54</v>
      </c>
      <c r="P13" s="155" t="s">
        <v>166</v>
      </c>
      <c r="Q13" s="138"/>
      <c r="R13" s="49"/>
    </row>
    <row r="14" spans="1:19" ht="12" customHeight="1" thickBot="1">
      <c r="A14" s="273">
        <v>41</v>
      </c>
      <c r="B14" s="326" t="e">
        <f>VLOOKUP(A14,'пр.взв.'!B16:C143,2,FALSE)</f>
        <v>#N/A</v>
      </c>
      <c r="C14" s="326" t="e">
        <f>VLOOKUP(A14,'пр.взв.'!B16:G143,3,FALSE)</f>
        <v>#N/A</v>
      </c>
      <c r="D14" s="326" t="e">
        <f>VLOOKUP(A14,'пр.взв.'!B16:E143,4,FALSE)</f>
        <v>#N/A</v>
      </c>
      <c r="E14" s="39"/>
      <c r="F14" s="50"/>
      <c r="G14" s="36"/>
      <c r="H14" s="55"/>
      <c r="I14" s="95"/>
      <c r="J14" s="95"/>
      <c r="K14" s="99"/>
      <c r="L14" s="100"/>
      <c r="M14" s="41"/>
      <c r="N14" s="131"/>
      <c r="O14" s="131"/>
      <c r="P14" s="45"/>
      <c r="Q14" s="138"/>
      <c r="R14" s="49"/>
      <c r="S14" s="12"/>
    </row>
    <row r="15" spans="1:19" ht="12" customHeight="1" thickBot="1">
      <c r="A15" s="274"/>
      <c r="B15" s="327"/>
      <c r="C15" s="327"/>
      <c r="D15" s="327"/>
      <c r="E15" s="36"/>
      <c r="F15" s="37"/>
      <c r="G15" s="38" t="s">
        <v>42</v>
      </c>
      <c r="H15" s="57"/>
      <c r="I15" s="92"/>
      <c r="J15" s="92"/>
      <c r="K15" s="60"/>
      <c r="L15" s="81"/>
      <c r="M15" s="46"/>
      <c r="N15" s="41" t="s">
        <v>52</v>
      </c>
      <c r="O15" s="42"/>
      <c r="P15" s="49"/>
      <c r="Q15" s="74" t="s">
        <v>54</v>
      </c>
      <c r="R15" s="49"/>
      <c r="S15" s="12"/>
    </row>
    <row r="16" spans="1:21" ht="12" customHeight="1" thickBot="1">
      <c r="A16" s="277">
        <v>25</v>
      </c>
      <c r="B16" s="288" t="str">
        <f>VLOOKUP(A16,'пр.взв.'!B18:C145,2,FALSE)</f>
        <v>АНОХИН Николай Анатольевич</v>
      </c>
      <c r="C16" s="288" t="str">
        <f>VLOOKUP(A16,'пр.взв.'!B18:G145,3,FALSE)</f>
        <v>14.05.83 кмс</v>
      </c>
      <c r="D16" s="288" t="str">
        <f>VLOOKUP(A16,'пр.взв.'!B18:E145,4,FALSE)</f>
        <v>УВД по Новгородской обл.</v>
      </c>
      <c r="E16" s="91"/>
      <c r="F16" s="36"/>
      <c r="G16" s="39" t="s">
        <v>164</v>
      </c>
      <c r="H16" s="51"/>
      <c r="I16" s="95"/>
      <c r="J16" s="95"/>
      <c r="K16" s="99"/>
      <c r="L16" s="100"/>
      <c r="M16" s="48"/>
      <c r="N16" s="132"/>
      <c r="O16" s="42"/>
      <c r="P16" s="45"/>
      <c r="Q16" s="153" t="s">
        <v>167</v>
      </c>
      <c r="R16" s="93"/>
      <c r="S16" s="12"/>
      <c r="T16" s="12"/>
      <c r="U16" s="12"/>
    </row>
    <row r="17" spans="1:21" ht="12" customHeight="1">
      <c r="A17" s="273"/>
      <c r="B17" s="289"/>
      <c r="C17" s="289"/>
      <c r="D17" s="289"/>
      <c r="E17" s="38" t="s">
        <v>58</v>
      </c>
      <c r="F17" s="52"/>
      <c r="G17" s="36"/>
      <c r="H17" s="45"/>
      <c r="I17" s="92"/>
      <c r="J17" s="92"/>
      <c r="K17" s="60"/>
      <c r="L17" s="98"/>
      <c r="M17" s="46"/>
      <c r="N17" s="56"/>
      <c r="O17" s="41" t="s">
        <v>60</v>
      </c>
      <c r="P17" s="45"/>
      <c r="Q17" s="140"/>
      <c r="R17" s="93"/>
      <c r="S17" s="12"/>
      <c r="T17" s="12"/>
      <c r="U17" s="12"/>
    </row>
    <row r="18" spans="1:21" ht="12" customHeight="1" thickBot="1">
      <c r="A18" s="273">
        <v>57</v>
      </c>
      <c r="B18" s="326" t="e">
        <f>VLOOKUP(A18,'пр.взв.'!B20:C147,2,FALSE)</f>
        <v>#N/A</v>
      </c>
      <c r="C18" s="326" t="e">
        <f>VLOOKUP(A18,'пр.взв.'!B20:G147,3,FALSE)</f>
        <v>#N/A</v>
      </c>
      <c r="D18" s="326" t="e">
        <f>VLOOKUP(A18,'пр.взв.'!B20:E147,4,FALSE)</f>
        <v>#N/A</v>
      </c>
      <c r="E18" s="39"/>
      <c r="F18" s="36"/>
      <c r="G18" s="36"/>
      <c r="H18" s="51"/>
      <c r="I18" s="95"/>
      <c r="J18" s="95"/>
      <c r="K18" s="99"/>
      <c r="L18" s="100"/>
      <c r="M18" s="143"/>
      <c r="N18" s="57" t="s">
        <v>60</v>
      </c>
      <c r="O18" s="135" t="s">
        <v>164</v>
      </c>
      <c r="P18" s="45"/>
      <c r="Q18" s="140"/>
      <c r="R18" s="93"/>
      <c r="S18" s="12"/>
      <c r="T18" s="12"/>
      <c r="U18" s="12"/>
    </row>
    <row r="19" spans="1:21" ht="12" customHeight="1" thickBot="1">
      <c r="A19" s="274"/>
      <c r="B19" s="327"/>
      <c r="C19" s="327"/>
      <c r="D19" s="327"/>
      <c r="E19" s="36"/>
      <c r="F19" s="36"/>
      <c r="G19" s="36"/>
      <c r="H19" s="45"/>
      <c r="I19" s="92"/>
      <c r="J19" s="92"/>
      <c r="K19" s="38" t="s">
        <v>66</v>
      </c>
      <c r="L19" s="105"/>
      <c r="M19" s="131"/>
      <c r="N19" s="131"/>
      <c r="O19" s="54"/>
      <c r="P19" s="154" t="s">
        <v>60</v>
      </c>
      <c r="Q19" s="140"/>
      <c r="R19" s="150">
        <v>26</v>
      </c>
      <c r="S19" s="12"/>
      <c r="T19" s="12"/>
      <c r="U19" s="12"/>
    </row>
    <row r="20" spans="1:21" ht="12" customHeight="1" thickBot="1">
      <c r="A20" s="277">
        <v>5</v>
      </c>
      <c r="B20" s="288" t="str">
        <f>VLOOKUP(A20,'пр.взв.'!B6:C133,2,FALSE)</f>
        <v>ДЖАМАВОВ Мурат Абдурахманович</v>
      </c>
      <c r="C20" s="288" t="str">
        <f>VLOOKUP(A20,'пр.взв.'!B6:G133,3,FALSE)</f>
        <v>05.11.79 кмс</v>
      </c>
      <c r="D20" s="288" t="str">
        <f>VLOOKUP(A20,'пр.взв.'!B6:G133,4,FALSE)</f>
        <v>ГУВД по Ставропольскому краю</v>
      </c>
      <c r="E20" s="91"/>
      <c r="F20" s="91"/>
      <c r="G20" s="40"/>
      <c r="H20" s="40"/>
      <c r="I20" s="41"/>
      <c r="J20" s="42"/>
      <c r="K20" s="39" t="s">
        <v>164</v>
      </c>
      <c r="L20" s="19"/>
      <c r="M20" s="47"/>
      <c r="N20" s="48"/>
      <c r="O20" s="136" t="s">
        <v>48</v>
      </c>
      <c r="P20" s="51" t="s">
        <v>165</v>
      </c>
      <c r="Q20" s="54"/>
      <c r="R20" s="151" t="s">
        <v>164</v>
      </c>
      <c r="S20" s="12"/>
      <c r="T20" s="12"/>
      <c r="U20" s="12"/>
    </row>
    <row r="21" spans="1:21" ht="12" customHeight="1">
      <c r="A21" s="273"/>
      <c r="B21" s="289"/>
      <c r="C21" s="289"/>
      <c r="D21" s="289"/>
      <c r="E21" s="38" t="s">
        <v>38</v>
      </c>
      <c r="F21" s="36"/>
      <c r="G21" s="44"/>
      <c r="H21" s="45"/>
      <c r="I21" s="46"/>
      <c r="J21" s="47"/>
      <c r="K21" s="59"/>
      <c r="L21" s="85"/>
      <c r="M21" s="93"/>
      <c r="N21" s="93"/>
      <c r="O21" s="93"/>
      <c r="P21" s="46"/>
      <c r="Q21" s="141"/>
      <c r="R21" s="91"/>
      <c r="S21" s="12"/>
      <c r="T21" s="12"/>
      <c r="U21" s="12"/>
    </row>
    <row r="22" spans="1:21" ht="12" customHeight="1" thickBot="1">
      <c r="A22" s="273">
        <v>37</v>
      </c>
      <c r="B22" s="326" t="e">
        <f>VLOOKUP(A22,'пр.взв.'!B24:C151,2,FALSE)</f>
        <v>#N/A</v>
      </c>
      <c r="C22" s="326" t="e">
        <f>VLOOKUP(A22,'пр.взв.'!B24:G151,3,FALSE)</f>
        <v>#N/A</v>
      </c>
      <c r="D22" s="326" t="e">
        <f>VLOOKUP(A22,'пр.взв.'!B24:E151,4,FALSE)</f>
        <v>#N/A</v>
      </c>
      <c r="E22" s="39"/>
      <c r="F22" s="50"/>
      <c r="G22" s="36"/>
      <c r="H22" s="51"/>
      <c r="I22" s="48"/>
      <c r="J22" s="46"/>
      <c r="K22" s="99"/>
      <c r="L22" s="87"/>
      <c r="M22" s="91"/>
      <c r="N22" s="91"/>
      <c r="O22" s="91"/>
      <c r="P22" s="49"/>
      <c r="Q22" s="142"/>
      <c r="R22" s="93"/>
      <c r="S22" s="37"/>
      <c r="T22" s="12"/>
      <c r="U22" s="12"/>
    </row>
    <row r="23" spans="1:21" ht="12" customHeight="1" thickBot="1">
      <c r="A23" s="274"/>
      <c r="B23" s="327"/>
      <c r="C23" s="327"/>
      <c r="D23" s="327"/>
      <c r="E23" s="36"/>
      <c r="F23" s="37"/>
      <c r="G23" s="38" t="s">
        <v>54</v>
      </c>
      <c r="H23" s="47"/>
      <c r="I23" s="46"/>
      <c r="J23" s="48"/>
      <c r="K23" s="60"/>
      <c r="L23" s="92"/>
      <c r="M23" s="60"/>
      <c r="N23" s="93"/>
      <c r="O23" s="93"/>
      <c r="P23" s="93"/>
      <c r="Q23" s="152" t="s">
        <v>59</v>
      </c>
      <c r="R23" s="93"/>
      <c r="S23" s="36"/>
      <c r="T23" s="12"/>
      <c r="U23" s="12"/>
    </row>
    <row r="24" spans="1:21" ht="12" customHeight="1" thickBot="1">
      <c r="A24" s="277">
        <v>21</v>
      </c>
      <c r="B24" s="288" t="str">
        <f>VLOOKUP(A24,'пр.взв.'!B26:C153,2,FALSE)</f>
        <v>БАРКАЛАЕВ Джабраил Абдулгаджиевич</v>
      </c>
      <c r="C24" s="288" t="str">
        <f>VLOOKUP(A24,'пр.взв.'!B26:G153,3,FALSE)</f>
        <v>72 мс</v>
      </c>
      <c r="D24" s="288" t="str">
        <f>VLOOKUP(A24,'пр.взв.'!B26:E153,4,FALSE)</f>
        <v>МВД по Р. Дагестан</v>
      </c>
      <c r="E24" s="91"/>
      <c r="F24" s="36"/>
      <c r="G24" s="39" t="s">
        <v>164</v>
      </c>
      <c r="H24" s="53"/>
      <c r="I24" s="47"/>
      <c r="J24" s="48"/>
      <c r="K24" s="59"/>
      <c r="L24" s="92"/>
      <c r="M24" s="60"/>
      <c r="N24" s="89"/>
      <c r="O24" s="22"/>
      <c r="P24" s="20"/>
      <c r="Q24" s="81"/>
      <c r="R24" s="49"/>
      <c r="S24" s="12"/>
      <c r="T24" s="12"/>
      <c r="U24" s="12"/>
    </row>
    <row r="25" spans="1:21" ht="12" customHeight="1" thickBot="1">
      <c r="A25" s="273"/>
      <c r="B25" s="289"/>
      <c r="C25" s="289"/>
      <c r="D25" s="289"/>
      <c r="E25" s="38" t="s">
        <v>54</v>
      </c>
      <c r="F25" s="52"/>
      <c r="G25" s="36"/>
      <c r="H25" s="54"/>
      <c r="I25" s="48"/>
      <c r="J25" s="47"/>
      <c r="K25" s="60"/>
      <c r="L25" s="92"/>
      <c r="M25" s="60"/>
      <c r="N25" s="89"/>
      <c r="O25" s="89"/>
      <c r="P25" s="31" t="s">
        <v>25</v>
      </c>
      <c r="Q25" s="89"/>
      <c r="R25" s="89"/>
      <c r="S25" s="12"/>
      <c r="T25" s="12"/>
      <c r="U25" s="12"/>
    </row>
    <row r="26" spans="1:21" ht="12" customHeight="1" thickBot="1">
      <c r="A26" s="273">
        <v>53</v>
      </c>
      <c r="B26" s="326" t="e">
        <f>VLOOKUP(A26,'пр.взв.'!B28:C155,2,FALSE)</f>
        <v>#N/A</v>
      </c>
      <c r="C26" s="326" t="e">
        <f>VLOOKUP(A26,'пр.взв.'!B28:G155,3,FALSE)</f>
        <v>#N/A</v>
      </c>
      <c r="D26" s="326" t="e">
        <f>VLOOKUP(A26,'пр.взв.'!B28:E155,4,FALSE)</f>
        <v>#N/A</v>
      </c>
      <c r="E26" s="39"/>
      <c r="F26" s="36"/>
      <c r="G26" s="36"/>
      <c r="H26" s="55"/>
      <c r="I26" s="48"/>
      <c r="J26" s="46"/>
      <c r="K26" s="99"/>
      <c r="L26" s="95"/>
      <c r="M26" s="99"/>
      <c r="N26" s="311" t="str">
        <f>VLOOKUP(R19,'пр.взв.'!B6:D133,2,FALSE)</f>
        <v>НЕГАНОВ Максим Юрьевич</v>
      </c>
      <c r="O26" s="312"/>
      <c r="P26" s="312"/>
      <c r="Q26" s="312"/>
      <c r="R26" s="313"/>
      <c r="S26" s="12"/>
      <c r="T26" s="12"/>
      <c r="U26" s="12"/>
    </row>
    <row r="27" spans="1:21" ht="12" customHeight="1" thickBot="1">
      <c r="A27" s="274"/>
      <c r="B27" s="327"/>
      <c r="C27" s="327"/>
      <c r="D27" s="327"/>
      <c r="E27" s="36"/>
      <c r="F27" s="36"/>
      <c r="G27" s="37"/>
      <c r="H27" s="48"/>
      <c r="I27" s="38" t="s">
        <v>54</v>
      </c>
      <c r="J27" s="58"/>
      <c r="K27" s="60"/>
      <c r="L27" s="92"/>
      <c r="M27" s="60"/>
      <c r="N27" s="314"/>
      <c r="O27" s="315"/>
      <c r="P27" s="315"/>
      <c r="Q27" s="315"/>
      <c r="R27" s="316"/>
      <c r="S27" s="12"/>
      <c r="T27" s="12"/>
      <c r="U27" s="12"/>
    </row>
    <row r="28" spans="1:21" ht="12" customHeight="1" thickBot="1">
      <c r="A28" s="277">
        <v>13</v>
      </c>
      <c r="B28" s="288" t="str">
        <f>VLOOKUP(A28,'пр.взв.'!B30:C157,2,FALSE)</f>
        <v>ЖИХАРЕВ Федор Алексеевич</v>
      </c>
      <c r="C28" s="288" t="str">
        <f>VLOOKUP(A28,'пр.взв.'!B30:G157,3,FALSE)</f>
        <v>26.12.83 кмс</v>
      </c>
      <c r="D28" s="288" t="str">
        <f>VLOOKUP(A28,'пр.взв.'!B30:E157,4,FALSE)</f>
        <v>ГУВД по Воронежской обл.</v>
      </c>
      <c r="E28" s="91"/>
      <c r="F28" s="91"/>
      <c r="G28" s="36"/>
      <c r="H28" s="46"/>
      <c r="I28" s="39" t="s">
        <v>164</v>
      </c>
      <c r="J28" s="48"/>
      <c r="K28" s="92"/>
      <c r="L28" s="92"/>
      <c r="M28" s="60"/>
      <c r="N28" s="20"/>
      <c r="O28" s="89"/>
      <c r="P28" s="81"/>
      <c r="Q28" s="20"/>
      <c r="R28" s="49"/>
      <c r="S28" s="12"/>
      <c r="T28" s="12"/>
      <c r="U28" s="12"/>
    </row>
    <row r="29" spans="1:21" ht="12" customHeight="1">
      <c r="A29" s="273"/>
      <c r="B29" s="289"/>
      <c r="C29" s="289"/>
      <c r="D29" s="289"/>
      <c r="E29" s="38" t="s">
        <v>46</v>
      </c>
      <c r="F29" s="36"/>
      <c r="G29" s="36"/>
      <c r="H29" s="56"/>
      <c r="I29" s="92"/>
      <c r="J29" s="93"/>
      <c r="K29" s="93"/>
      <c r="L29" s="92"/>
      <c r="M29" s="60"/>
      <c r="N29" s="89"/>
      <c r="P29" s="22"/>
      <c r="Q29" s="20"/>
      <c r="R29" s="49"/>
      <c r="S29" s="12"/>
      <c r="T29" s="12"/>
      <c r="U29" s="12"/>
    </row>
    <row r="30" spans="1:21" ht="12" customHeight="1" thickBot="1">
      <c r="A30" s="273">
        <v>45</v>
      </c>
      <c r="B30" s="326" t="e">
        <f>VLOOKUP(A30,'пр.взв.'!B32:C159,2,FALSE)</f>
        <v>#N/A</v>
      </c>
      <c r="C30" s="326" t="e">
        <f>VLOOKUP(A30,'пр.взв.'!B32:G159,3,FALSE)</f>
        <v>#N/A</v>
      </c>
      <c r="D30" s="326" t="e">
        <f>VLOOKUP(A30,'пр.взв.'!B32:E159,4,FALSE)</f>
        <v>#N/A</v>
      </c>
      <c r="E30" s="39"/>
      <c r="F30" s="50"/>
      <c r="G30" s="36"/>
      <c r="H30" s="55"/>
      <c r="I30" s="95"/>
      <c r="J30" s="91"/>
      <c r="K30" s="91"/>
      <c r="L30" s="95"/>
      <c r="M30" s="99"/>
      <c r="N30" s="89"/>
      <c r="O30" s="89"/>
      <c r="P30" s="31" t="s">
        <v>28</v>
      </c>
      <c r="Q30" s="84"/>
      <c r="R30" s="84"/>
      <c r="S30" s="12"/>
      <c r="T30" s="12"/>
      <c r="U30" s="12"/>
    </row>
    <row r="31" spans="1:21" ht="12" customHeight="1" thickBot="1">
      <c r="A31" s="274"/>
      <c r="B31" s="327"/>
      <c r="C31" s="327"/>
      <c r="D31" s="327"/>
      <c r="E31" s="36"/>
      <c r="F31" s="37"/>
      <c r="G31" s="38" t="s">
        <v>46</v>
      </c>
      <c r="H31" s="57"/>
      <c r="I31" s="92"/>
      <c r="J31" s="93"/>
      <c r="K31" s="93"/>
      <c r="L31" s="92"/>
      <c r="M31" s="124">
        <v>3</v>
      </c>
      <c r="N31" s="89"/>
      <c r="O31" s="89"/>
      <c r="P31" s="84"/>
      <c r="Q31" s="84"/>
      <c r="R31" s="84"/>
      <c r="S31" s="12"/>
      <c r="T31" s="12"/>
      <c r="U31" s="12"/>
    </row>
    <row r="32" spans="1:21" ht="12" customHeight="1" thickBot="1">
      <c r="A32" s="277">
        <v>29</v>
      </c>
      <c r="B32" s="288" t="str">
        <f>VLOOKUP(A32,'пр.взв.'!B34:C161,2,FALSE)</f>
        <v>ОГАРКОВ Дмитрий Витальевич</v>
      </c>
      <c r="C32" s="288" t="str">
        <f>VLOOKUP(A32,'пр.взв.'!B34:G161,3,FALSE)</f>
        <v>20.10.81 кмс</v>
      </c>
      <c r="D32" s="288" t="str">
        <f>VLOOKUP(A32,'пр.взв.'!B34:E161,4,FALSE)</f>
        <v>УВД по Архангелькой обл.</v>
      </c>
      <c r="E32" s="91"/>
      <c r="F32" s="36"/>
      <c r="G32" s="39" t="s">
        <v>164</v>
      </c>
      <c r="H32" s="51"/>
      <c r="I32" s="95"/>
      <c r="J32" s="91"/>
      <c r="K32" s="91"/>
      <c r="L32" s="95"/>
      <c r="M32" s="99"/>
      <c r="N32" s="330" t="str">
        <f>VLOOKUP(M31,'пр.взв.'!B7:D147,2,FALSE)</f>
        <v>ОСИПЕНКО Артем Иванович</v>
      </c>
      <c r="O32" s="331"/>
      <c r="P32" s="331"/>
      <c r="Q32" s="331"/>
      <c r="R32" s="332"/>
      <c r="S32" s="12"/>
      <c r="T32" s="12"/>
      <c r="U32" s="12"/>
    </row>
    <row r="33" spans="1:19" ht="12" customHeight="1" thickBot="1">
      <c r="A33" s="273"/>
      <c r="B33" s="289"/>
      <c r="C33" s="289"/>
      <c r="D33" s="289"/>
      <c r="E33" s="38" t="s">
        <v>62</v>
      </c>
      <c r="F33" s="52"/>
      <c r="G33" s="36"/>
      <c r="H33" s="45"/>
      <c r="I33" s="92"/>
      <c r="J33" s="93"/>
      <c r="K33" s="93"/>
      <c r="L33" s="92"/>
      <c r="M33" s="60"/>
      <c r="N33" s="333"/>
      <c r="O33" s="334"/>
      <c r="P33" s="334"/>
      <c r="Q33" s="334"/>
      <c r="R33" s="335"/>
      <c r="S33" s="12"/>
    </row>
    <row r="34" spans="1:18" ht="12" customHeight="1" thickBot="1">
      <c r="A34" s="273">
        <v>61</v>
      </c>
      <c r="B34" s="328" t="e">
        <f>VLOOKUP(A34,'пр.взв.'!B36:C163,2,FALSE)</f>
        <v>#N/A</v>
      </c>
      <c r="C34" s="328" t="e">
        <f>VLOOKUP(A34,'пр.взв.'!B36:G163,3,FALSE)</f>
        <v>#N/A</v>
      </c>
      <c r="D34" s="328" t="e">
        <f>VLOOKUP(A34,'пр.взв.'!B36:E163,4,FALSE)</f>
        <v>#N/A</v>
      </c>
      <c r="E34" s="39"/>
      <c r="F34" s="36"/>
      <c r="G34" s="36"/>
      <c r="H34" s="51"/>
      <c r="I34" s="95"/>
      <c r="J34" s="91"/>
      <c r="K34" s="91"/>
      <c r="L34" s="95"/>
      <c r="M34" s="99"/>
      <c r="N34" s="101"/>
      <c r="O34" s="101"/>
      <c r="P34" s="83"/>
      <c r="Q34" s="83"/>
      <c r="R34" s="83"/>
    </row>
    <row r="35" spans="1:18" ht="12" customHeight="1" thickBot="1">
      <c r="A35" s="274"/>
      <c r="B35" s="329"/>
      <c r="C35" s="329"/>
      <c r="D35" s="329"/>
      <c r="E35" s="36"/>
      <c r="F35" s="36"/>
      <c r="G35" s="36"/>
      <c r="H35" s="45"/>
      <c r="I35" s="92"/>
      <c r="J35" s="93"/>
      <c r="K35" s="93"/>
      <c r="L35" s="92"/>
      <c r="M35" s="156">
        <v>3</v>
      </c>
      <c r="N35" s="89"/>
      <c r="O35" s="89"/>
      <c r="P35" s="84"/>
      <c r="Q35" s="84"/>
      <c r="R35" s="84"/>
    </row>
    <row r="36" spans="1:18" ht="6" customHeight="1" thickBot="1">
      <c r="A36" s="77"/>
      <c r="B36" s="82"/>
      <c r="C36" s="82"/>
      <c r="D36" s="83"/>
      <c r="E36" s="36"/>
      <c r="F36" s="36"/>
      <c r="G36" s="36"/>
      <c r="H36" s="92"/>
      <c r="I36" s="48"/>
      <c r="J36" s="93"/>
      <c r="K36" s="93"/>
      <c r="L36" s="92"/>
      <c r="M36" s="157"/>
      <c r="N36" s="89"/>
      <c r="O36" s="89"/>
      <c r="P36" s="84"/>
      <c r="Q36" s="84"/>
      <c r="R36" s="84"/>
    </row>
    <row r="37" spans="1:18" ht="12" customHeight="1" thickBot="1">
      <c r="A37" s="324">
        <v>3</v>
      </c>
      <c r="B37" s="288" t="str">
        <f>VLOOKUP(A37,'пр.взв.'!B6:G133,2,FALSE)</f>
        <v>ОСИПЕНКО Артем Иванович</v>
      </c>
      <c r="C37" s="288" t="str">
        <f>VLOOKUP(A37,'пр.взв.'!B6:G133,3,FALSE)</f>
        <v>27.05.88 мсмк</v>
      </c>
      <c r="D37" s="288" t="str">
        <f>VLOOKUP(A37,'пр.взв.'!B6:G133,4,FALSE)</f>
        <v>УВД по Брянской обл.</v>
      </c>
      <c r="E37" s="91"/>
      <c r="F37" s="91"/>
      <c r="G37" s="40"/>
      <c r="H37" s="93"/>
      <c r="I37" s="71"/>
      <c r="J37" s="92"/>
      <c r="K37" s="93"/>
      <c r="L37" s="92"/>
      <c r="M37" s="158" t="s">
        <v>164</v>
      </c>
      <c r="N37" s="89"/>
      <c r="O37" s="89"/>
      <c r="P37" s="84"/>
      <c r="Q37" s="84"/>
      <c r="R37" s="84"/>
    </row>
    <row r="38" spans="1:13" ht="12" customHeight="1">
      <c r="A38" s="325"/>
      <c r="B38" s="289"/>
      <c r="C38" s="289"/>
      <c r="D38" s="289"/>
      <c r="E38" s="159" t="s">
        <v>36</v>
      </c>
      <c r="F38" s="36"/>
      <c r="G38" s="44"/>
      <c r="H38" s="45"/>
      <c r="I38" s="46"/>
      <c r="J38" s="75"/>
      <c r="K38" s="93"/>
      <c r="L38" s="92"/>
      <c r="M38" s="60"/>
    </row>
    <row r="39" spans="1:43" ht="12" customHeight="1" thickBot="1">
      <c r="A39" s="273">
        <v>35</v>
      </c>
      <c r="B39" s="326" t="e">
        <f>VLOOKUP(A39,'пр.взв.'!B8:G135,2,FALSE)</f>
        <v>#N/A</v>
      </c>
      <c r="C39" s="326" t="e">
        <f>VLOOKUP(A39,'пр.взв.'!B8:G135,3,FALSE)</f>
        <v>#N/A</v>
      </c>
      <c r="D39" s="326" t="e">
        <f>VLOOKUP(A39,'пр.взв.'!B8:G135,4,FALSE)</f>
        <v>#N/A</v>
      </c>
      <c r="E39" s="160"/>
      <c r="F39" s="50"/>
      <c r="G39" s="36"/>
      <c r="H39" s="51"/>
      <c r="I39" s="48"/>
      <c r="J39" s="92"/>
      <c r="K39" s="93"/>
      <c r="L39" s="92"/>
      <c r="M39" s="124">
        <v>20</v>
      </c>
      <c r="N39" s="89"/>
      <c r="O39" s="89"/>
      <c r="P39" s="84"/>
      <c r="Q39" s="84"/>
      <c r="R39" s="84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74"/>
      <c r="B40" s="327"/>
      <c r="C40" s="327"/>
      <c r="D40" s="327"/>
      <c r="E40" s="36"/>
      <c r="F40" s="37"/>
      <c r="G40" s="159" t="s">
        <v>36</v>
      </c>
      <c r="H40" s="47"/>
      <c r="I40" s="46"/>
      <c r="J40" s="95"/>
      <c r="K40" s="91"/>
      <c r="L40" s="95"/>
      <c r="M40" s="99"/>
      <c r="N40" s="317" t="str">
        <f>VLOOKUP(M39,'пр.взв.'!B7:D155,2,FALSE)</f>
        <v>ГАСЫМОВ Руслан Мирагаевич</v>
      </c>
      <c r="O40" s="318"/>
      <c r="P40" s="318"/>
      <c r="Q40" s="318"/>
      <c r="R40" s="319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77">
        <v>19</v>
      </c>
      <c r="B41" s="288" t="str">
        <f>VLOOKUP(A41,'пр.взв.'!B10:G137,2,FALSE)</f>
        <v>ГОРБУНОВ Дмитрий Александрович</v>
      </c>
      <c r="C41" s="288" t="str">
        <f>VLOOKUP(A41,'пр.взв.'!B10:G137,3,FALSE)</f>
        <v>16.10.79 кмс</v>
      </c>
      <c r="D41" s="288" t="str">
        <f>VLOOKUP(A41,'пр.взв.'!B10:G137,4,FALSE)</f>
        <v>УВД по Астраханской обл.</v>
      </c>
      <c r="E41" s="91"/>
      <c r="F41" s="36"/>
      <c r="G41" s="160" t="s">
        <v>164</v>
      </c>
      <c r="H41" s="72"/>
      <c r="I41" s="73"/>
      <c r="J41" s="92"/>
      <c r="K41" s="93"/>
      <c r="L41" s="92"/>
      <c r="M41" s="60"/>
      <c r="N41" s="320"/>
      <c r="O41" s="321"/>
      <c r="P41" s="321"/>
      <c r="Q41" s="321"/>
      <c r="R41" s="32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73"/>
      <c r="B42" s="289"/>
      <c r="C42" s="289"/>
      <c r="D42" s="289"/>
      <c r="E42" s="38" t="s">
        <v>52</v>
      </c>
      <c r="F42" s="52"/>
      <c r="G42" s="36"/>
      <c r="H42" s="45"/>
      <c r="I42" s="74"/>
      <c r="J42" s="48"/>
      <c r="K42" s="93"/>
      <c r="L42" s="92"/>
      <c r="M42" s="60"/>
      <c r="N42" s="20"/>
      <c r="O42" s="89"/>
      <c r="P42" s="81"/>
      <c r="Q42" s="20"/>
      <c r="R42" s="4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73">
        <v>51</v>
      </c>
      <c r="B43" s="326" t="e">
        <f>VLOOKUP(A43,'пр.взв.'!B12:G139,2,FALSE)</f>
        <v>#N/A</v>
      </c>
      <c r="C43" s="326" t="e">
        <f>VLOOKUP(A43,'пр.взв.'!B12:G139,3,FALSE)</f>
        <v>#N/A</v>
      </c>
      <c r="D43" s="326" t="e">
        <f>VLOOKUP(A43,'пр.взв.'!B12:G139,4,FALSE)</f>
        <v>#N/A</v>
      </c>
      <c r="E43" s="39"/>
      <c r="F43" s="36"/>
      <c r="G43" s="36"/>
      <c r="H43" s="51"/>
      <c r="I43" s="74"/>
      <c r="J43" s="48"/>
      <c r="K43" s="93"/>
      <c r="L43" s="92"/>
      <c r="M43" s="60"/>
      <c r="N43" s="89"/>
      <c r="O43" s="31"/>
      <c r="P43" s="22"/>
      <c r="Q43" s="20"/>
      <c r="R43" s="4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74"/>
      <c r="B44" s="327"/>
      <c r="C44" s="327"/>
      <c r="D44" s="327"/>
      <c r="E44" s="36"/>
      <c r="F44" s="36"/>
      <c r="G44" s="37"/>
      <c r="H44" s="48"/>
      <c r="I44" s="96"/>
      <c r="J44" s="92"/>
      <c r="K44" s="93"/>
      <c r="L44" s="92"/>
      <c r="M44" s="60"/>
      <c r="N44" s="89"/>
      <c r="O44" s="89"/>
      <c r="P44" s="84"/>
      <c r="Q44" s="84"/>
      <c r="R44" s="84"/>
    </row>
    <row r="45" spans="1:18" ht="12" customHeight="1" thickBot="1">
      <c r="A45" s="277">
        <v>11</v>
      </c>
      <c r="B45" s="288" t="str">
        <f>VLOOKUP(A45,'пр.взв.'!B14:G141,2,FALSE)</f>
        <v>БЕЛУЯН Григор Окопович</v>
      </c>
      <c r="C45" s="288" t="str">
        <f>VLOOKUP(A45,'пр.взв.'!B14:G141,3,FALSE)</f>
        <v>20.09.84 мс</v>
      </c>
      <c r="D45" s="288" t="str">
        <f>VLOOKUP(A45,'пр.взв.'!B14:G141,4,FALSE)</f>
        <v>ГУВД по Ростовской обл.</v>
      </c>
      <c r="E45" s="91"/>
      <c r="F45" s="91"/>
      <c r="G45" s="36"/>
      <c r="H45" s="46"/>
      <c r="I45" s="159" t="s">
        <v>36</v>
      </c>
      <c r="J45" s="97"/>
      <c r="K45" s="93"/>
      <c r="L45" s="92"/>
      <c r="M45" s="60"/>
      <c r="N45" s="89"/>
      <c r="O45" s="89"/>
      <c r="P45" s="84"/>
      <c r="Q45" s="84"/>
      <c r="R45" s="84"/>
    </row>
    <row r="46" spans="1:18" ht="12" customHeight="1" thickBot="1">
      <c r="A46" s="273"/>
      <c r="B46" s="289"/>
      <c r="C46" s="289"/>
      <c r="D46" s="289"/>
      <c r="E46" s="38" t="s">
        <v>44</v>
      </c>
      <c r="F46" s="36"/>
      <c r="G46" s="36"/>
      <c r="H46" s="56"/>
      <c r="I46" s="160" t="s">
        <v>164</v>
      </c>
      <c r="J46" s="92"/>
      <c r="K46" s="60"/>
      <c r="L46" s="92"/>
      <c r="M46" s="60"/>
      <c r="N46" s="89"/>
      <c r="O46" s="89"/>
      <c r="P46" s="31" t="s">
        <v>25</v>
      </c>
      <c r="Q46" s="89"/>
      <c r="R46" s="89"/>
    </row>
    <row r="47" spans="1:18" ht="12" customHeight="1" thickBot="1">
      <c r="A47" s="273">
        <v>43</v>
      </c>
      <c r="B47" s="326" t="e">
        <f>VLOOKUP(A47,'пр.взв.'!B16:G143,2,FALSE)</f>
        <v>#N/A</v>
      </c>
      <c r="C47" s="326" t="e">
        <f>VLOOKUP(A47,'пр.взв.'!B16:G143,3,FALSE)</f>
        <v>#N/A</v>
      </c>
      <c r="D47" s="326" t="e">
        <f>VLOOKUP(A47,'пр.взв.'!B16:G143,4,FALSE)</f>
        <v>#N/A</v>
      </c>
      <c r="E47" s="39"/>
      <c r="F47" s="50"/>
      <c r="G47" s="36"/>
      <c r="H47" s="55"/>
      <c r="I47" s="95"/>
      <c r="J47" s="95"/>
      <c r="K47" s="99"/>
      <c r="L47" s="95"/>
      <c r="M47" s="99"/>
      <c r="N47" s="311" t="str">
        <f>VLOOKUP('пр.хода Б'!R18,'пр.взв.'!B27:D154,2,FALSE)</f>
        <v>ДЖАРИМОК Азмет Нурбиевич</v>
      </c>
      <c r="O47" s="312"/>
      <c r="P47" s="312"/>
      <c r="Q47" s="312"/>
      <c r="R47" s="313"/>
    </row>
    <row r="48" spans="1:18" ht="12" customHeight="1" thickBot="1">
      <c r="A48" s="274"/>
      <c r="B48" s="327"/>
      <c r="C48" s="327"/>
      <c r="D48" s="327"/>
      <c r="E48" s="36"/>
      <c r="F48" s="37"/>
      <c r="G48" s="38" t="s">
        <v>60</v>
      </c>
      <c r="H48" s="57"/>
      <c r="I48" s="92"/>
      <c r="J48" s="92"/>
      <c r="K48" s="60"/>
      <c r="L48" s="92"/>
      <c r="M48" s="60"/>
      <c r="N48" s="314"/>
      <c r="O48" s="315"/>
      <c r="P48" s="315"/>
      <c r="Q48" s="315"/>
      <c r="R48" s="316"/>
    </row>
    <row r="49" spans="1:18" ht="12" customHeight="1" thickBot="1">
      <c r="A49" s="277">
        <v>27</v>
      </c>
      <c r="B49" s="288" t="str">
        <f>VLOOKUP(A49,'пр.взв.'!B18:G145,2,FALSE)</f>
        <v>САМОЙЛОВИЧ Михаил Александрович</v>
      </c>
      <c r="C49" s="288" t="str">
        <f>VLOOKUP(A49,'пр.взв.'!B18:G145,3,FALSE)</f>
        <v>19.09.87 мс</v>
      </c>
      <c r="D49" s="288" t="str">
        <f>VLOOKUP(A49,'пр.взв.'!B18:G145,4,FALSE)</f>
        <v>УВД по Калининградской обл.</v>
      </c>
      <c r="E49" s="91"/>
      <c r="F49" s="36"/>
      <c r="G49" s="39" t="s">
        <v>164</v>
      </c>
      <c r="H49" s="51"/>
      <c r="I49" s="95"/>
      <c r="J49" s="95"/>
      <c r="K49" s="99"/>
      <c r="L49" s="95"/>
      <c r="M49" s="99"/>
      <c r="N49" s="101"/>
      <c r="O49" s="101"/>
      <c r="P49" s="83"/>
      <c r="Q49" s="83"/>
      <c r="R49" s="83"/>
    </row>
    <row r="50" spans="1:18" ht="12" customHeight="1">
      <c r="A50" s="273"/>
      <c r="B50" s="289"/>
      <c r="C50" s="289"/>
      <c r="D50" s="289"/>
      <c r="E50" s="38" t="s">
        <v>60</v>
      </c>
      <c r="F50" s="52"/>
      <c r="G50" s="36"/>
      <c r="H50" s="45"/>
      <c r="I50" s="92"/>
      <c r="J50" s="92"/>
      <c r="K50" s="60"/>
      <c r="L50" s="92"/>
      <c r="M50" s="60"/>
      <c r="N50" s="89"/>
      <c r="O50" s="89"/>
      <c r="P50" s="84"/>
      <c r="Q50" s="84"/>
      <c r="R50" s="84"/>
    </row>
    <row r="51" spans="1:18" ht="12" customHeight="1" thickBot="1">
      <c r="A51" s="273">
        <v>59</v>
      </c>
      <c r="B51" s="326" t="e">
        <f>VLOOKUP(A51,'пр.взв.'!B20:G147,2,FALSE)</f>
        <v>#N/A</v>
      </c>
      <c r="C51" s="326" t="e">
        <f>VLOOKUP(A51,'пр.взв.'!B20:G147,3,FALSE)</f>
        <v>#N/A</v>
      </c>
      <c r="D51" s="326" t="e">
        <f>VLOOKUP(A51,'пр.взв.'!B20:G147,4,FALSE)</f>
        <v>#N/A</v>
      </c>
      <c r="E51" s="39"/>
      <c r="F51" s="36"/>
      <c r="G51" s="36"/>
      <c r="H51" s="51"/>
      <c r="I51" s="95"/>
      <c r="J51" s="95"/>
      <c r="K51" s="99"/>
      <c r="L51" s="95"/>
      <c r="M51" s="99"/>
      <c r="N51" s="101"/>
      <c r="O51" s="101"/>
      <c r="P51" s="83"/>
      <c r="Q51" s="83"/>
      <c r="R51" s="83"/>
    </row>
    <row r="52" spans="1:18" ht="12" customHeight="1" thickBot="1">
      <c r="A52" s="274"/>
      <c r="B52" s="327"/>
      <c r="C52" s="327"/>
      <c r="D52" s="327"/>
      <c r="E52" s="36"/>
      <c r="F52" s="36"/>
      <c r="G52" s="36"/>
      <c r="H52" s="45"/>
      <c r="I52" s="92"/>
      <c r="J52" s="92"/>
      <c r="K52" s="159" t="s">
        <v>36</v>
      </c>
      <c r="L52" s="103"/>
      <c r="M52" s="60"/>
      <c r="N52" s="89"/>
      <c r="O52" s="89"/>
      <c r="P52" s="84"/>
      <c r="Q52" s="84"/>
      <c r="R52" s="84"/>
    </row>
    <row r="53" spans="1:18" ht="12" customHeight="1" thickBot="1">
      <c r="A53" s="277">
        <v>7</v>
      </c>
      <c r="B53" s="288" t="str">
        <f>VLOOKUP(A53,'пр.взв.'!B6:G133,2,FALSE)</f>
        <v>КУЗНЕЦОВ Михаил Борисович </v>
      </c>
      <c r="C53" s="288" t="str">
        <f>VLOOKUP(A53,'пр.взв.'!B6:G133,3,FALSE)</f>
        <v>22.08.80 кмс</v>
      </c>
      <c r="D53" s="288" t="str">
        <f>VLOOKUP(A53,'пр.взв.'!B6:G133,4,FALSE)</f>
        <v>УВД по Орловскй обл.</v>
      </c>
      <c r="E53" s="91"/>
      <c r="F53" s="91"/>
      <c r="G53" s="40"/>
      <c r="H53" s="40"/>
      <c r="I53" s="41"/>
      <c r="J53" s="42"/>
      <c r="K53" s="160" t="s">
        <v>164</v>
      </c>
      <c r="L53" s="93"/>
      <c r="M53" s="93"/>
      <c r="N53" s="84"/>
      <c r="O53" s="84"/>
      <c r="P53" s="84"/>
      <c r="Q53" s="84"/>
      <c r="R53" s="84"/>
    </row>
    <row r="54" spans="1:18" ht="12" customHeight="1">
      <c r="A54" s="273"/>
      <c r="B54" s="289"/>
      <c r="C54" s="289"/>
      <c r="D54" s="289"/>
      <c r="E54" s="38" t="s">
        <v>40</v>
      </c>
      <c r="F54" s="36"/>
      <c r="G54" s="44"/>
      <c r="H54" s="45"/>
      <c r="I54" s="46"/>
      <c r="J54" s="47"/>
      <c r="K54" s="60"/>
      <c r="L54" s="93"/>
      <c r="M54" s="93"/>
      <c r="N54" s="84"/>
      <c r="O54" s="84"/>
      <c r="P54" s="84"/>
      <c r="Q54" s="84"/>
      <c r="R54" s="84"/>
    </row>
    <row r="55" spans="1:18" ht="12" customHeight="1" thickBot="1">
      <c r="A55" s="273">
        <v>39</v>
      </c>
      <c r="B55" s="279" t="e">
        <f>VLOOKUP(A55,'пр.взв.'!B24:G151,2,FALSE)</f>
        <v>#N/A</v>
      </c>
      <c r="C55" s="279" t="e">
        <f>VLOOKUP(A55,'пр.взв.'!B24:G151,3,FALSE)</f>
        <v>#N/A</v>
      </c>
      <c r="D55" s="279" t="e">
        <f>VLOOKUP(A55,'пр.взв.'!B24:G151,4,FALSE)</f>
        <v>#N/A</v>
      </c>
      <c r="E55" s="39"/>
      <c r="F55" s="50"/>
      <c r="G55" s="36"/>
      <c r="H55" s="51"/>
      <c r="I55" s="48"/>
      <c r="J55" s="46"/>
      <c r="K55" s="99"/>
      <c r="L55" s="91"/>
      <c r="M55" s="91"/>
      <c r="N55" s="83"/>
      <c r="O55" s="83"/>
      <c r="P55" s="83"/>
      <c r="Q55" s="83"/>
      <c r="R55" s="83"/>
    </row>
    <row r="56" spans="1:18" ht="12" customHeight="1" thickBot="1">
      <c r="A56" s="274"/>
      <c r="B56" s="289"/>
      <c r="C56" s="289"/>
      <c r="D56" s="289"/>
      <c r="E56" s="36"/>
      <c r="F56" s="37"/>
      <c r="G56" s="38" t="s">
        <v>65</v>
      </c>
      <c r="H56" s="47"/>
      <c r="I56" s="46"/>
      <c r="J56" s="48"/>
      <c r="K56" s="60"/>
      <c r="L56" s="93"/>
      <c r="M56" s="93"/>
      <c r="N56" s="84"/>
      <c r="O56" s="84"/>
      <c r="P56" s="84"/>
      <c r="Q56" s="84"/>
      <c r="R56" s="84"/>
    </row>
    <row r="57" spans="1:18" ht="12" customHeight="1" thickBot="1">
      <c r="A57" s="277">
        <v>23</v>
      </c>
      <c r="B57" s="288" t="str">
        <f>VLOOKUP(A57,'пр.взв.'!B26:G153,2,FALSE)</f>
        <v>ШЕВЧЕНКО Александр Геннадьевич</v>
      </c>
      <c r="C57" s="288" t="str">
        <f>VLOOKUP(A57,'пр.взв.'!B26:G153,3,FALSE)</f>
        <v>11.10.81 мс</v>
      </c>
      <c r="D57" s="288" t="str">
        <f>VLOOKUP(A57,'пр.взв.'!B26:G153,4,FALSE)</f>
        <v>ГУВД по Иркутской обл.</v>
      </c>
      <c r="E57" s="91"/>
      <c r="F57" s="36"/>
      <c r="G57" s="39" t="s">
        <v>164</v>
      </c>
      <c r="H57" s="53"/>
      <c r="I57" s="47"/>
      <c r="J57" s="48"/>
      <c r="K57" s="60"/>
      <c r="L57" s="93"/>
      <c r="M57" s="93"/>
      <c r="N57" s="84"/>
      <c r="O57" s="84"/>
      <c r="P57" s="84"/>
      <c r="Q57" s="84"/>
      <c r="R57" s="84"/>
    </row>
    <row r="58" spans="1:18" ht="12" customHeight="1">
      <c r="A58" s="273"/>
      <c r="B58" s="289"/>
      <c r="C58" s="289"/>
      <c r="D58" s="289"/>
      <c r="E58" s="38" t="s">
        <v>56</v>
      </c>
      <c r="F58" s="52"/>
      <c r="G58" s="36"/>
      <c r="H58" s="54"/>
      <c r="I58" s="48"/>
      <c r="J58" s="47"/>
      <c r="K58" s="60"/>
      <c r="L58" s="93"/>
      <c r="M58" s="93"/>
      <c r="N58" s="84"/>
      <c r="O58" s="84"/>
      <c r="P58" s="84"/>
      <c r="Q58" s="84"/>
      <c r="R58" s="84"/>
    </row>
    <row r="59" spans="1:18" ht="12" customHeight="1" thickBot="1">
      <c r="A59" s="273">
        <v>55</v>
      </c>
      <c r="B59" s="326" t="e">
        <f>VLOOKUP(A59,'пр.взв.'!B28:G155,2,FALSE)</f>
        <v>#N/A</v>
      </c>
      <c r="C59" s="326" t="e">
        <f>VLOOKUP(A59,'пр.взв.'!B28:G155,3,FALSE)</f>
        <v>#N/A</v>
      </c>
      <c r="D59" s="326" t="e">
        <f>VLOOKUP(A59,'пр.взв.'!B28:G155,4,FALSE)</f>
        <v>#N/A</v>
      </c>
      <c r="E59" s="39"/>
      <c r="F59" s="36"/>
      <c r="G59" s="36"/>
      <c r="H59" s="55"/>
      <c r="I59" s="48"/>
      <c r="J59" s="46"/>
      <c r="K59" s="99"/>
      <c r="L59" s="91"/>
      <c r="M59" s="91"/>
      <c r="N59" s="83"/>
      <c r="O59" s="83"/>
      <c r="P59" s="83"/>
      <c r="Q59" s="83"/>
      <c r="R59" s="83"/>
    </row>
    <row r="60" spans="1:18" ht="12" customHeight="1" thickBot="1">
      <c r="A60" s="274"/>
      <c r="B60" s="327"/>
      <c r="C60" s="327"/>
      <c r="D60" s="327"/>
      <c r="E60" s="36"/>
      <c r="F60" s="36"/>
      <c r="G60" s="37"/>
      <c r="H60" s="48"/>
      <c r="I60" s="38" t="s">
        <v>48</v>
      </c>
      <c r="J60" s="58"/>
      <c r="K60" s="60"/>
      <c r="L60" s="93"/>
      <c r="M60" s="93"/>
      <c r="N60" s="84"/>
      <c r="O60" s="84"/>
      <c r="P60" s="84"/>
      <c r="Q60" s="84"/>
      <c r="R60" s="84"/>
    </row>
    <row r="61" spans="1:18" ht="12" customHeight="1" thickBot="1">
      <c r="A61" s="277">
        <v>15</v>
      </c>
      <c r="B61" s="288" t="str">
        <f>VLOOKUP(A61,'пр.взв.'!B30:G157,2,FALSE)</f>
        <v>КОШКАРОВСКИЙ Максим Владимирович</v>
      </c>
      <c r="C61" s="288" t="str">
        <f>VLOOKUP(A61,'пр.взв.'!B30:G157,3,FALSE)</f>
        <v>07.04.87 мс</v>
      </c>
      <c r="D61" s="288" t="str">
        <f>VLOOKUP(A61,'пр.взв.'!B30:G157,4,FALSE)</f>
        <v>ГУВД по Красноярскому краю</v>
      </c>
      <c r="E61" s="91"/>
      <c r="F61" s="91"/>
      <c r="G61" s="36"/>
      <c r="H61" s="46"/>
      <c r="I61" s="39" t="s">
        <v>164</v>
      </c>
      <c r="J61" s="48"/>
      <c r="K61" s="93"/>
      <c r="L61" s="93"/>
      <c r="M61" s="93"/>
      <c r="N61" s="84"/>
      <c r="O61" s="84"/>
      <c r="P61" s="84"/>
      <c r="Q61" s="84"/>
      <c r="R61" s="84"/>
    </row>
    <row r="62" spans="1:18" ht="12" customHeight="1">
      <c r="A62" s="273"/>
      <c r="B62" s="289"/>
      <c r="C62" s="289"/>
      <c r="D62" s="289"/>
      <c r="E62" s="38" t="s">
        <v>48</v>
      </c>
      <c r="F62" s="36"/>
      <c r="G62" s="36"/>
      <c r="H62" s="56"/>
      <c r="I62" s="92"/>
      <c r="J62" s="93"/>
      <c r="K62" s="93"/>
      <c r="L62" s="93"/>
      <c r="M62" s="93"/>
      <c r="N62" s="84"/>
      <c r="O62" s="84"/>
      <c r="P62" s="84"/>
      <c r="Q62" s="84"/>
      <c r="R62" s="84"/>
    </row>
    <row r="63" spans="1:18" ht="12" customHeight="1" thickBot="1">
      <c r="A63" s="273">
        <v>47</v>
      </c>
      <c r="B63" s="326" t="e">
        <f>VLOOKUP(A63,'пр.взв.'!B32:G159,2,FALSE)</f>
        <v>#N/A</v>
      </c>
      <c r="C63" s="326" t="e">
        <f>VLOOKUP(A63,'пр.взв.'!B32:G159,3,FALSE)</f>
        <v>#N/A</v>
      </c>
      <c r="D63" s="326" t="e">
        <f>VLOOKUP(A63,'пр.взв.'!B32:G159,4,FALSE)</f>
        <v>#N/A</v>
      </c>
      <c r="E63" s="39"/>
      <c r="F63" s="50"/>
      <c r="G63" s="36"/>
      <c r="H63" s="55"/>
      <c r="I63" s="95"/>
      <c r="J63" s="91"/>
      <c r="K63" s="25"/>
      <c r="L63" s="25"/>
      <c r="M63" s="25"/>
      <c r="N63" s="25"/>
      <c r="O63" s="25"/>
      <c r="P63" s="25"/>
      <c r="Q63" s="25"/>
      <c r="R63" s="83"/>
    </row>
    <row r="64" spans="1:18" ht="12" customHeight="1" thickBot="1">
      <c r="A64" s="274"/>
      <c r="B64" s="327"/>
      <c r="C64" s="327"/>
      <c r="D64" s="327"/>
      <c r="E64" s="36"/>
      <c r="F64" s="37"/>
      <c r="G64" s="38" t="s">
        <v>48</v>
      </c>
      <c r="H64" s="57"/>
      <c r="I64" s="92"/>
      <c r="J64" s="109" t="str">
        <f>HYPERLINK('[1]реквизиты'!$A$6)</f>
        <v>Гл. судья, судья МК</v>
      </c>
      <c r="L64" s="25"/>
      <c r="M64" s="110"/>
      <c r="N64" s="110"/>
      <c r="O64" s="110"/>
      <c r="P64" s="112" t="str">
        <f>HYPERLINK('[1]реквизиты'!$G$6)</f>
        <v>Ф.М. Зезюлин</v>
      </c>
      <c r="Q64" s="25"/>
      <c r="R64" s="84"/>
    </row>
    <row r="65" spans="1:18" ht="12" customHeight="1" thickBot="1">
      <c r="A65" s="277">
        <v>31</v>
      </c>
      <c r="B65" s="288" t="str">
        <f>VLOOKUP(A65,'пр.взв.'!B34:G161,2,FALSE)</f>
        <v>ЕГИН Роман Сергеевич</v>
      </c>
      <c r="C65" s="288" t="str">
        <f>VLOOKUP(A65,'пр.взв.'!B34:G161,3,FALSE)</f>
        <v>15.12.85 кмс</v>
      </c>
      <c r="D65" s="288" t="str">
        <f>VLOOKUP(A65,'пр.взв.'!B34:G161,4,FALSE)</f>
        <v>ГУВД по Саратовской обл.</v>
      </c>
      <c r="E65" s="91"/>
      <c r="F65" s="36"/>
      <c r="G65" s="39" t="s">
        <v>164</v>
      </c>
      <c r="H65" s="51"/>
      <c r="I65" s="95"/>
      <c r="J65" s="25"/>
      <c r="L65" s="25"/>
      <c r="M65" s="110"/>
      <c r="N65" s="110"/>
      <c r="O65" s="110"/>
      <c r="P65" s="113" t="str">
        <f>HYPERLINK('[1]реквизиты'!$G$7)</f>
        <v>/г. Владимир/</v>
      </c>
      <c r="Q65" s="25"/>
      <c r="R65" s="83"/>
    </row>
    <row r="66" spans="1:18" ht="12" customHeight="1">
      <c r="A66" s="273"/>
      <c r="B66" s="289"/>
      <c r="C66" s="289"/>
      <c r="D66" s="289"/>
      <c r="E66" s="38" t="s">
        <v>64</v>
      </c>
      <c r="F66" s="52"/>
      <c r="G66" s="36"/>
      <c r="H66" s="45"/>
      <c r="I66" s="92"/>
      <c r="J66" s="25"/>
      <c r="L66" s="25"/>
      <c r="M66" s="110"/>
      <c r="N66" s="110"/>
      <c r="O66" s="110"/>
      <c r="P66" s="25"/>
      <c r="Q66" s="25"/>
      <c r="R66" s="84"/>
    </row>
    <row r="67" spans="1:18" ht="12" customHeight="1" thickBot="1">
      <c r="A67" s="273">
        <v>63</v>
      </c>
      <c r="B67" s="328" t="e">
        <f>VLOOKUP(A67,'пр.взв.'!B36:G163,2,FALSE)</f>
        <v>#N/A</v>
      </c>
      <c r="C67" s="328" t="e">
        <f>VLOOKUP(A67,'пр.взв.'!B36:G163,3,FALSE)</f>
        <v>#N/A</v>
      </c>
      <c r="D67" s="328" t="e">
        <f>VLOOKUP(A67,'пр.взв.'!B36:G163,4,FALSE)</f>
        <v>#N/A</v>
      </c>
      <c r="E67" s="39"/>
      <c r="F67" s="36"/>
      <c r="G67" s="36"/>
      <c r="H67" s="26">
        <f>HYPERLINK('[1]реквизиты'!$A$20)</f>
      </c>
      <c r="I67" s="31"/>
      <c r="J67" s="109" t="str">
        <f>HYPERLINK('[1]реквизиты'!$A$8)</f>
        <v>Гл. секретарь, судья МК</v>
      </c>
      <c r="L67" s="25"/>
      <c r="M67" s="110"/>
      <c r="N67" s="110"/>
      <c r="O67" s="110"/>
      <c r="P67" s="112" t="str">
        <f>HYPERLINK('[1]реквизиты'!$G$8)</f>
        <v>Н.Ю. Глушкова</v>
      </c>
      <c r="Q67" s="25"/>
      <c r="R67" s="84"/>
    </row>
    <row r="68" spans="1:18" ht="12" customHeight="1" thickBot="1">
      <c r="A68" s="274"/>
      <c r="B68" s="329"/>
      <c r="C68" s="329"/>
      <c r="D68" s="329"/>
      <c r="E68" s="36"/>
      <c r="F68" s="36"/>
      <c r="G68" s="36"/>
      <c r="H68" s="45"/>
      <c r="I68" s="92"/>
      <c r="J68" s="93"/>
      <c r="K68" s="25"/>
      <c r="L68" s="25"/>
      <c r="M68" s="25"/>
      <c r="N68" s="110"/>
      <c r="O68" s="110"/>
      <c r="P68" s="113" t="str">
        <f>HYPERLINK('[1]реквизиты'!$G$9)</f>
        <v>/г. Рязань/</v>
      </c>
      <c r="Q68" s="25"/>
      <c r="R68" s="83"/>
    </row>
    <row r="69" spans="1:18" ht="9" customHeight="1">
      <c r="A69" s="83"/>
      <c r="B69" s="83"/>
      <c r="C69" s="83"/>
      <c r="D69" s="83"/>
      <c r="E69" s="91"/>
      <c r="F69" s="83"/>
      <c r="G69" s="83"/>
      <c r="H69" s="83"/>
      <c r="I69" s="83"/>
      <c r="J69" s="83"/>
      <c r="K69" s="25"/>
      <c r="L69" s="25"/>
      <c r="M69" s="25"/>
      <c r="N69" s="25"/>
      <c r="O69" s="25"/>
      <c r="P69" s="25"/>
      <c r="Q69" s="25"/>
      <c r="R69" s="83"/>
    </row>
    <row r="70" spans="1:18" ht="12.75">
      <c r="A70" s="83"/>
      <c r="B70" s="83"/>
      <c r="C70" s="83"/>
      <c r="D70" s="83"/>
      <c r="E70" s="91"/>
      <c r="F70" s="83"/>
      <c r="G70" s="83"/>
      <c r="H70" s="28">
        <f>HYPERLINK('[1]реквизиты'!$A$22)</f>
      </c>
      <c r="I70" s="31"/>
      <c r="J70" s="31"/>
      <c r="K70" s="25"/>
      <c r="L70" s="25"/>
      <c r="M70" s="25"/>
      <c r="N70" s="25"/>
      <c r="O70" s="25"/>
      <c r="P70" s="25"/>
      <c r="Q70" s="25"/>
      <c r="R70" s="84"/>
    </row>
    <row r="71" spans="1:18" ht="12.75">
      <c r="A71" s="84"/>
      <c r="B71" s="84"/>
      <c r="C71" s="84"/>
      <c r="D71" s="84"/>
      <c r="E71" s="93"/>
      <c r="F71" s="84"/>
      <c r="G71" s="84"/>
      <c r="H71" s="84"/>
      <c r="I71" s="84"/>
      <c r="J71" s="84"/>
      <c r="K71" s="89"/>
      <c r="L71" s="89"/>
      <c r="M71" s="89"/>
      <c r="N71" s="89"/>
      <c r="O71" s="89"/>
      <c r="P71" s="29">
        <f>HYPERLINK('[1]реквизиты'!$G$23)</f>
      </c>
      <c r="Q71" s="101"/>
      <c r="R71" s="83"/>
    </row>
    <row r="72" spans="1:18" ht="12.75">
      <c r="A72" s="83"/>
      <c r="B72" s="83"/>
      <c r="C72" s="83"/>
      <c r="D72" s="83"/>
      <c r="E72" s="91"/>
      <c r="F72" s="83"/>
      <c r="G72" s="83"/>
      <c r="H72" s="83"/>
      <c r="I72" s="83"/>
      <c r="J72" s="83"/>
      <c r="K72" s="83"/>
      <c r="L72" s="101"/>
      <c r="M72" s="101"/>
      <c r="N72" s="101"/>
      <c r="O72" s="101"/>
      <c r="P72" s="101"/>
      <c r="Q72" s="101"/>
      <c r="R72" s="83"/>
    </row>
    <row r="73" spans="1:18" ht="12.75">
      <c r="A73" s="83"/>
      <c r="B73" s="83"/>
      <c r="C73" s="83"/>
      <c r="D73" s="83"/>
      <c r="E73" s="91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2:5" ht="12.75">
      <c r="B74" s="83"/>
      <c r="C74" s="83"/>
      <c r="D74" s="83"/>
      <c r="E74" s="23"/>
    </row>
    <row r="75" spans="2:5" ht="12.75">
      <c r="B75" s="83"/>
      <c r="C75" s="83"/>
      <c r="D75" s="83"/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</sheetData>
  <mergeCells count="138">
    <mergeCell ref="D16:D17"/>
    <mergeCell ref="D8:D9"/>
    <mergeCell ref="D10:D11"/>
    <mergeCell ref="D12:D13"/>
    <mergeCell ref="D14:D15"/>
    <mergeCell ref="N32:R33"/>
    <mergeCell ref="N26:R27"/>
    <mergeCell ref="Q6:R7"/>
    <mergeCell ref="E3:N3"/>
    <mergeCell ref="P3:S4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I2:S2"/>
    <mergeCell ref="N47:R48"/>
    <mergeCell ref="N40:R41"/>
    <mergeCell ref="A1:R1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2010-02-15T13:11:56Z</cp:lastPrinted>
  <dcterms:created xsi:type="dcterms:W3CDTF">1996-10-08T23:32:33Z</dcterms:created>
  <dcterms:modified xsi:type="dcterms:W3CDTF">2010-02-18T08:03:29Z</dcterms:modified>
  <cp:category/>
  <cp:version/>
  <cp:contentType/>
  <cp:contentStatus/>
</cp:coreProperties>
</file>