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<sst xmlns="http://schemas.openxmlformats.org/spreadsheetml/2006/main" count="335" uniqueCount="195">
  <si>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</si>
  <si>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</si>
  <si>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</si>
  <si>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</si>
  <si>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</si>
  <si>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</si>
  <si>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</si>
  <si>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</si>
  <si>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</si>
  <si>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</si>
  <si>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</si>
  <si>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</si>
  <si>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</si>
  <si>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</si>
  <si>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</si>
  <si>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</si>
  <si>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</si>
  <si>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</si>
  <si>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</si>
  <si>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</si>
  <si>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</si>
  <si>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</si>
  <si>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</si>
  <si>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</si>
  <si>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</si>
  <si>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</si>
  <si>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</si>
  <si>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</si>
  <si>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</si>
  <si>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</si>
  <si>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</si>
  <si>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</si>
  <si>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</si>
  <si>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</si>
  <si>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</si>
  <si>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</si>
  <si>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</si>
  <si>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</si>
  <si>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</si>
  <si>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</si>
  <si>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</si>
  <si>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</si>
  <si>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</si>
  <si>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</si>
  <si>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</si>
  <si>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</si>
  <si>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</si>
  <si>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</si>
  <si>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</si>
  <si>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</si>
  <si>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</si>
  <si>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</si>
  <si>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</si>
  <si>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</si>
  <si>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</si>
  <si>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</si>
  <si>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</si>
  <si>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</si>
  <si>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</si>
  <si>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Бабкин Артём Сергеевич</t>
  </si>
  <si>
    <t>20.04.1992,КМС</t>
  </si>
  <si>
    <t>ЦФО,Смоленская ,Смоленск</t>
  </si>
  <si>
    <t>016793</t>
  </si>
  <si>
    <t>Герасимов С.А.</t>
  </si>
  <si>
    <t>Миловидов Алексей Павлович</t>
  </si>
  <si>
    <t>07.01.1992,МС</t>
  </si>
  <si>
    <t>ЦФО,Ивановская,Кинешма,МО</t>
  </si>
  <si>
    <t>001732</t>
  </si>
  <si>
    <t>Пшеницных И.А.</t>
  </si>
  <si>
    <t>Бердяев Сергей Юрьевич</t>
  </si>
  <si>
    <t>30.04.1990,КМС</t>
  </si>
  <si>
    <t>ДВФО,Амурская,Благовещенск</t>
  </si>
  <si>
    <t>Тришин В.Б.</t>
  </si>
  <si>
    <t>Ерелин Арслан Александрович</t>
  </si>
  <si>
    <t>24.01.1991,КМС</t>
  </si>
  <si>
    <t>СФО,Р Алтай,Г-Алтайск,Д</t>
  </si>
  <si>
    <t>015311</t>
  </si>
  <si>
    <t>Яйтаков М.Я.</t>
  </si>
  <si>
    <t>Самунов Амыр Станиславович</t>
  </si>
  <si>
    <t>18.07.1991,КМС</t>
  </si>
  <si>
    <t>Аткунов С.Ю.,Чичинов Р.Р.</t>
  </si>
  <si>
    <t>Келич Олег Иосифович</t>
  </si>
  <si>
    <t>17.04.1990, КМС</t>
  </si>
  <si>
    <t>ПФО,Самарская,Тольятти,МО</t>
  </si>
  <si>
    <t>008149</t>
  </si>
  <si>
    <t>Маховский Г.Н.</t>
  </si>
  <si>
    <t>Гюльахмедов Нурмет Аминулла Оглы</t>
  </si>
  <si>
    <t>27.08.1992, КМС</t>
  </si>
  <si>
    <t>ЦФО, Липецкая, Елец, Л</t>
  </si>
  <si>
    <t>016785</t>
  </si>
  <si>
    <t>Баранов С.А.</t>
  </si>
  <si>
    <t>Тутов Залим Мухамедович</t>
  </si>
  <si>
    <t>10.09.1991, МС</t>
  </si>
  <si>
    <t>ЮФО, Краснодарский, Армавир, Д</t>
  </si>
  <si>
    <t>Псеунов М.А.</t>
  </si>
  <si>
    <t>Караулов Василий Васильевич</t>
  </si>
  <si>
    <t>24.01.1991, МС</t>
  </si>
  <si>
    <t>Бабаян Р.М., Ивченко В.А.</t>
  </si>
  <si>
    <t>Пономаренко Данил Юрьевич</t>
  </si>
  <si>
    <t>07.09.1991,КМС</t>
  </si>
  <si>
    <t>УФО, Свердловская, В.Пышма, ПР</t>
  </si>
  <si>
    <t>002700</t>
  </si>
  <si>
    <t>Стенников В.Г., Мельников А.Н.</t>
  </si>
  <si>
    <t>Юдин Максим Александрович</t>
  </si>
  <si>
    <t>12.02.1991, КМС</t>
  </si>
  <si>
    <t>УФО, Свердловская, Богдан., МО</t>
  </si>
  <si>
    <t>Панов В.И.</t>
  </si>
  <si>
    <t>Куламов Юсиф Акиф Оглы</t>
  </si>
  <si>
    <t>23.08.1991, КМС</t>
  </si>
  <si>
    <t>СЗФО, Вологодская, Череповец, МО</t>
  </si>
  <si>
    <t>001556</t>
  </si>
  <si>
    <t>Гасаналиев К.В.</t>
  </si>
  <si>
    <t>Арбузов Руслан Николаевич</t>
  </si>
  <si>
    <t>17.06.1991, КМС</t>
  </si>
  <si>
    <t>ПФО, Оренбургская, Огренбург</t>
  </si>
  <si>
    <t>002837</t>
  </si>
  <si>
    <t>Султанов , Дмитриев</t>
  </si>
  <si>
    <t>Крайнов Артём Константинович</t>
  </si>
  <si>
    <t>31.07.1991, КМС</t>
  </si>
  <si>
    <t>Терсков</t>
  </si>
  <si>
    <t>Ахметзянов Ким Альбертович</t>
  </si>
  <si>
    <t>04.08.1992, КМС</t>
  </si>
  <si>
    <t>ПФО, Пермский, Березники, МО</t>
  </si>
  <si>
    <t>Бузилов В.Н.</t>
  </si>
  <si>
    <t>Гладких Владимир Андреевич</t>
  </si>
  <si>
    <t>08.11.1992, КМС</t>
  </si>
  <si>
    <t>УФО, Челябинская, Увелка МО</t>
  </si>
  <si>
    <t>002966</t>
  </si>
  <si>
    <t>Абдурахманов И.А.</t>
  </si>
  <si>
    <t>Стихов Роман Геннадьевич</t>
  </si>
  <si>
    <t>08.08.1990, МС</t>
  </si>
  <si>
    <t>Москва, ПР</t>
  </si>
  <si>
    <t>001112</t>
  </si>
  <si>
    <t>Астахов Д.Б., Попов Д.В., Булатов А.А.</t>
  </si>
  <si>
    <t>Арапочкин Алексей Сергеевич</t>
  </si>
  <si>
    <t>21.03.1990, КМС</t>
  </si>
  <si>
    <t>Москва, Д</t>
  </si>
  <si>
    <t>001064</t>
  </si>
  <si>
    <t>Лебедев А.А., Жизневский В.А.</t>
  </si>
  <si>
    <t>Саркисян Вартан Серобович</t>
  </si>
  <si>
    <t>29.07.1991, КМС</t>
  </si>
  <si>
    <t>001136</t>
  </si>
  <si>
    <t>Сальников В.В., Кобанов Д.Б.</t>
  </si>
  <si>
    <t>Пастухов Иван Сергеевич</t>
  </si>
  <si>
    <t>28.02.1992, КМС</t>
  </si>
  <si>
    <t>002054</t>
  </si>
  <si>
    <t>Соломатин С.В., Савкин А.В.</t>
  </si>
  <si>
    <t>Иванов Дмитрий Сергеевич</t>
  </si>
  <si>
    <t>23.12.1992, МС</t>
  </si>
  <si>
    <t>ЦФО, Тверская, Ржев, МО</t>
  </si>
  <si>
    <t>002992</t>
  </si>
  <si>
    <t>Образцов А.Н.</t>
  </si>
  <si>
    <t>Захаров Орцы Хасаинович</t>
  </si>
  <si>
    <t>18.03.1992, КМС</t>
  </si>
  <si>
    <t>ЮФО, Чеченская, Аргун, Л</t>
  </si>
  <si>
    <t>Султанов</t>
  </si>
  <si>
    <t>Мирзакадиев Курбан Абдусаламович</t>
  </si>
  <si>
    <t>29.04.1992, КМС</t>
  </si>
  <si>
    <t>ЮФО, Р.Дагестан, Махачкала, ПР</t>
  </si>
  <si>
    <t>Рабаданов Н, Исаев Б.И.</t>
  </si>
  <si>
    <t>Пухаев Бесик Кахаевич</t>
  </si>
  <si>
    <t>07.08.1990, МС</t>
  </si>
  <si>
    <t xml:space="preserve">ЮФО, Р.Алания, Владикавказ, МО </t>
  </si>
  <si>
    <t>020471</t>
  </si>
  <si>
    <t>Циклаури И., Кочиев А.</t>
  </si>
  <si>
    <t>в.к. 52  кг.</t>
  </si>
  <si>
    <t>Телеев Санал Константинович</t>
  </si>
  <si>
    <t>08.07.1990, КМС</t>
  </si>
  <si>
    <t>ЮФО, Р.Адыгея, Майкоп</t>
  </si>
  <si>
    <t>006048</t>
  </si>
  <si>
    <t>Хот Ю., Лиджиев С</t>
  </si>
  <si>
    <t>Сиражитдинов Денис Хамматович</t>
  </si>
  <si>
    <t>25.07.1991, КМС</t>
  </si>
  <si>
    <t>УФО, Челябинская, Челябинск, МО</t>
  </si>
  <si>
    <t>Аккуин Д.Ю.</t>
  </si>
  <si>
    <t>Ахмедьянов Данил Уелович</t>
  </si>
  <si>
    <t>22.11.1990, КМС</t>
  </si>
  <si>
    <t>008441</t>
  </si>
  <si>
    <t>19</t>
  </si>
  <si>
    <t>26</t>
  </si>
  <si>
    <t>3:1</t>
  </si>
  <si>
    <t>3:0</t>
  </si>
  <si>
    <t>3,5:0,5</t>
  </si>
  <si>
    <t>4:0</t>
  </si>
  <si>
    <t xml:space="preserve"> КРУГ утеш.-1 подгруппа А</t>
  </si>
  <si>
    <t xml:space="preserve"> КРУГ утеш-3  подгруппа В</t>
  </si>
  <si>
    <t>3,5:0</t>
  </si>
  <si>
    <t>за 3 место</t>
  </si>
  <si>
    <t>2,5:0</t>
  </si>
  <si>
    <t>9-12</t>
  </si>
  <si>
    <t>13-15</t>
  </si>
  <si>
    <t>16-18</t>
  </si>
  <si>
    <t>19-26</t>
  </si>
  <si>
    <t>13 (3:0)</t>
  </si>
  <si>
    <t>1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</si>
</sst>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/>
    </xf>
    <xf numFmtId="0" fontId="3" fillId="0" borderId="2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6" fillId="0" borderId="0" xfId="42" applyFont="1" applyFill="1" applyBorder="1" applyAlignment="1" applyProtection="1">
      <alignment horizontal="left"/>
      <protection/>
    </xf>
    <xf numFmtId="49" fontId="38" fillId="0" borderId="15" xfId="0" applyNumberFormat="1" applyFont="1" applyBorder="1" applyAlignment="1">
      <alignment horizontal="center" vertical="center" wrapText="1"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35" xfId="53" applyNumberFormat="1" applyBorder="1" applyAlignment="1">
      <alignment horizontal="center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6" fillId="0" borderId="50" xfId="42" applyFont="1" applyFill="1" applyBorder="1" applyAlignment="1" applyProtection="1">
      <alignment horizontal="left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52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3" xfId="53" applyNumberFormat="1" applyFont="1" applyBorder="1" applyAlignment="1">
      <alignment horizontal="center" vertical="center" wrapText="1"/>
      <protection/>
    </xf>
    <xf numFmtId="0" fontId="6" fillId="0" borderId="54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29" xfId="0" applyNumberFormat="1" applyFont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40" xfId="42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/>
    </xf>
    <xf numFmtId="0" fontId="5" fillId="0" borderId="0" xfId="42" applyFont="1" applyBorder="1" applyAlignment="1" applyProtection="1">
      <alignment horizontal="center" vertical="center" wrapText="1"/>
      <protection/>
    </xf>
    <xf numFmtId="0" fontId="39" fillId="24" borderId="58" xfId="42" applyFont="1" applyFill="1" applyBorder="1" applyAlignment="1" applyProtection="1">
      <alignment horizontal="center" vertical="center" wrapText="1"/>
      <protection/>
    </xf>
    <xf numFmtId="0" fontId="39" fillId="24" borderId="59" xfId="42" applyFont="1" applyFill="1" applyBorder="1" applyAlignment="1" applyProtection="1">
      <alignment horizontal="center" vertical="center" wrapText="1"/>
      <protection/>
    </xf>
    <xf numFmtId="0" fontId="39" fillId="24" borderId="60" xfId="42" applyFont="1" applyFill="1" applyBorder="1" applyAlignment="1" applyProtection="1">
      <alignment horizontal="center" vertical="center" wrapText="1"/>
      <protection/>
    </xf>
    <xf numFmtId="49" fontId="16" fillId="0" borderId="34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4" fontId="6" fillId="0" borderId="4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6" fillId="24" borderId="58" xfId="42" applyFont="1" applyFill="1" applyBorder="1" applyAlignment="1" applyProtection="1">
      <alignment horizontal="center" vertical="center" wrapText="1"/>
      <protection/>
    </xf>
    <xf numFmtId="0" fontId="36" fillId="24" borderId="59" xfId="42" applyFont="1" applyFill="1" applyBorder="1" applyAlignment="1" applyProtection="1">
      <alignment horizontal="center" vertical="center" wrapText="1"/>
      <protection/>
    </xf>
    <xf numFmtId="0" fontId="36" fillId="24" borderId="60" xfId="42" applyFont="1" applyFill="1" applyBorder="1" applyAlignment="1" applyProtection="1">
      <alignment horizontal="center" vertical="center" wrapText="1"/>
      <protection/>
    </xf>
    <xf numFmtId="14" fontId="6" fillId="0" borderId="29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6" fillId="17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25" borderId="34" xfId="0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62" xfId="42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7" fillId="0" borderId="62" xfId="42" applyFont="1" applyBorder="1" applyAlignment="1" applyProtection="1">
      <alignment horizontal="left" vertical="center" wrapText="1"/>
      <protection/>
    </xf>
    <xf numFmtId="0" fontId="37" fillId="0" borderId="63" xfId="0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37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81" xfId="0" applyNumberFormat="1" applyFont="1" applyBorder="1" applyAlignment="1">
      <alignment horizontal="center" vertical="center" wrapText="1"/>
    </xf>
    <xf numFmtId="0" fontId="3" fillId="0" borderId="82" xfId="42" applyFont="1" applyBorder="1" applyAlignment="1" applyProtection="1">
      <alignment horizontal="center" vertical="center"/>
      <protection/>
    </xf>
    <xf numFmtId="0" fontId="3" fillId="0" borderId="8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5" fillId="24" borderId="58" xfId="42" applyFont="1" applyFill="1" applyBorder="1" applyAlignment="1" applyProtection="1">
      <alignment horizontal="center" vertical="center" wrapText="1"/>
      <protection/>
    </xf>
    <xf numFmtId="0" fontId="5" fillId="24" borderId="59" xfId="42" applyFont="1" applyFill="1" applyBorder="1" applyAlignment="1" applyProtection="1">
      <alignment horizontal="center" vertical="center" wrapText="1"/>
      <protection/>
    </xf>
    <xf numFmtId="0" fontId="5" fillId="24" borderId="60" xfId="42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0" fillId="0" borderId="85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8">
      <selection activeCell="I69" sqref="A63:I70"/>
    </sheetView>
  </sheetViews>
  <sheetFormatPr defaultColWidth="9.140625" defaultRowHeight="12.75"/>
  <cols>
    <col min="1" max="1" width="1.7109375" style="117" customWidth="1"/>
    <col min="2" max="2" width="4.7109375" style="117" customWidth="1"/>
    <col min="3" max="3" width="19.7109375" style="117" customWidth="1"/>
    <col min="4" max="4" width="7.7109375" style="117" customWidth="1"/>
    <col min="5" max="5" width="12.7109375" style="117" customWidth="1"/>
    <col min="6" max="6" width="30.7109375" style="117" customWidth="1"/>
    <col min="7" max="9" width="7.7109375" style="117" customWidth="1"/>
    <col min="10" max="10" width="3.140625" style="117" customWidth="1"/>
    <col min="11" max="16384" width="9.140625" style="117" customWidth="1"/>
  </cols>
  <sheetData>
    <row r="1" spans="1:9" ht="23.25" customHeight="1">
      <c r="A1" s="116"/>
      <c r="B1" s="133" t="s">
        <v>53</v>
      </c>
      <c r="C1" s="133"/>
      <c r="D1" s="133"/>
      <c r="E1" s="133"/>
      <c r="F1" s="133"/>
      <c r="G1" s="133"/>
      <c r="H1" s="133"/>
      <c r="I1" s="133"/>
    </row>
    <row r="2" spans="1:9" ht="21" customHeight="1" thickBot="1">
      <c r="A2" s="116"/>
      <c r="B2" s="118"/>
      <c r="C2" s="118" t="s">
        <v>184</v>
      </c>
      <c r="D2" s="118"/>
      <c r="E2" s="118"/>
      <c r="F2" s="119" t="str">
        <f>HYPERLINK('пр.взв.'!D4)</f>
        <v>в.к. 52  кг.</v>
      </c>
      <c r="G2" s="118"/>
      <c r="H2" s="118"/>
      <c r="I2" s="118"/>
    </row>
    <row r="3" spans="1:9" ht="12.75" customHeight="1">
      <c r="A3" s="134"/>
      <c r="B3" s="135" t="s">
        <v>5</v>
      </c>
      <c r="C3" s="137" t="s">
        <v>6</v>
      </c>
      <c r="D3" s="139" t="s">
        <v>14</v>
      </c>
      <c r="E3" s="137" t="s">
        <v>15</v>
      </c>
      <c r="F3" s="137" t="s">
        <v>16</v>
      </c>
      <c r="G3" s="139" t="s">
        <v>54</v>
      </c>
      <c r="H3" s="137" t="s">
        <v>17</v>
      </c>
      <c r="I3" s="141" t="s">
        <v>18</v>
      </c>
    </row>
    <row r="4" spans="1:9" ht="13.5" thickBot="1">
      <c r="A4" s="134"/>
      <c r="B4" s="136"/>
      <c r="C4" s="138"/>
      <c r="D4" s="140"/>
      <c r="E4" s="138"/>
      <c r="F4" s="138"/>
      <c r="G4" s="140"/>
      <c r="H4" s="138"/>
      <c r="I4" s="142"/>
    </row>
    <row r="5" spans="1:9" ht="12.75" customHeight="1">
      <c r="A5" s="134"/>
      <c r="B5" s="143">
        <v>21</v>
      </c>
      <c r="C5" s="127" t="str">
        <f>VLOOKUP(B5,'пр.взв.'!B7:D70,2,FALSE)</f>
        <v>Ахмедьянов Данил Уелович</v>
      </c>
      <c r="D5" s="127" t="str">
        <f>VLOOKUP(C5,'пр.взв.'!C7:E70,2,FALSE)</f>
        <v>22.11.1990, КМС</v>
      </c>
      <c r="E5" s="127" t="str">
        <f>VLOOKUP(D5,'пр.взв.'!D7:F70,2,FALSE)</f>
        <v>УФО, Челябинская, Челябинск, МО</v>
      </c>
      <c r="F5" s="129"/>
      <c r="G5" s="129"/>
      <c r="H5" s="131"/>
      <c r="I5" s="125"/>
    </row>
    <row r="6" spans="1:9" ht="12.75">
      <c r="A6" s="134"/>
      <c r="B6" s="144"/>
      <c r="C6" s="128"/>
      <c r="D6" s="128"/>
      <c r="E6" s="128"/>
      <c r="F6" s="130"/>
      <c r="G6" s="130"/>
      <c r="H6" s="132"/>
      <c r="I6" s="126"/>
    </row>
    <row r="7" spans="1:9" ht="12.75">
      <c r="A7" s="134"/>
      <c r="B7" s="144">
        <v>3</v>
      </c>
      <c r="C7" s="146" t="str">
        <f>VLOOKUP(B7,'пр.взв.'!B7:D70,2,FALSE)</f>
        <v>Юдин Максим Александрович</v>
      </c>
      <c r="D7" s="146" t="str">
        <f>VLOOKUP(C7,'пр.взв.'!C7:E70,2,FALSE)</f>
        <v>12.02.1991, КМС</v>
      </c>
      <c r="E7" s="146" t="str">
        <f>VLOOKUP(D7,'пр.взв.'!D7:F70,2,FALSE)</f>
        <v>УФО, Свердловская, Богдан., МО</v>
      </c>
      <c r="F7" s="130"/>
      <c r="G7" s="130"/>
      <c r="H7" s="132"/>
      <c r="I7" s="126"/>
    </row>
    <row r="8" spans="1:9" ht="13.5" thickBot="1">
      <c r="A8" s="134"/>
      <c r="B8" s="145"/>
      <c r="C8" s="147"/>
      <c r="D8" s="147"/>
      <c r="E8" s="147"/>
      <c r="F8" s="148"/>
      <c r="G8" s="148"/>
      <c r="H8" s="154"/>
      <c r="I8" s="155"/>
    </row>
    <row r="9" spans="1:9" ht="12.75">
      <c r="A9" s="134"/>
      <c r="B9" s="151"/>
      <c r="C9" s="149" t="e">
        <f>VLOOKUP(B9,'пр.взв.'!B7:D70,2,FALSE)</f>
        <v>#N/A</v>
      </c>
      <c r="D9" s="149" t="e">
        <f>VLOOKUP(C9,'пр.взв.'!C7:E70,2,FALSE)</f>
        <v>#N/A</v>
      </c>
      <c r="E9" s="149" t="e">
        <f>VLOOKUP(D9,'пр.взв.'!D7:F70,2,FALSE)</f>
        <v>#N/A</v>
      </c>
      <c r="F9" s="150"/>
      <c r="G9" s="150"/>
      <c r="H9" s="124"/>
      <c r="I9" s="123"/>
    </row>
    <row r="10" spans="1:9" ht="12.75">
      <c r="A10" s="134"/>
      <c r="B10" s="144"/>
      <c r="C10" s="128"/>
      <c r="D10" s="128"/>
      <c r="E10" s="128"/>
      <c r="F10" s="130"/>
      <c r="G10" s="130"/>
      <c r="H10" s="132"/>
      <c r="I10" s="126"/>
    </row>
    <row r="11" spans="1:9" ht="12.75">
      <c r="A11" s="134"/>
      <c r="B11" s="144"/>
      <c r="C11" s="146" t="e">
        <f>VLOOKUP(B11,'пр.взв.'!B7:D70,2,FALSE)</f>
        <v>#N/A</v>
      </c>
      <c r="D11" s="146" t="e">
        <f>VLOOKUP(C11,'пр.взв.'!C7:E70,2,FALSE)</f>
        <v>#N/A</v>
      </c>
      <c r="E11" s="146" t="e">
        <f>VLOOKUP(D11,'пр.взв.'!D7:F70,2,FALSE)</f>
        <v>#N/A</v>
      </c>
      <c r="F11" s="130"/>
      <c r="G11" s="130"/>
      <c r="H11" s="132"/>
      <c r="I11" s="126"/>
    </row>
    <row r="12" spans="1:9" ht="13.5" thickBot="1">
      <c r="A12" s="134"/>
      <c r="B12" s="156"/>
      <c r="C12" s="149"/>
      <c r="D12" s="149"/>
      <c r="E12" s="149"/>
      <c r="F12" s="157"/>
      <c r="G12" s="157"/>
      <c r="H12" s="152"/>
      <c r="I12" s="153"/>
    </row>
    <row r="13" spans="1:9" ht="12.75">
      <c r="A13" s="134"/>
      <c r="B13" s="143"/>
      <c r="C13" s="127" t="e">
        <f>VLOOKUP(B13,'пр.взв.'!B7:D70,2,FALSE)</f>
        <v>#N/A</v>
      </c>
      <c r="D13" s="127" t="e">
        <f>VLOOKUP(C13,'пр.взв.'!C7:E70,2,FALSE)</f>
        <v>#N/A</v>
      </c>
      <c r="E13" s="127" t="e">
        <f>VLOOKUP(D13,'пр.взв.'!D7:F70,2,FALSE)</f>
        <v>#N/A</v>
      </c>
      <c r="F13" s="129"/>
      <c r="G13" s="129"/>
      <c r="H13" s="131"/>
      <c r="I13" s="125"/>
    </row>
    <row r="14" spans="1:9" ht="12.75">
      <c r="A14" s="134"/>
      <c r="B14" s="144"/>
      <c r="C14" s="128"/>
      <c r="D14" s="128"/>
      <c r="E14" s="128"/>
      <c r="F14" s="130"/>
      <c r="G14" s="130"/>
      <c r="H14" s="132"/>
      <c r="I14" s="126"/>
    </row>
    <row r="15" spans="1:9" ht="12.75">
      <c r="A15" s="134"/>
      <c r="B15" s="144"/>
      <c r="C15" s="146" t="e">
        <f>VLOOKUP(B15,'пр.взв.'!B7:D70,2,FALSE)</f>
        <v>#N/A</v>
      </c>
      <c r="D15" s="146" t="e">
        <f>VLOOKUP(C15,'пр.взв.'!C7:E70,2,FALSE)</f>
        <v>#N/A</v>
      </c>
      <c r="E15" s="146" t="e">
        <f>VLOOKUP(D15,'пр.взв.'!D7:F70,2,FALSE)</f>
        <v>#N/A</v>
      </c>
      <c r="F15" s="130"/>
      <c r="G15" s="130"/>
      <c r="H15" s="132"/>
      <c r="I15" s="126"/>
    </row>
    <row r="16" spans="1:9" ht="13.5" thickBot="1">
      <c r="A16" s="134"/>
      <c r="B16" s="145"/>
      <c r="C16" s="147"/>
      <c r="D16" s="147"/>
      <c r="E16" s="147"/>
      <c r="F16" s="148"/>
      <c r="G16" s="148"/>
      <c r="H16" s="154"/>
      <c r="I16" s="155"/>
    </row>
    <row r="17" spans="1:9" ht="12.75">
      <c r="A17" s="134"/>
      <c r="B17" s="151"/>
      <c r="C17" s="149" t="e">
        <f>VLOOKUP(B17,'пр.взв.'!B7:D70,2,FALSE)</f>
        <v>#N/A</v>
      </c>
      <c r="D17" s="149" t="e">
        <f>VLOOKUP(C17,'пр.взв.'!C7:E70,2,FALSE)</f>
        <v>#N/A</v>
      </c>
      <c r="E17" s="149" t="e">
        <f>VLOOKUP(D17,'пр.взв.'!D7:F70,2,FALSE)</f>
        <v>#N/A</v>
      </c>
      <c r="F17" s="150"/>
      <c r="G17" s="150"/>
      <c r="H17" s="124"/>
      <c r="I17" s="123"/>
    </row>
    <row r="18" spans="1:9" ht="12.75">
      <c r="A18" s="134"/>
      <c r="B18" s="144"/>
      <c r="C18" s="128"/>
      <c r="D18" s="128"/>
      <c r="E18" s="128"/>
      <c r="F18" s="130"/>
      <c r="G18" s="130"/>
      <c r="H18" s="132"/>
      <c r="I18" s="126"/>
    </row>
    <row r="19" spans="1:9" ht="12.75">
      <c r="A19" s="134"/>
      <c r="B19" s="144"/>
      <c r="C19" s="146" t="e">
        <f>VLOOKUP(B19,'пр.взв.'!B7:D70,2,FALSE)</f>
        <v>#N/A</v>
      </c>
      <c r="D19" s="146" t="e">
        <f>VLOOKUP(C19,'пр.взв.'!C7:E70,2,FALSE)</f>
        <v>#N/A</v>
      </c>
      <c r="E19" s="146" t="e">
        <f>VLOOKUP(D19,'пр.взв.'!D7:F70,2,FALSE)</f>
        <v>#N/A</v>
      </c>
      <c r="F19" s="130"/>
      <c r="G19" s="130"/>
      <c r="H19" s="132"/>
      <c r="I19" s="126"/>
    </row>
    <row r="20" spans="1:9" ht="13.5" thickBot="1">
      <c r="A20" s="134"/>
      <c r="B20" s="156"/>
      <c r="C20" s="149"/>
      <c r="D20" s="149"/>
      <c r="E20" s="149"/>
      <c r="F20" s="157"/>
      <c r="G20" s="157"/>
      <c r="H20" s="152"/>
      <c r="I20" s="153"/>
    </row>
    <row r="21" spans="1:9" ht="12.75">
      <c r="A21" s="134"/>
      <c r="B21" s="143"/>
      <c r="C21" s="127" t="e">
        <f>VLOOKUP(B21,'пр.взв.'!B7:D70,2,FALSE)</f>
        <v>#N/A</v>
      </c>
      <c r="D21" s="127" t="e">
        <f>VLOOKUP(C21,'пр.взв.'!C7:E70,2,FALSE)</f>
        <v>#N/A</v>
      </c>
      <c r="E21" s="127" t="e">
        <f>VLOOKUP(D21,'пр.взв.'!D7:F70,2,FALSE)</f>
        <v>#N/A</v>
      </c>
      <c r="F21" s="129"/>
      <c r="G21" s="129"/>
      <c r="H21" s="131"/>
      <c r="I21" s="125"/>
    </row>
    <row r="22" spans="1:9" ht="12.75">
      <c r="A22" s="134"/>
      <c r="B22" s="144"/>
      <c r="C22" s="128"/>
      <c r="D22" s="128"/>
      <c r="E22" s="128"/>
      <c r="F22" s="130"/>
      <c r="G22" s="130"/>
      <c r="H22" s="132"/>
      <c r="I22" s="126"/>
    </row>
    <row r="23" spans="1:9" ht="12.75">
      <c r="A23" s="134"/>
      <c r="B23" s="144"/>
      <c r="C23" s="146" t="e">
        <f>VLOOKUP(B23,'пр.взв.'!B7:D70,2,FALSE)</f>
        <v>#N/A</v>
      </c>
      <c r="D23" s="146" t="e">
        <f>VLOOKUP(C23,'пр.взв.'!C7:E70,2,FALSE)</f>
        <v>#N/A</v>
      </c>
      <c r="E23" s="146" t="e">
        <f>VLOOKUP(D23,'пр.взв.'!D7:F70,2,FALSE)</f>
        <v>#N/A</v>
      </c>
      <c r="F23" s="130"/>
      <c r="G23" s="130"/>
      <c r="H23" s="132"/>
      <c r="I23" s="126"/>
    </row>
    <row r="24" spans="1:9" ht="13.5" thickBot="1">
      <c r="A24" s="134"/>
      <c r="B24" s="145"/>
      <c r="C24" s="147"/>
      <c r="D24" s="147"/>
      <c r="E24" s="147"/>
      <c r="F24" s="148"/>
      <c r="G24" s="148"/>
      <c r="H24" s="154"/>
      <c r="I24" s="155"/>
    </row>
    <row r="25" spans="1:9" ht="12.75">
      <c r="A25" s="134"/>
      <c r="B25" s="143"/>
      <c r="C25" s="127" t="e">
        <f>VLOOKUP(B25,'пр.взв.'!B7:D70,2,FALSE)</f>
        <v>#N/A</v>
      </c>
      <c r="D25" s="127" t="e">
        <f>VLOOKUP(C25,'пр.взв.'!C7:E70,2,FALSE)</f>
        <v>#N/A</v>
      </c>
      <c r="E25" s="127" t="e">
        <f>VLOOKUP(D25,'пр.взв.'!D7:F70,2,FALSE)</f>
        <v>#N/A</v>
      </c>
      <c r="F25" s="129"/>
      <c r="G25" s="129"/>
      <c r="H25" s="131"/>
      <c r="I25" s="125"/>
    </row>
    <row r="26" spans="1:9" ht="12.75">
      <c r="A26" s="134"/>
      <c r="B26" s="144"/>
      <c r="C26" s="128"/>
      <c r="D26" s="128"/>
      <c r="E26" s="128"/>
      <c r="F26" s="130"/>
      <c r="G26" s="130"/>
      <c r="H26" s="132"/>
      <c r="I26" s="126"/>
    </row>
    <row r="27" spans="1:9" ht="12.75">
      <c r="A27" s="134"/>
      <c r="B27" s="144"/>
      <c r="C27" s="146" t="e">
        <f>VLOOKUP(B27,'пр.взв.'!B7:D70,2,FALSE)</f>
        <v>#N/A</v>
      </c>
      <c r="D27" s="146" t="e">
        <f>VLOOKUP(C27,'пр.взв.'!C7:E70,2,FALSE)</f>
        <v>#N/A</v>
      </c>
      <c r="E27" s="146" t="e">
        <f>VLOOKUP(D27,'пр.взв.'!D7:F70,2,FALSE)</f>
        <v>#N/A</v>
      </c>
      <c r="F27" s="130"/>
      <c r="G27" s="130"/>
      <c r="H27" s="132"/>
      <c r="I27" s="126"/>
    </row>
    <row r="28" spans="1:9" ht="13.5" thickBot="1">
      <c r="A28" s="134"/>
      <c r="B28" s="145"/>
      <c r="C28" s="147"/>
      <c r="D28" s="147"/>
      <c r="E28" s="147"/>
      <c r="F28" s="148"/>
      <c r="G28" s="148"/>
      <c r="H28" s="154"/>
      <c r="I28" s="155"/>
    </row>
    <row r="29" spans="1:9" ht="12.75">
      <c r="A29" s="134"/>
      <c r="B29" s="151"/>
      <c r="C29" s="149" t="e">
        <f>VLOOKUP(B29,'пр.взв.'!B7:D70,2,FALSE)</f>
        <v>#N/A</v>
      </c>
      <c r="D29" s="149" t="e">
        <f>VLOOKUP(C29,'пр.взв.'!C7:E70,2,FALSE)</f>
        <v>#N/A</v>
      </c>
      <c r="E29" s="149" t="e">
        <f>VLOOKUP(D29,'пр.взв.'!D7:F70,2,FALSE)</f>
        <v>#N/A</v>
      </c>
      <c r="F29" s="150"/>
      <c r="G29" s="150"/>
      <c r="H29" s="124"/>
      <c r="I29" s="123"/>
    </row>
    <row r="30" spans="1:9" ht="12.75">
      <c r="A30" s="134"/>
      <c r="B30" s="144"/>
      <c r="C30" s="128"/>
      <c r="D30" s="128"/>
      <c r="E30" s="128"/>
      <c r="F30" s="130"/>
      <c r="G30" s="130"/>
      <c r="H30" s="132"/>
      <c r="I30" s="126"/>
    </row>
    <row r="31" spans="1:9" ht="12.75">
      <c r="A31" s="134"/>
      <c r="B31" s="144"/>
      <c r="C31" s="146" t="e">
        <f>VLOOKUP(B31,'пр.взв.'!B7:D70,2,FALSE)</f>
        <v>#N/A</v>
      </c>
      <c r="D31" s="146" t="e">
        <f>VLOOKUP(C31,'пр.взв.'!C7:E70,2,FALSE)</f>
        <v>#N/A</v>
      </c>
      <c r="E31" s="146" t="e">
        <f>VLOOKUP(D31,'пр.взв.'!D7:F70,2,FALSE)</f>
        <v>#N/A</v>
      </c>
      <c r="F31" s="130"/>
      <c r="G31" s="130"/>
      <c r="H31" s="132"/>
      <c r="I31" s="126"/>
    </row>
    <row r="32" spans="1:9" ht="13.5" thickBot="1">
      <c r="A32" s="134"/>
      <c r="B32" s="156"/>
      <c r="C32" s="149"/>
      <c r="D32" s="149"/>
      <c r="E32" s="149"/>
      <c r="F32" s="157"/>
      <c r="G32" s="157"/>
      <c r="H32" s="152"/>
      <c r="I32" s="153"/>
    </row>
    <row r="33" spans="1:9" ht="12.75">
      <c r="A33" s="134"/>
      <c r="B33" s="143"/>
      <c r="C33" s="127" t="e">
        <f>VLOOKUP(B33,'пр.взв.'!B7:D70,2,FALSE)</f>
        <v>#N/A</v>
      </c>
      <c r="D33" s="127" t="e">
        <f>VLOOKUP(C33,'пр.взв.'!C7:E70,2,FALSE)</f>
        <v>#N/A</v>
      </c>
      <c r="E33" s="127" t="e">
        <f>VLOOKUP(D33,'пр.взв.'!D7:F70,2,FALSE)</f>
        <v>#N/A</v>
      </c>
      <c r="F33" s="129"/>
      <c r="G33" s="129"/>
      <c r="H33" s="131"/>
      <c r="I33" s="125"/>
    </row>
    <row r="34" spans="1:9" ht="12.75">
      <c r="A34" s="134"/>
      <c r="B34" s="144"/>
      <c r="C34" s="128"/>
      <c r="D34" s="128"/>
      <c r="E34" s="128"/>
      <c r="F34" s="130"/>
      <c r="G34" s="130"/>
      <c r="H34" s="132"/>
      <c r="I34" s="126"/>
    </row>
    <row r="35" spans="1:9" ht="12.75">
      <c r="A35" s="134"/>
      <c r="B35" s="144"/>
      <c r="C35" s="146" t="e">
        <f>VLOOKUP(B35,'пр.взв.'!B7:D70,2,FALSE)</f>
        <v>#N/A</v>
      </c>
      <c r="D35" s="146" t="e">
        <f>VLOOKUP(C35,'пр.взв.'!C7:E70,2,FALSE)</f>
        <v>#N/A</v>
      </c>
      <c r="E35" s="146" t="e">
        <f>VLOOKUP(D35,'пр.взв.'!D7:F70,2,FALSE)</f>
        <v>#N/A</v>
      </c>
      <c r="F35" s="130"/>
      <c r="G35" s="130"/>
      <c r="H35" s="132"/>
      <c r="I35" s="126"/>
    </row>
    <row r="36" spans="1:9" ht="13.5" thickBot="1">
      <c r="A36" s="134"/>
      <c r="B36" s="145"/>
      <c r="C36" s="147"/>
      <c r="D36" s="147"/>
      <c r="E36" s="147"/>
      <c r="F36" s="148"/>
      <c r="G36" s="148"/>
      <c r="H36" s="154"/>
      <c r="I36" s="155"/>
    </row>
    <row r="37" spans="1:9" ht="12.75">
      <c r="A37" s="134"/>
      <c r="B37" s="151"/>
      <c r="C37" s="149" t="e">
        <f>VLOOKUP(B37,'пр.взв.'!B7:D70,2,FALSE)</f>
        <v>#N/A</v>
      </c>
      <c r="D37" s="149" t="e">
        <f>VLOOKUP(C37,'пр.взв.'!C7:E70,2,FALSE)</f>
        <v>#N/A</v>
      </c>
      <c r="E37" s="149" t="e">
        <f>VLOOKUP(D37,'пр.взв.'!D7:F70,2,FALSE)</f>
        <v>#N/A</v>
      </c>
      <c r="F37" s="150"/>
      <c r="G37" s="150"/>
      <c r="H37" s="124"/>
      <c r="I37" s="123"/>
    </row>
    <row r="38" spans="1:9" ht="12.75">
      <c r="A38" s="134"/>
      <c r="B38" s="144"/>
      <c r="C38" s="128"/>
      <c r="D38" s="128"/>
      <c r="E38" s="128"/>
      <c r="F38" s="130"/>
      <c r="G38" s="130"/>
      <c r="H38" s="132"/>
      <c r="I38" s="126"/>
    </row>
    <row r="39" spans="1:9" ht="12.75">
      <c r="A39" s="134"/>
      <c r="B39" s="144"/>
      <c r="C39" s="146" t="e">
        <f>VLOOKUP(B39,'пр.взв.'!B7:D70,2,FALSE)</f>
        <v>#N/A</v>
      </c>
      <c r="D39" s="146" t="e">
        <f>VLOOKUP(C39,'пр.взв.'!C7:E70,2,FALSE)</f>
        <v>#N/A</v>
      </c>
      <c r="E39" s="146" t="e">
        <f>VLOOKUP(D39,'пр.взв.'!D7:F70,2,FALSE)</f>
        <v>#N/A</v>
      </c>
      <c r="F39" s="130"/>
      <c r="G39" s="130"/>
      <c r="H39" s="132"/>
      <c r="I39" s="126"/>
    </row>
    <row r="40" spans="1:9" ht="13.5" thickBot="1">
      <c r="A40" s="134"/>
      <c r="B40" s="156"/>
      <c r="C40" s="149"/>
      <c r="D40" s="149"/>
      <c r="E40" s="149"/>
      <c r="F40" s="157"/>
      <c r="G40" s="157"/>
      <c r="H40" s="152"/>
      <c r="I40" s="153"/>
    </row>
    <row r="41" spans="1:9" ht="12.75">
      <c r="A41" s="134"/>
      <c r="B41" s="143"/>
      <c r="C41" s="127" t="e">
        <f>VLOOKUP(B41,'пр.взв.'!B7:D70,2,FALSE)</f>
        <v>#N/A</v>
      </c>
      <c r="D41" s="127" t="e">
        <f>VLOOKUP(C41,'пр.взв.'!C7:E70,2,FALSE)</f>
        <v>#N/A</v>
      </c>
      <c r="E41" s="127" t="e">
        <f>VLOOKUP(D41,'пр.взв.'!D7:F70,2,FALSE)</f>
        <v>#N/A</v>
      </c>
      <c r="F41" s="129"/>
      <c r="G41" s="129"/>
      <c r="H41" s="131"/>
      <c r="I41" s="125"/>
    </row>
    <row r="42" spans="1:9" ht="12.75">
      <c r="A42" s="134"/>
      <c r="B42" s="144"/>
      <c r="C42" s="128"/>
      <c r="D42" s="128"/>
      <c r="E42" s="128"/>
      <c r="F42" s="130"/>
      <c r="G42" s="130"/>
      <c r="H42" s="132"/>
      <c r="I42" s="126"/>
    </row>
    <row r="43" spans="1:9" ht="12.75">
      <c r="A43" s="134"/>
      <c r="B43" s="144"/>
      <c r="C43" s="146" t="e">
        <f>VLOOKUP(B43,'пр.взв.'!B7:D70,2,FALSE)</f>
        <v>#N/A</v>
      </c>
      <c r="D43" s="146" t="e">
        <f>VLOOKUP(C43,'пр.взв.'!C7:E70,2,FALSE)</f>
        <v>#N/A</v>
      </c>
      <c r="E43" s="146" t="e">
        <f>VLOOKUP(D43,'пр.взв.'!D7:F70,2,FALSE)</f>
        <v>#N/A</v>
      </c>
      <c r="F43" s="130"/>
      <c r="G43" s="130"/>
      <c r="H43" s="132"/>
      <c r="I43" s="126"/>
    </row>
    <row r="44" spans="1:9" ht="13.5" thickBot="1">
      <c r="A44" s="134"/>
      <c r="B44" s="145"/>
      <c r="C44" s="147"/>
      <c r="D44" s="147"/>
      <c r="E44" s="147"/>
      <c r="F44" s="148"/>
      <c r="G44" s="148"/>
      <c r="H44" s="154"/>
      <c r="I44" s="155"/>
    </row>
    <row r="45" spans="1:9" ht="12.75">
      <c r="A45" s="134"/>
      <c r="B45" s="151"/>
      <c r="C45" s="149" t="e">
        <f>VLOOKUP(B45,'пр.взв.'!B7:D70,2,FALSE)</f>
        <v>#N/A</v>
      </c>
      <c r="D45" s="149" t="e">
        <f>VLOOKUP(C45,'пр.взв.'!C7:E70,2,FALSE)</f>
        <v>#N/A</v>
      </c>
      <c r="E45" s="149" t="e">
        <f>VLOOKUP(D45,'пр.взв.'!D7:F70,2,FALSE)</f>
        <v>#N/A</v>
      </c>
      <c r="F45" s="150"/>
      <c r="G45" s="150"/>
      <c r="H45" s="124"/>
      <c r="I45" s="123"/>
    </row>
    <row r="46" spans="1:9" ht="12.75">
      <c r="A46" s="134"/>
      <c r="B46" s="144"/>
      <c r="C46" s="128"/>
      <c r="D46" s="128"/>
      <c r="E46" s="128"/>
      <c r="F46" s="130"/>
      <c r="G46" s="130"/>
      <c r="H46" s="132"/>
      <c r="I46" s="126"/>
    </row>
    <row r="47" spans="1:9" ht="12.75">
      <c r="A47" s="134"/>
      <c r="B47" s="144"/>
      <c r="C47" s="146" t="e">
        <f>VLOOKUP(B47,'пр.взв.'!B7:D72,2,FALSE)</f>
        <v>#N/A</v>
      </c>
      <c r="D47" s="146" t="e">
        <f>VLOOKUP(C47,'пр.взв.'!C7:E72,2,FALSE)</f>
        <v>#N/A</v>
      </c>
      <c r="E47" s="146" t="e">
        <f>VLOOKUP(D47,'пр.взв.'!D7:F72,2,FALSE)</f>
        <v>#N/A</v>
      </c>
      <c r="F47" s="130"/>
      <c r="G47" s="130"/>
      <c r="H47" s="132"/>
      <c r="I47" s="126"/>
    </row>
    <row r="48" spans="1:9" ht="13.5" thickBot="1">
      <c r="A48" s="134"/>
      <c r="B48" s="156"/>
      <c r="C48" s="149"/>
      <c r="D48" s="149"/>
      <c r="E48" s="149"/>
      <c r="F48" s="157"/>
      <c r="G48" s="157"/>
      <c r="H48" s="152"/>
      <c r="I48" s="153"/>
    </row>
    <row r="49" spans="1:9" ht="12.75">
      <c r="A49" s="134"/>
      <c r="B49" s="143"/>
      <c r="C49" s="127" t="e">
        <f>VLOOKUP(B49,'пр.взв.'!B7:D74,2,FALSE)</f>
        <v>#N/A</v>
      </c>
      <c r="D49" s="127" t="e">
        <f>VLOOKUP(C49,'пр.взв.'!C7:E74,2,FALSE)</f>
        <v>#N/A</v>
      </c>
      <c r="E49" s="127" t="e">
        <f>VLOOKUP(D49,'пр.взв.'!D7:F74,2,FALSE)</f>
        <v>#N/A</v>
      </c>
      <c r="F49" s="129"/>
      <c r="G49" s="129"/>
      <c r="H49" s="131"/>
      <c r="I49" s="125"/>
    </row>
    <row r="50" spans="1:9" ht="12.75">
      <c r="A50" s="134"/>
      <c r="B50" s="144"/>
      <c r="C50" s="128"/>
      <c r="D50" s="128"/>
      <c r="E50" s="128"/>
      <c r="F50" s="130"/>
      <c r="G50" s="130"/>
      <c r="H50" s="132"/>
      <c r="I50" s="126"/>
    </row>
    <row r="51" spans="1:9" ht="12.75">
      <c r="A51" s="134"/>
      <c r="B51" s="144"/>
      <c r="C51" s="146" t="e">
        <f>VLOOKUP(B51,'пр.взв.'!B7:D76,2,FALSE)</f>
        <v>#N/A</v>
      </c>
      <c r="D51" s="146" t="e">
        <f>VLOOKUP(C51,'пр.взв.'!C7:E76,2,FALSE)</f>
        <v>#N/A</v>
      </c>
      <c r="E51" s="146" t="e">
        <f>VLOOKUP(D51,'пр.взв.'!D7:F76,2,FALSE)</f>
        <v>#N/A</v>
      </c>
      <c r="F51" s="130"/>
      <c r="G51" s="130"/>
      <c r="H51" s="132"/>
      <c r="I51" s="126"/>
    </row>
    <row r="52" spans="1:9" ht="13.5" thickBot="1">
      <c r="A52" s="134"/>
      <c r="B52" s="145"/>
      <c r="C52" s="147"/>
      <c r="D52" s="147"/>
      <c r="E52" s="147"/>
      <c r="F52" s="148"/>
      <c r="G52" s="148"/>
      <c r="H52" s="154"/>
      <c r="I52" s="155"/>
    </row>
    <row r="53" spans="1:9" ht="12.75">
      <c r="A53" s="134"/>
      <c r="B53" s="151"/>
      <c r="C53" s="149" t="e">
        <f>VLOOKUP(B53,'пр.взв.'!B7:D78,2,FALSE)</f>
        <v>#N/A</v>
      </c>
      <c r="D53" s="149" t="e">
        <f>VLOOKUP(C53,'пр.взв.'!C7:E78,2,FALSE)</f>
        <v>#N/A</v>
      </c>
      <c r="E53" s="149" t="e">
        <f>VLOOKUP(D53,'пр.взв.'!D7:F78,2,FALSE)</f>
        <v>#N/A</v>
      </c>
      <c r="F53" s="150"/>
      <c r="G53" s="150"/>
      <c r="H53" s="124"/>
      <c r="I53" s="123"/>
    </row>
    <row r="54" spans="1:9" ht="12.75">
      <c r="A54" s="134"/>
      <c r="B54" s="144"/>
      <c r="C54" s="128"/>
      <c r="D54" s="128"/>
      <c r="E54" s="128"/>
      <c r="F54" s="130"/>
      <c r="G54" s="130"/>
      <c r="H54" s="132"/>
      <c r="I54" s="126"/>
    </row>
    <row r="55" spans="1:9" ht="12.75">
      <c r="A55" s="134"/>
      <c r="B55" s="144"/>
      <c r="C55" s="146" t="e">
        <f>VLOOKUP(B55,'пр.взв.'!B7:D70,2,FALSE)</f>
        <v>#N/A</v>
      </c>
      <c r="D55" s="146" t="e">
        <f>VLOOKUP(C55,'пр.взв.'!C7:E70,2,FALSE)</f>
        <v>#N/A</v>
      </c>
      <c r="E55" s="146" t="e">
        <f>VLOOKUP(D55,'пр.взв.'!D7:F70,2,FALSE)</f>
        <v>#N/A</v>
      </c>
      <c r="F55" s="130"/>
      <c r="G55" s="130"/>
      <c r="H55" s="132"/>
      <c r="I55" s="126"/>
    </row>
    <row r="56" spans="1:9" ht="13.5" thickBot="1">
      <c r="A56" s="134"/>
      <c r="B56" s="156"/>
      <c r="C56" s="149"/>
      <c r="D56" s="149"/>
      <c r="E56" s="149"/>
      <c r="F56" s="157"/>
      <c r="G56" s="157"/>
      <c r="H56" s="152"/>
      <c r="I56" s="153"/>
    </row>
    <row r="57" spans="1:9" ht="12.75">
      <c r="A57" s="134"/>
      <c r="B57" s="143"/>
      <c r="C57" s="127" t="e">
        <f>VLOOKUP(B57,'пр.взв.'!B7:D72,2,FALSE)</f>
        <v>#N/A</v>
      </c>
      <c r="D57" s="127" t="e">
        <f>VLOOKUP(C57,'пр.взв.'!C7:E72,2,FALSE)</f>
        <v>#N/A</v>
      </c>
      <c r="E57" s="127" t="e">
        <f>VLOOKUP(D57,'пр.взв.'!D7:F72,2,FALSE)</f>
        <v>#N/A</v>
      </c>
      <c r="F57" s="158"/>
      <c r="G57" s="129"/>
      <c r="H57" s="131"/>
      <c r="I57" s="125"/>
    </row>
    <row r="58" spans="1:9" ht="12.75">
      <c r="A58" s="134"/>
      <c r="B58" s="144"/>
      <c r="C58" s="128"/>
      <c r="D58" s="128"/>
      <c r="E58" s="128"/>
      <c r="F58" s="159"/>
      <c r="G58" s="130"/>
      <c r="H58" s="132"/>
      <c r="I58" s="126"/>
    </row>
    <row r="59" spans="1:9" ht="12.75">
      <c r="A59" s="134"/>
      <c r="B59" s="144"/>
      <c r="C59" s="146" t="e">
        <f>VLOOKUP(B59,'пр.взв.'!B7:D74,2,FALSE)</f>
        <v>#N/A</v>
      </c>
      <c r="D59" s="146" t="e">
        <f>VLOOKUP(C59,'пр.взв.'!C7:E74,2,FALSE)</f>
        <v>#N/A</v>
      </c>
      <c r="E59" s="146" t="e">
        <f>VLOOKUP(D59,'пр.взв.'!D7:F74,2,FALSE)</f>
        <v>#N/A</v>
      </c>
      <c r="F59" s="159"/>
      <c r="G59" s="130"/>
      <c r="H59" s="132"/>
      <c r="I59" s="126"/>
    </row>
    <row r="60" spans="1:9" ht="13.5" thickBot="1">
      <c r="A60" s="134"/>
      <c r="B60" s="145"/>
      <c r="C60" s="147"/>
      <c r="D60" s="147"/>
      <c r="E60" s="147"/>
      <c r="F60" s="160"/>
      <c r="G60" s="148"/>
      <c r="H60" s="154"/>
      <c r="I60" s="155"/>
    </row>
    <row r="61" spans="1:9" ht="28.5" customHeight="1">
      <c r="A61" s="116"/>
      <c r="B61" s="120"/>
      <c r="C61" s="120"/>
      <c r="D61" s="120"/>
      <c r="E61" s="120"/>
      <c r="F61" s="120"/>
      <c r="G61" s="120"/>
      <c r="H61" s="120"/>
      <c r="I61" s="120"/>
    </row>
    <row r="62" spans="1:9" ht="12.75">
      <c r="A62" s="116"/>
      <c r="B62" s="120"/>
      <c r="C62" s="120"/>
      <c r="D62" s="120"/>
      <c r="E62" s="120"/>
      <c r="F62" s="120"/>
      <c r="G62" s="120"/>
      <c r="H62" s="120"/>
      <c r="I62" s="120"/>
    </row>
    <row r="63" spans="1:9" ht="17.25" customHeight="1">
      <c r="A63" s="116"/>
      <c r="B63" s="133" t="s">
        <v>53</v>
      </c>
      <c r="C63" s="133"/>
      <c r="D63" s="133"/>
      <c r="E63" s="133"/>
      <c r="F63" s="133"/>
      <c r="G63" s="133"/>
      <c r="H63" s="133"/>
      <c r="I63" s="133"/>
    </row>
    <row r="64" spans="1:9" ht="24.75" customHeight="1" thickBot="1">
      <c r="A64" s="116"/>
      <c r="B64" s="118"/>
      <c r="C64" s="118" t="s">
        <v>185</v>
      </c>
      <c r="D64" s="118"/>
      <c r="E64" s="118"/>
      <c r="F64" s="119" t="str">
        <f>HYPERLINK('пр.взв.'!D4)</f>
        <v>в.к. 52  кг.</v>
      </c>
      <c r="G64" s="118"/>
      <c r="H64" s="118"/>
      <c r="I64" s="118"/>
    </row>
    <row r="65" spans="1:9" ht="12.75" customHeight="1">
      <c r="A65" s="116"/>
      <c r="B65" s="135" t="s">
        <v>5</v>
      </c>
      <c r="C65" s="137" t="s">
        <v>6</v>
      </c>
      <c r="D65" s="139" t="s">
        <v>14</v>
      </c>
      <c r="E65" s="137" t="s">
        <v>15</v>
      </c>
      <c r="F65" s="137" t="s">
        <v>16</v>
      </c>
      <c r="G65" s="139" t="s">
        <v>54</v>
      </c>
      <c r="H65" s="137" t="s">
        <v>17</v>
      </c>
      <c r="I65" s="141" t="s">
        <v>18</v>
      </c>
    </row>
    <row r="66" spans="1:9" ht="13.5" thickBot="1">
      <c r="A66" s="116"/>
      <c r="B66" s="136"/>
      <c r="C66" s="138"/>
      <c r="D66" s="140"/>
      <c r="E66" s="138"/>
      <c r="F66" s="138"/>
      <c r="G66" s="140"/>
      <c r="H66" s="138"/>
      <c r="I66" s="142"/>
    </row>
    <row r="67" spans="1:9" ht="12.75" customHeight="1">
      <c r="A67" s="116"/>
      <c r="B67" s="143">
        <v>10</v>
      </c>
      <c r="C67" s="127" t="str">
        <f>VLOOKUP(B67,'пр.взв.'!B7:D132,2,FALSE)</f>
        <v>Тутов Залим Мухамедович</v>
      </c>
      <c r="D67" s="127" t="str">
        <f>VLOOKUP(C67,'пр.взв.'!C7:E132,2,FALSE)</f>
        <v>10.09.1991, МС</v>
      </c>
      <c r="E67" s="127" t="str">
        <f>VLOOKUP(D67,'пр.взв.'!D7:F132,2,FALSE)</f>
        <v>ЮФО, Краснодарский, Армавир, Д</v>
      </c>
      <c r="F67" s="129"/>
      <c r="G67" s="129"/>
      <c r="H67" s="131"/>
      <c r="I67" s="125"/>
    </row>
    <row r="68" spans="1:9" ht="12.75" customHeight="1">
      <c r="A68" s="116"/>
      <c r="B68" s="144"/>
      <c r="C68" s="128"/>
      <c r="D68" s="128"/>
      <c r="E68" s="128"/>
      <c r="F68" s="130"/>
      <c r="G68" s="130"/>
      <c r="H68" s="132"/>
      <c r="I68" s="126"/>
    </row>
    <row r="69" spans="1:9" ht="12.75" customHeight="1">
      <c r="A69" s="116"/>
      <c r="B69" s="144">
        <v>16</v>
      </c>
      <c r="C69" s="146" t="str">
        <f>VLOOKUP(B69,'пр.взв.'!B7:D132,2,FALSE)</f>
        <v>Арапочкин Алексей Сергеевич</v>
      </c>
      <c r="D69" s="146" t="str">
        <f>VLOOKUP(C69,'пр.взв.'!C7:E132,2,FALSE)</f>
        <v>21.03.1990, КМС</v>
      </c>
      <c r="E69" s="146" t="str">
        <f>VLOOKUP(D69,'пр.взв.'!D7:F132,2,FALSE)</f>
        <v>Москва, Д</v>
      </c>
      <c r="F69" s="130"/>
      <c r="G69" s="130"/>
      <c r="H69" s="132"/>
      <c r="I69" s="126"/>
    </row>
    <row r="70" spans="1:9" ht="13.5" customHeight="1" thickBot="1">
      <c r="A70" s="116"/>
      <c r="B70" s="156"/>
      <c r="C70" s="147"/>
      <c r="D70" s="147"/>
      <c r="E70" s="147"/>
      <c r="F70" s="157"/>
      <c r="G70" s="157"/>
      <c r="H70" s="152"/>
      <c r="I70" s="153"/>
    </row>
    <row r="71" spans="1:9" ht="12.75" customHeight="1">
      <c r="A71" s="116"/>
      <c r="B71" s="143"/>
      <c r="C71" s="149" t="e">
        <f>VLOOKUP(B71,'пр.взв.'!B7:D132,2,FALSE)</f>
        <v>#N/A</v>
      </c>
      <c r="D71" s="149" t="e">
        <f>VLOOKUP(C71,'пр.взв.'!C7:E132,2,FALSE)</f>
        <v>#N/A</v>
      </c>
      <c r="E71" s="149" t="e">
        <f>VLOOKUP(D71,'пр.взв.'!D7:F132,2,FALSE)</f>
        <v>#N/A</v>
      </c>
      <c r="F71" s="129"/>
      <c r="G71" s="129"/>
      <c r="H71" s="131"/>
      <c r="I71" s="125"/>
    </row>
    <row r="72" spans="1:9" ht="12.75" customHeight="1">
      <c r="A72" s="116"/>
      <c r="B72" s="144"/>
      <c r="C72" s="128"/>
      <c r="D72" s="128"/>
      <c r="E72" s="128"/>
      <c r="F72" s="130"/>
      <c r="G72" s="130"/>
      <c r="H72" s="132"/>
      <c r="I72" s="126"/>
    </row>
    <row r="73" spans="1:9" ht="12.75" customHeight="1">
      <c r="A73" s="116"/>
      <c r="B73" s="144"/>
      <c r="C73" s="146" t="e">
        <f>VLOOKUP(B73,'пр.взв.'!B7:D132,2,FALSE)</f>
        <v>#N/A</v>
      </c>
      <c r="D73" s="146" t="e">
        <f>VLOOKUP(C73,'пр.взв.'!C7:E132,2,FALSE)</f>
        <v>#N/A</v>
      </c>
      <c r="E73" s="146" t="e">
        <f>VLOOKUP(D73,'пр.взв.'!D7:F132,2,FALSE)</f>
        <v>#N/A</v>
      </c>
      <c r="F73" s="130"/>
      <c r="G73" s="130"/>
      <c r="H73" s="132"/>
      <c r="I73" s="126"/>
    </row>
    <row r="74" spans="1:9" ht="13.5" customHeight="1" thickBot="1">
      <c r="A74" s="116"/>
      <c r="B74" s="145"/>
      <c r="C74" s="149"/>
      <c r="D74" s="149"/>
      <c r="E74" s="149"/>
      <c r="F74" s="148"/>
      <c r="G74" s="148"/>
      <c r="H74" s="154"/>
      <c r="I74" s="155"/>
    </row>
    <row r="75" spans="1:9" ht="12.75" customHeight="1">
      <c r="A75" s="116"/>
      <c r="B75" s="151"/>
      <c r="C75" s="127" t="e">
        <f>VLOOKUP(B75,'пр.взв.'!B7:D132,2,FALSE)</f>
        <v>#N/A</v>
      </c>
      <c r="D75" s="127" t="e">
        <f>VLOOKUP(C75,'пр.взв.'!C7:E132,2,FALSE)</f>
        <v>#N/A</v>
      </c>
      <c r="E75" s="127" t="e">
        <f>VLOOKUP(D75,'пр.взв.'!D7:F132,2,FALSE)</f>
        <v>#N/A</v>
      </c>
      <c r="F75" s="150"/>
      <c r="G75" s="150"/>
      <c r="H75" s="124"/>
      <c r="I75" s="123"/>
    </row>
    <row r="76" spans="1:9" ht="12.75" customHeight="1">
      <c r="A76" s="116"/>
      <c r="B76" s="144"/>
      <c r="C76" s="128"/>
      <c r="D76" s="128"/>
      <c r="E76" s="128"/>
      <c r="F76" s="130"/>
      <c r="G76" s="130"/>
      <c r="H76" s="132"/>
      <c r="I76" s="126"/>
    </row>
    <row r="77" spans="1:9" ht="12.75" customHeight="1">
      <c r="A77" s="116"/>
      <c r="B77" s="144"/>
      <c r="C77" s="146" t="e">
        <f>VLOOKUP(B77,'пр.взв.'!B7:D132,2,FALSE)</f>
        <v>#N/A</v>
      </c>
      <c r="D77" s="146" t="e">
        <f>VLOOKUP(C77,'пр.взв.'!C7:E132,2,FALSE)</f>
        <v>#N/A</v>
      </c>
      <c r="E77" s="146" t="e">
        <f>VLOOKUP(D77,'пр.взв.'!D7:F132,2,FALSE)</f>
        <v>#N/A</v>
      </c>
      <c r="F77" s="130"/>
      <c r="G77" s="130"/>
      <c r="H77" s="132"/>
      <c r="I77" s="126"/>
    </row>
    <row r="78" spans="1:9" ht="13.5" customHeight="1" thickBot="1">
      <c r="A78" s="116"/>
      <c r="B78" s="156"/>
      <c r="C78" s="147"/>
      <c r="D78" s="147"/>
      <c r="E78" s="147"/>
      <c r="F78" s="157"/>
      <c r="G78" s="157"/>
      <c r="H78" s="152"/>
      <c r="I78" s="153"/>
    </row>
    <row r="79" spans="1:9" ht="12.75" customHeight="1">
      <c r="A79" s="116"/>
      <c r="B79" s="143"/>
      <c r="C79" s="149" t="e">
        <f>VLOOKUP(B79,'пр.взв.'!B7:D132,2,FALSE)</f>
        <v>#N/A</v>
      </c>
      <c r="D79" s="149" t="e">
        <f>VLOOKUP(C79,'пр.взв.'!C7:E132,2,FALSE)</f>
        <v>#N/A</v>
      </c>
      <c r="E79" s="149" t="e">
        <f>VLOOKUP(D79,'пр.взв.'!D7:F132,2,FALSE)</f>
        <v>#N/A</v>
      </c>
      <c r="F79" s="129"/>
      <c r="G79" s="129"/>
      <c r="H79" s="131"/>
      <c r="I79" s="125"/>
    </row>
    <row r="80" spans="1:9" ht="12.75" customHeight="1">
      <c r="A80" s="116"/>
      <c r="B80" s="144"/>
      <c r="C80" s="128"/>
      <c r="D80" s="128"/>
      <c r="E80" s="128"/>
      <c r="F80" s="130"/>
      <c r="G80" s="130"/>
      <c r="H80" s="132"/>
      <c r="I80" s="126"/>
    </row>
    <row r="81" spans="1:9" ht="12.75" customHeight="1">
      <c r="A81" s="116"/>
      <c r="B81" s="144"/>
      <c r="C81" s="146" t="e">
        <f>VLOOKUP(B81,'пр.взв.'!B7:D132,2,FALSE)</f>
        <v>#N/A</v>
      </c>
      <c r="D81" s="146" t="e">
        <f>VLOOKUP(C81,'пр.взв.'!C7:E132,2,FALSE)</f>
        <v>#N/A</v>
      </c>
      <c r="E81" s="146" t="e">
        <f>VLOOKUP(D81,'пр.взв.'!D7:F132,2,FALSE)</f>
        <v>#N/A</v>
      </c>
      <c r="F81" s="130"/>
      <c r="G81" s="130"/>
      <c r="H81" s="132"/>
      <c r="I81" s="126"/>
    </row>
    <row r="82" spans="1:9" ht="13.5" customHeight="1" thickBot="1">
      <c r="A82" s="116"/>
      <c r="B82" s="145"/>
      <c r="C82" s="149"/>
      <c r="D82" s="149"/>
      <c r="E82" s="149"/>
      <c r="F82" s="148"/>
      <c r="G82" s="148"/>
      <c r="H82" s="154"/>
      <c r="I82" s="155"/>
    </row>
    <row r="83" spans="1:9" ht="12.75" customHeight="1">
      <c r="A83" s="116"/>
      <c r="B83" s="151"/>
      <c r="C83" s="127" t="e">
        <f>VLOOKUP(B83,'пр.взв.'!B7:D132,2,FALSE)</f>
        <v>#N/A</v>
      </c>
      <c r="D83" s="127" t="e">
        <f>VLOOKUP(C83,'пр.взв.'!C7:E132,2,FALSE)</f>
        <v>#N/A</v>
      </c>
      <c r="E83" s="127" t="e">
        <f>VLOOKUP(D83,'пр.взв.'!D7:F132,2,FALSE)</f>
        <v>#N/A</v>
      </c>
      <c r="F83" s="150"/>
      <c r="G83" s="150"/>
      <c r="H83" s="124"/>
      <c r="I83" s="123"/>
    </row>
    <row r="84" spans="1:9" ht="12.75" customHeight="1">
      <c r="A84" s="116"/>
      <c r="B84" s="144"/>
      <c r="C84" s="128"/>
      <c r="D84" s="128"/>
      <c r="E84" s="128"/>
      <c r="F84" s="130"/>
      <c r="G84" s="130"/>
      <c r="H84" s="132"/>
      <c r="I84" s="126"/>
    </row>
    <row r="85" spans="1:9" ht="12.75" customHeight="1">
      <c r="A85" s="116"/>
      <c r="B85" s="144"/>
      <c r="C85" s="146" t="e">
        <f>VLOOKUP(B85,'пр.взв.'!B7:D132,2,FALSE)</f>
        <v>#N/A</v>
      </c>
      <c r="D85" s="146" t="e">
        <f>VLOOKUP(C85,'пр.взв.'!C7:E132,2,FALSE)</f>
        <v>#N/A</v>
      </c>
      <c r="E85" s="146" t="e">
        <f>VLOOKUP(D85,'пр.взв.'!D7:F132,2,FALSE)</f>
        <v>#N/A</v>
      </c>
      <c r="F85" s="130"/>
      <c r="G85" s="130"/>
      <c r="H85" s="132"/>
      <c r="I85" s="126"/>
    </row>
    <row r="86" spans="1:9" ht="13.5" customHeight="1" thickBot="1">
      <c r="A86" s="116"/>
      <c r="B86" s="156"/>
      <c r="C86" s="147"/>
      <c r="D86" s="147"/>
      <c r="E86" s="147"/>
      <c r="F86" s="157"/>
      <c r="G86" s="157"/>
      <c r="H86" s="152"/>
      <c r="I86" s="153"/>
    </row>
    <row r="87" spans="1:9" ht="12.75" customHeight="1">
      <c r="A87" s="116"/>
      <c r="B87" s="143"/>
      <c r="C87" s="127" t="e">
        <f>VLOOKUP(B87,'пр.взв.'!B7:D132,2,FALSE)</f>
        <v>#N/A</v>
      </c>
      <c r="D87" s="127" t="e">
        <f>VLOOKUP(C87,'пр.взв.'!C7:E132,2,FALSE)</f>
        <v>#N/A</v>
      </c>
      <c r="E87" s="127" t="e">
        <f>VLOOKUP(D87,'пр.взв.'!D7:F132,2,FALSE)</f>
        <v>#N/A</v>
      </c>
      <c r="F87" s="129"/>
      <c r="G87" s="129"/>
      <c r="H87" s="131"/>
      <c r="I87" s="125"/>
    </row>
    <row r="88" spans="1:9" ht="12.75" customHeight="1">
      <c r="A88" s="116"/>
      <c r="B88" s="144"/>
      <c r="C88" s="128"/>
      <c r="D88" s="128"/>
      <c r="E88" s="128"/>
      <c r="F88" s="130"/>
      <c r="G88" s="130"/>
      <c r="H88" s="132"/>
      <c r="I88" s="126"/>
    </row>
    <row r="89" spans="1:9" ht="12.75" customHeight="1">
      <c r="A89" s="116"/>
      <c r="B89" s="144"/>
      <c r="C89" s="146" t="e">
        <f>VLOOKUP(B89,'пр.взв.'!B7:D132,2,FALSE)</f>
        <v>#N/A</v>
      </c>
      <c r="D89" s="146" t="e">
        <f>VLOOKUP(C89,'пр.взв.'!C7:E132,2,FALSE)</f>
        <v>#N/A</v>
      </c>
      <c r="E89" s="146" t="e">
        <f>VLOOKUP(D89,'пр.взв.'!D7:F132,2,FALSE)</f>
        <v>#N/A</v>
      </c>
      <c r="F89" s="130"/>
      <c r="G89" s="130"/>
      <c r="H89" s="132"/>
      <c r="I89" s="126"/>
    </row>
    <row r="90" spans="1:9" ht="13.5" customHeight="1" thickBot="1">
      <c r="A90" s="116"/>
      <c r="B90" s="145"/>
      <c r="C90" s="147"/>
      <c r="D90" s="147"/>
      <c r="E90" s="147"/>
      <c r="F90" s="148"/>
      <c r="G90" s="148"/>
      <c r="H90" s="154"/>
      <c r="I90" s="155"/>
    </row>
    <row r="91" spans="1:9" ht="12.75" customHeight="1">
      <c r="A91" s="116"/>
      <c r="B91" s="151"/>
      <c r="C91" s="149" t="e">
        <f>VLOOKUP(B91,'пр.взв.'!B7:D132,2,FALSE)</f>
        <v>#N/A</v>
      </c>
      <c r="D91" s="149" t="e">
        <f>VLOOKUP(C91,'пр.взв.'!C7:E132,2,FALSE)</f>
        <v>#N/A</v>
      </c>
      <c r="E91" s="149" t="e">
        <f>VLOOKUP(D91,'пр.взв.'!D7:F132,2,FALSE)</f>
        <v>#N/A</v>
      </c>
      <c r="F91" s="150"/>
      <c r="G91" s="150"/>
      <c r="H91" s="124"/>
      <c r="I91" s="123"/>
    </row>
    <row r="92" spans="1:9" ht="12.75" customHeight="1">
      <c r="A92" s="116"/>
      <c r="B92" s="144"/>
      <c r="C92" s="128"/>
      <c r="D92" s="128"/>
      <c r="E92" s="128"/>
      <c r="F92" s="130"/>
      <c r="G92" s="130"/>
      <c r="H92" s="132"/>
      <c r="I92" s="126"/>
    </row>
    <row r="93" spans="1:9" ht="12.75" customHeight="1">
      <c r="A93" s="116"/>
      <c r="B93" s="144"/>
      <c r="C93" s="146" t="e">
        <f>VLOOKUP(B93,'пр.взв.'!B7:D132,2,FALSE)</f>
        <v>#N/A</v>
      </c>
      <c r="D93" s="146" t="e">
        <f>VLOOKUP(C93,'пр.взв.'!C7:E132,2,FALSE)</f>
        <v>#N/A</v>
      </c>
      <c r="E93" s="146" t="e">
        <f>VLOOKUP(D93,'пр.взв.'!D7:F132,2,FALSE)</f>
        <v>#N/A</v>
      </c>
      <c r="F93" s="130"/>
      <c r="G93" s="130"/>
      <c r="H93" s="132"/>
      <c r="I93" s="126"/>
    </row>
    <row r="94" spans="1:9" ht="13.5" customHeight="1" thickBot="1">
      <c r="A94" s="116"/>
      <c r="B94" s="156"/>
      <c r="C94" s="149"/>
      <c r="D94" s="149"/>
      <c r="E94" s="149"/>
      <c r="F94" s="157"/>
      <c r="G94" s="157"/>
      <c r="H94" s="152"/>
      <c r="I94" s="153"/>
    </row>
    <row r="95" spans="1:9" ht="12.75" customHeight="1">
      <c r="A95" s="116"/>
      <c r="B95" s="143"/>
      <c r="C95" s="127" t="e">
        <f>VLOOKUP(B95,'пр.взв.'!B7:D132,2,FALSE)</f>
        <v>#N/A</v>
      </c>
      <c r="D95" s="127" t="e">
        <f>VLOOKUP(C95,'пр.взв.'!C7:E132,2,FALSE)</f>
        <v>#N/A</v>
      </c>
      <c r="E95" s="127" t="e">
        <f>VLOOKUP(D95,'пр.взв.'!D7:F132,2,FALSE)</f>
        <v>#N/A</v>
      </c>
      <c r="F95" s="129"/>
      <c r="G95" s="129"/>
      <c r="H95" s="131"/>
      <c r="I95" s="125"/>
    </row>
    <row r="96" spans="1:9" ht="12.75" customHeight="1">
      <c r="A96" s="116"/>
      <c r="B96" s="144"/>
      <c r="C96" s="128"/>
      <c r="D96" s="128"/>
      <c r="E96" s="128"/>
      <c r="F96" s="130"/>
      <c r="G96" s="130"/>
      <c r="H96" s="132"/>
      <c r="I96" s="126"/>
    </row>
    <row r="97" spans="1:9" ht="12.75" customHeight="1">
      <c r="A97" s="116"/>
      <c r="B97" s="144"/>
      <c r="C97" s="146" t="e">
        <f>VLOOKUP(B97,'пр.взв.'!B7:D132,2,FALSE)</f>
        <v>#N/A</v>
      </c>
      <c r="D97" s="146" t="e">
        <f>VLOOKUP(C97,'пр.взв.'!C7:E132,2,FALSE)</f>
        <v>#N/A</v>
      </c>
      <c r="E97" s="146" t="e">
        <f>VLOOKUP(D97,'пр.взв.'!D7:F132,2,FALSE)</f>
        <v>#N/A</v>
      </c>
      <c r="F97" s="130"/>
      <c r="G97" s="130"/>
      <c r="H97" s="132"/>
      <c r="I97" s="126"/>
    </row>
    <row r="98" spans="1:9" ht="13.5" customHeight="1" thickBot="1">
      <c r="A98" s="116"/>
      <c r="B98" s="145"/>
      <c r="C98" s="147"/>
      <c r="D98" s="147"/>
      <c r="E98" s="147"/>
      <c r="F98" s="148"/>
      <c r="G98" s="148"/>
      <c r="H98" s="154"/>
      <c r="I98" s="155"/>
    </row>
    <row r="99" spans="1:9" ht="12.75" customHeight="1">
      <c r="A99" s="116"/>
      <c r="B99" s="151"/>
      <c r="C99" s="149" t="e">
        <f>VLOOKUP(B99,'пр.взв.'!B7:D132,2,FALSE)</f>
        <v>#N/A</v>
      </c>
      <c r="D99" s="149" t="e">
        <f>VLOOKUP(C99,'пр.взв.'!C7:E132,2,FALSE)</f>
        <v>#N/A</v>
      </c>
      <c r="E99" s="149" t="e">
        <f>VLOOKUP(D99,'пр.взв.'!D7:F132,2,FALSE)</f>
        <v>#N/A</v>
      </c>
      <c r="F99" s="150"/>
      <c r="G99" s="150"/>
      <c r="H99" s="124"/>
      <c r="I99" s="123"/>
    </row>
    <row r="100" spans="1:9" ht="12.75" customHeight="1">
      <c r="A100" s="116"/>
      <c r="B100" s="144"/>
      <c r="C100" s="128"/>
      <c r="D100" s="128"/>
      <c r="E100" s="128"/>
      <c r="F100" s="130"/>
      <c r="G100" s="130"/>
      <c r="H100" s="132"/>
      <c r="I100" s="126"/>
    </row>
    <row r="101" spans="1:9" ht="12.75" customHeight="1">
      <c r="A101" s="116"/>
      <c r="B101" s="144"/>
      <c r="C101" s="146" t="e">
        <f>VLOOKUP(B101,'пр.взв.'!B7:D132,2,FALSE)</f>
        <v>#N/A</v>
      </c>
      <c r="D101" s="146" t="e">
        <f>VLOOKUP(C101,'пр.взв.'!C7:E132,2,FALSE)</f>
        <v>#N/A</v>
      </c>
      <c r="E101" s="146" t="e">
        <f>VLOOKUP(D101,'пр.взв.'!D7:F132,2,FALSE)</f>
        <v>#N/A</v>
      </c>
      <c r="F101" s="130"/>
      <c r="G101" s="130"/>
      <c r="H101" s="132"/>
      <c r="I101" s="126"/>
    </row>
    <row r="102" spans="1:9" ht="13.5" customHeight="1" thickBot="1">
      <c r="A102" s="116"/>
      <c r="B102" s="156"/>
      <c r="C102" s="149"/>
      <c r="D102" s="149"/>
      <c r="E102" s="149"/>
      <c r="F102" s="157"/>
      <c r="G102" s="157"/>
      <c r="H102" s="152"/>
      <c r="I102" s="153"/>
    </row>
    <row r="103" spans="1:9" ht="12.75" customHeight="1">
      <c r="A103" s="116"/>
      <c r="B103" s="143"/>
      <c r="C103" s="127" t="e">
        <f>VLOOKUP(B103,'пр.взв.'!B7:D132,2,FALSE)</f>
        <v>#N/A</v>
      </c>
      <c r="D103" s="127" t="e">
        <f>VLOOKUP(C103,'пр.взв.'!C7:E132,2,FALSE)</f>
        <v>#N/A</v>
      </c>
      <c r="E103" s="127" t="e">
        <f>VLOOKUP(D103,'пр.взв.'!D7:F132,2,FALSE)</f>
        <v>#N/A</v>
      </c>
      <c r="F103" s="129"/>
      <c r="G103" s="129"/>
      <c r="H103" s="131"/>
      <c r="I103" s="125"/>
    </row>
    <row r="104" spans="1:9" ht="12.75" customHeight="1">
      <c r="A104" s="116"/>
      <c r="B104" s="144"/>
      <c r="C104" s="128"/>
      <c r="D104" s="128"/>
      <c r="E104" s="128"/>
      <c r="F104" s="130"/>
      <c r="G104" s="130"/>
      <c r="H104" s="132"/>
      <c r="I104" s="126"/>
    </row>
    <row r="105" spans="1:9" ht="12.75" customHeight="1">
      <c r="A105" s="116"/>
      <c r="B105" s="144"/>
      <c r="C105" s="146" t="e">
        <f>VLOOKUP(B105,'пр.взв.'!B7:D132,2,FALSE)</f>
        <v>#N/A</v>
      </c>
      <c r="D105" s="146" t="e">
        <f>VLOOKUP(C105,'пр.взв.'!C7:E132,2,FALSE)</f>
        <v>#N/A</v>
      </c>
      <c r="E105" s="146" t="e">
        <f>VLOOKUP(D105,'пр.взв.'!D7:F132,2,FALSE)</f>
        <v>#N/A</v>
      </c>
      <c r="F105" s="130"/>
      <c r="G105" s="130"/>
      <c r="H105" s="132"/>
      <c r="I105" s="126"/>
    </row>
    <row r="106" spans="1:9" ht="13.5" customHeight="1" thickBot="1">
      <c r="A106" s="116"/>
      <c r="B106" s="145"/>
      <c r="C106" s="147"/>
      <c r="D106" s="147"/>
      <c r="E106" s="147"/>
      <c r="F106" s="148"/>
      <c r="G106" s="148"/>
      <c r="H106" s="154"/>
      <c r="I106" s="155"/>
    </row>
    <row r="107" spans="1:9" ht="12.75" customHeight="1">
      <c r="A107" s="116"/>
      <c r="B107" s="151"/>
      <c r="C107" s="149" t="e">
        <f>VLOOKUP(B107,'пр.взв.'!B7:D132,2,FALSE)</f>
        <v>#N/A</v>
      </c>
      <c r="D107" s="149" t="e">
        <f>VLOOKUP(C107,'пр.взв.'!C7:E132,2,FALSE)</f>
        <v>#N/A</v>
      </c>
      <c r="E107" s="149" t="e">
        <f>VLOOKUP(D107,'пр.взв.'!D7:F132,2,FALSE)</f>
        <v>#N/A</v>
      </c>
      <c r="F107" s="150"/>
      <c r="G107" s="150"/>
      <c r="H107" s="124"/>
      <c r="I107" s="123"/>
    </row>
    <row r="108" spans="1:9" ht="12.75" customHeight="1">
      <c r="A108" s="116"/>
      <c r="B108" s="144"/>
      <c r="C108" s="128"/>
      <c r="D108" s="128"/>
      <c r="E108" s="128"/>
      <c r="F108" s="130"/>
      <c r="G108" s="130"/>
      <c r="H108" s="132"/>
      <c r="I108" s="126"/>
    </row>
    <row r="109" spans="1:9" ht="12.75" customHeight="1">
      <c r="A109" s="116"/>
      <c r="B109" s="144"/>
      <c r="C109" s="146" t="e">
        <f>VLOOKUP(B109,'пр.взв.'!B7:D134,2,FALSE)</f>
        <v>#N/A</v>
      </c>
      <c r="D109" s="146" t="e">
        <f>VLOOKUP(C109,'пр.взв.'!C7:E134,2,FALSE)</f>
        <v>#N/A</v>
      </c>
      <c r="E109" s="146" t="e">
        <f>VLOOKUP(D109,'пр.взв.'!D7:F134,2,FALSE)</f>
        <v>#N/A</v>
      </c>
      <c r="F109" s="130"/>
      <c r="G109" s="130"/>
      <c r="H109" s="132"/>
      <c r="I109" s="126"/>
    </row>
    <row r="110" spans="1:9" ht="13.5" customHeight="1" thickBot="1">
      <c r="A110" s="116"/>
      <c r="B110" s="156"/>
      <c r="C110" s="149"/>
      <c r="D110" s="149"/>
      <c r="E110" s="149"/>
      <c r="F110" s="157"/>
      <c r="G110" s="157"/>
      <c r="H110" s="152"/>
      <c r="I110" s="153"/>
    </row>
    <row r="111" spans="1:9" ht="12.75" customHeight="1">
      <c r="A111" s="116"/>
      <c r="B111" s="143"/>
      <c r="C111" s="127" t="e">
        <f>VLOOKUP(B111,'пр.взв.'!B7:D136,2,FALSE)</f>
        <v>#N/A</v>
      </c>
      <c r="D111" s="127" t="e">
        <f>VLOOKUP(C111,'пр.взв.'!C7:E136,2,FALSE)</f>
        <v>#N/A</v>
      </c>
      <c r="E111" s="127" t="e">
        <f>VLOOKUP(D111,'пр.взв.'!D7:F136,2,FALSE)</f>
        <v>#N/A</v>
      </c>
      <c r="F111" s="129"/>
      <c r="G111" s="129"/>
      <c r="H111" s="131"/>
      <c r="I111" s="125"/>
    </row>
    <row r="112" spans="1:9" ht="12.75" customHeight="1">
      <c r="A112" s="116"/>
      <c r="B112" s="144"/>
      <c r="C112" s="128"/>
      <c r="D112" s="128"/>
      <c r="E112" s="128"/>
      <c r="F112" s="130"/>
      <c r="G112" s="130"/>
      <c r="H112" s="132"/>
      <c r="I112" s="126"/>
    </row>
    <row r="113" spans="1:9" ht="12.75" customHeight="1">
      <c r="A113" s="116"/>
      <c r="B113" s="144"/>
      <c r="C113" s="146" t="e">
        <f>VLOOKUP(B113,'пр.взв.'!B7:D138,2,FALSE)</f>
        <v>#N/A</v>
      </c>
      <c r="D113" s="146" t="e">
        <f>VLOOKUP(C113,'пр.взв.'!C7:E138,2,FALSE)</f>
        <v>#N/A</v>
      </c>
      <c r="E113" s="146" t="e">
        <f>VLOOKUP(D113,'пр.взв.'!D7:F138,2,FALSE)</f>
        <v>#N/A</v>
      </c>
      <c r="F113" s="130"/>
      <c r="G113" s="130"/>
      <c r="H113" s="132"/>
      <c r="I113" s="126"/>
    </row>
    <row r="114" spans="1:9" ht="13.5" customHeight="1" thickBot="1">
      <c r="A114" s="116"/>
      <c r="B114" s="145"/>
      <c r="C114" s="147"/>
      <c r="D114" s="147"/>
      <c r="E114" s="147"/>
      <c r="F114" s="148"/>
      <c r="G114" s="148"/>
      <c r="H114" s="154"/>
      <c r="I114" s="155"/>
    </row>
    <row r="115" spans="1:9" ht="12.75" customHeight="1">
      <c r="A115" s="116"/>
      <c r="B115" s="151"/>
      <c r="C115" s="149" t="e">
        <f>VLOOKUP(B115,'пр.взв.'!B7:D140,2,FALSE)</f>
        <v>#N/A</v>
      </c>
      <c r="D115" s="149" t="e">
        <f>VLOOKUP(C115,'пр.взв.'!C7:E140,2,FALSE)</f>
        <v>#N/A</v>
      </c>
      <c r="E115" s="149" t="e">
        <f>VLOOKUP(D115,'пр.взв.'!D7:F140,2,FALSE)</f>
        <v>#N/A</v>
      </c>
      <c r="F115" s="150"/>
      <c r="G115" s="150"/>
      <c r="H115" s="124"/>
      <c r="I115" s="123"/>
    </row>
    <row r="116" spans="1:9" ht="12.75" customHeight="1">
      <c r="A116" s="116"/>
      <c r="B116" s="144"/>
      <c r="C116" s="128"/>
      <c r="D116" s="128"/>
      <c r="E116" s="128"/>
      <c r="F116" s="130"/>
      <c r="G116" s="130"/>
      <c r="H116" s="132"/>
      <c r="I116" s="126"/>
    </row>
    <row r="117" spans="1:9" ht="12.75" customHeight="1">
      <c r="A117" s="116"/>
      <c r="B117" s="144"/>
      <c r="C117" s="146" t="e">
        <f>VLOOKUP(B117,'пр.взв.'!B7:D132,2,FALSE)</f>
        <v>#N/A</v>
      </c>
      <c r="D117" s="146" t="e">
        <f>VLOOKUP(C117,'пр.взв.'!C7:E132,2,FALSE)</f>
        <v>#N/A</v>
      </c>
      <c r="E117" s="146" t="e">
        <f>VLOOKUP(D117,'пр.взв.'!D7:F132,2,FALSE)</f>
        <v>#N/A</v>
      </c>
      <c r="F117" s="130"/>
      <c r="G117" s="130"/>
      <c r="H117" s="132"/>
      <c r="I117" s="126"/>
    </row>
    <row r="118" spans="1:9" ht="13.5" customHeight="1" thickBot="1">
      <c r="A118" s="116"/>
      <c r="B118" s="156"/>
      <c r="C118" s="149"/>
      <c r="D118" s="149"/>
      <c r="E118" s="149"/>
      <c r="F118" s="157"/>
      <c r="G118" s="157"/>
      <c r="H118" s="152"/>
      <c r="I118" s="153"/>
    </row>
    <row r="119" spans="1:9" ht="12.75" customHeight="1">
      <c r="A119" s="116"/>
      <c r="B119" s="143"/>
      <c r="C119" s="127" t="e">
        <f>VLOOKUP(B119,'пр.взв.'!B7:D134,2,FALSE)</f>
        <v>#N/A</v>
      </c>
      <c r="D119" s="127" t="e">
        <f>VLOOKUP(C119,'пр.взв.'!C7:E134,2,FALSE)</f>
        <v>#N/A</v>
      </c>
      <c r="E119" s="127" t="e">
        <f>VLOOKUP(D119,'пр.взв.'!D7:F134,2,FALSE)</f>
        <v>#N/A</v>
      </c>
      <c r="F119" s="158"/>
      <c r="G119" s="129"/>
      <c r="H119" s="131"/>
      <c r="I119" s="125"/>
    </row>
    <row r="120" spans="1:9" ht="12.75" customHeight="1">
      <c r="A120" s="116"/>
      <c r="B120" s="144"/>
      <c r="C120" s="128"/>
      <c r="D120" s="128"/>
      <c r="E120" s="128"/>
      <c r="F120" s="159"/>
      <c r="G120" s="130"/>
      <c r="H120" s="132"/>
      <c r="I120" s="126"/>
    </row>
    <row r="121" spans="1:9" ht="12.75" customHeight="1">
      <c r="A121" s="116"/>
      <c r="B121" s="144"/>
      <c r="C121" s="146" t="e">
        <f>VLOOKUP(B121,'пр.взв.'!B7:D136,2,FALSE)</f>
        <v>#N/A</v>
      </c>
      <c r="D121" s="146" t="e">
        <f>VLOOKUP(C121,'пр.взв.'!C7:E136,2,FALSE)</f>
        <v>#N/A</v>
      </c>
      <c r="E121" s="146" t="e">
        <f>VLOOKUP(D121,'пр.взв.'!D7:F136,2,FALSE)</f>
        <v>#N/A</v>
      </c>
      <c r="F121" s="159"/>
      <c r="G121" s="130"/>
      <c r="H121" s="132"/>
      <c r="I121" s="126"/>
    </row>
    <row r="122" spans="1:9" ht="13.5" customHeight="1" thickBot="1">
      <c r="A122" s="116"/>
      <c r="B122" s="145"/>
      <c r="C122" s="147"/>
      <c r="D122" s="147"/>
      <c r="E122" s="147"/>
      <c r="F122" s="160"/>
      <c r="G122" s="148"/>
      <c r="H122" s="154"/>
      <c r="I122" s="155"/>
    </row>
    <row r="123" spans="1:9" ht="12.75">
      <c r="A123" s="116"/>
      <c r="B123" s="116"/>
      <c r="C123" s="116"/>
      <c r="D123" s="116"/>
      <c r="E123" s="116"/>
      <c r="F123" s="116"/>
      <c r="G123" s="116"/>
      <c r="H123" s="116"/>
      <c r="I123" s="116"/>
    </row>
    <row r="124" spans="1:9" ht="12.75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 ht="12.75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2.75">
      <c r="A126" s="116"/>
      <c r="B126" s="116"/>
      <c r="C126" s="116"/>
      <c r="D126" s="116"/>
      <c r="E126" s="116"/>
      <c r="F126" s="116"/>
      <c r="G126" s="116"/>
      <c r="H126" s="116"/>
      <c r="I126" s="116"/>
    </row>
    <row r="127" spans="1:9" ht="12.75">
      <c r="A127" s="116"/>
      <c r="B127" s="116"/>
      <c r="C127" s="116"/>
      <c r="D127" s="116"/>
      <c r="E127" s="116"/>
      <c r="F127" s="116"/>
      <c r="G127" s="116"/>
      <c r="H127" s="116"/>
      <c r="I127" s="116"/>
    </row>
    <row r="128" spans="1:9" ht="12.75">
      <c r="A128" s="116"/>
      <c r="B128" s="116"/>
      <c r="C128" s="116"/>
      <c r="D128" s="116"/>
      <c r="E128" s="116"/>
      <c r="F128" s="116"/>
      <c r="G128" s="116"/>
      <c r="H128" s="116"/>
      <c r="I128" s="116"/>
    </row>
    <row r="129" spans="1:9" ht="12.75">
      <c r="A129" s="116"/>
      <c r="B129" s="116"/>
      <c r="C129" s="116"/>
      <c r="D129" s="116"/>
      <c r="E129" s="116"/>
      <c r="F129" s="116"/>
      <c r="G129" s="116"/>
      <c r="H129" s="116"/>
      <c r="I129" s="116"/>
    </row>
    <row r="130" spans="1:9" ht="12.75">
      <c r="A130" s="116"/>
      <c r="B130" s="116"/>
      <c r="C130" s="116"/>
      <c r="D130" s="116"/>
      <c r="E130" s="116"/>
      <c r="F130" s="116"/>
      <c r="G130" s="116"/>
      <c r="H130" s="116"/>
      <c r="I130" s="116"/>
    </row>
    <row r="131" spans="1:9" ht="12.75">
      <c r="A131" s="116"/>
      <c r="B131" s="116"/>
      <c r="C131" s="116"/>
      <c r="D131" s="116"/>
      <c r="E131" s="116"/>
      <c r="F131" s="116"/>
      <c r="G131" s="116"/>
      <c r="H131" s="116"/>
      <c r="I131" s="116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72" t="s">
        <v>49</v>
      </c>
      <c r="B1" s="172"/>
      <c r="C1" s="172"/>
      <c r="D1" s="172"/>
      <c r="E1" s="172"/>
      <c r="F1" s="172"/>
      <c r="G1" s="172"/>
    </row>
    <row r="2" spans="2:7" ht="33.75" customHeight="1" thickBot="1">
      <c r="B2" s="175" t="s">
        <v>51</v>
      </c>
      <c r="C2" s="175"/>
      <c r="D2" s="176" t="str">
        <f>HYPERLINK('[1]реквизиты'!$A$2)</f>
        <v>Первенство России по самбо среди юниоров 1990-1991г.р.</v>
      </c>
      <c r="E2" s="177"/>
      <c r="F2" s="177"/>
      <c r="G2" s="178"/>
    </row>
    <row r="3" spans="2:7" ht="15" customHeight="1">
      <c r="B3" s="110"/>
      <c r="C3" s="161" t="str">
        <f>HYPERLINK('[1]реквизиты'!$A$3)</f>
        <v>16-20.02.2010г.                                       г.Челябинск</v>
      </c>
      <c r="D3" s="161"/>
      <c r="E3" s="161"/>
      <c r="F3" s="173" t="str">
        <f>HYPERLINK('пр.взв.'!D4)</f>
        <v>в.к. 52  кг.</v>
      </c>
      <c r="G3" s="174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1.25" customHeight="1">
      <c r="A6" s="168" t="s">
        <v>23</v>
      </c>
      <c r="B6" s="169">
        <v>13</v>
      </c>
      <c r="C6" s="162" t="str">
        <f>VLOOKUP(B6,'пр.взв.'!B5:G36,2,FALSE)</f>
        <v>Караулов Василий Васильевич</v>
      </c>
      <c r="D6" s="164" t="str">
        <f>VLOOKUP(B6,'пр.взв.'!B5:G36,3,FALSE)</f>
        <v>24.01.1991, МС</v>
      </c>
      <c r="E6" s="164" t="str">
        <f>VLOOKUP(B6,'пр.взв.'!B5:G36,4,FALSE)</f>
        <v>ЮФО, Краснодарский, Армавир, Д</v>
      </c>
      <c r="F6" s="166">
        <f>VLOOKUP(B6,'пр.взв.'!B5:G36,5,FALSE)</f>
        <v>0</v>
      </c>
      <c r="G6" s="162" t="str">
        <f>VLOOKUP(B6,'пр.взв.'!B5:G36,6,FALSE)</f>
        <v>Бабаян Р.М., Ивченко В.А.</v>
      </c>
    </row>
    <row r="7" spans="1:7" ht="11.25" customHeight="1">
      <c r="A7" s="168"/>
      <c r="B7" s="169"/>
      <c r="C7" s="163"/>
      <c r="D7" s="165"/>
      <c r="E7" s="165"/>
      <c r="F7" s="167"/>
      <c r="G7" s="163"/>
    </row>
    <row r="8" spans="1:7" ht="11.25" customHeight="1">
      <c r="A8" s="168" t="s">
        <v>24</v>
      </c>
      <c r="B8" s="169">
        <v>8</v>
      </c>
      <c r="C8" s="162" t="str">
        <f>VLOOKUP(B8,'пр.взв.'!B7:G70,2,FALSE)</f>
        <v>Пономаренко Данил Юрьевич</v>
      </c>
      <c r="D8" s="164" t="str">
        <f>VLOOKUP(B8,'пр.взв.'!B7:G70,3,FALSE)</f>
        <v>07.09.1991,КМС</v>
      </c>
      <c r="E8" s="164" t="str">
        <f>VLOOKUP(B8,'пр.взв.'!B7:G70,4,FALSE)</f>
        <v>УФО, Свердловская, В.Пышма, ПР</v>
      </c>
      <c r="F8" s="164" t="str">
        <f>VLOOKUP(B8,'пр.взв.'!B7:G70,5,FALSE)</f>
        <v>002700</v>
      </c>
      <c r="G8" s="162" t="str">
        <f>VLOOKUP(B8,'пр.взв.'!B7:G70,6,FALSE)</f>
        <v>Стенников В.Г., Мельников А.Н.</v>
      </c>
    </row>
    <row r="9" spans="1:7" ht="11.25" customHeight="1">
      <c r="A9" s="168"/>
      <c r="B9" s="169"/>
      <c r="C9" s="163"/>
      <c r="D9" s="165"/>
      <c r="E9" s="165"/>
      <c r="F9" s="165"/>
      <c r="G9" s="163"/>
    </row>
    <row r="10" spans="1:7" ht="11.25" customHeight="1">
      <c r="A10" s="168" t="s">
        <v>26</v>
      </c>
      <c r="B10" s="169">
        <v>6</v>
      </c>
      <c r="C10" s="162" t="str">
        <f>VLOOKUP(B10,'пр.взв.'!B7:G70,2,FALSE)</f>
        <v>Гладких Владимир Андреевич</v>
      </c>
      <c r="D10" s="164" t="str">
        <f>VLOOKUP(B10,'пр.взв.'!B7:G70,3,FALSE)</f>
        <v>08.11.1992, КМС</v>
      </c>
      <c r="E10" s="164" t="str">
        <f>VLOOKUP(B10,'пр.взв.'!B7:G70,4,FALSE)</f>
        <v>УФО, Челябинская, Увелка МО</v>
      </c>
      <c r="F10" s="164" t="str">
        <f>VLOOKUP(B10,'пр.взв.'!B7:G70,5,FALSE)</f>
        <v>002966</v>
      </c>
      <c r="G10" s="162" t="str">
        <f>VLOOKUP(B10,'пр.взв.'!B7:G70,6,FALSE)</f>
        <v>Абдурахманов И.А.</v>
      </c>
    </row>
    <row r="11" spans="1:7" ht="11.25" customHeight="1">
      <c r="A11" s="168"/>
      <c r="B11" s="169"/>
      <c r="C11" s="163"/>
      <c r="D11" s="165"/>
      <c r="E11" s="165"/>
      <c r="F11" s="165"/>
      <c r="G11" s="163"/>
    </row>
    <row r="12" spans="1:7" ht="11.25" customHeight="1">
      <c r="A12" s="168" t="s">
        <v>26</v>
      </c>
      <c r="B12" s="169">
        <v>16</v>
      </c>
      <c r="C12" s="162" t="str">
        <f>VLOOKUP(B12,'пр.взв.'!B7:G70,2,FALSE)</f>
        <v>Арапочкин Алексей Сергеевич</v>
      </c>
      <c r="D12" s="164" t="str">
        <f>VLOOKUP(B12,'пр.взв.'!B7:G70,3,FALSE)</f>
        <v>21.03.1990, КМС</v>
      </c>
      <c r="E12" s="164" t="str">
        <f>VLOOKUP(B12,'пр.взв.'!B7:G70,4,FALSE)</f>
        <v>Москва, Д</v>
      </c>
      <c r="F12" s="164" t="str">
        <f>VLOOKUP(B12,'пр.взв.'!B7:G70,5,FALSE)</f>
        <v>001064</v>
      </c>
      <c r="G12" s="162" t="str">
        <f>VLOOKUP(B12,'пр.взв.'!B7:G70,6,FALSE)</f>
        <v>Лебедев А.А., Жизневский В.А.</v>
      </c>
    </row>
    <row r="13" spans="1:7" ht="11.25" customHeight="1">
      <c r="A13" s="168"/>
      <c r="B13" s="169"/>
      <c r="C13" s="163"/>
      <c r="D13" s="165"/>
      <c r="E13" s="165"/>
      <c r="F13" s="165"/>
      <c r="G13" s="163"/>
    </row>
    <row r="14" spans="1:7" ht="11.25" customHeight="1">
      <c r="A14" s="168" t="s">
        <v>30</v>
      </c>
      <c r="B14" s="169">
        <v>3</v>
      </c>
      <c r="C14" s="162" t="str">
        <f>VLOOKUP(B14,'пр.взв.'!B7:G70,2,FALSE)</f>
        <v>Юдин Максим Александрович</v>
      </c>
      <c r="D14" s="164" t="str">
        <f>VLOOKUP(B14,'пр.взв.'!B7:G70,3,FALSE)</f>
        <v>12.02.1991, КМС</v>
      </c>
      <c r="E14" s="164" t="str">
        <f>VLOOKUP(B14,'пр.взв.'!B7:G70,4,FALSE)</f>
        <v>УФО, Свердловская, Богдан., МО</v>
      </c>
      <c r="F14" s="166">
        <f>VLOOKUP(B14,'пр.взв.'!B7:G70,5,FALSE)</f>
        <v>0</v>
      </c>
      <c r="G14" s="162" t="str">
        <f>VLOOKUP(B14,'пр.взв.'!B7:G70,6,FALSE)</f>
        <v>Панов В.И.</v>
      </c>
    </row>
    <row r="15" spans="1:7" ht="11.25" customHeight="1">
      <c r="A15" s="168"/>
      <c r="B15" s="169"/>
      <c r="C15" s="163"/>
      <c r="D15" s="165"/>
      <c r="E15" s="165"/>
      <c r="F15" s="167"/>
      <c r="G15" s="163"/>
    </row>
    <row r="16" spans="1:7" ht="11.25" customHeight="1">
      <c r="A16" s="168" t="s">
        <v>30</v>
      </c>
      <c r="B16" s="169">
        <v>11</v>
      </c>
      <c r="C16" s="162" t="str">
        <f>VLOOKUP(B16,'пр.взв.'!B7:G70,2,FALSE)</f>
        <v>Миловидов Алексей Павлович</v>
      </c>
      <c r="D16" s="164" t="str">
        <f>VLOOKUP(B16,'пр.взв.'!B7:G70,3,FALSE)</f>
        <v>07.01.1992,МС</v>
      </c>
      <c r="E16" s="164" t="str">
        <f>VLOOKUP(B16,'пр.взв.'!B7:G70,4,FALSE)</f>
        <v>ЦФО,Ивановская,Кинешма,МО</v>
      </c>
      <c r="F16" s="164" t="str">
        <f>VLOOKUP(B16,'пр.взв.'!B7:G70,5,FALSE)</f>
        <v>001732</v>
      </c>
      <c r="G16" s="162" t="str">
        <f>VLOOKUP(B16,'пр.взв.'!B7:G70,6,FALSE)</f>
        <v>Пшеницных И.А.</v>
      </c>
    </row>
    <row r="17" spans="1:7" ht="11.25" customHeight="1">
      <c r="A17" s="168"/>
      <c r="B17" s="169"/>
      <c r="C17" s="163"/>
      <c r="D17" s="165"/>
      <c r="E17" s="165"/>
      <c r="F17" s="165"/>
      <c r="G17" s="163"/>
    </row>
    <row r="18" spans="1:7" ht="11.25" customHeight="1">
      <c r="A18" s="168" t="s">
        <v>32</v>
      </c>
      <c r="B18" s="169">
        <v>21</v>
      </c>
      <c r="C18" s="162" t="str">
        <f>VLOOKUP(B18,'пр.взв.'!B7:G70,2,FALSE)</f>
        <v>Ахмедьянов Данил Уелович</v>
      </c>
      <c r="D18" s="164" t="str">
        <f>VLOOKUP(B18,'пр.взв.'!B7:G70,3,FALSE)</f>
        <v>22.11.1990, КМС</v>
      </c>
      <c r="E18" s="164" t="str">
        <f>VLOOKUP(B18,'пр.взв.'!B7:G70,4,FALSE)</f>
        <v>УФО, Челябинская, Челябинск, МО</v>
      </c>
      <c r="F18" s="166">
        <f>VLOOKUP(B18,'пр.взв.'!B7:G70,5,FALSE)</f>
        <v>0</v>
      </c>
      <c r="G18" s="162" t="str">
        <f>VLOOKUP(B18,'пр.взв.'!B7:G70,6,FALSE)</f>
        <v>Аккуин Д.Ю.</v>
      </c>
    </row>
    <row r="19" spans="1:7" ht="11.25" customHeight="1">
      <c r="A19" s="168"/>
      <c r="B19" s="169"/>
      <c r="C19" s="163"/>
      <c r="D19" s="165"/>
      <c r="E19" s="165"/>
      <c r="F19" s="167"/>
      <c r="G19" s="163"/>
    </row>
    <row r="20" spans="1:7" ht="11.25" customHeight="1">
      <c r="A20" s="168" t="s">
        <v>32</v>
      </c>
      <c r="B20" s="169">
        <v>10</v>
      </c>
      <c r="C20" s="162" t="str">
        <f>VLOOKUP(B20,'пр.взв.'!B7:G70,2,FALSE)</f>
        <v>Тутов Залим Мухамедович</v>
      </c>
      <c r="D20" s="164" t="str">
        <f>VLOOKUP(B20,'пр.взв.'!B7:G70,3,FALSE)</f>
        <v>10.09.1991, МС</v>
      </c>
      <c r="E20" s="164" t="str">
        <f>VLOOKUP(B20,'пр.взв.'!B7:G70,4,FALSE)</f>
        <v>ЮФО, Краснодарский, Армавир, Д</v>
      </c>
      <c r="F20" s="166">
        <f>VLOOKUP(B20,'пр.взв.'!B7:G70,5,FALSE)</f>
        <v>0</v>
      </c>
      <c r="G20" s="162" t="str">
        <f>VLOOKUP(B20,'пр.взв.'!B7:G70,6,FALSE)</f>
        <v>Псеунов М.А.</v>
      </c>
    </row>
    <row r="21" spans="1:7" ht="11.25" customHeight="1">
      <c r="A21" s="168"/>
      <c r="B21" s="169"/>
      <c r="C21" s="163"/>
      <c r="D21" s="165"/>
      <c r="E21" s="165"/>
      <c r="F21" s="167"/>
      <c r="G21" s="163"/>
    </row>
    <row r="22" spans="1:7" ht="11.25" customHeight="1">
      <c r="A22" s="168" t="s">
        <v>189</v>
      </c>
      <c r="B22" s="169">
        <v>1</v>
      </c>
      <c r="C22" s="162" t="str">
        <f>VLOOKUP(B22,'пр.взв.'!B7:G70,2,FALSE)</f>
        <v>Иванов Дмитрий Сергеевич</v>
      </c>
      <c r="D22" s="164" t="str">
        <f>VLOOKUP(B22,'пр.взв.'!B7:G70,3,FALSE)</f>
        <v>23.12.1992, МС</v>
      </c>
      <c r="E22" s="164" t="str">
        <f>VLOOKUP(B22,'пр.взв.'!B7:G70,4,FALSE)</f>
        <v>ЦФО, Тверская, Ржев, МО</v>
      </c>
      <c r="F22" s="164" t="str">
        <f>VLOOKUP(B22,'пр.взв.'!B7:G70,5,FALSE)</f>
        <v>002992</v>
      </c>
      <c r="G22" s="162" t="str">
        <f>VLOOKUP(B22,'пр.взв.'!B7:G70,6,FALSE)</f>
        <v>Образцов А.Н.</v>
      </c>
    </row>
    <row r="23" spans="1:7" ht="11.25" customHeight="1">
      <c r="A23" s="168"/>
      <c r="B23" s="169"/>
      <c r="C23" s="163"/>
      <c r="D23" s="165"/>
      <c r="E23" s="165"/>
      <c r="F23" s="165"/>
      <c r="G23" s="163"/>
    </row>
    <row r="24" spans="1:7" ht="11.25" customHeight="1">
      <c r="A24" s="168" t="s">
        <v>189</v>
      </c>
      <c r="B24" s="169">
        <v>23</v>
      </c>
      <c r="C24" s="162" t="str">
        <f>VLOOKUP(B24,'пр.взв.'!B7:G70,2,FALSE)</f>
        <v>Пастухов Иван Сергеевич</v>
      </c>
      <c r="D24" s="164" t="str">
        <f>VLOOKUP(B24,'пр.взв.'!B7:G70,3,FALSE)</f>
        <v>28.02.1992, КМС</v>
      </c>
      <c r="E24" s="164" t="str">
        <f>VLOOKUP(B24,'пр.взв.'!B7:G70,4,FALSE)</f>
        <v>Москва, ПР</v>
      </c>
      <c r="F24" s="164" t="str">
        <f>VLOOKUP(B24,'пр.взв.'!B7:G70,5,FALSE)</f>
        <v>002054</v>
      </c>
      <c r="G24" s="162" t="str">
        <f>VLOOKUP(B24,'пр.взв.'!B7:G70,6,FALSE)</f>
        <v>Соломатин С.В., Савкин А.В.</v>
      </c>
    </row>
    <row r="25" spans="1:7" ht="11.25" customHeight="1">
      <c r="A25" s="168"/>
      <c r="B25" s="169"/>
      <c r="C25" s="163"/>
      <c r="D25" s="165"/>
      <c r="E25" s="165"/>
      <c r="F25" s="165"/>
      <c r="G25" s="163"/>
    </row>
    <row r="26" spans="1:7" ht="11.25" customHeight="1">
      <c r="A26" s="168" t="s">
        <v>189</v>
      </c>
      <c r="B26" s="169">
        <v>14</v>
      </c>
      <c r="C26" s="162" t="str">
        <f>VLOOKUP(B26,'пр.взв.'!B7:G70,2,FALSE)</f>
        <v>Телеев Санал Константинович</v>
      </c>
      <c r="D26" s="164" t="str">
        <f>VLOOKUP(B26,'пр.взв.'!B7:G70,3,FALSE)</f>
        <v>08.07.1990, КМС</v>
      </c>
      <c r="E26" s="164" t="str">
        <f>VLOOKUP(B26,'пр.взв.'!B7:G70,4,FALSE)</f>
        <v>ЮФО, Р.Адыгея, Майкоп</v>
      </c>
      <c r="F26" s="164" t="str">
        <f>VLOOKUP(B26,'пр.взв.'!B7:G70,5,FALSE)</f>
        <v>006048</v>
      </c>
      <c r="G26" s="162" t="str">
        <f>VLOOKUP(B26,'пр.взв.'!B7:G70,6,FALSE)</f>
        <v>Хот Ю., Лиджиев С</v>
      </c>
    </row>
    <row r="27" spans="1:7" ht="11.25" customHeight="1">
      <c r="A27" s="168"/>
      <c r="B27" s="169"/>
      <c r="C27" s="163"/>
      <c r="D27" s="165"/>
      <c r="E27" s="165"/>
      <c r="F27" s="165"/>
      <c r="G27" s="163"/>
    </row>
    <row r="28" spans="1:7" ht="11.25" customHeight="1">
      <c r="A28" s="168" t="s">
        <v>189</v>
      </c>
      <c r="B28" s="169">
        <v>4</v>
      </c>
      <c r="C28" s="162" t="str">
        <f>VLOOKUP(B28,'пр.взв.'!B7:G70,2,FALSE)</f>
        <v>Келич Олег Иосифович</v>
      </c>
      <c r="D28" s="164" t="str">
        <f>VLOOKUP(B28,'пр.взв.'!B7:G70,3,FALSE)</f>
        <v>17.04.1990, КМС</v>
      </c>
      <c r="E28" s="164" t="str">
        <f>VLOOKUP(B28,'пр.взв.'!B7:G70,4,FALSE)</f>
        <v>ПФО,Самарская,Тольятти,МО</v>
      </c>
      <c r="F28" s="164" t="str">
        <f>VLOOKUP(B28,'пр.взв.'!B7:G70,5,FALSE)</f>
        <v>008149</v>
      </c>
      <c r="G28" s="162" t="str">
        <f>VLOOKUP(B28,'пр.взв.'!B7:G70,6,FALSE)</f>
        <v>Маховский Г.Н.</v>
      </c>
    </row>
    <row r="29" spans="1:7" ht="11.25" customHeight="1">
      <c r="A29" s="168"/>
      <c r="B29" s="169"/>
      <c r="C29" s="163"/>
      <c r="D29" s="165"/>
      <c r="E29" s="165"/>
      <c r="F29" s="165"/>
      <c r="G29" s="163"/>
    </row>
    <row r="30" spans="1:7" ht="11.25" customHeight="1">
      <c r="A30" s="168" t="s">
        <v>190</v>
      </c>
      <c r="B30" s="169">
        <v>27</v>
      </c>
      <c r="C30" s="162" t="str">
        <f>VLOOKUP(B30,'пр.взв.'!B7:G70,2,FALSE)</f>
        <v>Ахметзянов Ким Альбертович</v>
      </c>
      <c r="D30" s="164" t="str">
        <f>VLOOKUP(B30,'пр.взв.'!B7:G70,3,FALSE)</f>
        <v>04.08.1992, КМС</v>
      </c>
      <c r="E30" s="164" t="str">
        <f>VLOOKUP(B30,'пр.взв.'!B7:G70,4,FALSE)</f>
        <v>ПФО, Пермский, Березники, МО</v>
      </c>
      <c r="F30" s="166">
        <f>VLOOKUP(B30,'пр.взв.'!B7:G70,5,FALSE)</f>
        <v>0</v>
      </c>
      <c r="G30" s="162" t="str">
        <f>VLOOKUP(B30,'пр.взв.'!B7:G70,6,FALSE)</f>
        <v>Бузилов В.Н.</v>
      </c>
    </row>
    <row r="31" spans="1:7" ht="11.25" customHeight="1">
      <c r="A31" s="168"/>
      <c r="B31" s="169"/>
      <c r="C31" s="163"/>
      <c r="D31" s="165"/>
      <c r="E31" s="165"/>
      <c r="F31" s="167"/>
      <c r="G31" s="163"/>
    </row>
    <row r="32" spans="1:7" ht="11.25" customHeight="1">
      <c r="A32" s="168" t="s">
        <v>190</v>
      </c>
      <c r="B32" s="169">
        <v>22</v>
      </c>
      <c r="C32" s="162" t="str">
        <f>VLOOKUP(B32,'пр.взв.'!B7:G70,2,FALSE)</f>
        <v>Гюльахмедов Нурмет Аминулла Оглы</v>
      </c>
      <c r="D32" s="164" t="str">
        <f>VLOOKUP(B32,'пр.взв.'!B7:G70,3,FALSE)</f>
        <v>27.08.1992, КМС</v>
      </c>
      <c r="E32" s="164" t="str">
        <f>VLOOKUP(B32,'пр.взв.'!B7:G70,4,FALSE)</f>
        <v>ЦФО, Липецкая, Елец, Л</v>
      </c>
      <c r="F32" s="164" t="str">
        <f>VLOOKUP(B32,'пр.взв.'!B7:G70,5,FALSE)</f>
        <v>016785</v>
      </c>
      <c r="G32" s="162" t="str">
        <f>VLOOKUP(B32,'пр.взв.'!B7:G70,6,FALSE)</f>
        <v>Баранов С.А.</v>
      </c>
    </row>
    <row r="33" spans="1:7" ht="11.25" customHeight="1">
      <c r="A33" s="168"/>
      <c r="B33" s="169"/>
      <c r="C33" s="163"/>
      <c r="D33" s="165"/>
      <c r="E33" s="165"/>
      <c r="F33" s="165"/>
      <c r="G33" s="163"/>
    </row>
    <row r="34" spans="1:7" ht="11.25" customHeight="1">
      <c r="A34" s="168" t="s">
        <v>190</v>
      </c>
      <c r="B34" s="169">
        <v>24</v>
      </c>
      <c r="C34" s="162" t="str">
        <f>VLOOKUP(B34,'пр.взв.'!B7:G70,2,FALSE)</f>
        <v>Бабкин Артём Сергеевич</v>
      </c>
      <c r="D34" s="164" t="str">
        <f>VLOOKUP(B34,'пр.взв.'!B7:G70,3,FALSE)</f>
        <v>20.04.1992,КМС</v>
      </c>
      <c r="E34" s="164" t="str">
        <f>VLOOKUP(B34,'пр.взв.'!B7:G70,4,FALSE)</f>
        <v>ЦФО,Смоленская ,Смоленск</v>
      </c>
      <c r="F34" s="164" t="str">
        <f>VLOOKUP(B34,'пр.взв.'!B7:G70,5,FALSE)</f>
        <v>016793</v>
      </c>
      <c r="G34" s="162" t="str">
        <f>VLOOKUP(B34,'пр.взв.'!B7:G70,6,FALSE)</f>
        <v>Герасимов С.А.</v>
      </c>
    </row>
    <row r="35" spans="1:7" ht="11.25" customHeight="1">
      <c r="A35" s="168"/>
      <c r="B35" s="169"/>
      <c r="C35" s="163"/>
      <c r="D35" s="165"/>
      <c r="E35" s="165"/>
      <c r="F35" s="165"/>
      <c r="G35" s="163"/>
    </row>
    <row r="36" spans="1:7" ht="11.25" customHeight="1">
      <c r="A36" s="168" t="s">
        <v>191</v>
      </c>
      <c r="B36" s="169">
        <v>25</v>
      </c>
      <c r="C36" s="162" t="str">
        <f>VLOOKUP(B36,'пр.взв.'!B7:G70,2,FALSE)</f>
        <v>Стихов Роман Геннадьевич</v>
      </c>
      <c r="D36" s="164" t="str">
        <f>VLOOKUP(B36,'пр.взв.'!B7:G70,3,FALSE)</f>
        <v>08.08.1990, МС</v>
      </c>
      <c r="E36" s="164" t="str">
        <f>VLOOKUP(B36,'пр.взв.'!B7:G70,4,FALSE)</f>
        <v>Москва, ПР</v>
      </c>
      <c r="F36" s="164" t="str">
        <f>VLOOKUP(B36,'пр.взв.'!B7:G70,5,FALSE)</f>
        <v>001112</v>
      </c>
      <c r="G36" s="162" t="str">
        <f>VLOOKUP(B36,'пр.взв.'!B7:G70,6,FALSE)</f>
        <v>Астахов Д.Б., Попов Д.В., Булатов А.А.</v>
      </c>
    </row>
    <row r="37" spans="1:7" ht="11.25" customHeight="1">
      <c r="A37" s="168"/>
      <c r="B37" s="169"/>
      <c r="C37" s="163"/>
      <c r="D37" s="165"/>
      <c r="E37" s="165"/>
      <c r="F37" s="165"/>
      <c r="G37" s="163"/>
    </row>
    <row r="38" spans="1:7" ht="11.25" customHeight="1">
      <c r="A38" s="168" t="s">
        <v>191</v>
      </c>
      <c r="B38" s="169">
        <v>15</v>
      </c>
      <c r="C38" s="162" t="str">
        <f>VLOOKUP(B38,'пр.взв.'!B7:G70,2,FALSE)</f>
        <v>Бердяев Сергей Юрьевич</v>
      </c>
      <c r="D38" s="164" t="str">
        <f>VLOOKUP(B38,'пр.взв.'!B7:G70,3,FALSE)</f>
        <v>30.04.1990,КМС</v>
      </c>
      <c r="E38" s="164" t="str">
        <f>VLOOKUP(B38,'пр.взв.'!B7:G70,4,FALSE)</f>
        <v>ДВФО,Амурская,Благовещенск</v>
      </c>
      <c r="F38" s="166">
        <f>VLOOKUP(B38,'пр.взв.'!B7:G70,5,FALSE)</f>
        <v>0</v>
      </c>
      <c r="G38" s="162" t="str">
        <f>VLOOKUP(B38,'пр.взв.'!B7:G70,6,FALSE)</f>
        <v>Тришин В.Б.</v>
      </c>
    </row>
    <row r="39" spans="1:7" ht="11.25" customHeight="1">
      <c r="A39" s="168"/>
      <c r="B39" s="169"/>
      <c r="C39" s="163"/>
      <c r="D39" s="165"/>
      <c r="E39" s="165"/>
      <c r="F39" s="167"/>
      <c r="G39" s="163"/>
    </row>
    <row r="40" spans="1:7" ht="11.25" customHeight="1">
      <c r="A40" s="168" t="s">
        <v>191</v>
      </c>
      <c r="B40" s="169">
        <v>18</v>
      </c>
      <c r="C40" s="162" t="str">
        <f>VLOOKUP(B40,'пр.взв.'!B7:G70,2,FALSE)</f>
        <v>Саркисян Вартан Серобович</v>
      </c>
      <c r="D40" s="164" t="str">
        <f>VLOOKUP(B40,'пр.взв.'!B7:G70,3,FALSE)</f>
        <v>29.07.1991, КМС</v>
      </c>
      <c r="E40" s="164" t="str">
        <f>VLOOKUP(B40,'пр.взв.'!B7:G70,4,FALSE)</f>
        <v>Москва, Д</v>
      </c>
      <c r="F40" s="164" t="str">
        <f>VLOOKUP(B40,'пр.взв.'!B7:G70,5,FALSE)</f>
        <v>001136</v>
      </c>
      <c r="G40" s="162" t="str">
        <f>VLOOKUP(B40,'пр.взв.'!B7:G70,6,FALSE)</f>
        <v>Сальников В.В., Кобанов Д.Б.</v>
      </c>
    </row>
    <row r="41" spans="1:7" ht="11.25" customHeight="1">
      <c r="A41" s="168"/>
      <c r="B41" s="169"/>
      <c r="C41" s="163"/>
      <c r="D41" s="165"/>
      <c r="E41" s="165"/>
      <c r="F41" s="165"/>
      <c r="G41" s="163"/>
    </row>
    <row r="42" spans="1:7" ht="11.25" customHeight="1">
      <c r="A42" s="168" t="s">
        <v>192</v>
      </c>
      <c r="B42" s="169">
        <v>17</v>
      </c>
      <c r="C42" s="162" t="str">
        <f>VLOOKUP(B42,'пр.взв.'!B7:G70,2,FALSE)</f>
        <v>Куламов Юсиф Акиф Оглы</v>
      </c>
      <c r="D42" s="164" t="str">
        <f>VLOOKUP(B42,'пр.взв.'!B7:G70,3,FALSE)</f>
        <v>23.08.1991, КМС</v>
      </c>
      <c r="E42" s="164" t="str">
        <f>VLOOKUP(B42,'пр.взв.'!B7:G70,4,FALSE)</f>
        <v>СЗФО, Вологодская, Череповец, МО</v>
      </c>
      <c r="F42" s="164" t="str">
        <f>VLOOKUP(B42,'пр.взв.'!B7:G70,5,FALSE)</f>
        <v>001556</v>
      </c>
      <c r="G42" s="162" t="str">
        <f>VLOOKUP(B42,'пр.взв.'!B7:G70,6,FALSE)</f>
        <v>Гасаналиев К.В.</v>
      </c>
    </row>
    <row r="43" spans="1:7" ht="11.25" customHeight="1">
      <c r="A43" s="168"/>
      <c r="B43" s="169"/>
      <c r="C43" s="163"/>
      <c r="D43" s="165"/>
      <c r="E43" s="165"/>
      <c r="F43" s="165"/>
      <c r="G43" s="163"/>
    </row>
    <row r="44" spans="1:7" ht="11.25" customHeight="1">
      <c r="A44" s="168" t="s">
        <v>192</v>
      </c>
      <c r="B44" s="169">
        <v>9</v>
      </c>
      <c r="C44" s="162" t="str">
        <f>VLOOKUP(B44,'пр.взв.'!B7:G70,2,FALSE)</f>
        <v>Мирзакадиев Курбан Абдусаламович</v>
      </c>
      <c r="D44" s="164" t="str">
        <f>VLOOKUP(B44,'пр.взв.'!B7:G70,3,FALSE)</f>
        <v>29.04.1992, КМС</v>
      </c>
      <c r="E44" s="164" t="str">
        <f>VLOOKUP(B44,'пр.взв.'!B7:G70,4,FALSE)</f>
        <v>ЮФО, Р.Дагестан, Махачкала, ПР</v>
      </c>
      <c r="F44" s="166">
        <f>VLOOKUP(B44,'пр.взв.'!B7:G70,5,FALSE)</f>
        <v>0</v>
      </c>
      <c r="G44" s="162" t="str">
        <f>VLOOKUP(B44,'пр.взв.'!B7:G70,6,FALSE)</f>
        <v>Рабаданов Н, Исаев Б.И.</v>
      </c>
    </row>
    <row r="45" spans="1:7" ht="11.25" customHeight="1">
      <c r="A45" s="168"/>
      <c r="B45" s="169"/>
      <c r="C45" s="163"/>
      <c r="D45" s="165"/>
      <c r="E45" s="165"/>
      <c r="F45" s="167"/>
      <c r="G45" s="163"/>
    </row>
    <row r="46" spans="1:7" ht="11.25" customHeight="1">
      <c r="A46" s="168" t="s">
        <v>192</v>
      </c>
      <c r="B46" s="169">
        <v>19</v>
      </c>
      <c r="C46" s="162" t="str">
        <f>VLOOKUP(B46,'пр.взв.'!B7:G70,2,FALSE)</f>
        <v>Ерелин Арслан Александрович</v>
      </c>
      <c r="D46" s="164" t="str">
        <f>VLOOKUP(B46,'пр.взв.'!B7:G70,3,FALSE)</f>
        <v>24.01.1991,КМС</v>
      </c>
      <c r="E46" s="164" t="str">
        <f>VLOOKUP(B46,'пр.взв.'!B7:G70,4,FALSE)</f>
        <v>СФО,Р Алтай,Г-Алтайск,Д</v>
      </c>
      <c r="F46" s="164" t="str">
        <f>VLOOKUP(B46,'пр.взв.'!B7:G70,5,FALSE)</f>
        <v>015311</v>
      </c>
      <c r="G46" s="162" t="str">
        <f>VLOOKUP(B46,'пр.взв.'!B7:G70,6,FALSE)</f>
        <v>Яйтаков М.Я.</v>
      </c>
    </row>
    <row r="47" spans="1:7" ht="11.25" customHeight="1">
      <c r="A47" s="168"/>
      <c r="B47" s="169"/>
      <c r="C47" s="163"/>
      <c r="D47" s="165"/>
      <c r="E47" s="165"/>
      <c r="F47" s="165"/>
      <c r="G47" s="163"/>
    </row>
    <row r="48" spans="1:7" ht="11.25" customHeight="1">
      <c r="A48" s="168" t="s">
        <v>192</v>
      </c>
      <c r="B48" s="169">
        <v>7</v>
      </c>
      <c r="C48" s="162" t="str">
        <f>VLOOKUP(B48,'пр.взв.'!B7:G70,2,FALSE)</f>
        <v>Захаров Орцы Хасаинович</v>
      </c>
      <c r="D48" s="164" t="str">
        <f>VLOOKUP(B48,'пр.взв.'!B7:G70,3,FALSE)</f>
        <v>18.03.1992, КМС</v>
      </c>
      <c r="E48" s="164" t="str">
        <f>VLOOKUP(B48,'пр.взв.'!B7:G70,4,FALSE)</f>
        <v>ЮФО, Чеченская, Аргун, Л</v>
      </c>
      <c r="F48" s="166">
        <f>VLOOKUP(B48,'пр.взв.'!B7:G70,5,FALSE)</f>
        <v>0</v>
      </c>
      <c r="G48" s="162" t="str">
        <f>VLOOKUP(B48,'пр.взв.'!B7:G70,6,FALSE)</f>
        <v>Султанов</v>
      </c>
    </row>
    <row r="49" spans="1:7" ht="11.25" customHeight="1">
      <c r="A49" s="168"/>
      <c r="B49" s="169"/>
      <c r="C49" s="163"/>
      <c r="D49" s="165"/>
      <c r="E49" s="165"/>
      <c r="F49" s="167"/>
      <c r="G49" s="163"/>
    </row>
    <row r="50" spans="1:7" ht="11.25" customHeight="1">
      <c r="A50" s="168" t="s">
        <v>192</v>
      </c>
      <c r="B50" s="169">
        <v>2</v>
      </c>
      <c r="C50" s="162" t="str">
        <f>VLOOKUP(B50,'пр.взв.'!B7:G70,2,FALSE)</f>
        <v>Сиражитдинов Денис Хамматович</v>
      </c>
      <c r="D50" s="164" t="str">
        <f>VLOOKUP(B50,'пр.взв.'!B7:G70,3,FALSE)</f>
        <v>25.07.1991, КМС</v>
      </c>
      <c r="E50" s="164" t="str">
        <f>VLOOKUP(B50,'пр.взв.'!B7:G70,4,FALSE)</f>
        <v>УФО, Челябинская, Челябинск, МО</v>
      </c>
      <c r="F50" s="164" t="str">
        <f>VLOOKUP(B50,'пр.взв.'!B7:G70,5,FALSE)</f>
        <v>008441</v>
      </c>
      <c r="G50" s="162" t="str">
        <f>VLOOKUP(B50,'пр.взв.'!B7:G70,6,FALSE)</f>
        <v>Аккуин Д.Ю.</v>
      </c>
    </row>
    <row r="51" spans="1:7" ht="11.25" customHeight="1">
      <c r="A51" s="168"/>
      <c r="B51" s="169"/>
      <c r="C51" s="163"/>
      <c r="D51" s="165"/>
      <c r="E51" s="165"/>
      <c r="F51" s="165"/>
      <c r="G51" s="163"/>
    </row>
    <row r="52" spans="1:7" ht="11.25" customHeight="1">
      <c r="A52" s="168" t="s">
        <v>192</v>
      </c>
      <c r="B52" s="169">
        <v>20</v>
      </c>
      <c r="C52" s="162" t="str">
        <f>VLOOKUP(B52,'пр.взв.'!B7:G70,2,FALSE)</f>
        <v>Крайнов Артём Константинович</v>
      </c>
      <c r="D52" s="164" t="str">
        <f>VLOOKUP(B52,'пр.взв.'!B7:G70,3,FALSE)</f>
        <v>31.07.1991, КМС</v>
      </c>
      <c r="E52" s="164" t="str">
        <f>VLOOKUP(B52,'пр.взв.'!B7:G70,4,FALSE)</f>
        <v>ПФО, Оренбургская, Огренбург</v>
      </c>
      <c r="F52" s="166">
        <f>VLOOKUP(B52,'пр.взв.'!B7:G70,5,FALSE)</f>
        <v>0</v>
      </c>
      <c r="G52" s="162" t="str">
        <f>VLOOKUP(B52,'пр.взв.'!B7:G70,6,FALSE)</f>
        <v>Терсков</v>
      </c>
    </row>
    <row r="53" spans="1:7" ht="11.25" customHeight="1">
      <c r="A53" s="168"/>
      <c r="B53" s="169"/>
      <c r="C53" s="163"/>
      <c r="D53" s="165"/>
      <c r="E53" s="165"/>
      <c r="F53" s="167"/>
      <c r="G53" s="163"/>
    </row>
    <row r="54" spans="1:7" ht="11.25" customHeight="1">
      <c r="A54" s="168" t="s">
        <v>192</v>
      </c>
      <c r="B54" s="169">
        <v>5</v>
      </c>
      <c r="C54" s="162" t="str">
        <f>VLOOKUP(B54,'пр.взв.'!B7:G70,2,FALSE)</f>
        <v>Арбузов Руслан Николаевич</v>
      </c>
      <c r="D54" s="164" t="str">
        <f>VLOOKUP(B54,'пр.взв.'!B7:G70,3,FALSE)</f>
        <v>17.06.1991, КМС</v>
      </c>
      <c r="E54" s="164" t="str">
        <f>VLOOKUP(B54,'пр.взв.'!B7:G70,4,FALSE)</f>
        <v>ПФО, Оренбургская, Огренбург</v>
      </c>
      <c r="F54" s="164" t="str">
        <f>VLOOKUP(B54,'пр.взв.'!B7:G70,5,FALSE)</f>
        <v>002837</v>
      </c>
      <c r="G54" s="162" t="str">
        <f>VLOOKUP(B54,'пр.взв.'!B7:G70,6,FALSE)</f>
        <v>Султанов , Дмитриев</v>
      </c>
    </row>
    <row r="55" spans="1:7" ht="11.25" customHeight="1">
      <c r="A55" s="168"/>
      <c r="B55" s="169"/>
      <c r="C55" s="163"/>
      <c r="D55" s="165"/>
      <c r="E55" s="165"/>
      <c r="F55" s="165"/>
      <c r="G55" s="163"/>
    </row>
    <row r="56" spans="1:7" ht="11.25" customHeight="1">
      <c r="A56" s="168" t="s">
        <v>192</v>
      </c>
      <c r="B56" s="169">
        <v>26</v>
      </c>
      <c r="C56" s="162" t="str">
        <f>VLOOKUP(B56,'пр.взв.'!B7:G70,2,FALSE)</f>
        <v>Самунов Амыр Станиславович</v>
      </c>
      <c r="D56" s="164" t="str">
        <f>VLOOKUP(B56,'пр.взв.'!B7:G70,3,FALSE)</f>
        <v>18.07.1991,КМС</v>
      </c>
      <c r="E56" s="164" t="str">
        <f>VLOOKUP(B56,'пр.взв.'!B7:G70,4,FALSE)</f>
        <v>СФО,Р Алтай,Г-Алтайск,Д</v>
      </c>
      <c r="F56" s="166">
        <f>VLOOKUP(B56,'пр.взв.'!B7:G70,5,FALSE)</f>
        <v>0</v>
      </c>
      <c r="G56" s="162" t="str">
        <f>VLOOKUP(B56,'пр.взв.'!B7:G70,6,FALSE)</f>
        <v>Аткунов С.Ю.,Чичинов Р.Р.</v>
      </c>
    </row>
    <row r="57" spans="1:7" ht="11.25" customHeight="1">
      <c r="A57" s="168"/>
      <c r="B57" s="169"/>
      <c r="C57" s="163"/>
      <c r="D57" s="165"/>
      <c r="E57" s="165"/>
      <c r="F57" s="167"/>
      <c r="G57" s="163"/>
    </row>
    <row r="58" spans="1:7" ht="11.25" customHeight="1">
      <c r="A58" s="168"/>
      <c r="B58" s="169">
        <v>12</v>
      </c>
      <c r="C58" s="162" t="str">
        <f>VLOOKUP(B58,'пр.взв.'!B7:G70,2,FALSE)</f>
        <v>Пухаев Бесик Кахаевич</v>
      </c>
      <c r="D58" s="164" t="str">
        <f>VLOOKUP(B58,'пр.взв.'!B7:G70,3,FALSE)</f>
        <v>07.08.1990, МС</v>
      </c>
      <c r="E58" s="164" t="str">
        <f>VLOOKUP(B58,'пр.взв.'!B7:G70,4,FALSE)</f>
        <v>ЮФО, Р.Алания, Владикавказ, МО </v>
      </c>
      <c r="F58" s="164" t="str">
        <f>VLOOKUP(B58,'пр.взв.'!B7:G70,5,FALSE)</f>
        <v>020471</v>
      </c>
      <c r="G58" s="162" t="str">
        <f>VLOOKUP(B58,'пр.взв.'!B7:G70,6,FALSE)</f>
        <v>Циклаури И., Кочиев А.</v>
      </c>
    </row>
    <row r="59" spans="1:7" ht="11.25" customHeight="1">
      <c r="A59" s="168"/>
      <c r="B59" s="169"/>
      <c r="C59" s="163"/>
      <c r="D59" s="165"/>
      <c r="E59" s="165"/>
      <c r="F59" s="165"/>
      <c r="G59" s="163"/>
    </row>
    <row r="60" spans="1:7" ht="11.25" customHeight="1" hidden="1">
      <c r="A60" s="168"/>
      <c r="B60" s="169"/>
      <c r="C60" s="162" t="e">
        <f>VLOOKUP(B60,'пр.взв.'!B7:G70,2,FALSE)</f>
        <v>#N/A</v>
      </c>
      <c r="D60" s="164" t="e">
        <f>VLOOKUP(B60,'пр.взв.'!B7:G70,3,FALSE)</f>
        <v>#N/A</v>
      </c>
      <c r="E60" s="164" t="e">
        <f>VLOOKUP(B60,'пр.взв.'!B7:G70,4,FALSE)</f>
        <v>#N/A</v>
      </c>
      <c r="F60" s="164" t="e">
        <f>VLOOKUP(B60,'пр.взв.'!B7:G70,5,FALSE)</f>
        <v>#N/A</v>
      </c>
      <c r="G60" s="162" t="e">
        <f>VLOOKUP(B60,'пр.взв.'!B7:G70,6,FALSE)</f>
        <v>#N/A</v>
      </c>
    </row>
    <row r="61" spans="1:7" ht="11.25" customHeight="1" hidden="1">
      <c r="A61" s="168"/>
      <c r="B61" s="169"/>
      <c r="C61" s="163"/>
      <c r="D61" s="165"/>
      <c r="E61" s="165"/>
      <c r="F61" s="165"/>
      <c r="G61" s="163"/>
    </row>
    <row r="62" spans="1:7" ht="11.25" customHeight="1" hidden="1">
      <c r="A62" s="168"/>
      <c r="B62" s="169"/>
      <c r="C62" s="162" t="e">
        <f>VLOOKUP(B62,'пр.взв.'!B7:G70,2,FALSE)</f>
        <v>#N/A</v>
      </c>
      <c r="D62" s="164" t="e">
        <f>VLOOKUP(B62,'пр.взв.'!B7:G70,3,FALSE)</f>
        <v>#N/A</v>
      </c>
      <c r="E62" s="164" t="e">
        <f>VLOOKUP(B62,'пр.взв.'!B7:G70,4,FALSE)</f>
        <v>#N/A</v>
      </c>
      <c r="F62" s="164" t="e">
        <f>VLOOKUP(B62,'пр.взв.'!B7:G70,5,FALSE)</f>
        <v>#N/A</v>
      </c>
      <c r="G62" s="162" t="e">
        <f>VLOOKUP(B62,'пр.взв.'!B7:G70,6,FALSE)</f>
        <v>#N/A</v>
      </c>
    </row>
    <row r="63" spans="1:7" ht="11.25" customHeight="1" hidden="1">
      <c r="A63" s="168"/>
      <c r="B63" s="169"/>
      <c r="C63" s="163"/>
      <c r="D63" s="165"/>
      <c r="E63" s="165"/>
      <c r="F63" s="165"/>
      <c r="G63" s="163"/>
    </row>
    <row r="64" spans="1:7" ht="11.25" customHeight="1" hidden="1">
      <c r="A64" s="168"/>
      <c r="B64" s="169"/>
      <c r="C64" s="162" t="e">
        <f>VLOOKUP(B64,'пр.взв.'!B7:G70,2,FALSE)</f>
        <v>#N/A</v>
      </c>
      <c r="D64" s="164" t="e">
        <f>VLOOKUP(B64,'пр.взв.'!B7:G70,3,FALSE)</f>
        <v>#N/A</v>
      </c>
      <c r="E64" s="164" t="e">
        <f>VLOOKUP(B64,'пр.взв.'!B7:G70,4,FALSE)</f>
        <v>#N/A</v>
      </c>
      <c r="F64" s="164" t="e">
        <f>VLOOKUP(B64,'пр.взв.'!B7:G70,5,FALSE)</f>
        <v>#N/A</v>
      </c>
      <c r="G64" s="162" t="e">
        <f>VLOOKUP(B64,'пр.взв.'!B7:G70,6,FALSE)</f>
        <v>#N/A</v>
      </c>
    </row>
    <row r="65" spans="1:7" ht="11.25" customHeight="1" hidden="1">
      <c r="A65" s="168"/>
      <c r="B65" s="169"/>
      <c r="C65" s="163"/>
      <c r="D65" s="165"/>
      <c r="E65" s="165"/>
      <c r="F65" s="165"/>
      <c r="G65" s="163"/>
    </row>
    <row r="66" spans="1:7" ht="11.25" customHeight="1" hidden="1">
      <c r="A66" s="168"/>
      <c r="B66" s="169"/>
      <c r="C66" s="162" t="e">
        <f>VLOOKUP(B66,'пр.взв.'!B7:G70,2,FALSE)</f>
        <v>#N/A</v>
      </c>
      <c r="D66" s="164" t="e">
        <f>VLOOKUP(B66,'пр.взв.'!B7:G70,3,FALSE)</f>
        <v>#N/A</v>
      </c>
      <c r="E66" s="164" t="e">
        <f>VLOOKUP(B66,'пр.взв.'!B7:G70,4,FALSE)</f>
        <v>#N/A</v>
      </c>
      <c r="F66" s="164" t="e">
        <f>VLOOKUP(B66,'пр.взв.'!B7:G70,5,FALSE)</f>
        <v>#N/A</v>
      </c>
      <c r="G66" s="162" t="e">
        <f>VLOOKUP(B66,'пр.взв.'!B7:G70,6,FALSE)</f>
        <v>#N/A</v>
      </c>
    </row>
    <row r="67" spans="1:7" ht="11.25" customHeight="1" hidden="1">
      <c r="A67" s="168"/>
      <c r="B67" s="169"/>
      <c r="C67" s="163"/>
      <c r="D67" s="165"/>
      <c r="E67" s="165"/>
      <c r="F67" s="165"/>
      <c r="G67" s="163"/>
    </row>
    <row r="68" spans="1:7" ht="11.25" customHeight="1" hidden="1">
      <c r="A68" s="168"/>
      <c r="B68" s="169"/>
      <c r="C68" s="162" t="e">
        <f>VLOOKUP(B68,'пр.взв.'!B7:G70,2,FALSE)</f>
        <v>#N/A</v>
      </c>
      <c r="D68" s="164" t="e">
        <f>VLOOKUP(B68,'пр.взв.'!B7:G70,3,FALSE)</f>
        <v>#N/A</v>
      </c>
      <c r="E68" s="164" t="e">
        <f>VLOOKUP(B68,'пр.взв.'!B7:G70,4,FALSE)</f>
        <v>#N/A</v>
      </c>
      <c r="F68" s="164" t="e">
        <f>VLOOKUP(B68,'пр.взв.'!B7:G70,5,FALSE)</f>
        <v>#N/A</v>
      </c>
      <c r="G68" s="162" t="e">
        <f>VLOOKUP(B68,'пр.взв.'!B7:G70,6,FALSE)</f>
        <v>#N/A</v>
      </c>
    </row>
    <row r="69" spans="1:7" ht="11.25" customHeight="1" hidden="1">
      <c r="A69" s="168"/>
      <c r="B69" s="169"/>
      <c r="C69" s="163"/>
      <c r="D69" s="165"/>
      <c r="E69" s="165"/>
      <c r="F69" s="165"/>
      <c r="G69" s="163"/>
    </row>
    <row r="70" spans="1:6" ht="25.5" customHeight="1">
      <c r="A70" s="100" t="str">
        <f>HYPERLINK('[1]реквизиты'!$A$6)</f>
        <v>Гл. судья, судья МК</v>
      </c>
      <c r="B70" s="10"/>
      <c r="C70" s="102"/>
      <c r="D70" s="109"/>
      <c r="E70" s="103" t="str">
        <f>HYPERLINK('[1]реквизиты'!$G$6)</f>
        <v>Е.В.Селиванов</v>
      </c>
      <c r="F70" s="104" t="str">
        <f>HYPERLINK('[1]реквизиты'!$G$7)</f>
        <v>/Чебоксары/</v>
      </c>
    </row>
    <row r="71" spans="1:7" ht="32.25" customHeight="1">
      <c r="A71" s="100" t="str">
        <f>HYPERLINK('[1]реквизиты'!$A$8)</f>
        <v>Гл. секретарь, судья МК</v>
      </c>
      <c r="B71" s="10"/>
      <c r="C71" s="102"/>
      <c r="D71" s="109"/>
      <c r="E71" s="103" t="str">
        <f>HYPERLINK('[1]реквизиты'!$G$8)</f>
        <v>С.М.Трескин</v>
      </c>
      <c r="F71" s="104" t="str">
        <f>HYPERLINK('[1]реквизиты'!$G$9)</f>
        <v>/Бийск/</v>
      </c>
      <c r="G71" s="10"/>
    </row>
    <row r="72" spans="1:7" ht="12.75">
      <c r="A72" s="10"/>
      <c r="B72" s="10"/>
      <c r="C72" s="10"/>
      <c r="D72" s="10"/>
      <c r="E72" s="10"/>
      <c r="G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0"/>
      <c r="B74" s="10"/>
      <c r="C74" s="10"/>
      <c r="D74" s="10"/>
      <c r="E74" s="10"/>
      <c r="F74" s="10"/>
      <c r="G74" s="10"/>
    </row>
    <row r="75" spans="1:5" ht="27.75" customHeight="1">
      <c r="A75" s="9"/>
      <c r="C75" s="15"/>
      <c r="D75" s="15"/>
      <c r="E75" s="15"/>
    </row>
    <row r="76" spans="1:5" ht="12.75">
      <c r="A76" s="9"/>
      <c r="B76" s="16"/>
      <c r="C76" s="16"/>
      <c r="D76" s="16"/>
      <c r="E76" s="16"/>
    </row>
    <row r="77" spans="1:6" ht="12.75">
      <c r="A77" s="9"/>
      <c r="B77" s="16"/>
      <c r="C77" s="16"/>
      <c r="D77" s="16"/>
      <c r="E77" s="16"/>
      <c r="F77" s="16"/>
    </row>
    <row r="78" spans="1:6" ht="12.75">
      <c r="A78" s="9"/>
      <c r="B78" s="16"/>
      <c r="C78" s="16"/>
      <c r="D78" s="16"/>
      <c r="E78" s="16"/>
      <c r="F78" s="16"/>
    </row>
    <row r="79" ht="12.75">
      <c r="A79" s="9"/>
    </row>
    <row r="80" ht="12.75">
      <c r="A80" s="9"/>
    </row>
  </sheetData>
  <sheetProtection/>
  <mergeCells count="236">
    <mergeCell ref="E16:E17"/>
    <mergeCell ref="C16:C17"/>
    <mergeCell ref="D16:D17"/>
    <mergeCell ref="C14:C15"/>
    <mergeCell ref="D14:D15"/>
    <mergeCell ref="D26:D27"/>
    <mergeCell ref="E24:E25"/>
    <mergeCell ref="E22:E23"/>
    <mergeCell ref="E18:E19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A58:A59"/>
    <mergeCell ref="B58:B59"/>
    <mergeCell ref="A60:A61"/>
    <mergeCell ref="B60:B61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64:A65"/>
    <mergeCell ref="B64:B65"/>
    <mergeCell ref="C64:C65"/>
    <mergeCell ref="D64:D65"/>
    <mergeCell ref="E68:E69"/>
    <mergeCell ref="F68:F69"/>
    <mergeCell ref="D60:D61"/>
    <mergeCell ref="C58:C59"/>
    <mergeCell ref="D58:D59"/>
    <mergeCell ref="E66:E67"/>
    <mergeCell ref="F66:F67"/>
    <mergeCell ref="C3:E3"/>
    <mergeCell ref="G62:G63"/>
    <mergeCell ref="E64:E65"/>
    <mergeCell ref="F64:F65"/>
    <mergeCell ref="G64:G65"/>
    <mergeCell ref="E62:E63"/>
    <mergeCell ref="F62:F63"/>
    <mergeCell ref="F52:F53"/>
    <mergeCell ref="E52:E53"/>
    <mergeCell ref="G54:G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4"/>
  <sheetViews>
    <sheetView zoomScalePageLayoutView="0" workbookViewId="0" topLeftCell="A34">
      <selection activeCell="C25" sqref="C25:G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5" t="s">
        <v>48</v>
      </c>
      <c r="B1" s="175"/>
      <c r="C1" s="175"/>
      <c r="D1" s="175"/>
      <c r="E1" s="175"/>
      <c r="F1" s="175"/>
      <c r="G1" s="175"/>
    </row>
    <row r="2" spans="3:9" ht="34.5" customHeight="1" thickBot="1">
      <c r="C2" s="194" t="str">
        <f>HYPERLINK('[1]реквизиты'!$A$2)</f>
        <v>Первенство России по самбо среди юниоров 1990-1991г.р.</v>
      </c>
      <c r="D2" s="195"/>
      <c r="E2" s="195"/>
      <c r="F2" s="196"/>
      <c r="G2" s="91"/>
      <c r="H2" s="91"/>
      <c r="I2" s="91"/>
    </row>
    <row r="3" spans="1:7" ht="12.75" customHeight="1">
      <c r="A3" s="192" t="str">
        <f>HYPERLINK('[1]реквизиты'!$A$3)</f>
        <v>16-20.02.2010г.                                       г.Челябинск</v>
      </c>
      <c r="B3" s="192"/>
      <c r="C3" s="192"/>
      <c r="D3" s="192"/>
      <c r="E3" s="192"/>
      <c r="F3" s="192"/>
      <c r="G3" s="192"/>
    </row>
    <row r="4" spans="4:5" ht="12.75">
      <c r="D4" s="193" t="s">
        <v>165</v>
      </c>
      <c r="E4" s="193"/>
    </row>
    <row r="5" spans="1:7" ht="12.75" customHeight="1">
      <c r="A5" s="180" t="s">
        <v>4</v>
      </c>
      <c r="B5" s="180" t="s">
        <v>5</v>
      </c>
      <c r="C5" s="180" t="s">
        <v>6</v>
      </c>
      <c r="D5" s="180" t="s">
        <v>7</v>
      </c>
      <c r="E5" s="180" t="s">
        <v>8</v>
      </c>
      <c r="F5" s="180" t="s">
        <v>11</v>
      </c>
      <c r="G5" s="180" t="s">
        <v>9</v>
      </c>
    </row>
    <row r="6" spans="1:7" ht="12.75" customHeight="1">
      <c r="A6" s="181"/>
      <c r="B6" s="181"/>
      <c r="C6" s="181"/>
      <c r="D6" s="181"/>
      <c r="E6" s="181"/>
      <c r="F6" s="181"/>
      <c r="G6" s="181"/>
    </row>
    <row r="7" spans="1:7" ht="12.75" customHeight="1">
      <c r="A7" s="179" t="s">
        <v>23</v>
      </c>
      <c r="B7" s="185">
        <v>24</v>
      </c>
      <c r="C7" s="186" t="s">
        <v>59</v>
      </c>
      <c r="D7" s="180" t="s">
        <v>60</v>
      </c>
      <c r="E7" s="188" t="s">
        <v>61</v>
      </c>
      <c r="F7" s="182" t="s">
        <v>62</v>
      </c>
      <c r="G7" s="186" t="s">
        <v>63</v>
      </c>
    </row>
    <row r="8" spans="1:7" ht="15" customHeight="1">
      <c r="A8" s="179"/>
      <c r="B8" s="185"/>
      <c r="C8" s="187"/>
      <c r="D8" s="181"/>
      <c r="E8" s="189"/>
      <c r="F8" s="183"/>
      <c r="G8" s="187"/>
    </row>
    <row r="9" spans="1:7" ht="12.75" customHeight="1">
      <c r="A9" s="179" t="s">
        <v>24</v>
      </c>
      <c r="B9" s="185">
        <v>11</v>
      </c>
      <c r="C9" s="186" t="s">
        <v>64</v>
      </c>
      <c r="D9" s="190" t="s">
        <v>65</v>
      </c>
      <c r="E9" s="188" t="s">
        <v>66</v>
      </c>
      <c r="F9" s="182" t="s">
        <v>67</v>
      </c>
      <c r="G9" s="186" t="s">
        <v>68</v>
      </c>
    </row>
    <row r="10" spans="1:7" ht="15" customHeight="1">
      <c r="A10" s="179"/>
      <c r="B10" s="185"/>
      <c r="C10" s="187"/>
      <c r="D10" s="181"/>
      <c r="E10" s="189"/>
      <c r="F10" s="183"/>
      <c r="G10" s="187"/>
    </row>
    <row r="11" spans="1:7" ht="15" customHeight="1">
      <c r="A11" s="179" t="s">
        <v>26</v>
      </c>
      <c r="B11" s="185">
        <v>15</v>
      </c>
      <c r="C11" s="186" t="s">
        <v>69</v>
      </c>
      <c r="D11" s="190" t="s">
        <v>70</v>
      </c>
      <c r="E11" s="188" t="s">
        <v>71</v>
      </c>
      <c r="F11" s="182"/>
      <c r="G11" s="186" t="s">
        <v>72</v>
      </c>
    </row>
    <row r="12" spans="1:7" ht="15.75" customHeight="1">
      <c r="A12" s="179"/>
      <c r="B12" s="185"/>
      <c r="C12" s="187"/>
      <c r="D12" s="181"/>
      <c r="E12" s="189"/>
      <c r="F12" s="183"/>
      <c r="G12" s="187"/>
    </row>
    <row r="13" spans="1:7" ht="12.75" customHeight="1">
      <c r="A13" s="179" t="s">
        <v>28</v>
      </c>
      <c r="B13" s="185">
        <v>19</v>
      </c>
      <c r="C13" s="186" t="s">
        <v>73</v>
      </c>
      <c r="D13" s="180" t="s">
        <v>74</v>
      </c>
      <c r="E13" s="188" t="s">
        <v>75</v>
      </c>
      <c r="F13" s="182" t="s">
        <v>76</v>
      </c>
      <c r="G13" s="186" t="s">
        <v>77</v>
      </c>
    </row>
    <row r="14" spans="1:7" ht="15" customHeight="1">
      <c r="A14" s="179"/>
      <c r="B14" s="185"/>
      <c r="C14" s="187"/>
      <c r="D14" s="181"/>
      <c r="E14" s="189"/>
      <c r="F14" s="183"/>
      <c r="G14" s="191"/>
    </row>
    <row r="15" spans="1:7" ht="12.75" customHeight="1">
      <c r="A15" s="179" t="s">
        <v>30</v>
      </c>
      <c r="B15" s="185">
        <v>26</v>
      </c>
      <c r="C15" s="186" t="s">
        <v>78</v>
      </c>
      <c r="D15" s="180" t="s">
        <v>79</v>
      </c>
      <c r="E15" s="188" t="s">
        <v>75</v>
      </c>
      <c r="F15" s="182"/>
      <c r="G15" s="186" t="s">
        <v>80</v>
      </c>
    </row>
    <row r="16" spans="1:7" ht="15" customHeight="1">
      <c r="A16" s="179"/>
      <c r="B16" s="185"/>
      <c r="C16" s="187"/>
      <c r="D16" s="181"/>
      <c r="E16" s="189"/>
      <c r="F16" s="183"/>
      <c r="G16" s="187"/>
    </row>
    <row r="17" spans="1:7" ht="12.75" customHeight="1">
      <c r="A17" s="179" t="s">
        <v>31</v>
      </c>
      <c r="B17" s="185">
        <v>4</v>
      </c>
      <c r="C17" s="186" t="s">
        <v>81</v>
      </c>
      <c r="D17" s="190" t="s">
        <v>82</v>
      </c>
      <c r="E17" s="188" t="s">
        <v>83</v>
      </c>
      <c r="F17" s="182" t="s">
        <v>84</v>
      </c>
      <c r="G17" s="186" t="s">
        <v>85</v>
      </c>
    </row>
    <row r="18" spans="1:7" ht="15" customHeight="1">
      <c r="A18" s="179"/>
      <c r="B18" s="185"/>
      <c r="C18" s="187"/>
      <c r="D18" s="181"/>
      <c r="E18" s="189"/>
      <c r="F18" s="183"/>
      <c r="G18" s="187"/>
    </row>
    <row r="19" spans="1:7" ht="12.75" customHeight="1">
      <c r="A19" s="179" t="s">
        <v>32</v>
      </c>
      <c r="B19" s="185">
        <v>22</v>
      </c>
      <c r="C19" s="186" t="s">
        <v>86</v>
      </c>
      <c r="D19" s="190" t="s">
        <v>87</v>
      </c>
      <c r="E19" s="188" t="s">
        <v>88</v>
      </c>
      <c r="F19" s="182" t="s">
        <v>89</v>
      </c>
      <c r="G19" s="186" t="s">
        <v>90</v>
      </c>
    </row>
    <row r="20" spans="1:7" ht="15" customHeight="1">
      <c r="A20" s="179"/>
      <c r="B20" s="185"/>
      <c r="C20" s="187"/>
      <c r="D20" s="181"/>
      <c r="E20" s="189"/>
      <c r="F20" s="183"/>
      <c r="G20" s="187"/>
    </row>
    <row r="21" spans="1:7" ht="12.75" customHeight="1">
      <c r="A21" s="179" t="s">
        <v>33</v>
      </c>
      <c r="B21" s="185">
        <v>10</v>
      </c>
      <c r="C21" s="186" t="s">
        <v>91</v>
      </c>
      <c r="D21" s="190" t="s">
        <v>92</v>
      </c>
      <c r="E21" s="188" t="s">
        <v>93</v>
      </c>
      <c r="F21" s="182"/>
      <c r="G21" s="186" t="s">
        <v>94</v>
      </c>
    </row>
    <row r="22" spans="1:7" ht="15" customHeight="1">
      <c r="A22" s="179"/>
      <c r="B22" s="185"/>
      <c r="C22" s="187"/>
      <c r="D22" s="181"/>
      <c r="E22" s="189"/>
      <c r="F22" s="183"/>
      <c r="G22" s="187"/>
    </row>
    <row r="23" spans="1:7" ht="12.75" customHeight="1">
      <c r="A23" s="179" t="s">
        <v>34</v>
      </c>
      <c r="B23" s="185">
        <v>13</v>
      </c>
      <c r="C23" s="186" t="s">
        <v>95</v>
      </c>
      <c r="D23" s="190" t="s">
        <v>96</v>
      </c>
      <c r="E23" s="188" t="s">
        <v>93</v>
      </c>
      <c r="F23" s="182"/>
      <c r="G23" s="186" t="s">
        <v>97</v>
      </c>
    </row>
    <row r="24" spans="1:7" ht="15" customHeight="1">
      <c r="A24" s="179"/>
      <c r="B24" s="185"/>
      <c r="C24" s="187"/>
      <c r="D24" s="181"/>
      <c r="E24" s="189"/>
      <c r="F24" s="183"/>
      <c r="G24" s="187"/>
    </row>
    <row r="25" spans="1:7" ht="12.75" customHeight="1">
      <c r="A25" s="179" t="s">
        <v>35</v>
      </c>
      <c r="B25" s="185">
        <v>8</v>
      </c>
      <c r="C25" s="186" t="s">
        <v>98</v>
      </c>
      <c r="D25" s="190" t="s">
        <v>99</v>
      </c>
      <c r="E25" s="188" t="s">
        <v>100</v>
      </c>
      <c r="F25" s="182" t="s">
        <v>101</v>
      </c>
      <c r="G25" s="186" t="s">
        <v>102</v>
      </c>
    </row>
    <row r="26" spans="1:7" ht="15" customHeight="1">
      <c r="A26" s="179"/>
      <c r="B26" s="185"/>
      <c r="C26" s="187"/>
      <c r="D26" s="181"/>
      <c r="E26" s="189"/>
      <c r="F26" s="183"/>
      <c r="G26" s="187"/>
    </row>
    <row r="27" spans="1:7" ht="12.75" customHeight="1">
      <c r="A27" s="179" t="s">
        <v>36</v>
      </c>
      <c r="B27" s="185">
        <v>3</v>
      </c>
      <c r="C27" s="186" t="s">
        <v>103</v>
      </c>
      <c r="D27" s="190" t="s">
        <v>104</v>
      </c>
      <c r="E27" s="188" t="s">
        <v>105</v>
      </c>
      <c r="F27" s="182"/>
      <c r="G27" s="186" t="s">
        <v>106</v>
      </c>
    </row>
    <row r="28" spans="1:7" ht="15" customHeight="1">
      <c r="A28" s="179"/>
      <c r="B28" s="185"/>
      <c r="C28" s="187"/>
      <c r="D28" s="181"/>
      <c r="E28" s="189"/>
      <c r="F28" s="183"/>
      <c r="G28" s="187"/>
    </row>
    <row r="29" spans="1:7" ht="15.75" customHeight="1">
      <c r="A29" s="179" t="s">
        <v>37</v>
      </c>
      <c r="B29" s="185">
        <v>17</v>
      </c>
      <c r="C29" s="186" t="s">
        <v>107</v>
      </c>
      <c r="D29" s="190" t="s">
        <v>108</v>
      </c>
      <c r="E29" s="188" t="s">
        <v>109</v>
      </c>
      <c r="F29" s="182" t="s">
        <v>110</v>
      </c>
      <c r="G29" s="186" t="s">
        <v>111</v>
      </c>
    </row>
    <row r="30" spans="1:7" ht="15" customHeight="1">
      <c r="A30" s="179"/>
      <c r="B30" s="185"/>
      <c r="C30" s="187"/>
      <c r="D30" s="181"/>
      <c r="E30" s="189"/>
      <c r="F30" s="183"/>
      <c r="G30" s="187"/>
    </row>
    <row r="31" spans="1:7" ht="12.75" customHeight="1">
      <c r="A31" s="179" t="s">
        <v>38</v>
      </c>
      <c r="B31" s="185">
        <v>5</v>
      </c>
      <c r="C31" s="186" t="s">
        <v>112</v>
      </c>
      <c r="D31" s="190" t="s">
        <v>113</v>
      </c>
      <c r="E31" s="188" t="s">
        <v>114</v>
      </c>
      <c r="F31" s="182" t="s">
        <v>115</v>
      </c>
      <c r="G31" s="186" t="s">
        <v>116</v>
      </c>
    </row>
    <row r="32" spans="1:7" ht="15" customHeight="1">
      <c r="A32" s="179"/>
      <c r="B32" s="185"/>
      <c r="C32" s="187"/>
      <c r="D32" s="181"/>
      <c r="E32" s="189"/>
      <c r="F32" s="183"/>
      <c r="G32" s="187"/>
    </row>
    <row r="33" spans="1:7" ht="12.75" customHeight="1">
      <c r="A33" s="179" t="s">
        <v>39</v>
      </c>
      <c r="B33" s="185">
        <v>20</v>
      </c>
      <c r="C33" s="186" t="s">
        <v>117</v>
      </c>
      <c r="D33" s="190" t="s">
        <v>118</v>
      </c>
      <c r="E33" s="188" t="s">
        <v>114</v>
      </c>
      <c r="F33" s="182"/>
      <c r="G33" s="186" t="s">
        <v>119</v>
      </c>
    </row>
    <row r="34" spans="1:7" ht="15" customHeight="1">
      <c r="A34" s="179"/>
      <c r="B34" s="185"/>
      <c r="C34" s="187"/>
      <c r="D34" s="181"/>
      <c r="E34" s="189"/>
      <c r="F34" s="183"/>
      <c r="G34" s="187"/>
    </row>
    <row r="35" spans="1:7" ht="12.75" customHeight="1">
      <c r="A35" s="179" t="s">
        <v>40</v>
      </c>
      <c r="B35" s="185">
        <v>27</v>
      </c>
      <c r="C35" s="186" t="s">
        <v>120</v>
      </c>
      <c r="D35" s="190" t="s">
        <v>121</v>
      </c>
      <c r="E35" s="188" t="s">
        <v>122</v>
      </c>
      <c r="F35" s="182"/>
      <c r="G35" s="186" t="s">
        <v>123</v>
      </c>
    </row>
    <row r="36" spans="1:7" ht="15" customHeight="1">
      <c r="A36" s="179"/>
      <c r="B36" s="185"/>
      <c r="C36" s="187"/>
      <c r="D36" s="181"/>
      <c r="E36" s="189"/>
      <c r="F36" s="183"/>
      <c r="G36" s="187"/>
    </row>
    <row r="37" spans="1:7" ht="15.75" customHeight="1">
      <c r="A37" s="179" t="s">
        <v>41</v>
      </c>
      <c r="B37" s="185">
        <v>6</v>
      </c>
      <c r="C37" s="186" t="s">
        <v>124</v>
      </c>
      <c r="D37" s="190" t="s">
        <v>125</v>
      </c>
      <c r="E37" s="188" t="s">
        <v>126</v>
      </c>
      <c r="F37" s="182" t="s">
        <v>127</v>
      </c>
      <c r="G37" s="186" t="s">
        <v>128</v>
      </c>
    </row>
    <row r="38" spans="1:7" ht="12.75" customHeight="1">
      <c r="A38" s="179"/>
      <c r="B38" s="185"/>
      <c r="C38" s="187"/>
      <c r="D38" s="181"/>
      <c r="E38" s="189"/>
      <c r="F38" s="183"/>
      <c r="G38" s="187"/>
    </row>
    <row r="39" spans="1:7" ht="12.75" customHeight="1">
      <c r="A39" s="179" t="s">
        <v>42</v>
      </c>
      <c r="B39" s="185">
        <v>25</v>
      </c>
      <c r="C39" s="186" t="s">
        <v>129</v>
      </c>
      <c r="D39" s="190" t="s">
        <v>130</v>
      </c>
      <c r="E39" s="188" t="s">
        <v>131</v>
      </c>
      <c r="F39" s="182" t="s">
        <v>132</v>
      </c>
      <c r="G39" s="186" t="s">
        <v>133</v>
      </c>
    </row>
    <row r="40" spans="1:7" ht="12.75" customHeight="1">
      <c r="A40" s="179"/>
      <c r="B40" s="185"/>
      <c r="C40" s="187"/>
      <c r="D40" s="181"/>
      <c r="E40" s="189"/>
      <c r="F40" s="183"/>
      <c r="G40" s="187"/>
    </row>
    <row r="41" spans="1:7" ht="12.75" customHeight="1">
      <c r="A41" s="179" t="s">
        <v>43</v>
      </c>
      <c r="B41" s="185">
        <v>16</v>
      </c>
      <c r="C41" s="186" t="s">
        <v>134</v>
      </c>
      <c r="D41" s="190" t="s">
        <v>135</v>
      </c>
      <c r="E41" s="188" t="s">
        <v>136</v>
      </c>
      <c r="F41" s="182" t="s">
        <v>137</v>
      </c>
      <c r="G41" s="186" t="s">
        <v>138</v>
      </c>
    </row>
    <row r="42" spans="1:7" ht="12.75" customHeight="1">
      <c r="A42" s="179"/>
      <c r="B42" s="185"/>
      <c r="C42" s="187"/>
      <c r="D42" s="181"/>
      <c r="E42" s="189"/>
      <c r="F42" s="183"/>
      <c r="G42" s="187"/>
    </row>
    <row r="43" spans="1:7" ht="12.75" customHeight="1">
      <c r="A43" s="179" t="s">
        <v>178</v>
      </c>
      <c r="B43" s="185">
        <v>18</v>
      </c>
      <c r="C43" s="186" t="s">
        <v>139</v>
      </c>
      <c r="D43" s="190" t="s">
        <v>140</v>
      </c>
      <c r="E43" s="188" t="s">
        <v>136</v>
      </c>
      <c r="F43" s="182" t="s">
        <v>141</v>
      </c>
      <c r="G43" s="186" t="s">
        <v>142</v>
      </c>
    </row>
    <row r="44" spans="1:7" ht="12.75" customHeight="1">
      <c r="A44" s="179"/>
      <c r="B44" s="185"/>
      <c r="C44" s="187"/>
      <c r="D44" s="181"/>
      <c r="E44" s="189"/>
      <c r="F44" s="183"/>
      <c r="G44" s="187"/>
    </row>
    <row r="45" spans="1:7" ht="12.75" customHeight="1">
      <c r="A45" s="179" t="s">
        <v>44</v>
      </c>
      <c r="B45" s="185">
        <v>23</v>
      </c>
      <c r="C45" s="186" t="s">
        <v>143</v>
      </c>
      <c r="D45" s="190" t="s">
        <v>144</v>
      </c>
      <c r="E45" s="188" t="s">
        <v>131</v>
      </c>
      <c r="F45" s="182" t="s">
        <v>145</v>
      </c>
      <c r="G45" s="186" t="s">
        <v>146</v>
      </c>
    </row>
    <row r="46" spans="1:7" ht="12.75" customHeight="1">
      <c r="A46" s="179"/>
      <c r="B46" s="185"/>
      <c r="C46" s="187"/>
      <c r="D46" s="181"/>
      <c r="E46" s="189"/>
      <c r="F46" s="183"/>
      <c r="G46" s="187"/>
    </row>
    <row r="47" spans="1:7" ht="12.75" customHeight="1">
      <c r="A47" s="179" t="s">
        <v>25</v>
      </c>
      <c r="B47" s="185">
        <v>1</v>
      </c>
      <c r="C47" s="186" t="s">
        <v>147</v>
      </c>
      <c r="D47" s="190" t="s">
        <v>148</v>
      </c>
      <c r="E47" s="188" t="s">
        <v>149</v>
      </c>
      <c r="F47" s="182" t="s">
        <v>150</v>
      </c>
      <c r="G47" s="186" t="s">
        <v>151</v>
      </c>
    </row>
    <row r="48" spans="1:7" ht="12.75" customHeight="1">
      <c r="A48" s="179"/>
      <c r="B48" s="185"/>
      <c r="C48" s="187"/>
      <c r="D48" s="191"/>
      <c r="E48" s="189"/>
      <c r="F48" s="183"/>
      <c r="G48" s="191"/>
    </row>
    <row r="49" spans="1:7" ht="12.75" customHeight="1">
      <c r="A49" s="179" t="s">
        <v>45</v>
      </c>
      <c r="B49" s="185">
        <v>14</v>
      </c>
      <c r="C49" s="186" t="s">
        <v>166</v>
      </c>
      <c r="D49" s="190" t="s">
        <v>167</v>
      </c>
      <c r="E49" s="188" t="s">
        <v>168</v>
      </c>
      <c r="F49" s="182" t="s">
        <v>169</v>
      </c>
      <c r="G49" s="186" t="s">
        <v>170</v>
      </c>
    </row>
    <row r="50" spans="1:7" ht="12.75" customHeight="1">
      <c r="A50" s="179"/>
      <c r="B50" s="185"/>
      <c r="C50" s="187"/>
      <c r="D50" s="181"/>
      <c r="E50" s="189"/>
      <c r="F50" s="183"/>
      <c r="G50" s="187"/>
    </row>
    <row r="51" spans="1:7" ht="12.75" customHeight="1">
      <c r="A51" s="179" t="s">
        <v>46</v>
      </c>
      <c r="B51" s="185">
        <v>7</v>
      </c>
      <c r="C51" s="186" t="s">
        <v>152</v>
      </c>
      <c r="D51" s="190" t="s">
        <v>153</v>
      </c>
      <c r="E51" s="188" t="s">
        <v>154</v>
      </c>
      <c r="F51" s="182"/>
      <c r="G51" s="186" t="s">
        <v>155</v>
      </c>
    </row>
    <row r="52" spans="1:7" ht="12.75" customHeight="1">
      <c r="A52" s="179"/>
      <c r="B52" s="185"/>
      <c r="C52" s="187"/>
      <c r="D52" s="181"/>
      <c r="E52" s="189"/>
      <c r="F52" s="183"/>
      <c r="G52" s="187"/>
    </row>
    <row r="53" spans="1:7" ht="12.75" customHeight="1">
      <c r="A53" s="179" t="s">
        <v>47</v>
      </c>
      <c r="B53" s="185">
        <v>2</v>
      </c>
      <c r="C53" s="186" t="s">
        <v>171</v>
      </c>
      <c r="D53" s="190" t="s">
        <v>172</v>
      </c>
      <c r="E53" s="188" t="s">
        <v>173</v>
      </c>
      <c r="F53" s="182" t="s">
        <v>177</v>
      </c>
      <c r="G53" s="186" t="s">
        <v>174</v>
      </c>
    </row>
    <row r="54" spans="1:7" ht="12.75" customHeight="1">
      <c r="A54" s="179"/>
      <c r="B54" s="185"/>
      <c r="C54" s="187"/>
      <c r="D54" s="181"/>
      <c r="E54" s="189"/>
      <c r="F54" s="183"/>
      <c r="G54" s="187"/>
    </row>
    <row r="55" spans="1:7" ht="12.75" customHeight="1">
      <c r="A55" s="179" t="s">
        <v>27</v>
      </c>
      <c r="B55" s="185">
        <v>9</v>
      </c>
      <c r="C55" s="186" t="s">
        <v>156</v>
      </c>
      <c r="D55" s="190" t="s">
        <v>157</v>
      </c>
      <c r="E55" s="188" t="s">
        <v>158</v>
      </c>
      <c r="F55" s="182"/>
      <c r="G55" s="186" t="s">
        <v>159</v>
      </c>
    </row>
    <row r="56" spans="1:7" ht="12.75" customHeight="1">
      <c r="A56" s="179"/>
      <c r="B56" s="185"/>
      <c r="C56" s="187"/>
      <c r="D56" s="181"/>
      <c r="E56" s="189"/>
      <c r="F56" s="183"/>
      <c r="G56" s="187"/>
    </row>
    <row r="57" spans="1:7" ht="12.75" customHeight="1">
      <c r="A57" s="179" t="s">
        <v>179</v>
      </c>
      <c r="B57" s="185">
        <v>12</v>
      </c>
      <c r="C57" s="186" t="s">
        <v>160</v>
      </c>
      <c r="D57" s="190" t="s">
        <v>161</v>
      </c>
      <c r="E57" s="188" t="s">
        <v>162</v>
      </c>
      <c r="F57" s="182" t="s">
        <v>163</v>
      </c>
      <c r="G57" s="186" t="s">
        <v>164</v>
      </c>
    </row>
    <row r="58" spans="1:7" ht="12.75" customHeight="1">
      <c r="A58" s="179"/>
      <c r="B58" s="185"/>
      <c r="C58" s="187"/>
      <c r="D58" s="181"/>
      <c r="E58" s="189"/>
      <c r="F58" s="183"/>
      <c r="G58" s="187"/>
    </row>
    <row r="59" spans="1:7" ht="12.75" customHeight="1">
      <c r="A59" s="179" t="s">
        <v>29</v>
      </c>
      <c r="B59" s="185">
        <v>21</v>
      </c>
      <c r="C59" s="186" t="s">
        <v>175</v>
      </c>
      <c r="D59" s="190" t="s">
        <v>176</v>
      </c>
      <c r="E59" s="188" t="s">
        <v>173</v>
      </c>
      <c r="F59" s="182"/>
      <c r="G59" s="186" t="s">
        <v>174</v>
      </c>
    </row>
    <row r="60" spans="1:7" ht="12.75" customHeight="1">
      <c r="A60" s="179"/>
      <c r="B60" s="185"/>
      <c r="C60" s="187"/>
      <c r="D60" s="181"/>
      <c r="E60" s="189"/>
      <c r="F60" s="183"/>
      <c r="G60" s="187"/>
    </row>
    <row r="61" spans="1:7" ht="12.75" customHeight="1">
      <c r="A61" s="179"/>
      <c r="B61" s="185"/>
      <c r="C61" s="186"/>
      <c r="D61" s="190"/>
      <c r="E61" s="188"/>
      <c r="F61" s="182"/>
      <c r="G61" s="186"/>
    </row>
    <row r="62" spans="1:7" ht="12.75" customHeight="1">
      <c r="A62" s="179"/>
      <c r="B62" s="185"/>
      <c r="C62" s="187"/>
      <c r="D62" s="181"/>
      <c r="E62" s="189"/>
      <c r="F62" s="183"/>
      <c r="G62" s="187"/>
    </row>
    <row r="63" spans="1:7" ht="12.75" customHeight="1">
      <c r="A63" s="179"/>
      <c r="B63" s="185"/>
      <c r="C63" s="186"/>
      <c r="D63" s="190"/>
      <c r="E63" s="188"/>
      <c r="F63" s="182"/>
      <c r="G63" s="186"/>
    </row>
    <row r="64" spans="1:7" ht="12.75" customHeight="1">
      <c r="A64" s="179"/>
      <c r="B64" s="185"/>
      <c r="C64" s="187"/>
      <c r="D64" s="181"/>
      <c r="E64" s="189"/>
      <c r="F64" s="183"/>
      <c r="G64" s="187"/>
    </row>
    <row r="65" spans="1:7" ht="12.75" customHeight="1">
      <c r="A65" s="179"/>
      <c r="B65" s="185"/>
      <c r="C65" s="186"/>
      <c r="D65" s="190"/>
      <c r="E65" s="188"/>
      <c r="F65" s="182"/>
      <c r="G65" s="186"/>
    </row>
    <row r="66" spans="1:7" ht="12.75" customHeight="1">
      <c r="A66" s="179"/>
      <c r="B66" s="185"/>
      <c r="C66" s="187"/>
      <c r="D66" s="181"/>
      <c r="E66" s="189"/>
      <c r="F66" s="183"/>
      <c r="G66" s="187"/>
    </row>
    <row r="67" spans="1:7" ht="12.75">
      <c r="A67" s="184"/>
      <c r="B67" s="185"/>
      <c r="C67" s="186"/>
      <c r="D67" s="190"/>
      <c r="E67" s="188"/>
      <c r="F67" s="182"/>
      <c r="G67" s="186"/>
    </row>
    <row r="68" spans="1:7" ht="12.75">
      <c r="A68" s="184"/>
      <c r="B68" s="185"/>
      <c r="C68" s="187"/>
      <c r="D68" s="197"/>
      <c r="E68" s="189"/>
      <c r="F68" s="183"/>
      <c r="G68" s="187"/>
    </row>
    <row r="69" spans="1:7" ht="12.75">
      <c r="A69" s="184"/>
      <c r="B69" s="185"/>
      <c r="C69" s="186"/>
      <c r="D69" s="190"/>
      <c r="E69" s="188"/>
      <c r="F69" s="182"/>
      <c r="G69" s="186"/>
    </row>
    <row r="70" spans="1:7" ht="12.75">
      <c r="A70" s="184"/>
      <c r="B70" s="185"/>
      <c r="C70" s="187"/>
      <c r="D70" s="197"/>
      <c r="E70" s="189"/>
      <c r="F70" s="183"/>
      <c r="G70" s="187"/>
    </row>
    <row r="71" spans="1:6" ht="12.75">
      <c r="A71" s="100"/>
      <c r="B71" s="10"/>
      <c r="C71" s="102"/>
      <c r="D71" s="102"/>
      <c r="E71" s="103"/>
      <c r="F71" s="104"/>
    </row>
    <row r="72" spans="1:6" ht="12.75">
      <c r="A72" s="100" t="s">
        <v>55</v>
      </c>
      <c r="B72" s="10"/>
      <c r="C72" s="102"/>
      <c r="D72" s="102"/>
      <c r="E72" s="103"/>
      <c r="F72" s="104"/>
    </row>
    <row r="73" spans="1:5" ht="12.75">
      <c r="A73" s="100" t="s">
        <v>56</v>
      </c>
      <c r="B73" s="10"/>
      <c r="C73" s="102"/>
      <c r="D73" s="102"/>
      <c r="E73" s="100" t="s">
        <v>57</v>
      </c>
    </row>
    <row r="74" spans="1:5" ht="12.75">
      <c r="A74" s="121" t="s">
        <v>58</v>
      </c>
      <c r="B74" s="15"/>
      <c r="C74" s="15"/>
      <c r="D74" s="15"/>
      <c r="E74" s="12">
        <f>HYPERLINK('[1]реквизиты'!$G$20)</f>
      </c>
    </row>
  </sheetData>
  <sheetProtection/>
  <mergeCells count="235">
    <mergeCell ref="C35:C36"/>
    <mergeCell ref="D35:D36"/>
    <mergeCell ref="C39:C40"/>
    <mergeCell ref="C37:C38"/>
    <mergeCell ref="D37:D38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C33:C34"/>
    <mergeCell ref="D33:D34"/>
    <mergeCell ref="E31:E32"/>
    <mergeCell ref="G31:G32"/>
    <mergeCell ref="F31:F32"/>
    <mergeCell ref="C31:C32"/>
    <mergeCell ref="D31:D32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G29:G30"/>
    <mergeCell ref="E33:E34"/>
    <mergeCell ref="G33:G34"/>
    <mergeCell ref="E27:E28"/>
    <mergeCell ref="G27:G28"/>
    <mergeCell ref="E29:E30"/>
    <mergeCell ref="A33:A34"/>
    <mergeCell ref="B33:B34"/>
    <mergeCell ref="A31:A32"/>
    <mergeCell ref="B31:B32"/>
    <mergeCell ref="A27:A28"/>
    <mergeCell ref="B27:B28"/>
    <mergeCell ref="A29:A30"/>
    <mergeCell ref="B29:B30"/>
    <mergeCell ref="C27:C28"/>
    <mergeCell ref="D27:D28"/>
    <mergeCell ref="F27:F28"/>
    <mergeCell ref="F29:F30"/>
    <mergeCell ref="D29:D30"/>
    <mergeCell ref="C29:C30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19:C20"/>
    <mergeCell ref="D19:D20"/>
    <mergeCell ref="B25:B26"/>
    <mergeCell ref="A19:A20"/>
    <mergeCell ref="B19:B20"/>
    <mergeCell ref="A21:A22"/>
    <mergeCell ref="B21:B22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D43:D44"/>
    <mergeCell ref="C43:C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D51:D52"/>
    <mergeCell ref="C51:C52"/>
    <mergeCell ref="A45:A46"/>
    <mergeCell ref="B45:B46"/>
    <mergeCell ref="C45:C46"/>
    <mergeCell ref="D45:D46"/>
    <mergeCell ref="A51:A52"/>
    <mergeCell ref="B51:B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E49:E50"/>
    <mergeCell ref="G49:G50"/>
    <mergeCell ref="E53:E54"/>
    <mergeCell ref="G53:G54"/>
    <mergeCell ref="F51:F52"/>
    <mergeCell ref="F53:F54"/>
    <mergeCell ref="E51:E52"/>
    <mergeCell ref="G51:G52"/>
    <mergeCell ref="A53:A54"/>
    <mergeCell ref="B53:B54"/>
    <mergeCell ref="C53:C54"/>
    <mergeCell ref="D53:D54"/>
    <mergeCell ref="C57:C58"/>
    <mergeCell ref="D57:D58"/>
    <mergeCell ref="A55:A56"/>
    <mergeCell ref="B55:B56"/>
    <mergeCell ref="C55:C56"/>
    <mergeCell ref="D55:D56"/>
    <mergeCell ref="A57:A58"/>
    <mergeCell ref="B57:B58"/>
    <mergeCell ref="G55:G56"/>
    <mergeCell ref="E59:E60"/>
    <mergeCell ref="G59:G60"/>
    <mergeCell ref="E57:E58"/>
    <mergeCell ref="G57:G58"/>
    <mergeCell ref="F61:F62"/>
    <mergeCell ref="F55:F56"/>
    <mergeCell ref="F57:F58"/>
    <mergeCell ref="E55:E56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B63:B64"/>
    <mergeCell ref="E63:E64"/>
    <mergeCell ref="C63:C64"/>
    <mergeCell ref="D63:D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9">
      <selection activeCell="H27" sqref="A14:H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8" t="str">
        <f>HYPERLINK('[1]реквизиты'!$A$2)</f>
        <v>Первенство России по самбо среди юниоров 1990-1991г.р.</v>
      </c>
      <c r="B1" s="198"/>
      <c r="C1" s="198"/>
      <c r="D1" s="198"/>
      <c r="E1" s="198"/>
      <c r="F1" s="198"/>
      <c r="G1" s="198"/>
      <c r="H1" s="198"/>
    </row>
    <row r="2" spans="4:6" ht="15.75">
      <c r="D2" s="59"/>
      <c r="E2" s="199" t="str">
        <f>HYPERLINK('пр.взв.'!D4)</f>
        <v>в.к. 52  кг.</v>
      </c>
      <c r="F2" s="199"/>
    </row>
    <row r="3" ht="12.75">
      <c r="C3" s="60" t="s">
        <v>187</v>
      </c>
    </row>
    <row r="4" ht="12.75">
      <c r="C4" s="61" t="s">
        <v>12</v>
      </c>
    </row>
    <row r="5" spans="1:8" ht="12.75">
      <c r="A5" s="170" t="s">
        <v>13</v>
      </c>
      <c r="B5" s="170" t="s">
        <v>5</v>
      </c>
      <c r="C5" s="181" t="s">
        <v>6</v>
      </c>
      <c r="D5" s="170" t="s">
        <v>14</v>
      </c>
      <c r="E5" s="170" t="s">
        <v>15</v>
      </c>
      <c r="F5" s="170" t="s">
        <v>16</v>
      </c>
      <c r="G5" s="170" t="s">
        <v>17</v>
      </c>
      <c r="H5" s="170" t="s">
        <v>18</v>
      </c>
    </row>
    <row r="6" spans="1:8" ht="12.75">
      <c r="A6" s="180"/>
      <c r="B6" s="180"/>
      <c r="C6" s="180"/>
      <c r="D6" s="180"/>
      <c r="E6" s="180"/>
      <c r="F6" s="180"/>
      <c r="G6" s="180"/>
      <c r="H6" s="180"/>
    </row>
    <row r="7" spans="1:8" ht="12.75">
      <c r="A7" s="200"/>
      <c r="B7" s="201">
        <v>3</v>
      </c>
      <c r="C7" s="202" t="str">
        <f>VLOOKUP(B7,'пр.взв.'!B7:C70,2,FALSE)</f>
        <v>Юдин Максим Александрович</v>
      </c>
      <c r="D7" s="203" t="str">
        <f>VLOOKUP(B7,'пр.взв.'!B7:D70,3,FALSE)</f>
        <v>12.02.1991, КМС</v>
      </c>
      <c r="E7" s="203" t="str">
        <f>VLOOKUP(B7,'пр.взв.'!B7:E70,4,FALSE)</f>
        <v>УФО, Свердловская, Богдан., МО</v>
      </c>
      <c r="F7" s="206"/>
      <c r="G7" s="205"/>
      <c r="H7" s="170"/>
    </row>
    <row r="8" spans="1:8" ht="12.75">
      <c r="A8" s="200"/>
      <c r="B8" s="170"/>
      <c r="C8" s="202"/>
      <c r="D8" s="203"/>
      <c r="E8" s="203"/>
      <c r="F8" s="206"/>
      <c r="G8" s="205"/>
      <c r="H8" s="170"/>
    </row>
    <row r="9" spans="1:8" ht="12.75">
      <c r="A9" s="204"/>
      <c r="B9" s="201">
        <v>6</v>
      </c>
      <c r="C9" s="202" t="str">
        <f>VLOOKUP(B9,'пр.взв.'!B7:C72,2,FALSE)</f>
        <v>Гладких Владимир Андреевич</v>
      </c>
      <c r="D9" s="203" t="str">
        <f>VLOOKUP(B9,'пр.взв.'!B7:D72,3,FALSE)</f>
        <v>08.11.1992, КМС</v>
      </c>
      <c r="E9" s="203" t="str">
        <f>VLOOKUP(B9,'пр.взв.'!B7:E72,4,FALSE)</f>
        <v>УФО, Челябинская, Увелка МО</v>
      </c>
      <c r="F9" s="206"/>
      <c r="G9" s="170"/>
      <c r="H9" s="170"/>
    </row>
    <row r="10" spans="1:8" ht="12.75">
      <c r="A10" s="204"/>
      <c r="B10" s="170"/>
      <c r="C10" s="202"/>
      <c r="D10" s="203"/>
      <c r="E10" s="203"/>
      <c r="F10" s="206"/>
      <c r="G10" s="170"/>
      <c r="H10" s="170"/>
    </row>
    <row r="11" spans="1:2" ht="34.5" customHeight="1">
      <c r="A11" s="16" t="s">
        <v>19</v>
      </c>
      <c r="B11" s="16"/>
    </row>
    <row r="12" spans="2:8" ht="19.5" customHeight="1">
      <c r="B12" s="16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16" t="s">
        <v>1</v>
      </c>
      <c r="C13" s="62"/>
      <c r="D13" s="62"/>
      <c r="E13" s="62"/>
      <c r="F13" s="62"/>
      <c r="G13" s="62"/>
      <c r="H13" s="62"/>
    </row>
    <row r="14" ht="19.5" customHeight="1"/>
    <row r="15" ht="12.75">
      <c r="C15" s="60" t="s">
        <v>187</v>
      </c>
    </row>
    <row r="16" spans="3:6" ht="15.75">
      <c r="C16" s="61" t="s">
        <v>20</v>
      </c>
      <c r="E16" s="199" t="str">
        <f>HYPERLINK('пр.взв.'!D4)</f>
        <v>в.к. 52  кг.</v>
      </c>
      <c r="F16" s="199"/>
    </row>
    <row r="17" spans="1:8" ht="12.75">
      <c r="A17" s="170" t="s">
        <v>13</v>
      </c>
      <c r="B17" s="170" t="s">
        <v>5</v>
      </c>
      <c r="C17" s="181" t="s">
        <v>6</v>
      </c>
      <c r="D17" s="170" t="s">
        <v>14</v>
      </c>
      <c r="E17" s="170" t="s">
        <v>15</v>
      </c>
      <c r="F17" s="170" t="s">
        <v>16</v>
      </c>
      <c r="G17" s="170" t="s">
        <v>17</v>
      </c>
      <c r="H17" s="170" t="s">
        <v>18</v>
      </c>
    </row>
    <row r="18" spans="1:8" ht="12.75">
      <c r="A18" s="180"/>
      <c r="B18" s="180"/>
      <c r="C18" s="180"/>
      <c r="D18" s="180"/>
      <c r="E18" s="180"/>
      <c r="F18" s="180"/>
      <c r="G18" s="180"/>
      <c r="H18" s="180"/>
    </row>
    <row r="19" spans="1:8" ht="12.75">
      <c r="A19" s="200"/>
      <c r="B19" s="201">
        <v>16</v>
      </c>
      <c r="C19" s="202" t="str">
        <f>VLOOKUP(B19,'пр.взв.'!B7:C70,2,FALSE)</f>
        <v>Арапочкин Алексей Сергеевич</v>
      </c>
      <c r="D19" s="203" t="str">
        <f>VLOOKUP(B19,'пр.взв.'!B7:D82,3,FALSE)</f>
        <v>21.03.1990, КМС</v>
      </c>
      <c r="E19" s="203" t="str">
        <f>VLOOKUP(B19,'пр.взв.'!B7:E82,4,FALSE)</f>
        <v>Москва, Д</v>
      </c>
      <c r="F19" s="206"/>
      <c r="G19" s="205"/>
      <c r="H19" s="170"/>
    </row>
    <row r="20" spans="1:8" ht="12.75">
      <c r="A20" s="200"/>
      <c r="B20" s="170"/>
      <c r="C20" s="202"/>
      <c r="D20" s="203"/>
      <c r="E20" s="203"/>
      <c r="F20" s="206"/>
      <c r="G20" s="205"/>
      <c r="H20" s="170"/>
    </row>
    <row r="21" spans="1:8" ht="12.75">
      <c r="A21" s="204"/>
      <c r="B21" s="201">
        <v>11</v>
      </c>
      <c r="C21" s="202" t="str">
        <f>VLOOKUP(B21,'пр.взв.'!B9:C72,2,FALSE)</f>
        <v>Миловидов Алексей Павлович</v>
      </c>
      <c r="D21" s="203" t="str">
        <f>VLOOKUP(B21,'пр.взв.'!B7:D84,3,FALSE)</f>
        <v>07.01.1992,МС</v>
      </c>
      <c r="E21" s="203" t="str">
        <f>VLOOKUP(B21,'пр.взв.'!B7:E84,4,FALSE)</f>
        <v>ЦФО,Ивановская,Кинешма,МО</v>
      </c>
      <c r="F21" s="206"/>
      <c r="G21" s="170"/>
      <c r="H21" s="170"/>
    </row>
    <row r="22" spans="1:8" ht="12.75">
      <c r="A22" s="204"/>
      <c r="B22" s="170"/>
      <c r="C22" s="202"/>
      <c r="D22" s="203"/>
      <c r="E22" s="203"/>
      <c r="F22" s="206"/>
      <c r="G22" s="170"/>
      <c r="H22" s="170"/>
    </row>
    <row r="23" spans="1:2" ht="32.25" customHeight="1">
      <c r="A23" s="16" t="s">
        <v>19</v>
      </c>
      <c r="B23" s="16"/>
    </row>
    <row r="24" spans="2:8" ht="19.5" customHeight="1">
      <c r="B24" s="16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16" t="s">
        <v>1</v>
      </c>
      <c r="C25" s="62"/>
      <c r="D25" s="62"/>
      <c r="E25" s="62"/>
      <c r="F25" s="62"/>
      <c r="G25" s="62"/>
      <c r="H25" s="62"/>
    </row>
    <row r="29" spans="3:6" ht="15.75">
      <c r="C29" s="58" t="s">
        <v>21</v>
      </c>
      <c r="E29" s="199" t="str">
        <f>HYPERLINK('пр.взв.'!D4)</f>
        <v>в.к. 52  кг.</v>
      </c>
      <c r="F29" s="199"/>
    </row>
    <row r="30" spans="1:8" ht="12.75">
      <c r="A30" s="170" t="s">
        <v>13</v>
      </c>
      <c r="B30" s="170" t="s">
        <v>5</v>
      </c>
      <c r="C30" s="181" t="s">
        <v>6</v>
      </c>
      <c r="D30" s="170" t="s">
        <v>14</v>
      </c>
      <c r="E30" s="170" t="s">
        <v>15</v>
      </c>
      <c r="F30" s="170" t="s">
        <v>16</v>
      </c>
      <c r="G30" s="170" t="s">
        <v>17</v>
      </c>
      <c r="H30" s="170" t="s">
        <v>18</v>
      </c>
    </row>
    <row r="31" spans="1:8" ht="12.75">
      <c r="A31" s="180"/>
      <c r="B31" s="180"/>
      <c r="C31" s="180"/>
      <c r="D31" s="180"/>
      <c r="E31" s="180"/>
      <c r="F31" s="180"/>
      <c r="G31" s="180"/>
      <c r="H31" s="180"/>
    </row>
    <row r="32" spans="1:8" ht="12.75">
      <c r="A32" s="200"/>
      <c r="B32" s="201">
        <v>13</v>
      </c>
      <c r="C32" s="202" t="str">
        <f>VLOOKUP(B32,'пр.взв.'!B7:C70,2,FALSE)</f>
        <v>Караулов Василий Васильевич</v>
      </c>
      <c r="D32" s="203" t="str">
        <f>VLOOKUP(B32,'пр.взв.'!B7:D95,3,FALSE)</f>
        <v>24.01.1991, МС</v>
      </c>
      <c r="E32" s="203" t="str">
        <f>VLOOKUP(B32,'пр.взв.'!B7:E95,4,FALSE)</f>
        <v>ЮФО, Краснодарский, Армавир, Д</v>
      </c>
      <c r="F32" s="206"/>
      <c r="G32" s="205"/>
      <c r="H32" s="170"/>
    </row>
    <row r="33" spans="1:8" ht="12.75">
      <c r="A33" s="200"/>
      <c r="B33" s="170"/>
      <c r="C33" s="202"/>
      <c r="D33" s="203"/>
      <c r="E33" s="203"/>
      <c r="F33" s="206"/>
      <c r="G33" s="205"/>
      <c r="H33" s="170"/>
    </row>
    <row r="34" spans="1:8" ht="12.75">
      <c r="A34" s="204"/>
      <c r="B34" s="201">
        <v>8</v>
      </c>
      <c r="C34" s="202" t="str">
        <f>VLOOKUP(B34,'пр.взв.'!B9:C72,2,FALSE)</f>
        <v>Пономаренко Данил Юрьевич</v>
      </c>
      <c r="D34" s="203" t="str">
        <f>VLOOKUP(B34,'пр.взв.'!B7:D97,3,FALSE)</f>
        <v>07.09.1991,КМС</v>
      </c>
      <c r="E34" s="203" t="str">
        <f>VLOOKUP(B34,'пр.взв.'!B7:E97,4,FALSE)</f>
        <v>УФО, Свердловская, В.Пышма, ПР</v>
      </c>
      <c r="F34" s="206"/>
      <c r="G34" s="170"/>
      <c r="H34" s="170"/>
    </row>
    <row r="35" spans="1:8" ht="12.75">
      <c r="A35" s="204"/>
      <c r="B35" s="170"/>
      <c r="C35" s="202"/>
      <c r="D35" s="203"/>
      <c r="E35" s="203"/>
      <c r="F35" s="206"/>
      <c r="G35" s="170"/>
      <c r="H35" s="170"/>
    </row>
    <row r="36" spans="1:2" ht="38.25" customHeight="1">
      <c r="A36" s="16" t="s">
        <v>19</v>
      </c>
      <c r="B36" s="16"/>
    </row>
    <row r="37" spans="2:8" ht="19.5" customHeight="1">
      <c r="B37" s="16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16" t="s">
        <v>1</v>
      </c>
      <c r="C38" s="62"/>
      <c r="D38" s="62"/>
      <c r="E38" s="62"/>
      <c r="F38" s="62"/>
      <c r="G38" s="62"/>
      <c r="H38" s="62"/>
    </row>
    <row r="42" spans="1:7" ht="12.75">
      <c r="A42" s="11">
        <f>HYPERLINK('[1]реквизиты'!$A$20)</f>
      </c>
      <c r="B42" s="15"/>
      <c r="C42" s="15"/>
      <c r="D42" s="15"/>
      <c r="E42" s="3"/>
      <c r="F42" s="63">
        <f>HYPERLINK('[1]реквизиты'!$G$20)</f>
      </c>
      <c r="G42" s="13">
        <f>HYPERLINK('[1]реквизиты'!$G$21)</f>
      </c>
    </row>
    <row r="43" spans="1:7" ht="12.75">
      <c r="A43" s="15"/>
      <c r="B43" s="15"/>
      <c r="C43" s="15"/>
      <c r="D43" s="15"/>
      <c r="E43" s="3"/>
      <c r="F43" s="114"/>
      <c r="G43" s="3"/>
    </row>
    <row r="44" spans="1:7" ht="12.75">
      <c r="A44" s="12">
        <f>HYPERLINK('[1]реквизиты'!$A$22)</f>
      </c>
      <c r="C44" s="15"/>
      <c r="D44" s="15"/>
      <c r="E44" s="12"/>
      <c r="F44" s="63">
        <f>HYPERLINK('[1]реквизиты'!$G$22)</f>
      </c>
      <c r="G44" s="14">
        <f>HYPERLINK('[1]реквизиты'!$G$23)</f>
      </c>
    </row>
    <row r="45" spans="3:6" ht="12.75">
      <c r="C45" s="3"/>
      <c r="D45" s="3"/>
      <c r="E45" s="3"/>
      <c r="F45" s="3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9">
      <selection activeCell="P49" sqref="P4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2" t="s">
        <v>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3.5" customHeight="1" thickBot="1">
      <c r="A2" s="175" t="s">
        <v>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4:19" ht="27.75" customHeight="1" thickBot="1">
      <c r="D3" s="111"/>
      <c r="E3" s="111"/>
      <c r="F3" s="244" t="str">
        <f>HYPERLINK('[1]реквизиты'!$A$2)</f>
        <v>Первенство России по самбо среди юниоров 1990-1991г.р.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</row>
    <row r="4" spans="1:23" ht="15" customHeight="1" thickBot="1">
      <c r="A4" s="92"/>
      <c r="B4" s="92"/>
      <c r="F4" s="248" t="str">
        <f>HYPERLINK('[1]реквизиты'!$A$3)</f>
        <v>16-20.02.2010г.                                       г.Челябинск</v>
      </c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113"/>
      <c r="U4" s="113"/>
      <c r="V4" s="240" t="str">
        <f>HYPERLINK('пр.взв.'!D4)</f>
        <v>в.к. 52  кг.</v>
      </c>
      <c r="W4" s="241"/>
    </row>
    <row r="5" spans="1:24" ht="14.25" customHeight="1" thickBot="1">
      <c r="A5" s="226" t="s">
        <v>0</v>
      </c>
      <c r="H5" s="54"/>
      <c r="I5" s="226" t="s">
        <v>2</v>
      </c>
      <c r="P5" s="218" t="str">
        <f>VLOOKUP(O6,'пр.взв.'!B7:E70,2,FALSE)</f>
        <v>Гладких Владимир Андреевич</v>
      </c>
      <c r="Q5" s="219"/>
      <c r="R5" s="219"/>
      <c r="S5" s="220"/>
      <c r="V5" s="242"/>
      <c r="W5" s="243"/>
      <c r="X5" s="226" t="s">
        <v>1</v>
      </c>
    </row>
    <row r="6" spans="1:26" ht="14.25" customHeight="1" thickBot="1">
      <c r="A6" s="247"/>
      <c r="B6" s="71"/>
      <c r="E6" s="9"/>
      <c r="F6" s="9"/>
      <c r="G6" s="9"/>
      <c r="H6" s="9"/>
      <c r="I6" s="226"/>
      <c r="J6" s="3"/>
      <c r="K6" s="85"/>
      <c r="L6" s="64">
        <v>21</v>
      </c>
      <c r="M6" s="3"/>
      <c r="N6" s="77"/>
      <c r="O6" s="79">
        <v>6</v>
      </c>
      <c r="P6" s="221"/>
      <c r="Q6" s="222"/>
      <c r="R6" s="222"/>
      <c r="S6" s="223"/>
      <c r="X6" s="247"/>
      <c r="Z6" s="17"/>
    </row>
    <row r="7" spans="1:24" ht="12.75" customHeight="1" thickBot="1">
      <c r="A7" s="211">
        <v>1</v>
      </c>
      <c r="B7" s="212" t="str">
        <f>VLOOKUP(A7,'пр.взв.'!B7:C70,2,FALSE)</f>
        <v>Иванов Дмитрий Сергеевич</v>
      </c>
      <c r="C7" s="212" t="str">
        <f>VLOOKUP(A7,'пр.взв.'!B7:G70,3,FALSE)</f>
        <v>23.12.1992, МС</v>
      </c>
      <c r="D7" s="212" t="str">
        <f>VLOOKUP(A7,'пр.взв.'!B7:G70,4,FALSE)</f>
        <v>ЦФО, Тверская, Ржев, МО</v>
      </c>
      <c r="E7" s="9"/>
      <c r="F7" s="9"/>
      <c r="G7" s="24"/>
      <c r="I7" s="66"/>
      <c r="J7" s="3"/>
      <c r="K7" s="4"/>
      <c r="L7" s="85"/>
      <c r="M7" s="64">
        <v>21</v>
      </c>
      <c r="N7" s="83"/>
      <c r="O7" s="84"/>
      <c r="P7" s="29"/>
      <c r="Q7" s="32" t="s">
        <v>22</v>
      </c>
      <c r="R7" s="9"/>
      <c r="S7" s="9"/>
      <c r="T7" s="9"/>
      <c r="U7" s="212" t="str">
        <f>VLOOKUP(X7,'пр.взв.'!B7:G70,2,FALSE)</f>
        <v>Сиражитдинов Денис Хамматович</v>
      </c>
      <c r="V7" s="212" t="str">
        <f>VLOOKUP(X7,'пр.взв.'!B7:G70,3,FALSE)</f>
        <v>25.07.1991, КМС</v>
      </c>
      <c r="W7" s="212" t="str">
        <f>VLOOKUP(X7,'пр.взв.'!B7:G70,4,FALSE)</f>
        <v>УФО, Челябинская, Челябинск, МО</v>
      </c>
      <c r="X7" s="214">
        <v>2</v>
      </c>
    </row>
    <row r="8" spans="1:24" ht="12.75" customHeight="1">
      <c r="A8" s="207"/>
      <c r="B8" s="213"/>
      <c r="C8" s="213"/>
      <c r="D8" s="213"/>
      <c r="E8" s="22" t="s">
        <v>23</v>
      </c>
      <c r="F8" s="18"/>
      <c r="G8" s="27"/>
      <c r="H8" s="28"/>
      <c r="I8" s="29"/>
      <c r="J8" s="3"/>
      <c r="K8" s="82"/>
      <c r="L8" s="6">
        <v>1</v>
      </c>
      <c r="M8" s="85" t="s">
        <v>181</v>
      </c>
      <c r="N8" s="8"/>
      <c r="O8" s="32"/>
      <c r="P8" s="32"/>
      <c r="R8" s="9"/>
      <c r="S8" s="9"/>
      <c r="T8" s="22" t="s">
        <v>43</v>
      </c>
      <c r="U8" s="213"/>
      <c r="V8" s="213"/>
      <c r="W8" s="213"/>
      <c r="X8" s="215"/>
    </row>
    <row r="9" spans="1:24" ht="12.75" customHeight="1" thickBot="1">
      <c r="A9" s="207">
        <v>17</v>
      </c>
      <c r="B9" s="209" t="str">
        <f>VLOOKUP(A9,'пр.взв.'!B9:C72,2,FALSE)</f>
        <v>Куламов Юсиф Акиф Оглы</v>
      </c>
      <c r="C9" s="209" t="str">
        <f>VLOOKUP(A9,'пр.взв.'!B7:G70,3,FALSE)</f>
        <v>23.08.1991, КМС</v>
      </c>
      <c r="D9" s="209" t="str">
        <f>VLOOKUP(A9,'пр.взв.'!B7:G70,4,FALSE)</f>
        <v>СЗФО, Вологодская, Череповец, МО</v>
      </c>
      <c r="E9" s="23" t="s">
        <v>180</v>
      </c>
      <c r="F9" s="33"/>
      <c r="G9" s="18"/>
      <c r="H9" s="34"/>
      <c r="I9" s="31"/>
      <c r="J9" s="3"/>
      <c r="K9" s="64">
        <v>27</v>
      </c>
      <c r="L9" s="82"/>
      <c r="M9" s="7"/>
      <c r="N9" s="64">
        <v>3</v>
      </c>
      <c r="O9" s="32"/>
      <c r="P9" s="32"/>
      <c r="Q9" s="32"/>
      <c r="R9" s="50"/>
      <c r="S9" s="48"/>
      <c r="T9" s="122" t="s">
        <v>182</v>
      </c>
      <c r="U9" s="209" t="str">
        <f>VLOOKUP(X9,'пр.взв.'!B7:G70,2,FALSE)</f>
        <v>Саркисян Вартан Серобович</v>
      </c>
      <c r="V9" s="209" t="str">
        <f>VLOOKUP(X9,'пр.взв.'!B7:G70,3,FALSE)</f>
        <v>29.07.1991, КМС</v>
      </c>
      <c r="W9" s="209" t="str">
        <f>VLOOKUP(X9,'пр.взв.'!B7:G70,4,FALSE)</f>
        <v>Москва, Д</v>
      </c>
      <c r="X9" s="215">
        <v>18</v>
      </c>
    </row>
    <row r="10" spans="1:24" ht="12.75" customHeight="1" thickBot="1">
      <c r="A10" s="208"/>
      <c r="B10" s="213"/>
      <c r="C10" s="213"/>
      <c r="D10" s="213"/>
      <c r="E10" s="18"/>
      <c r="F10" s="19"/>
      <c r="G10" s="22" t="s">
        <v>23</v>
      </c>
      <c r="H10" s="30"/>
      <c r="I10" s="29"/>
      <c r="J10" s="3"/>
      <c r="K10" s="85"/>
      <c r="L10" s="64">
        <v>3</v>
      </c>
      <c r="M10" s="57"/>
      <c r="N10" s="85" t="s">
        <v>180</v>
      </c>
      <c r="O10" s="3"/>
      <c r="P10" s="3"/>
      <c r="Q10" s="3"/>
      <c r="R10" s="22" t="s">
        <v>35</v>
      </c>
      <c r="S10" s="20"/>
      <c r="T10" s="18"/>
      <c r="U10" s="213"/>
      <c r="V10" s="213"/>
      <c r="W10" s="213"/>
      <c r="X10" s="210"/>
    </row>
    <row r="11" spans="1:24" ht="12.75" customHeight="1" thickBot="1">
      <c r="A11" s="211">
        <v>9</v>
      </c>
      <c r="B11" s="212" t="str">
        <f>VLOOKUP(A11,'пр.взв.'!B11:C74,2,FALSE)</f>
        <v>Мирзакадиев Курбан Абдусаламович</v>
      </c>
      <c r="C11" s="212" t="str">
        <f>VLOOKUP(A11,'пр.взв.'!B7:G70,3,FALSE)</f>
        <v>29.04.1992, КМС</v>
      </c>
      <c r="D11" s="212" t="str">
        <f>VLOOKUP(A11,'пр.взв.'!B7:G70,4,FALSE)</f>
        <v>ЮФО, Р.Дагестан, Махачкала, ПР</v>
      </c>
      <c r="E11" s="9"/>
      <c r="F11" s="18"/>
      <c r="G11" s="23" t="s">
        <v>180</v>
      </c>
      <c r="H11" s="72"/>
      <c r="I11" s="73"/>
      <c r="J11" s="3"/>
      <c r="K11" s="4">
        <v>3</v>
      </c>
      <c r="L11" s="85" t="s">
        <v>183</v>
      </c>
      <c r="M11" s="4">
        <v>3</v>
      </c>
      <c r="N11" s="57"/>
      <c r="O11" s="88">
        <v>6</v>
      </c>
      <c r="P11" s="3"/>
      <c r="Q11" s="69"/>
      <c r="R11" s="122" t="s">
        <v>186</v>
      </c>
      <c r="S11" s="20"/>
      <c r="T11" s="9"/>
      <c r="U11" s="212" t="str">
        <f>VLOOKUP(X11,'пр.взв.'!B7:G70,2,FALSE)</f>
        <v>Тутов Залим Мухамедович</v>
      </c>
      <c r="V11" s="212" t="str">
        <f>VLOOKUP(X11,'пр.взв.'!B7:G70,3,FALSE)</f>
        <v>10.09.1991, МС</v>
      </c>
      <c r="W11" s="212" t="str">
        <f>VLOOKUP(X11,'пр.взв.'!B7:G70,4,FALSE)</f>
        <v>ЮФО, Краснодарский, Армавир, Д</v>
      </c>
      <c r="X11" s="214">
        <v>10</v>
      </c>
    </row>
    <row r="12" spans="1:24" ht="12.75" customHeight="1">
      <c r="A12" s="207"/>
      <c r="B12" s="213"/>
      <c r="C12" s="213"/>
      <c r="D12" s="213"/>
      <c r="E12" s="22" t="s">
        <v>27</v>
      </c>
      <c r="F12" s="35"/>
      <c r="G12" s="18"/>
      <c r="H12" s="28"/>
      <c r="I12" s="74"/>
      <c r="J12" s="8"/>
      <c r="K12" s="82"/>
      <c r="L12" s="4">
        <v>23</v>
      </c>
      <c r="M12" s="34" t="s">
        <v>183</v>
      </c>
      <c r="N12" s="65"/>
      <c r="O12" s="34" t="s">
        <v>181</v>
      </c>
      <c r="P12" s="32"/>
      <c r="Q12" s="52"/>
      <c r="R12" s="51"/>
      <c r="S12" s="21"/>
      <c r="T12" s="22" t="s">
        <v>35</v>
      </c>
      <c r="U12" s="213"/>
      <c r="V12" s="213"/>
      <c r="W12" s="213"/>
      <c r="X12" s="215"/>
    </row>
    <row r="13" spans="1:24" ht="12.75" customHeight="1" thickBot="1">
      <c r="A13" s="207">
        <v>25</v>
      </c>
      <c r="B13" s="209" t="str">
        <f>VLOOKUP(A13,'пр.взв.'!B13:C76,2,FALSE)</f>
        <v>Стихов Роман Геннадьевич</v>
      </c>
      <c r="C13" s="209" t="str">
        <f>VLOOKUP(A13,'пр.взв.'!B7:G70,3,FALSE)</f>
        <v>08.08.1990, МС</v>
      </c>
      <c r="D13" s="209" t="str">
        <f>VLOOKUP(A13,'пр.взв.'!B7:G70,4,FALSE)</f>
        <v>Москва, ПР</v>
      </c>
      <c r="E13" s="81" t="s">
        <v>181</v>
      </c>
      <c r="F13" s="18"/>
      <c r="G13" s="18"/>
      <c r="H13" s="34"/>
      <c r="I13" s="74"/>
      <c r="J13" s="8"/>
      <c r="K13" s="64"/>
      <c r="L13" s="82"/>
      <c r="M13" s="64"/>
      <c r="N13" s="6">
        <v>6</v>
      </c>
      <c r="O13" s="3"/>
      <c r="P13" s="32"/>
      <c r="Q13" s="67"/>
      <c r="R13" s="9"/>
      <c r="S13" s="9"/>
      <c r="T13" s="89" t="s">
        <v>180</v>
      </c>
      <c r="U13" s="209" t="str">
        <f>VLOOKUP(X13,'пр.взв.'!B7:G70,2,FALSE)</f>
        <v>Самунов Амыр Станиславович</v>
      </c>
      <c r="V13" s="209" t="str">
        <f>VLOOKUP(X13,'пр.взв.'!B7:G70,3,FALSE)</f>
        <v>18.07.1991,КМС</v>
      </c>
      <c r="W13" s="209" t="str">
        <f>VLOOKUP(X13,'пр.взв.'!B7:G70,4,FALSE)</f>
        <v>СФО,Р Алтай,Г-Алтайск,Д</v>
      </c>
      <c r="X13" s="215">
        <v>26</v>
      </c>
    </row>
    <row r="14" spans="1:24" ht="12.75" customHeight="1" thickBot="1">
      <c r="A14" s="208"/>
      <c r="B14" s="213"/>
      <c r="C14" s="213"/>
      <c r="D14" s="213"/>
      <c r="E14" s="18"/>
      <c r="F14" s="18"/>
      <c r="G14" s="19"/>
      <c r="H14" s="31"/>
      <c r="I14" s="75"/>
      <c r="J14" s="3"/>
      <c r="K14" s="64"/>
      <c r="L14" s="8"/>
      <c r="M14" s="8"/>
      <c r="N14" s="64"/>
      <c r="P14" s="76"/>
      <c r="Q14" s="19"/>
      <c r="R14" s="9"/>
      <c r="S14" s="9"/>
      <c r="T14" s="18"/>
      <c r="U14" s="213"/>
      <c r="V14" s="213"/>
      <c r="W14" s="213"/>
      <c r="X14" s="210"/>
    </row>
    <row r="15" spans="1:24" ht="12.75" customHeight="1" thickBot="1">
      <c r="A15" s="211">
        <v>5</v>
      </c>
      <c r="B15" s="212" t="str">
        <f>VLOOKUP(A15,'пр.взв.'!B15:C78,2,FALSE)</f>
        <v>Арбузов Руслан Николаевич</v>
      </c>
      <c r="C15" s="212" t="str">
        <f>VLOOKUP(A15,'пр.взв.'!B7:G70,3,FALSE)</f>
        <v>17.06.1991, КМС</v>
      </c>
      <c r="D15" s="212" t="str">
        <f>VLOOKUP(A15,'пр.взв.'!B7:G70,4,FALSE)</f>
        <v>ПФО, Оренбургская, Огренбург</v>
      </c>
      <c r="E15" s="9"/>
      <c r="F15" s="9"/>
      <c r="G15" s="18"/>
      <c r="H15" s="29"/>
      <c r="I15" s="22" t="s">
        <v>38</v>
      </c>
      <c r="J15" s="55"/>
      <c r="K15" s="64"/>
      <c r="L15" s="3"/>
      <c r="M15" s="3"/>
      <c r="N15" s="3"/>
      <c r="O15" s="2"/>
      <c r="P15" s="22" t="s">
        <v>31</v>
      </c>
      <c r="Q15" s="68"/>
      <c r="R15" s="9"/>
      <c r="S15" s="9"/>
      <c r="T15" s="9"/>
      <c r="U15" s="212" t="str">
        <f>VLOOKUP(X15,'пр.взв.'!B7:G70,2,FALSE)</f>
        <v>Гладких Владимир Андреевич</v>
      </c>
      <c r="V15" s="212" t="str">
        <f>VLOOKUP(X15,'пр.взв.'!B7:G70,3,FALSE)</f>
        <v>08.11.1992, КМС</v>
      </c>
      <c r="W15" s="212" t="str">
        <f>VLOOKUP(X15,'пр.взв.'!B7:G70,4,FALSE)</f>
        <v>УФО, Челябинская, Увелка МО</v>
      </c>
      <c r="X15" s="214">
        <v>6</v>
      </c>
    </row>
    <row r="16" spans="1:24" ht="12.75" customHeight="1" thickBot="1">
      <c r="A16" s="207"/>
      <c r="B16" s="213"/>
      <c r="C16" s="213"/>
      <c r="D16" s="213"/>
      <c r="E16" s="22" t="s">
        <v>25</v>
      </c>
      <c r="F16" s="18"/>
      <c r="G16" s="18"/>
      <c r="H16" s="42"/>
      <c r="I16" s="81" t="s">
        <v>181</v>
      </c>
      <c r="J16" s="3"/>
      <c r="K16" s="56"/>
      <c r="L16" s="224" t="s">
        <v>194</v>
      </c>
      <c r="M16" s="224"/>
      <c r="N16" s="3"/>
      <c r="O16" s="68"/>
      <c r="P16" s="23" t="s">
        <v>180</v>
      </c>
      <c r="Q16" s="56"/>
      <c r="R16" s="9"/>
      <c r="S16" s="9"/>
      <c r="T16" s="22" t="s">
        <v>31</v>
      </c>
      <c r="U16" s="213"/>
      <c r="V16" s="213"/>
      <c r="W16" s="213"/>
      <c r="X16" s="215"/>
    </row>
    <row r="17" spans="1:24" ht="12.75" customHeight="1" thickBot="1">
      <c r="A17" s="207">
        <v>21</v>
      </c>
      <c r="B17" s="209" t="str">
        <f>VLOOKUP(A17,'пр.взв.'!B17:C80,2,FALSE)</f>
        <v>Ахмедьянов Данил Уелович</v>
      </c>
      <c r="C17" s="209" t="str">
        <f>VLOOKUP(A17,'пр.взв.'!B7:G70,3,FALSE)</f>
        <v>22.11.1990, КМС</v>
      </c>
      <c r="D17" s="209" t="str">
        <f>VLOOKUP(A17,'пр.взв.'!B7:G70,4,FALSE)</f>
        <v>УФО, Челябинская, Челябинск, МО</v>
      </c>
      <c r="E17" s="81" t="s">
        <v>181</v>
      </c>
      <c r="F17" s="33"/>
      <c r="G17" s="18"/>
      <c r="H17" s="41"/>
      <c r="I17" s="20"/>
      <c r="J17" s="20"/>
      <c r="K17" s="112">
        <v>13</v>
      </c>
      <c r="L17" s="77"/>
      <c r="M17" s="77"/>
      <c r="N17" s="78"/>
      <c r="O17" s="20"/>
      <c r="P17" s="20"/>
      <c r="Q17" s="56"/>
      <c r="R17" s="50"/>
      <c r="S17" s="48"/>
      <c r="T17" s="23" t="s">
        <v>183</v>
      </c>
      <c r="U17" s="209" t="str">
        <f>VLOOKUP(X17,'пр.взв.'!B7:G70,2,FALSE)</f>
        <v>Гюльахмедов Нурмет Аминулла Оглы</v>
      </c>
      <c r="V17" s="209" t="str">
        <f>VLOOKUP(X17,'пр.взв.'!B7:G70,3,FALSE)</f>
        <v>27.08.1992, КМС</v>
      </c>
      <c r="W17" s="209" t="str">
        <f>VLOOKUP(X17,'пр.взв.'!B7:G70,4,FALSE)</f>
        <v>ЦФО, Липецкая, Елец, Л</v>
      </c>
      <c r="X17" s="215">
        <v>22</v>
      </c>
    </row>
    <row r="18" spans="1:24" ht="12.75" customHeight="1" thickBot="1">
      <c r="A18" s="208"/>
      <c r="B18" s="213"/>
      <c r="C18" s="213"/>
      <c r="D18" s="213"/>
      <c r="E18" s="18"/>
      <c r="F18" s="19"/>
      <c r="G18" s="22" t="s">
        <v>38</v>
      </c>
      <c r="H18" s="43"/>
      <c r="I18" s="20"/>
      <c r="J18" s="20"/>
      <c r="K18" s="234" t="str">
        <f>VLOOKUP(K17,'пр.взв.'!B7:D70,2,FALSE)</f>
        <v>Караулов Василий Васильевич</v>
      </c>
      <c r="L18" s="235"/>
      <c r="M18" s="235"/>
      <c r="N18" s="236"/>
      <c r="O18" s="32"/>
      <c r="P18" s="20"/>
      <c r="Q18" s="70"/>
      <c r="R18" s="22" t="s">
        <v>31</v>
      </c>
      <c r="S18" s="20"/>
      <c r="T18" s="18"/>
      <c r="U18" s="213"/>
      <c r="V18" s="213"/>
      <c r="W18" s="213"/>
      <c r="X18" s="210"/>
    </row>
    <row r="19" spans="1:24" ht="12.75" customHeight="1" thickBot="1">
      <c r="A19" s="211">
        <v>13</v>
      </c>
      <c r="B19" s="212" t="str">
        <f>VLOOKUP(A19,'пр.взв.'!B19:C82,2,FALSE)</f>
        <v>Караулов Василий Васильевич</v>
      </c>
      <c r="C19" s="212" t="str">
        <f>VLOOKUP(A19,'пр.взв.'!B7:G70,3,FALSE)</f>
        <v>24.01.1991, МС</v>
      </c>
      <c r="D19" s="212" t="str">
        <f>VLOOKUP(A19,'пр.взв.'!B7:G70,4,FALSE)</f>
        <v>ЮФО, Краснодарский, Армавир, Д</v>
      </c>
      <c r="E19" s="9"/>
      <c r="F19" s="18"/>
      <c r="G19" s="23" t="s">
        <v>181</v>
      </c>
      <c r="H19" s="34"/>
      <c r="I19" s="20"/>
      <c r="J19" s="20"/>
      <c r="K19" s="237"/>
      <c r="L19" s="238"/>
      <c r="M19" s="238"/>
      <c r="N19" s="239"/>
      <c r="O19" s="32"/>
      <c r="P19" s="20"/>
      <c r="Q19" s="20"/>
      <c r="R19" s="23" t="s">
        <v>181</v>
      </c>
      <c r="S19" s="20"/>
      <c r="T19" s="9"/>
      <c r="U19" s="212" t="str">
        <f>VLOOKUP(X19,'пр.взв.'!B7:G70,2,FALSE)</f>
        <v>Телеев Санал Константинович</v>
      </c>
      <c r="V19" s="212" t="str">
        <f>VLOOKUP(X19,'пр.взв.'!B7:G70,3,FALSE)</f>
        <v>08.07.1990, КМС</v>
      </c>
      <c r="W19" s="212" t="str">
        <f>VLOOKUP(X19,'пр.взв.'!B7:G70,4,FALSE)</f>
        <v>ЮФО, Р.Адыгея, Майкоп</v>
      </c>
      <c r="X19" s="214">
        <v>14</v>
      </c>
    </row>
    <row r="20" spans="1:24" ht="12.75" customHeight="1">
      <c r="A20" s="207"/>
      <c r="B20" s="213"/>
      <c r="C20" s="213"/>
      <c r="D20" s="213"/>
      <c r="E20" s="22" t="s">
        <v>38</v>
      </c>
      <c r="F20" s="35"/>
      <c r="G20" s="18"/>
      <c r="H20" s="28"/>
      <c r="I20" s="20"/>
      <c r="J20" s="20"/>
      <c r="K20" s="46"/>
      <c r="L20" s="233" t="s">
        <v>193</v>
      </c>
      <c r="M20" s="233"/>
      <c r="N20" s="32"/>
      <c r="O20" s="52"/>
      <c r="P20" s="20"/>
      <c r="Q20" s="9"/>
      <c r="R20" s="51"/>
      <c r="S20" s="21"/>
      <c r="T20" s="22" t="s">
        <v>39</v>
      </c>
      <c r="U20" s="213"/>
      <c r="V20" s="213"/>
      <c r="W20" s="213"/>
      <c r="X20" s="215"/>
    </row>
    <row r="21" spans="1:24" ht="12.75" customHeight="1" thickBot="1">
      <c r="A21" s="207">
        <v>29</v>
      </c>
      <c r="B21" s="216" t="e">
        <f>VLOOKUP(A21,'пр.взв.'!B3:C100,2,FALSE)</f>
        <v>#N/A</v>
      </c>
      <c r="C21" s="216" t="e">
        <f>VLOOKUP(A21,'пр.взв.'!B7:G70,3,FALSE)</f>
        <v>#N/A</v>
      </c>
      <c r="D21" s="216" t="e">
        <f>VLOOKUP(A21,'пр.взв.'!B7:G70,4,FALSE)</f>
        <v>#N/A</v>
      </c>
      <c r="E21" s="81"/>
      <c r="F21" s="18"/>
      <c r="G21" s="18"/>
      <c r="H21" s="34"/>
      <c r="I21" s="20"/>
      <c r="J21" s="20"/>
      <c r="K21" s="46"/>
      <c r="L21" s="20"/>
      <c r="M21" s="32"/>
      <c r="N21" s="32"/>
      <c r="O21" s="52"/>
      <c r="P21" s="20"/>
      <c r="Q21" s="9"/>
      <c r="R21" s="9"/>
      <c r="S21" s="9"/>
      <c r="T21" s="23"/>
      <c r="U21" s="216" t="e">
        <f>VLOOKUP(X21,'пр.взв.'!B7:G70,2,FALSE)</f>
        <v>#N/A</v>
      </c>
      <c r="V21" s="216" t="e">
        <f>VLOOKUP(X21,'пр.взв.'!B7:G70,3,FALSE)</f>
        <v>#N/A</v>
      </c>
      <c r="W21" s="216" t="e">
        <f>VLOOKUP(X21,'пр.взв.'!B7:G70,4,FALSE)</f>
        <v>#N/A</v>
      </c>
      <c r="X21" s="215">
        <v>30</v>
      </c>
    </row>
    <row r="22" spans="1:24" ht="12.75" customHeight="1" thickBot="1">
      <c r="A22" s="208"/>
      <c r="B22" s="217"/>
      <c r="C22" s="217"/>
      <c r="D22" s="217"/>
      <c r="E22" s="18"/>
      <c r="F22" s="18"/>
      <c r="G22" s="18"/>
      <c r="H22" s="28"/>
      <c r="I22" s="20"/>
      <c r="J22" s="20"/>
      <c r="K22" s="22" t="s">
        <v>38</v>
      </c>
      <c r="L22" s="20"/>
      <c r="M22" s="32"/>
      <c r="N22" s="22" t="s">
        <v>33</v>
      </c>
      <c r="O22" s="52"/>
      <c r="P22" s="20"/>
      <c r="Q22" s="9"/>
      <c r="R22" s="9"/>
      <c r="S22" s="9"/>
      <c r="T22" s="18"/>
      <c r="U22" s="217"/>
      <c r="V22" s="217"/>
      <c r="W22" s="217"/>
      <c r="X22" s="210"/>
    </row>
    <row r="23" spans="1:24" ht="12.75" customHeight="1" thickBot="1">
      <c r="A23" s="211">
        <v>3</v>
      </c>
      <c r="B23" s="212" t="str">
        <f>VLOOKUP(A23,'пр.взв.'!B7:C70,2,FALSE)</f>
        <v>Юдин Максим Александрович</v>
      </c>
      <c r="C23" s="212" t="str">
        <f>VLOOKUP(A23,'пр.взв.'!B7:G70,3,FALSE)</f>
        <v>12.02.1991, КМС</v>
      </c>
      <c r="D23" s="212" t="str">
        <f>VLOOKUP(A23,'пр.взв.'!B7:G70,4,FALSE)</f>
        <v>УФО, Свердловская, Богдан., МО</v>
      </c>
      <c r="E23" s="9"/>
      <c r="F23" s="9"/>
      <c r="G23" s="24"/>
      <c r="H23" s="24"/>
      <c r="I23" s="25"/>
      <c r="J23" s="26"/>
      <c r="K23" s="23" t="s">
        <v>181</v>
      </c>
      <c r="L23" s="36"/>
      <c r="M23" s="32"/>
      <c r="N23" s="81" t="s">
        <v>188</v>
      </c>
      <c r="O23" s="52"/>
      <c r="P23" s="20"/>
      <c r="Q23" s="9"/>
      <c r="R23" s="9"/>
      <c r="S23" s="9"/>
      <c r="T23" s="9"/>
      <c r="U23" s="212" t="str">
        <f>VLOOKUP(X23,'пр.взв.'!B7:G70,2,FALSE)</f>
        <v>Келич Олег Иосифович</v>
      </c>
      <c r="V23" s="212" t="str">
        <f>VLOOKUP(X23,'пр.взв.'!B7:G70,3,FALSE)</f>
        <v>17.04.1990, КМС</v>
      </c>
      <c r="W23" s="212" t="str">
        <f>VLOOKUP(X23,'пр.взв.'!B7:G70,4,FALSE)</f>
        <v>ПФО,Самарская,Тольятти,МО</v>
      </c>
      <c r="X23" s="214">
        <v>4</v>
      </c>
    </row>
    <row r="24" spans="1:24" ht="12.75" customHeight="1">
      <c r="A24" s="207"/>
      <c r="B24" s="213"/>
      <c r="C24" s="213"/>
      <c r="D24" s="213"/>
      <c r="E24" s="22" t="s">
        <v>26</v>
      </c>
      <c r="F24" s="18"/>
      <c r="G24" s="27"/>
      <c r="H24" s="28"/>
      <c r="I24" s="29"/>
      <c r="J24" s="30"/>
      <c r="K24" s="45"/>
      <c r="L24" s="224" t="s">
        <v>52</v>
      </c>
      <c r="M24" s="224"/>
      <c r="N24" s="32"/>
      <c r="O24" s="52"/>
      <c r="P24" s="20"/>
      <c r="Q24" s="9"/>
      <c r="R24" s="9"/>
      <c r="S24" s="9"/>
      <c r="T24" s="22" t="s">
        <v>28</v>
      </c>
      <c r="U24" s="213"/>
      <c r="V24" s="213"/>
      <c r="W24" s="213"/>
      <c r="X24" s="215"/>
    </row>
    <row r="25" spans="1:24" ht="12.75" customHeight="1" thickBot="1">
      <c r="A25" s="207">
        <v>19</v>
      </c>
      <c r="B25" s="209" t="str">
        <f>VLOOKUP(A25,'пр.взв.'!B2:C88,2,FALSE)</f>
        <v>Ерелин Арслан Александрович</v>
      </c>
      <c r="C25" s="209" t="str">
        <f>VLOOKUP(A25,'пр.взв.'!B7:G70,3,FALSE)</f>
        <v>24.01.1991,КМС</v>
      </c>
      <c r="D25" s="209" t="str">
        <f>VLOOKUP(A25,'пр.взв.'!B7:G70,4,FALSE)</f>
        <v>СФО,Р Алтай,Г-Алтайск,Д</v>
      </c>
      <c r="E25" s="81" t="s">
        <v>181</v>
      </c>
      <c r="F25" s="33"/>
      <c r="G25" s="18"/>
      <c r="H25" s="34"/>
      <c r="I25" s="31"/>
      <c r="J25" s="29"/>
      <c r="K25" s="112">
        <v>8</v>
      </c>
      <c r="L25" s="77"/>
      <c r="M25" s="77"/>
      <c r="N25" s="78"/>
      <c r="O25" s="52"/>
      <c r="P25" s="20"/>
      <c r="Q25" s="9"/>
      <c r="R25" s="50"/>
      <c r="S25" s="48"/>
      <c r="T25" s="23" t="s">
        <v>183</v>
      </c>
      <c r="U25" s="209" t="str">
        <f>VLOOKUP(X25,'пр.взв.'!B7:G70,2,FALSE)</f>
        <v>Крайнов Артём Константинович</v>
      </c>
      <c r="V25" s="209" t="str">
        <f>VLOOKUP(X25,'пр.взв.'!B7:G70,3,FALSE)</f>
        <v>31.07.1991, КМС</v>
      </c>
      <c r="W25" s="209" t="str">
        <f>VLOOKUP(X25,'пр.взв.'!B7:G70,4,FALSE)</f>
        <v>ПФО, Оренбургская, Огренбург</v>
      </c>
      <c r="X25" s="215">
        <v>20</v>
      </c>
    </row>
    <row r="26" spans="1:24" ht="12.75" customHeight="1" thickBot="1">
      <c r="A26" s="208"/>
      <c r="B26" s="213"/>
      <c r="C26" s="213"/>
      <c r="D26" s="213"/>
      <c r="E26" s="18"/>
      <c r="F26" s="19"/>
      <c r="G26" s="22" t="s">
        <v>36</v>
      </c>
      <c r="H26" s="30"/>
      <c r="I26" s="29"/>
      <c r="J26" s="115"/>
      <c r="K26" s="227" t="str">
        <f>VLOOKUP(K25,'пр.взв.'!B7:D78,2,FALSE)</f>
        <v>Пономаренко Данил Юрьевич</v>
      </c>
      <c r="L26" s="228"/>
      <c r="M26" s="228"/>
      <c r="N26" s="229"/>
      <c r="O26" s="32"/>
      <c r="P26" s="20"/>
      <c r="Q26" s="9"/>
      <c r="R26" s="22" t="s">
        <v>28</v>
      </c>
      <c r="S26" s="20"/>
      <c r="T26" s="18"/>
      <c r="U26" s="213"/>
      <c r="V26" s="213"/>
      <c r="W26" s="213"/>
      <c r="X26" s="210"/>
    </row>
    <row r="27" spans="1:24" ht="12.75" customHeight="1" thickBot="1">
      <c r="A27" s="211">
        <v>11</v>
      </c>
      <c r="B27" s="212" t="str">
        <f>VLOOKUP(A27,'пр.взв.'!B2:C90,2,FALSE)</f>
        <v>Миловидов Алексей Павлович</v>
      </c>
      <c r="C27" s="212" t="str">
        <f>VLOOKUP(A27,'пр.взв.'!B7:G70,3,FALSE)</f>
        <v>07.01.1992,МС</v>
      </c>
      <c r="D27" s="212" t="str">
        <f>VLOOKUP(A27,'пр.взв.'!B7:G70,4,FALSE)</f>
        <v>ЦФО,Ивановская,Кинешма,МО</v>
      </c>
      <c r="E27" s="9"/>
      <c r="F27" s="18"/>
      <c r="G27" s="23" t="s">
        <v>180</v>
      </c>
      <c r="H27" s="39"/>
      <c r="I27" s="30"/>
      <c r="J27" s="115"/>
      <c r="K27" s="230"/>
      <c r="L27" s="231"/>
      <c r="M27" s="231"/>
      <c r="N27" s="232"/>
      <c r="O27" s="32"/>
      <c r="P27" s="49"/>
      <c r="Q27" s="48"/>
      <c r="R27" s="23" t="s">
        <v>183</v>
      </c>
      <c r="S27" s="20"/>
      <c r="T27" s="9"/>
      <c r="U27" s="212" t="str">
        <f>VLOOKUP(X27,'пр.взв.'!B7:G70,2,FALSE)</f>
        <v>Пухаев Бесик Кахаевич</v>
      </c>
      <c r="V27" s="212" t="str">
        <f>VLOOKUP(X27,'пр.взв.'!B7:G70,3,FALSE)</f>
        <v>07.08.1990, МС</v>
      </c>
      <c r="W27" s="212" t="str">
        <f>VLOOKUP(X27,'пр.взв.'!B7:G70,4,FALSE)</f>
        <v>ЮФО, Р.Алания, Владикавказ, МО </v>
      </c>
      <c r="X27" s="214">
        <v>12</v>
      </c>
    </row>
    <row r="28" spans="1:24" ht="12.75" customHeight="1">
      <c r="A28" s="207"/>
      <c r="B28" s="213"/>
      <c r="C28" s="213"/>
      <c r="D28" s="213"/>
      <c r="E28" s="22" t="s">
        <v>36</v>
      </c>
      <c r="F28" s="35"/>
      <c r="G28" s="18"/>
      <c r="H28" s="40"/>
      <c r="I28" s="31"/>
      <c r="J28" s="30"/>
      <c r="K28" s="47"/>
      <c r="L28" s="36"/>
      <c r="M28" s="32"/>
      <c r="N28" s="32"/>
      <c r="O28" s="52"/>
      <c r="P28" s="49"/>
      <c r="Q28" s="20"/>
      <c r="R28" s="51"/>
      <c r="S28" s="21"/>
      <c r="T28" s="22" t="s">
        <v>37</v>
      </c>
      <c r="U28" s="213"/>
      <c r="V28" s="213"/>
      <c r="W28" s="213"/>
      <c r="X28" s="215"/>
    </row>
    <row r="29" spans="1:24" ht="12.75" customHeight="1" thickBot="1">
      <c r="A29" s="207">
        <v>27</v>
      </c>
      <c r="B29" s="209" t="str">
        <f>VLOOKUP(A29,'пр.взв.'!B29:C92,2,FALSE)</f>
        <v>Ахметзянов Ким Альбертович</v>
      </c>
      <c r="C29" s="209" t="str">
        <f>VLOOKUP(A29,'пр.взв.'!B7:G70,3,FALSE)</f>
        <v>04.08.1992, КМС</v>
      </c>
      <c r="D29" s="209" t="str">
        <f>VLOOKUP(A29,'пр.взв.'!B7:G70,4,FALSE)</f>
        <v>ПФО, Пермский, Березники, МО</v>
      </c>
      <c r="E29" s="81" t="s">
        <v>181</v>
      </c>
      <c r="F29" s="18"/>
      <c r="G29" s="18"/>
      <c r="H29" s="41"/>
      <c r="I29" s="31"/>
      <c r="J29" s="29"/>
      <c r="K29" s="47"/>
      <c r="L29" s="36"/>
      <c r="M29" s="32"/>
      <c r="N29" s="32"/>
      <c r="O29" s="52"/>
      <c r="P29" s="49"/>
      <c r="Q29" s="20"/>
      <c r="R29" s="9"/>
      <c r="S29" s="9"/>
      <c r="T29" s="23"/>
      <c r="U29" s="216" t="e">
        <f>VLOOKUP(X29,'пр.взв.'!B7:G70,2,FALSE)</f>
        <v>#N/A</v>
      </c>
      <c r="V29" s="216" t="e">
        <f>VLOOKUP(X29,'пр.взв.'!B7:G70,3,FALSE)</f>
        <v>#N/A</v>
      </c>
      <c r="W29" s="216" t="e">
        <f>VLOOKUP(X29,'пр.взв.'!B7:G70,4,FALSE)</f>
        <v>#N/A</v>
      </c>
      <c r="X29" s="215">
        <v>28</v>
      </c>
    </row>
    <row r="30" spans="1:24" ht="12.75" customHeight="1" thickBot="1">
      <c r="A30" s="208"/>
      <c r="B30" s="213"/>
      <c r="C30" s="213"/>
      <c r="D30" s="213"/>
      <c r="E30" s="18"/>
      <c r="F30" s="18"/>
      <c r="G30" s="19"/>
      <c r="H30" s="31"/>
      <c r="I30" s="22" t="s">
        <v>36</v>
      </c>
      <c r="J30" s="44"/>
      <c r="K30" s="46"/>
      <c r="L30" s="20"/>
      <c r="M30" s="32"/>
      <c r="N30" s="32"/>
      <c r="O30" s="53"/>
      <c r="P30" s="22" t="s">
        <v>33</v>
      </c>
      <c r="Q30" s="20"/>
      <c r="R30" s="9"/>
      <c r="S30" s="9"/>
      <c r="T30" s="18"/>
      <c r="U30" s="217"/>
      <c r="V30" s="217"/>
      <c r="W30" s="217"/>
      <c r="X30" s="210"/>
    </row>
    <row r="31" spans="1:24" ht="12.75" customHeight="1" thickBot="1">
      <c r="A31" s="211">
        <v>7</v>
      </c>
      <c r="B31" s="212" t="str">
        <f>VLOOKUP(A31,'пр.взв.'!B7:C70,2,FALSE)</f>
        <v>Захаров Орцы Хасаинович</v>
      </c>
      <c r="C31" s="212" t="str">
        <f>VLOOKUP(A31,'пр.взв.'!B7:G70,3,FALSE)</f>
        <v>18.03.1992, КМС</v>
      </c>
      <c r="D31" s="212" t="str">
        <f>VLOOKUP(A31,'пр.взв.'!B7:G70,4,FALSE)</f>
        <v>ЮФО, Чеченская, Аргун, Л</v>
      </c>
      <c r="E31" s="9"/>
      <c r="F31" s="9"/>
      <c r="G31" s="18"/>
      <c r="H31" s="29"/>
      <c r="I31" s="23" t="s">
        <v>181</v>
      </c>
      <c r="J31" s="31"/>
      <c r="K31" s="20"/>
      <c r="L31" s="20"/>
      <c r="M31" s="32"/>
      <c r="N31" s="32"/>
      <c r="O31" s="32"/>
      <c r="P31" s="23" t="s">
        <v>180</v>
      </c>
      <c r="Q31" s="20"/>
      <c r="R31" s="9"/>
      <c r="S31" s="9"/>
      <c r="T31" s="9"/>
      <c r="U31" s="212" t="str">
        <f>VLOOKUP(X31,'пр.взв.'!B7:G70,2,FALSE)</f>
        <v>Пономаренко Данил Юрьевич</v>
      </c>
      <c r="V31" s="212" t="str">
        <f>VLOOKUP(X31,'пр.взв.'!B7:G70,3,FALSE)</f>
        <v>07.09.1991,КМС</v>
      </c>
      <c r="W31" s="212" t="str">
        <f>VLOOKUP(X31,'пр.взв.'!B7:G70,4,FALSE)</f>
        <v>УФО, Свердловская, В.Пышма, ПР</v>
      </c>
      <c r="X31" s="214">
        <v>8</v>
      </c>
    </row>
    <row r="32" spans="1:24" ht="12.75" customHeight="1">
      <c r="A32" s="207"/>
      <c r="B32" s="213"/>
      <c r="C32" s="213"/>
      <c r="D32" s="213"/>
      <c r="E32" s="22" t="s">
        <v>46</v>
      </c>
      <c r="F32" s="18"/>
      <c r="G32" s="18"/>
      <c r="H32" s="42"/>
      <c r="I32" s="20"/>
      <c r="J32" s="226" t="s">
        <v>3</v>
      </c>
      <c r="P32" s="20"/>
      <c r="Q32" s="46"/>
      <c r="R32" s="9"/>
      <c r="S32" s="9"/>
      <c r="T32" s="22" t="s">
        <v>33</v>
      </c>
      <c r="U32" s="213"/>
      <c r="V32" s="213"/>
      <c r="W32" s="213"/>
      <c r="X32" s="215"/>
    </row>
    <row r="33" spans="1:24" ht="12.75" customHeight="1" thickBot="1">
      <c r="A33" s="207">
        <v>23</v>
      </c>
      <c r="B33" s="209" t="str">
        <f>VLOOKUP(A33,'пр.взв.'!B33:C96,2,FALSE)</f>
        <v>Пастухов Иван Сергеевич</v>
      </c>
      <c r="C33" s="209" t="str">
        <f>VLOOKUP(A33,'пр.взв.'!B7:G70,3,FALSE)</f>
        <v>28.02.1992, КМС</v>
      </c>
      <c r="D33" s="209" t="str">
        <f>VLOOKUP(A33,'пр.взв.'!B7:G70,4,FALSE)</f>
        <v>Москва, ПР</v>
      </c>
      <c r="E33" s="81" t="s">
        <v>181</v>
      </c>
      <c r="F33" s="33"/>
      <c r="G33" s="18"/>
      <c r="H33" s="41"/>
      <c r="I33" s="20"/>
      <c r="J33" s="226"/>
      <c r="K33" s="80">
        <v>22</v>
      </c>
      <c r="L33" s="87"/>
      <c r="M33" s="87"/>
      <c r="N33" s="87"/>
      <c r="O33" s="87"/>
      <c r="Q33" s="46"/>
      <c r="R33" s="50"/>
      <c r="S33" s="48"/>
      <c r="T33" s="23" t="s">
        <v>183</v>
      </c>
      <c r="U33" s="209" t="str">
        <f>VLOOKUP(X33,'пр.взв.'!B7:G70,2,FALSE)</f>
        <v>Бабкин Артём Сергеевич</v>
      </c>
      <c r="V33" s="209" t="str">
        <f>VLOOKUP(X33,'пр.взв.'!B7:G70,3,FALSE)</f>
        <v>20.04.1992,КМС</v>
      </c>
      <c r="W33" s="209" t="str">
        <f>VLOOKUP(X33,'пр.взв.'!B7:G70,4,FALSE)</f>
        <v>ЦФО,Смоленская ,Смоленск</v>
      </c>
      <c r="X33" s="215">
        <v>24</v>
      </c>
    </row>
    <row r="34" spans="1:24" ht="12.75" customHeight="1" thickBot="1">
      <c r="A34" s="208"/>
      <c r="B34" s="213"/>
      <c r="C34" s="213"/>
      <c r="D34" s="213"/>
      <c r="E34" s="18"/>
      <c r="F34" s="19"/>
      <c r="G34" s="22" t="s">
        <v>46</v>
      </c>
      <c r="H34" s="43"/>
      <c r="I34" s="20"/>
      <c r="J34" s="20"/>
      <c r="K34" s="86"/>
      <c r="L34" s="64">
        <v>14</v>
      </c>
      <c r="M34" s="3"/>
      <c r="N34" s="77"/>
      <c r="O34" s="79"/>
      <c r="Q34" s="53"/>
      <c r="R34" s="22" t="s">
        <v>33</v>
      </c>
      <c r="S34" s="20"/>
      <c r="T34" s="18"/>
      <c r="U34" s="213"/>
      <c r="V34" s="213"/>
      <c r="W34" s="213"/>
      <c r="X34" s="210"/>
    </row>
    <row r="35" spans="1:24" ht="12.75" customHeight="1" thickBot="1">
      <c r="A35" s="211">
        <v>15</v>
      </c>
      <c r="B35" s="212" t="str">
        <f>VLOOKUP(A35,'пр.взв.'!B3:C98,2,FALSE)</f>
        <v>Бердяев Сергей Юрьевич</v>
      </c>
      <c r="C35" s="212" t="str">
        <f>VLOOKUP(A35,'пр.взв.'!B7:G70,3,FALSE)</f>
        <v>30.04.1990,КМС</v>
      </c>
      <c r="D35" s="212" t="str">
        <f>VLOOKUP(A35,'пр.взв.'!B7:G70,4,FALSE)</f>
        <v>ДВФО,Амурская,Благовещенск</v>
      </c>
      <c r="E35" s="9"/>
      <c r="F35" s="18"/>
      <c r="G35" s="23" t="s">
        <v>181</v>
      </c>
      <c r="H35" s="34"/>
      <c r="I35" s="20"/>
      <c r="J35" s="20"/>
      <c r="K35" s="4">
        <v>14</v>
      </c>
      <c r="L35" s="85" t="s">
        <v>181</v>
      </c>
      <c r="M35" s="64">
        <v>10</v>
      </c>
      <c r="N35" s="83"/>
      <c r="O35" s="84"/>
      <c r="Q35" s="32"/>
      <c r="R35" s="23" t="s">
        <v>180</v>
      </c>
      <c r="S35" s="20"/>
      <c r="T35" s="9"/>
      <c r="U35" s="212" t="str">
        <f>VLOOKUP(X35,'пр.взв.'!B7:G70,2,FALSE)</f>
        <v>Арапочкин Алексей Сергеевич</v>
      </c>
      <c r="V35" s="212" t="str">
        <f>VLOOKUP(X35,'пр.взв.'!B7:G70,3,FALSE)</f>
        <v>21.03.1990, КМС</v>
      </c>
      <c r="W35" s="212" t="str">
        <f>VLOOKUP(X35,'пр.взв.'!B7:G70,4,FALSE)</f>
        <v>Москва, Д</v>
      </c>
      <c r="X35" s="214">
        <v>16</v>
      </c>
    </row>
    <row r="36" spans="1:24" ht="12.75" customHeight="1">
      <c r="A36" s="207"/>
      <c r="B36" s="213"/>
      <c r="C36" s="213"/>
      <c r="D36" s="213"/>
      <c r="E36" s="22" t="s">
        <v>40</v>
      </c>
      <c r="F36" s="35"/>
      <c r="G36" s="18"/>
      <c r="H36" s="28"/>
      <c r="I36" s="20"/>
      <c r="J36" s="20"/>
      <c r="K36" s="82"/>
      <c r="L36" s="6">
        <v>10</v>
      </c>
      <c r="M36" s="85" t="s">
        <v>180</v>
      </c>
      <c r="N36" s="8"/>
      <c r="O36" s="32"/>
      <c r="Q36" s="32"/>
      <c r="R36" s="51"/>
      <c r="S36" s="21"/>
      <c r="T36" s="22" t="s">
        <v>41</v>
      </c>
      <c r="U36" s="213"/>
      <c r="V36" s="213"/>
      <c r="W36" s="213"/>
      <c r="X36" s="215"/>
    </row>
    <row r="37" spans="1:24" ht="12.75" customHeight="1" thickBot="1">
      <c r="A37" s="207">
        <v>31</v>
      </c>
      <c r="B37" s="216" t="e">
        <f>VLOOKUP(A37,'пр.взв.'!B37:C100,2,FALSE)</f>
        <v>#N/A</v>
      </c>
      <c r="C37" s="216" t="e">
        <f>VLOOKUP(A37,'пр.взв.'!B7:G70,3,FALSE)</f>
        <v>#N/A</v>
      </c>
      <c r="D37" s="216" t="e">
        <f>VLOOKUP(A37,'пр.взв.'!B7:G70,4,FALSE)</f>
        <v>#N/A</v>
      </c>
      <c r="E37" s="81"/>
      <c r="F37" s="18"/>
      <c r="G37" s="18"/>
      <c r="H37" s="34"/>
      <c r="I37" s="20"/>
      <c r="J37" s="20"/>
      <c r="K37" s="64">
        <v>24</v>
      </c>
      <c r="L37" s="82"/>
      <c r="M37" s="7"/>
      <c r="N37" s="64">
        <v>16</v>
      </c>
      <c r="O37" s="32"/>
      <c r="R37" s="9"/>
      <c r="S37" s="9"/>
      <c r="T37" s="23"/>
      <c r="U37" s="216" t="e">
        <f>VLOOKUP(X37,'пр.взв.'!B7:G70,2,FALSE)</f>
        <v>#N/A</v>
      </c>
      <c r="V37" s="216" t="e">
        <f>VLOOKUP(X37,'пр.взв.'!B7:G70,3,FALSE)</f>
        <v>#N/A</v>
      </c>
      <c r="W37" s="216" t="e">
        <f>VLOOKUP(X37,'пр.взв.'!B7:G70,4,FALSE)</f>
        <v>#N/A</v>
      </c>
      <c r="X37" s="215">
        <v>32</v>
      </c>
    </row>
    <row r="38" spans="1:24" ht="12.75" customHeight="1" thickBot="1">
      <c r="A38" s="208"/>
      <c r="B38" s="225"/>
      <c r="C38" s="225"/>
      <c r="D38" s="225"/>
      <c r="E38" s="18"/>
      <c r="F38" s="18"/>
      <c r="G38" s="18"/>
      <c r="H38" s="28"/>
      <c r="I38" s="20"/>
      <c r="J38" s="20"/>
      <c r="K38" s="85"/>
      <c r="L38" s="64">
        <v>16</v>
      </c>
      <c r="M38" s="57"/>
      <c r="N38" s="85" t="s">
        <v>181</v>
      </c>
      <c r="O38" s="3"/>
      <c r="Q38" s="19"/>
      <c r="R38" s="9"/>
      <c r="S38" s="9"/>
      <c r="T38" s="18"/>
      <c r="U38" s="225"/>
      <c r="V38" s="225"/>
      <c r="W38" s="225"/>
      <c r="X38" s="210"/>
    </row>
    <row r="39" spans="1:19" ht="12.75" customHeight="1" thickBot="1">
      <c r="A39" s="1"/>
      <c r="B39" s="1"/>
      <c r="C39" s="1"/>
      <c r="E39" s="18"/>
      <c r="F39" s="18"/>
      <c r="G39" s="18"/>
      <c r="H39" s="20"/>
      <c r="I39" s="31"/>
      <c r="J39" s="29"/>
      <c r="K39" s="4">
        <v>16</v>
      </c>
      <c r="L39" s="85" t="s">
        <v>186</v>
      </c>
      <c r="M39" s="4">
        <v>16</v>
      </c>
      <c r="N39" s="57"/>
      <c r="O39" s="88">
        <v>16</v>
      </c>
      <c r="P39" s="90">
        <v>16</v>
      </c>
      <c r="Q39" s="18"/>
      <c r="R39" s="20"/>
      <c r="S39" s="9"/>
    </row>
    <row r="40" spans="1:20" ht="12.75" customHeight="1">
      <c r="A40" s="100" t="str">
        <f>HYPERLINK('[1]реквизиты'!$A$6)</f>
        <v>Гл. судья, судья МК</v>
      </c>
      <c r="B40" s="101"/>
      <c r="C40" s="106"/>
      <c r="D40" s="94"/>
      <c r="F40" s="103" t="str">
        <f>HYPERLINK('[1]реквизиты'!$G$6)</f>
        <v>Е.В.Селиванов</v>
      </c>
      <c r="G40" s="10"/>
      <c r="I40" s="10"/>
      <c r="J40" s="29"/>
      <c r="K40" s="82"/>
      <c r="L40" s="4">
        <v>4</v>
      </c>
      <c r="M40" s="34" t="s">
        <v>180</v>
      </c>
      <c r="N40" s="65"/>
      <c r="O40" s="34" t="s">
        <v>181</v>
      </c>
      <c r="P40" s="3"/>
      <c r="Q40" s="218" t="str">
        <f>VLOOKUP(P39,'пр.взв.'!B7:E70,2,FALSE)</f>
        <v>Арапочкин Алексей Сергеевич</v>
      </c>
      <c r="R40" s="219"/>
      <c r="S40" s="219"/>
      <c r="T40" s="220"/>
    </row>
    <row r="41" spans="1:20" ht="12.75" customHeight="1" thickBot="1">
      <c r="A41" s="10"/>
      <c r="B41" s="10"/>
      <c r="C41" s="107"/>
      <c r="D41" s="108"/>
      <c r="E41" s="5"/>
      <c r="F41" s="104" t="str">
        <f>HYPERLINK('[1]реквизиты'!$G$7)</f>
        <v>/Чебоксары/</v>
      </c>
      <c r="H41" s="10"/>
      <c r="I41" s="10"/>
      <c r="J41" s="105"/>
      <c r="K41" s="64"/>
      <c r="L41" s="82"/>
      <c r="M41" s="64"/>
      <c r="N41" s="6">
        <v>11</v>
      </c>
      <c r="O41" s="3"/>
      <c r="P41" s="3"/>
      <c r="Q41" s="221"/>
      <c r="R41" s="222"/>
      <c r="S41" s="222"/>
      <c r="T41" s="223"/>
    </row>
    <row r="42" spans="1:43" ht="12.75" customHeight="1">
      <c r="A42" s="100" t="str">
        <f>HYPERLINK('[1]реквизиты'!$A$8)</f>
        <v>Гл. секретарь, судья МК</v>
      </c>
      <c r="B42" s="10"/>
      <c r="C42" s="109"/>
      <c r="D42" s="93"/>
      <c r="E42" s="2"/>
      <c r="F42" s="103" t="str">
        <f>HYPERLINK('[1]реквизиты'!$G$8)</f>
        <v>С.М.Трескин</v>
      </c>
      <c r="G42" s="10"/>
      <c r="I42" s="10"/>
      <c r="J42" s="10"/>
      <c r="K42" s="3"/>
      <c r="L42" s="8"/>
      <c r="M42" s="8"/>
      <c r="N42" s="64"/>
      <c r="O42" s="32"/>
      <c r="P42" s="3"/>
      <c r="Q42" s="19"/>
      <c r="R42" s="19" t="s">
        <v>22</v>
      </c>
      <c r="V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0"/>
      <c r="B43" s="10"/>
      <c r="C43" s="10"/>
      <c r="D43" s="95"/>
      <c r="E43" s="95"/>
      <c r="F43" s="104" t="str">
        <f>HYPERLINK('[1]реквизиты'!$G$9)</f>
        <v>/Бийск/</v>
      </c>
      <c r="H43" s="95"/>
      <c r="I43" s="95"/>
      <c r="J43" s="95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96">
        <f>HYPERLINK('[1]реквизиты'!$A$20)</f>
      </c>
      <c r="B44" s="97"/>
      <c r="C44" s="98"/>
      <c r="D44" s="98"/>
      <c r="E44" s="36"/>
      <c r="F44" s="98"/>
      <c r="G44" s="99">
        <f>HYPERLINK('[1]реквизиты'!$G$20)</f>
      </c>
      <c r="H44" s="36"/>
      <c r="I44" s="36"/>
      <c r="J44" s="98"/>
      <c r="K44" s="3"/>
      <c r="L44" s="3"/>
      <c r="M44" s="3"/>
      <c r="N44" s="3"/>
      <c r="O44" s="20"/>
      <c r="P44" s="37">
        <f>HYPERLINK('[1]реквизиты'!$A$22)</f>
      </c>
      <c r="Q44" s="20"/>
      <c r="R44" s="20"/>
      <c r="S44" s="20"/>
      <c r="T44" s="20"/>
      <c r="U44" s="3"/>
      <c r="V44" s="37">
        <f>HYPERLINK('[1]реквизиты'!$G$22)</f>
      </c>
      <c r="W44" s="3"/>
      <c r="X44" s="3"/>
      <c r="Y44" s="20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20"/>
      <c r="F45" s="3"/>
      <c r="G45" s="38">
        <f>HYPERLINK('[1]реквизиты'!$G$21)</f>
      </c>
      <c r="H45" s="20"/>
      <c r="I45" s="20"/>
      <c r="J45" s="20"/>
      <c r="K45" s="20"/>
      <c r="L45" s="20"/>
      <c r="M45" s="20"/>
      <c r="N45" s="20"/>
      <c r="O45" s="20"/>
      <c r="P45" s="3"/>
      <c r="Q45" s="3"/>
      <c r="R45" s="3"/>
      <c r="S45" s="3"/>
      <c r="T45" s="3"/>
      <c r="U45" s="3"/>
      <c r="V45" s="38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3"/>
      <c r="U47" s="3"/>
      <c r="V47" s="3"/>
      <c r="W47" s="3"/>
      <c r="X47" s="3"/>
    </row>
    <row r="48" spans="3:24" ht="12.75">
      <c r="C48" s="3"/>
      <c r="D48" s="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3"/>
      <c r="U48" s="3"/>
      <c r="V48" s="3"/>
      <c r="W48" s="3"/>
      <c r="X48" s="3"/>
    </row>
    <row r="49" spans="3:24" ht="12.75">
      <c r="C49" s="3"/>
      <c r="D49" s="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3"/>
      <c r="U49" s="3"/>
      <c r="V49" s="3"/>
      <c r="W49" s="3"/>
      <c r="X49" s="3"/>
    </row>
    <row r="50" spans="3:24" ht="12.75">
      <c r="C50" s="3"/>
      <c r="D50" s="3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3"/>
      <c r="U50" s="3"/>
      <c r="V50" s="3"/>
      <c r="W50" s="3"/>
      <c r="X50" s="3"/>
    </row>
    <row r="51" spans="5:19" ht="12.75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5:19" ht="12.75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5:19" ht="12.7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5:19" ht="12.7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5:19" ht="12.7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5:19" ht="12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5:19" ht="12.7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5:19" ht="12.7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5:19" ht="12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5:19" ht="12.7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5:19" ht="12.7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5:19" ht="12.7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5:19" ht="12.7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5:19" ht="12.7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5:19" ht="12.7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5:19" ht="12.7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2010-02-18T13:55:12Z</cp:lastPrinted>
  <dcterms:created xsi:type="dcterms:W3CDTF">1996-10-08T23:32:33Z</dcterms:created>
  <dcterms:modified xsi:type="dcterms:W3CDTF">2010-02-19T06:26:45Z</dcterms:modified>
  <cp:category/>
  <cp:version/>
  <cp:contentType/>
  <cp:contentStatus/>
</cp:coreProperties>
</file>