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круги" sheetId="1" r:id="rId1"/>
    <sheet name="Итоговый" sheetId="2" r:id="rId2"/>
    <sheet name="пр.взв." sheetId="3" r:id="rId3"/>
    <sheet name="полуфинал" sheetId="4" r:id="rId4"/>
    <sheet name="пр.хода Б" sheetId="5" r:id="rId5"/>
    <sheet name="пр.хода 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<sst xmlns="http://schemas.openxmlformats.org/spreadsheetml/2006/main" count="458" uniqueCount="232">
  <si>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</si>
  <si>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</si>
  <si>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</si>
  <si>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</si>
  <si>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</si>
  <si>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</si>
  <si>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</si>
  <si>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</si>
  <si>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</si>
  <si>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</si>
  <si>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</si>
  <si>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</si>
  <si>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</si>
  <si>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</si>
  <si>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</si>
  <si>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</si>
  <si>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</si>
  <si>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</si>
  <si>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</si>
  <si>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</si>
  <si>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</si>
  <si>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</si>
  <si>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</si>
  <si>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А1</t>
  </si>
  <si>
    <t>Б1</t>
  </si>
  <si>
    <t>1 м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</si>
  <si>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</si>
  <si>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</si>
  <si>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</si>
  <si>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</si>
  <si>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</si>
  <si>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</si>
  <si>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</si>
  <si>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</si>
  <si>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</si>
  <si>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</si>
  <si>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</si>
  <si>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</si>
  <si>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</si>
  <si>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</si>
  <si>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</si>
  <si>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</si>
  <si>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</si>
  <si>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</si>
  <si>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</si>
  <si>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</si>
  <si>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</si>
  <si>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</si>
  <si>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</si>
  <si>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</si>
  <si>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</si>
  <si>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</si>
  <si>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</si>
  <si>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</si>
  <si>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</si>
  <si>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</si>
  <si>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</si>
  <si>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</si>
  <si>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</si>
  <si>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</si>
  <si>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</si>
  <si>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</si>
  <si>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</si>
  <si>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СОСТАВ ПАР ПО КРУГАМ</t>
  </si>
  <si>
    <t>Кол-во баллов</t>
  </si>
  <si>
    <t xml:space="preserve"> A 2 КРУГ</t>
  </si>
  <si>
    <t xml:space="preserve"> </t>
  </si>
  <si>
    <t xml:space="preserve"> B 2 КРУГ</t>
  </si>
  <si>
    <t>Гл.судья:</t>
  </si>
  <si>
    <t>Гл.секретарь:</t>
  </si>
  <si>
    <t>Врач:</t>
  </si>
  <si>
    <t>Судьи:</t>
  </si>
  <si>
    <t>Нариманов Айюб Яшар-Оглы</t>
  </si>
  <si>
    <t>10.07.1990,КМС</t>
  </si>
  <si>
    <t>СФО,Новосибирская,Болотное,СС</t>
  </si>
  <si>
    <t>001713</t>
  </si>
  <si>
    <t>Александров Ю.П.</t>
  </si>
  <si>
    <t>Микайлов Микаил Мугаддасович</t>
  </si>
  <si>
    <t>12.03.1990,КМС</t>
  </si>
  <si>
    <t>С-Петербург,МО</t>
  </si>
  <si>
    <t>17353</t>
  </si>
  <si>
    <t>Павлов А.Ю.,Козлов А.А.</t>
  </si>
  <si>
    <t>Кокорин Станислав Викторович</t>
  </si>
  <si>
    <t>06.09.1990,1р</t>
  </si>
  <si>
    <t>С-Петербург,ВС</t>
  </si>
  <si>
    <t>20281</t>
  </si>
  <si>
    <t>Соловьёв Г.А.</t>
  </si>
  <si>
    <t>Малышев Александр Владимирович</t>
  </si>
  <si>
    <t>31.03.1990, КМС</t>
  </si>
  <si>
    <t xml:space="preserve">ПФО,Пензенская, Пенза,ВС </t>
  </si>
  <si>
    <t>001686</t>
  </si>
  <si>
    <t>Надькин В.А., Климов В.А., Ивентьев А.В.</t>
  </si>
  <si>
    <t>Одинцов Григорий Сергеевич</t>
  </si>
  <si>
    <t>18.08.1992, КМС</t>
  </si>
  <si>
    <t>ЦФО, Рязанская, Рязань, ПР</t>
  </si>
  <si>
    <t>Аветисов Р.Р.,Фофонов К.Н.</t>
  </si>
  <si>
    <t>Стампулов Ринат Сагынбекович</t>
  </si>
  <si>
    <t>09.01.1990, КМС</t>
  </si>
  <si>
    <t>001590</t>
  </si>
  <si>
    <t>Кидрачёв М.Н.,Фофонов К.Н.</t>
  </si>
  <si>
    <t>Межлумян Гайк Левонович</t>
  </si>
  <si>
    <t>17.05.1990, МС</t>
  </si>
  <si>
    <t>ЮФО, Краснодарский, Новороссийск, МО</t>
  </si>
  <si>
    <t>Дученко В.Ф., Гарькуша А.В.</t>
  </si>
  <si>
    <t>Петросян Артём Ленвонович</t>
  </si>
  <si>
    <t>08.09.1992, 1р</t>
  </si>
  <si>
    <t>ЮФО, Краснодарский, Армавир, Д</t>
  </si>
  <si>
    <t>Маикарьян А.Ю.</t>
  </si>
  <si>
    <t>Давидов Юрий Артурович</t>
  </si>
  <si>
    <t>17.03.1991, КМС</t>
  </si>
  <si>
    <t>ЮФО, Краснодарский,Лабинск, Д</t>
  </si>
  <si>
    <t>Нагоев Р.М.</t>
  </si>
  <si>
    <t>Чалукьян Юрий Карекинович</t>
  </si>
  <si>
    <t>13.05.1990, КМС</t>
  </si>
  <si>
    <t>ЮФО, Краснодарский,Анапа, МО</t>
  </si>
  <si>
    <t>Аскеров Р.Н. Галоян С.П.</t>
  </si>
  <si>
    <t>Сухоцький Дмитрий Геннадьевич</t>
  </si>
  <si>
    <t>04.01.1990, КМС</t>
  </si>
  <si>
    <t>ЦФО, Брянская, Брянск, Д</t>
  </si>
  <si>
    <t>004040</t>
  </si>
  <si>
    <t>Терешок А.А., Фукс А.И.</t>
  </si>
  <si>
    <t>Сухоцький Олег Геннадьевич</t>
  </si>
  <si>
    <t>003817</t>
  </si>
  <si>
    <t>Панов Матвей Валерьевич</t>
  </si>
  <si>
    <t>27.01.1990, МС</t>
  </si>
  <si>
    <t>ПФО, Саратовская, Энгельс, МО</t>
  </si>
  <si>
    <t>Бахчев В.К., Курнев М.М.</t>
  </si>
  <si>
    <t>Ильясов Эли Зайндиевич</t>
  </si>
  <si>
    <t>25.01.1992, КМС</t>
  </si>
  <si>
    <t>ПФО, Саратовская, Вольск, МО</t>
  </si>
  <si>
    <t>017161</t>
  </si>
  <si>
    <t>Очкин А.И., Рожкоа В.И.</t>
  </si>
  <si>
    <t>Николаев Владимир Владимирович</t>
  </si>
  <si>
    <t>27.03.1991, КМС</t>
  </si>
  <si>
    <t>УФО, Свердловская, В.Пышма, ПР</t>
  </si>
  <si>
    <t>Стенников В.Г., Мельников А.Н.</t>
  </si>
  <si>
    <t>Мингазов Марат Рашитович</t>
  </si>
  <si>
    <t>13.02.1990, КМС</t>
  </si>
  <si>
    <t>014887</t>
  </si>
  <si>
    <t>Прокофьев Антон Олегович</t>
  </si>
  <si>
    <t>18.03.1990, КМС</t>
  </si>
  <si>
    <t>ПФО, Пермский, Краснокамск, Д</t>
  </si>
  <si>
    <t>002825</t>
  </si>
  <si>
    <t>Мухаметшин Р.Г.</t>
  </si>
  <si>
    <t>Навасардян Армен Эдвардович</t>
  </si>
  <si>
    <t>1990, КМС</t>
  </si>
  <si>
    <t>УФО, Челябинская, Челябинск, МО</t>
  </si>
  <si>
    <t>008461</t>
  </si>
  <si>
    <t>Шумаков Ю.М.</t>
  </si>
  <si>
    <t>Асадуллин Альфир Азаматович</t>
  </si>
  <si>
    <t>01.01.1990, КМС</t>
  </si>
  <si>
    <t>УФО, Челябинская, Магнитогорск, МО</t>
  </si>
  <si>
    <t>Плотников А.И.</t>
  </si>
  <si>
    <t>Кахитаев Расим Адалович</t>
  </si>
  <si>
    <t>09.03.1990, КМС</t>
  </si>
  <si>
    <t>СЗФО, Ленинградская, Всеволодск, МО</t>
  </si>
  <si>
    <t>Кахитаев М.А.</t>
  </si>
  <si>
    <t>Жданов Владимир Васильевич</t>
  </si>
  <si>
    <t>29.01.1990, КМС</t>
  </si>
  <si>
    <t>СФО, Алтайский, Барнаул, МО</t>
  </si>
  <si>
    <t>001640</t>
  </si>
  <si>
    <t>Таскин А.И., Тебереков Г.И.</t>
  </si>
  <si>
    <t>Власов Андрей Романович</t>
  </si>
  <si>
    <t>05.09.1991, КМС</t>
  </si>
  <si>
    <t>Москва, Д</t>
  </si>
  <si>
    <t>000971</t>
  </si>
  <si>
    <t>Сальников В.В., Кобанов Д.Б.</t>
  </si>
  <si>
    <t>Гаджиев Магомед Магомедович</t>
  </si>
  <si>
    <t>24.12.1990, КМС</t>
  </si>
  <si>
    <t>001002</t>
  </si>
  <si>
    <t>Габибов Бахлул Акиф оглы</t>
  </si>
  <si>
    <t>14.10.1991, КМС</t>
  </si>
  <si>
    <t>001030</t>
  </si>
  <si>
    <t>Кондрашов Игорь Константинович</t>
  </si>
  <si>
    <t>10.06.1992, КМС</t>
  </si>
  <si>
    <t>Москва, ПР</t>
  </si>
  <si>
    <t>002025</t>
  </si>
  <si>
    <t>Франковский В.В., Никитин А.М.</t>
  </si>
  <si>
    <t>Суханов Денис Николаевич</t>
  </si>
  <si>
    <t>20.03.1991, МСМК</t>
  </si>
  <si>
    <t>УФО, Курганская, Курган,МО</t>
  </si>
  <si>
    <t>Стенников М.Г., Бородин О.Б.</t>
  </si>
  <si>
    <t>Красилов Евгений Юрьевич</t>
  </si>
  <si>
    <t>06.06.1991, КМС</t>
  </si>
  <si>
    <t>002888</t>
  </si>
  <si>
    <t>Родионов А.П.</t>
  </si>
  <si>
    <t>Шемазашвили Георгий Кобаевич</t>
  </si>
  <si>
    <t>03.09.1990, МС</t>
  </si>
  <si>
    <t>СФО, Иркутская, Иркутск, Д</t>
  </si>
  <si>
    <t>Журавлёв Ю.М., Магура И.Б.</t>
  </si>
  <si>
    <t>в.к.68 кг</t>
  </si>
  <si>
    <t>Сукиасян Гарик Гегамович</t>
  </si>
  <si>
    <t>27.06.1990, КМС</t>
  </si>
  <si>
    <t>ПФО,Самарская,Самара, Д</t>
  </si>
  <si>
    <t>008042</t>
  </si>
  <si>
    <t>Киргизов В.В., Коновалов А.П.</t>
  </si>
  <si>
    <t>Хатхоху Байзет Заурбиевич</t>
  </si>
  <si>
    <t>19.01.1991, КМС</t>
  </si>
  <si>
    <t>ЮФО, Р.Адыгея, Майкоп</t>
  </si>
  <si>
    <t>002750</t>
  </si>
  <si>
    <t>Хот Ю., Хабаху А.</t>
  </si>
  <si>
    <t>Горюнов Роман Олегович</t>
  </si>
  <si>
    <t>27.07.1990, МС</t>
  </si>
  <si>
    <t>ПФО, Нижегородская, Н.Новгород, МО</t>
  </si>
  <si>
    <t>008118</t>
  </si>
  <si>
    <t>Рахматуллин Р.Х.</t>
  </si>
  <si>
    <t>Волков Кирилл Александрович</t>
  </si>
  <si>
    <t>25.06.1991, КМС</t>
  </si>
  <si>
    <t>ЦФО, Московская, Климовск, МО</t>
  </si>
  <si>
    <t>Воробьев Д.В., Кряклин В.Л.</t>
  </si>
  <si>
    <t>Мочунов Сергей Владимирович</t>
  </si>
  <si>
    <t>04.05.1990, КМС</t>
  </si>
  <si>
    <t>ЦФО, Московская, Электросталь, МО</t>
  </si>
  <si>
    <t>001798</t>
  </si>
  <si>
    <t>Липаткин М.Б.</t>
  </si>
  <si>
    <t>Вес до68 кг.</t>
  </si>
  <si>
    <t>4:0</t>
  </si>
  <si>
    <t>3:0</t>
  </si>
  <si>
    <t>3:1</t>
  </si>
  <si>
    <t xml:space="preserve">  подгруппа B утеш-1 КРУГ</t>
  </si>
  <si>
    <t xml:space="preserve"> подгруппа  A  утеш-1  КРУГ</t>
  </si>
  <si>
    <t>за 3 место</t>
  </si>
  <si>
    <t>3,5:0</t>
  </si>
  <si>
    <t>9-12</t>
  </si>
  <si>
    <t>13-16</t>
  </si>
  <si>
    <t>17-20</t>
  </si>
  <si>
    <t>21-32</t>
  </si>
  <si>
    <t>Е.В.Селиванов</t>
  </si>
  <si>
    <t>Гл.судья,  МК</t>
  </si>
  <si>
    <t>Гл.секретарь, МК</t>
  </si>
  <si>
    <t>С.М.Трескин</t>
  </si>
  <si>
    <t>27(3:0)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</si>
</sst>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0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name val="Arial"/>
      <family val="0"/>
    </font>
    <font>
      <sz val="10"/>
      <color indexed="12"/>
      <name val="Arial"/>
      <family val="0"/>
    </font>
    <font>
      <sz val="12"/>
      <color indexed="10"/>
      <name val="CyrillicOld"/>
      <family val="0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 Narrow"/>
      <family val="2"/>
    </font>
    <font>
      <sz val="10"/>
      <color indexed="9"/>
      <name val="Arial Narrow"/>
      <family val="2"/>
    </font>
    <font>
      <u val="single"/>
      <sz val="10"/>
      <name val="Arial"/>
      <family val="2"/>
    </font>
    <font>
      <sz val="11"/>
      <color indexed="10"/>
      <name val="CyrillicOld"/>
      <family val="0"/>
    </font>
    <font>
      <b/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49" fontId="6" fillId="0" borderId="0" xfId="0" applyNumberFormat="1" applyFont="1" applyAlignment="1">
      <alignment/>
    </xf>
    <xf numFmtId="49" fontId="7" fillId="0" borderId="19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49" fontId="8" fillId="0" borderId="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5" xfId="0" applyFont="1" applyBorder="1" applyAlignment="1">
      <alignment horizontal="center"/>
    </xf>
    <xf numFmtId="0" fontId="3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3" fillId="0" borderId="0" xfId="0" applyNumberFormat="1" applyFont="1" applyBorder="1" applyAlignment="1">
      <alignment vertical="center" wrapText="1"/>
    </xf>
    <xf numFmtId="0" fontId="3" fillId="0" borderId="17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horizontal="right"/>
    </xf>
    <xf numFmtId="0" fontId="0" fillId="0" borderId="0" xfId="54" applyNumberFormat="1">
      <alignment/>
      <protection/>
    </xf>
    <xf numFmtId="0" fontId="0" fillId="0" borderId="0" xfId="54">
      <alignment/>
      <protection/>
    </xf>
    <xf numFmtId="0" fontId="7" fillId="0" borderId="0" xfId="54" applyNumberFormat="1" applyFont="1" applyAlignment="1">
      <alignment horizontal="center" vertical="center"/>
      <protection/>
    </xf>
    <xf numFmtId="0" fontId="10" fillId="0" borderId="0" xfId="43" applyNumberFormat="1" applyFont="1" applyAlignment="1" applyProtection="1">
      <alignment horizontal="center" vertical="center"/>
      <protection/>
    </xf>
    <xf numFmtId="0" fontId="0" fillId="0" borderId="0" xfId="54" applyNumberFormat="1" applyBorder="1">
      <alignment/>
      <protection/>
    </xf>
    <xf numFmtId="0" fontId="7" fillId="0" borderId="0" xfId="42" applyFont="1" applyFill="1" applyBorder="1" applyAlignment="1" applyProtection="1">
      <alignment horizontal="left"/>
      <protection/>
    </xf>
    <xf numFmtId="0" fontId="44" fillId="0" borderId="0" xfId="42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2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/>
    </xf>
    <xf numFmtId="0" fontId="8" fillId="0" borderId="24" xfId="54" applyNumberFormat="1" applyFont="1" applyBorder="1" applyAlignment="1">
      <alignment horizontal="center" vertical="center" wrapText="1"/>
      <protection/>
    </xf>
    <xf numFmtId="0" fontId="8" fillId="0" borderId="25" xfId="54" applyNumberFormat="1" applyFont="1" applyBorder="1" applyAlignment="1">
      <alignment horizontal="center" vertical="center" wrapText="1"/>
      <protection/>
    </xf>
    <xf numFmtId="0" fontId="7" fillId="0" borderId="24" xfId="54" applyNumberFormat="1" applyFont="1" applyBorder="1" applyAlignment="1">
      <alignment horizontal="center" vertical="center" wrapText="1"/>
      <protection/>
    </xf>
    <xf numFmtId="0" fontId="7" fillId="0" borderId="25" xfId="54" applyNumberFormat="1" applyFont="1" applyBorder="1" applyAlignment="1">
      <alignment horizontal="center" vertical="center" wrapText="1"/>
      <protection/>
    </xf>
    <xf numFmtId="0" fontId="7" fillId="0" borderId="26" xfId="54" applyNumberFormat="1" applyFont="1" applyBorder="1" applyAlignment="1">
      <alignment horizontal="center" vertical="center" wrapText="1"/>
      <protection/>
    </xf>
    <xf numFmtId="0" fontId="7" fillId="0" borderId="27" xfId="54" applyNumberFormat="1" applyFont="1" applyBorder="1" applyAlignment="1">
      <alignment horizontal="center" vertical="center" wrapText="1"/>
      <protection/>
    </xf>
    <xf numFmtId="0" fontId="7" fillId="0" borderId="28" xfId="54" applyNumberFormat="1" applyFont="1" applyBorder="1" applyAlignment="1">
      <alignment horizontal="center" vertical="center" wrapText="1"/>
      <protection/>
    </xf>
    <xf numFmtId="0" fontId="7" fillId="0" borderId="29" xfId="54" applyNumberFormat="1" applyFont="1" applyBorder="1" applyAlignment="1">
      <alignment horizontal="center" vertical="center" wrapText="1"/>
      <protection/>
    </xf>
    <xf numFmtId="0" fontId="7" fillId="0" borderId="22" xfId="43" applyFont="1" applyFill="1" applyBorder="1" applyAlignment="1" applyProtection="1">
      <alignment horizontal="left" vertical="center" wrapText="1"/>
      <protection/>
    </xf>
    <xf numFmtId="0" fontId="7" fillId="0" borderId="30" xfId="43" applyFont="1" applyFill="1" applyBorder="1" applyAlignment="1" applyProtection="1">
      <alignment horizontal="left" vertical="center" wrapText="1"/>
      <protection/>
    </xf>
    <xf numFmtId="0" fontId="8" fillId="0" borderId="31" xfId="54" applyNumberFormat="1" applyFont="1" applyBorder="1" applyAlignment="1">
      <alignment horizontal="center" vertical="center" wrapText="1"/>
      <protection/>
    </xf>
    <xf numFmtId="0" fontId="7" fillId="0" borderId="31" xfId="54" applyNumberFormat="1" applyFont="1" applyBorder="1" applyAlignment="1">
      <alignment horizontal="center" vertical="center" wrapText="1"/>
      <protection/>
    </xf>
    <xf numFmtId="0" fontId="7" fillId="0" borderId="32" xfId="54" applyNumberFormat="1" applyFont="1" applyBorder="1" applyAlignment="1">
      <alignment horizontal="center" vertical="center" wrapText="1"/>
      <protection/>
    </xf>
    <xf numFmtId="0" fontId="7" fillId="0" borderId="33" xfId="54" applyNumberFormat="1" applyFont="1" applyBorder="1" applyAlignment="1">
      <alignment horizontal="center" vertical="center" wrapText="1"/>
      <protection/>
    </xf>
    <xf numFmtId="0" fontId="7" fillId="0" borderId="34" xfId="43" applyFont="1" applyFill="1" applyBorder="1" applyAlignment="1" applyProtection="1">
      <alignment horizontal="left" vertical="center" wrapText="1"/>
      <protection/>
    </xf>
    <xf numFmtId="0" fontId="7" fillId="0" borderId="35" xfId="43" applyFont="1" applyFill="1" applyBorder="1" applyAlignment="1" applyProtection="1">
      <alignment horizontal="left" vertical="center" wrapText="1"/>
      <protection/>
    </xf>
    <xf numFmtId="0" fontId="8" fillId="0" borderId="22" xfId="54" applyNumberFormat="1" applyFont="1" applyBorder="1" applyAlignment="1">
      <alignment horizontal="center" vertical="center" wrapText="1"/>
      <protection/>
    </xf>
    <xf numFmtId="0" fontId="7" fillId="0" borderId="22" xfId="54" applyNumberFormat="1" applyFont="1" applyBorder="1" applyAlignment="1">
      <alignment horizontal="center" vertical="center" wrapText="1"/>
      <protection/>
    </xf>
    <xf numFmtId="0" fontId="7" fillId="0" borderId="36" xfId="54" applyNumberFormat="1" applyFont="1" applyBorder="1" applyAlignment="1">
      <alignment horizontal="center" vertical="center" wrapText="1"/>
      <protection/>
    </xf>
    <xf numFmtId="0" fontId="7" fillId="0" borderId="37" xfId="54" applyNumberFormat="1" applyFont="1" applyBorder="1" applyAlignment="1">
      <alignment horizontal="center" vertical="center" wrapText="1"/>
      <protection/>
    </xf>
    <xf numFmtId="0" fontId="7" fillId="0" borderId="23" xfId="43" applyFont="1" applyFill="1" applyBorder="1" applyAlignment="1" applyProtection="1">
      <alignment horizontal="left" vertical="center" wrapText="1"/>
      <protection/>
    </xf>
    <xf numFmtId="0" fontId="8" fillId="0" borderId="35" xfId="54" applyNumberFormat="1" applyFont="1" applyBorder="1" applyAlignment="1">
      <alignment horizontal="center" vertical="center" wrapText="1"/>
      <protection/>
    </xf>
    <xf numFmtId="0" fontId="7" fillId="0" borderId="35" xfId="54" applyNumberFormat="1" applyFont="1" applyBorder="1" applyAlignment="1">
      <alignment horizontal="center" vertical="center" wrapText="1"/>
      <protection/>
    </xf>
    <xf numFmtId="0" fontId="7" fillId="0" borderId="38" xfId="54" applyNumberFormat="1" applyFont="1" applyBorder="1" applyAlignment="1">
      <alignment horizontal="center" vertical="center" wrapText="1"/>
      <protection/>
    </xf>
    <xf numFmtId="0" fontId="7" fillId="0" borderId="39" xfId="54" applyNumberFormat="1" applyFont="1" applyBorder="1" applyAlignment="1">
      <alignment horizontal="center" vertical="center" wrapText="1"/>
      <protection/>
    </xf>
    <xf numFmtId="0" fontId="24" fillId="0" borderId="0" xfId="54" applyNumberFormat="1" applyFont="1" applyAlignment="1">
      <alignment horizontal="center" vertical="center" wrapText="1"/>
      <protection/>
    </xf>
    <xf numFmtId="0" fontId="7" fillId="0" borderId="40" xfId="54" applyNumberFormat="1" applyFont="1" applyBorder="1" applyAlignment="1">
      <alignment horizontal="center" vertical="center" wrapText="1"/>
      <protection/>
    </xf>
    <xf numFmtId="0" fontId="7" fillId="0" borderId="41" xfId="54" applyNumberFormat="1" applyFont="1" applyBorder="1" applyAlignment="1">
      <alignment horizontal="center" vertical="center" wrapText="1"/>
      <protection/>
    </xf>
    <xf numFmtId="0" fontId="7" fillId="0" borderId="42" xfId="54" applyNumberFormat="1" applyFont="1" applyBorder="1" applyAlignment="1">
      <alignment horizontal="center" vertical="center" wrapText="1"/>
      <protection/>
    </xf>
    <xf numFmtId="0" fontId="7" fillId="0" borderId="43" xfId="54" applyNumberFormat="1" applyFont="1" applyBorder="1" applyAlignment="1">
      <alignment horizontal="center" vertical="center" wrapText="1"/>
      <protection/>
    </xf>
    <xf numFmtId="0" fontId="7" fillId="0" borderId="44" xfId="54" applyNumberFormat="1" applyFont="1" applyBorder="1" applyAlignment="1">
      <alignment horizontal="center" vertical="center" wrapText="1"/>
      <protection/>
    </xf>
    <xf numFmtId="0" fontId="7" fillId="0" borderId="45" xfId="54" applyNumberFormat="1" applyFont="1" applyBorder="1" applyAlignment="1">
      <alignment horizontal="center" vertical="center" wrapText="1"/>
      <protection/>
    </xf>
    <xf numFmtId="0" fontId="7" fillId="0" borderId="46" xfId="54" applyNumberFormat="1" applyFont="1" applyBorder="1" applyAlignment="1">
      <alignment horizontal="center" vertical="center" wrapText="1"/>
      <protection/>
    </xf>
    <xf numFmtId="0" fontId="7" fillId="0" borderId="47" xfId="54" applyNumberFormat="1" applyFont="1" applyBorder="1" applyAlignment="1">
      <alignment horizontal="center" vertical="center" wrapText="1"/>
      <protection/>
    </xf>
    <xf numFmtId="0" fontId="0" fillId="0" borderId="48" xfId="54" applyNumberFormat="1" applyBorder="1" applyAlignment="1">
      <alignment horizontal="center"/>
      <protection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6" fillId="0" borderId="49" xfId="42" applyFont="1" applyBorder="1" applyAlignment="1" applyProtection="1">
      <alignment horizontal="center" vertical="center" wrapText="1"/>
      <protection/>
    </xf>
    <xf numFmtId="0" fontId="46" fillId="0" borderId="50" xfId="42" applyFont="1" applyBorder="1" applyAlignment="1" applyProtection="1">
      <alignment horizontal="center" vertical="center" wrapText="1"/>
      <protection/>
    </xf>
    <xf numFmtId="0" fontId="46" fillId="0" borderId="51" xfId="42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0" fillId="0" borderId="17" xfId="42" applyFont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43" fillId="0" borderId="22" xfId="0" applyNumberFormat="1" applyFont="1" applyBorder="1" applyAlignment="1">
      <alignment horizontal="center" vertical="center" wrapText="1"/>
    </xf>
    <xf numFmtId="0" fontId="43" fillId="0" borderId="35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19" xfId="0" applyBorder="1" applyAlignment="1">
      <alignment horizontal="center"/>
    </xf>
    <xf numFmtId="0" fontId="7" fillId="0" borderId="22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22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14" fontId="7" fillId="0" borderId="22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49" fontId="0" fillId="0" borderId="24" xfId="0" applyNumberForma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2" fillId="0" borderId="49" xfId="42" applyFont="1" applyBorder="1" applyAlignment="1" applyProtection="1">
      <alignment horizontal="center" vertical="center" wrapText="1"/>
      <protection/>
    </xf>
    <xf numFmtId="0" fontId="42" fillId="0" borderId="50" xfId="42" applyFont="1" applyBorder="1" applyAlignment="1" applyProtection="1">
      <alignment horizontal="center" vertical="center" wrapText="1"/>
      <protection/>
    </xf>
    <xf numFmtId="0" fontId="42" fillId="0" borderId="51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7" fillId="24" borderId="24" xfId="0" applyFont="1" applyFill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8" fillId="0" borderId="24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17" borderId="24" xfId="0" applyFont="1" applyFill="1" applyBorder="1" applyAlignment="1">
      <alignment horizontal="center" vertical="center" wrapText="1"/>
    </xf>
    <xf numFmtId="0" fontId="21" fillId="0" borderId="56" xfId="42" applyNumberFormat="1" applyFont="1" applyBorder="1" applyAlignment="1" applyProtection="1">
      <alignment horizontal="center" vertical="center" wrapText="1"/>
      <protection/>
    </xf>
    <xf numFmtId="0" fontId="21" fillId="0" borderId="0" xfId="42" applyNumberFormat="1" applyFont="1" applyBorder="1" applyAlignment="1" applyProtection="1">
      <alignment horizontal="center" vertical="center" wrapText="1"/>
      <protection/>
    </xf>
    <xf numFmtId="0" fontId="21" fillId="0" borderId="17" xfId="42" applyNumberFormat="1" applyFont="1" applyBorder="1" applyAlignment="1" applyProtection="1">
      <alignment horizontal="center" vertical="center" wrapText="1"/>
      <protection/>
    </xf>
    <xf numFmtId="0" fontId="15" fillId="0" borderId="49" xfId="42" applyFont="1" applyBorder="1" applyAlignment="1" applyProtection="1">
      <alignment horizontal="center" vertical="center" wrapText="1"/>
      <protection/>
    </xf>
    <xf numFmtId="0" fontId="15" fillId="0" borderId="50" xfId="42" applyFont="1" applyBorder="1" applyAlignment="1" applyProtection="1">
      <alignment horizontal="center" vertical="center" wrapText="1"/>
      <protection/>
    </xf>
    <xf numFmtId="0" fontId="15" fillId="0" borderId="51" xfId="42" applyFont="1" applyBorder="1" applyAlignment="1" applyProtection="1">
      <alignment horizontal="center" vertical="center" wrapText="1"/>
      <protection/>
    </xf>
    <xf numFmtId="0" fontId="10" fillId="0" borderId="5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7" fillId="0" borderId="13" xfId="42" applyFont="1" applyBorder="1" applyAlignment="1" applyProtection="1">
      <alignment horizontal="left" vertical="center" wrapText="1"/>
      <protection/>
    </xf>
    <xf numFmtId="0" fontId="7" fillId="0" borderId="58" xfId="42" applyFont="1" applyBorder="1" applyAlignment="1" applyProtection="1">
      <alignment horizontal="left" vertical="center" wrapText="1"/>
      <protection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10" fillId="0" borderId="40" xfId="0" applyFont="1" applyBorder="1" applyAlignment="1">
      <alignment horizontal="center" vertical="center" wrapText="1"/>
    </xf>
    <xf numFmtId="0" fontId="7" fillId="0" borderId="42" xfId="42" applyFont="1" applyBorder="1" applyAlignment="1" applyProtection="1">
      <alignment horizontal="left" vertical="center" wrapText="1"/>
      <protection/>
    </xf>
    <xf numFmtId="0" fontId="7" fillId="0" borderId="5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8" fillId="0" borderId="0" xfId="42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4" fillId="0" borderId="60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43" fillId="0" borderId="64" xfId="42" applyFont="1" applyBorder="1" applyAlignment="1" applyProtection="1">
      <alignment horizontal="left" vertical="center" wrapText="1"/>
      <protection/>
    </xf>
    <xf numFmtId="0" fontId="43" fillId="0" borderId="14" xfId="42" applyFont="1" applyBorder="1" applyAlignment="1" applyProtection="1">
      <alignment horizontal="left" vertical="center" wrapText="1"/>
      <protection/>
    </xf>
    <xf numFmtId="0" fontId="23" fillId="0" borderId="0" xfId="0" applyFont="1" applyAlignment="1">
      <alignment horizontal="center" vertical="center"/>
    </xf>
    <xf numFmtId="0" fontId="19" fillId="25" borderId="49" xfId="42" applyFont="1" applyFill="1" applyBorder="1" applyAlignment="1" applyProtection="1">
      <alignment horizontal="center" vertical="center" wrapText="1"/>
      <protection/>
    </xf>
    <xf numFmtId="0" fontId="19" fillId="25" borderId="50" xfId="42" applyFont="1" applyFill="1" applyBorder="1" applyAlignment="1" applyProtection="1">
      <alignment horizontal="center" vertical="center" wrapText="1"/>
      <protection/>
    </xf>
    <xf numFmtId="0" fontId="19" fillId="25" borderId="51" xfId="42" applyFont="1" applyFill="1" applyBorder="1" applyAlignment="1" applyProtection="1">
      <alignment horizontal="center" vertical="center" wrapText="1"/>
      <protection/>
    </xf>
    <xf numFmtId="0" fontId="0" fillId="0" borderId="65" xfId="0" applyFont="1" applyBorder="1" applyAlignment="1">
      <alignment horizontal="center"/>
    </xf>
    <xf numFmtId="0" fontId="43" fillId="0" borderId="58" xfId="42" applyFont="1" applyBorder="1" applyAlignment="1" applyProtection="1">
      <alignment horizontal="left" vertical="center" wrapText="1"/>
      <protection/>
    </xf>
    <xf numFmtId="0" fontId="43" fillId="0" borderId="59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3" fillId="0" borderId="59" xfId="42" applyFont="1" applyBorder="1" applyAlignment="1" applyProtection="1">
      <alignment horizontal="left" vertical="center" wrapText="1"/>
      <protection/>
    </xf>
    <xf numFmtId="0" fontId="43" fillId="0" borderId="43" xfId="0" applyFont="1" applyBorder="1" applyAlignment="1">
      <alignment horizontal="left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48" xfId="42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66675</xdr:colOff>
      <xdr:row>1</xdr:row>
      <xdr:rowOff>114300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28575</xdr:rowOff>
    </xdr:from>
    <xdr:to>
      <xdr:col>1</xdr:col>
      <xdr:colOff>238125</xdr:colOff>
      <xdr:row>1</xdr:row>
      <xdr:rowOff>200025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1990-1991г.р.</v>
          </cell>
        </row>
        <row r="3">
          <cell r="A3" t="str">
            <v>16-20.02.2010г.                                       г.Челябинск</v>
          </cell>
        </row>
        <row r="6">
          <cell r="A6" t="str">
            <v>Гл. судья, судья МК</v>
          </cell>
          <cell r="G6" t="str">
            <v>Е.В.Селиванов</v>
          </cell>
        </row>
        <row r="7">
          <cell r="G7" t="str">
            <v>/Чебоксары/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Итоговый"/>
      <sheetName val="пр.взв."/>
      <sheetName val="полуфинал"/>
      <sheetName val="Стартовый"/>
      <sheetName val="пр.хода"/>
    </sheetNames>
    <sheetDataSet>
      <sheetData sheetId="2">
        <row r="4">
          <cell r="D4" t="str">
            <v>в.к.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94"/>
  <sheetViews>
    <sheetView zoomScalePageLayoutView="0" workbookViewId="0" topLeftCell="A1">
      <selection activeCell="I7" sqref="B1:I8"/>
    </sheetView>
  </sheetViews>
  <sheetFormatPr defaultColWidth="9.140625" defaultRowHeight="12.75"/>
  <cols>
    <col min="1" max="1" width="3.421875" style="107" customWidth="1"/>
    <col min="2" max="2" width="4.7109375" style="107" customWidth="1"/>
    <col min="3" max="3" width="21.7109375" style="107" customWidth="1"/>
    <col min="4" max="4" width="8.57421875" style="107" customWidth="1"/>
    <col min="5" max="5" width="13.8515625" style="107" customWidth="1"/>
    <col min="6" max="6" width="27.00390625" style="107" customWidth="1"/>
    <col min="7" max="9" width="7.7109375" style="107" customWidth="1"/>
    <col min="10" max="10" width="2.7109375" style="107" customWidth="1"/>
    <col min="11" max="11" width="5.421875" style="107" customWidth="1"/>
    <col min="12" max="12" width="21.421875" style="107" customWidth="1"/>
    <col min="13" max="13" width="8.8515625" style="107" customWidth="1"/>
    <col min="14" max="14" width="13.8515625" style="107" customWidth="1"/>
    <col min="15" max="15" width="26.57421875" style="107" customWidth="1"/>
    <col min="16" max="18" width="7.7109375" style="107" customWidth="1"/>
    <col min="19" max="16384" width="9.140625" style="107" customWidth="1"/>
  </cols>
  <sheetData>
    <row r="1" spans="1:18" ht="23.25" customHeight="1">
      <c r="A1" s="106"/>
      <c r="B1" s="153" t="s">
        <v>63</v>
      </c>
      <c r="C1" s="153"/>
      <c r="D1" s="153"/>
      <c r="E1" s="153"/>
      <c r="F1" s="153"/>
      <c r="G1" s="153"/>
      <c r="H1" s="153"/>
      <c r="I1" s="153"/>
      <c r="K1" s="153" t="s">
        <v>63</v>
      </c>
      <c r="L1" s="153"/>
      <c r="M1" s="153"/>
      <c r="N1" s="153"/>
      <c r="O1" s="153"/>
      <c r="P1" s="153"/>
      <c r="Q1" s="153"/>
      <c r="R1" s="153"/>
    </row>
    <row r="2" spans="1:18" ht="21" customHeight="1" thickBot="1">
      <c r="A2" s="106"/>
      <c r="B2" s="108"/>
      <c r="C2" s="108" t="s">
        <v>220</v>
      </c>
      <c r="D2" s="108"/>
      <c r="E2" s="108"/>
      <c r="F2" s="112" t="s">
        <v>215</v>
      </c>
      <c r="G2" s="108"/>
      <c r="H2" s="108"/>
      <c r="I2" s="108"/>
      <c r="K2" s="108"/>
      <c r="L2" s="108" t="s">
        <v>219</v>
      </c>
      <c r="M2" s="108"/>
      <c r="N2" s="108"/>
      <c r="O2" s="112" t="s">
        <v>215</v>
      </c>
      <c r="P2" s="108"/>
      <c r="Q2" s="108"/>
      <c r="R2" s="108"/>
    </row>
    <row r="3" spans="1:18" ht="12.75" customHeight="1">
      <c r="A3" s="162"/>
      <c r="B3" s="154" t="s">
        <v>3</v>
      </c>
      <c r="C3" s="156" t="s">
        <v>4</v>
      </c>
      <c r="D3" s="158" t="s">
        <v>14</v>
      </c>
      <c r="E3" s="156" t="s">
        <v>15</v>
      </c>
      <c r="F3" s="156" t="s">
        <v>16</v>
      </c>
      <c r="G3" s="158" t="s">
        <v>64</v>
      </c>
      <c r="H3" s="156" t="s">
        <v>17</v>
      </c>
      <c r="I3" s="160" t="s">
        <v>18</v>
      </c>
      <c r="K3" s="154" t="s">
        <v>3</v>
      </c>
      <c r="L3" s="156" t="s">
        <v>4</v>
      </c>
      <c r="M3" s="158" t="s">
        <v>14</v>
      </c>
      <c r="N3" s="156" t="s">
        <v>15</v>
      </c>
      <c r="O3" s="156" t="s">
        <v>16</v>
      </c>
      <c r="P3" s="158" t="s">
        <v>64</v>
      </c>
      <c r="Q3" s="156" t="s">
        <v>17</v>
      </c>
      <c r="R3" s="160" t="s">
        <v>18</v>
      </c>
    </row>
    <row r="4" spans="1:18" ht="13.5" thickBot="1">
      <c r="A4" s="162"/>
      <c r="B4" s="155"/>
      <c r="C4" s="157"/>
      <c r="D4" s="159"/>
      <c r="E4" s="157"/>
      <c r="F4" s="157"/>
      <c r="G4" s="159"/>
      <c r="H4" s="157"/>
      <c r="I4" s="161"/>
      <c r="K4" s="155"/>
      <c r="L4" s="157"/>
      <c r="M4" s="159"/>
      <c r="N4" s="157"/>
      <c r="O4" s="157"/>
      <c r="P4" s="159"/>
      <c r="Q4" s="157"/>
      <c r="R4" s="161"/>
    </row>
    <row r="5" spans="1:18" ht="12.75" customHeight="1">
      <c r="A5" s="162"/>
      <c r="B5" s="141">
        <v>29</v>
      </c>
      <c r="C5" s="142" t="str">
        <f>VLOOKUP(B5,'пр.взв.'!B6:D140,2,FALSE)</f>
        <v>Малышев Александр Владимирович</v>
      </c>
      <c r="D5" s="142" t="str">
        <f>VLOOKUP(C5,'пр.взв.'!C6:E140,2,FALSE)</f>
        <v>31.03.1990, КМС</v>
      </c>
      <c r="E5" s="142" t="str">
        <f>VLOOKUP(D5,'пр.взв.'!D6:F140,2,FALSE)</f>
        <v>ПФО,Пензенская, Пенза,ВС </v>
      </c>
      <c r="F5" s="138"/>
      <c r="G5" s="138"/>
      <c r="H5" s="139"/>
      <c r="I5" s="140"/>
      <c r="K5" s="141">
        <v>6</v>
      </c>
      <c r="L5" s="142" t="str">
        <f>VLOOKUP(K5,'пр.взв.'!B6:D140,2,FALSE)</f>
        <v>Власов Андрей Романович</v>
      </c>
      <c r="M5" s="142" t="str">
        <f>VLOOKUP(L5,'пр.взв.'!C6:E140,2,FALSE)</f>
        <v>05.09.1991, КМС</v>
      </c>
      <c r="N5" s="142" t="str">
        <f>VLOOKUP(M5,'пр.взв.'!D6:F140,2,FALSE)</f>
        <v>Москва, Д</v>
      </c>
      <c r="O5" s="138"/>
      <c r="P5" s="138"/>
      <c r="Q5" s="139"/>
      <c r="R5" s="140"/>
    </row>
    <row r="6" spans="1:18" ht="12.75">
      <c r="A6" s="162"/>
      <c r="B6" s="134"/>
      <c r="C6" s="143"/>
      <c r="D6" s="143"/>
      <c r="E6" s="143"/>
      <c r="F6" s="128"/>
      <c r="G6" s="128"/>
      <c r="H6" s="130"/>
      <c r="I6" s="132"/>
      <c r="K6" s="134"/>
      <c r="L6" s="143"/>
      <c r="M6" s="143"/>
      <c r="N6" s="143"/>
      <c r="O6" s="128"/>
      <c r="P6" s="128"/>
      <c r="Q6" s="130"/>
      <c r="R6" s="132"/>
    </row>
    <row r="7" spans="1:18" ht="12.75">
      <c r="A7" s="162"/>
      <c r="B7" s="134">
        <v>11</v>
      </c>
      <c r="C7" s="136" t="str">
        <f>VLOOKUP(B7,'пр.взв.'!B6:D170,2,FALSE)</f>
        <v>Асадуллин Альфир Азаматович</v>
      </c>
      <c r="D7" s="136" t="str">
        <f>VLOOKUP(C7,'пр.взв.'!C6:E170,2,FALSE)</f>
        <v>01.01.1990, КМС</v>
      </c>
      <c r="E7" s="136" t="str">
        <f>VLOOKUP(D7,'пр.взв.'!D6:F170,2,FALSE)</f>
        <v>УФО, Челябинская, Магнитогорск, МО</v>
      </c>
      <c r="F7" s="128"/>
      <c r="G7" s="128"/>
      <c r="H7" s="130"/>
      <c r="I7" s="132"/>
      <c r="K7" s="134">
        <v>12</v>
      </c>
      <c r="L7" s="136" t="str">
        <f>VLOOKUP(K7,'пр.взв.'!B6:D170,2,FALSE)</f>
        <v>Горюнов Роман Олегович</v>
      </c>
      <c r="M7" s="136" t="str">
        <f>VLOOKUP(L7,'пр.взв.'!C6:E170,2,FALSE)</f>
        <v>27.07.1990, МС</v>
      </c>
      <c r="N7" s="136" t="str">
        <f>VLOOKUP(M7,'пр.взв.'!D6:F170,2,FALSE)</f>
        <v>ПФО, Нижегородская, Н.Новгород, МО</v>
      </c>
      <c r="O7" s="128"/>
      <c r="P7" s="128"/>
      <c r="Q7" s="130"/>
      <c r="R7" s="132"/>
    </row>
    <row r="8" spans="1:18" ht="13.5" thickBot="1">
      <c r="A8" s="162"/>
      <c r="B8" s="135"/>
      <c r="C8" s="137"/>
      <c r="D8" s="137"/>
      <c r="E8" s="137"/>
      <c r="F8" s="129"/>
      <c r="G8" s="129"/>
      <c r="H8" s="131"/>
      <c r="I8" s="133"/>
      <c r="K8" s="135"/>
      <c r="L8" s="137"/>
      <c r="M8" s="137"/>
      <c r="N8" s="137"/>
      <c r="O8" s="129"/>
      <c r="P8" s="129"/>
      <c r="Q8" s="131"/>
      <c r="R8" s="133"/>
    </row>
    <row r="9" spans="1:18" ht="12.75">
      <c r="A9" s="162"/>
      <c r="B9" s="152"/>
      <c r="C9" s="148" t="e">
        <f>VLOOKUP(B9,'пр.взв.'!B6:D170,2,FALSE)</f>
        <v>#N/A</v>
      </c>
      <c r="D9" s="148" t="e">
        <f>VLOOKUP(C9,'пр.взв.'!C6:E170,2,FALSE)</f>
        <v>#N/A</v>
      </c>
      <c r="E9" s="148" t="e">
        <f>VLOOKUP(D9,'пр.взв.'!D6:F170,2,FALSE)</f>
        <v>#N/A</v>
      </c>
      <c r="F9" s="149"/>
      <c r="G9" s="149"/>
      <c r="H9" s="150"/>
      <c r="I9" s="151"/>
      <c r="K9" s="152"/>
      <c r="L9" s="148" t="e">
        <f>VLOOKUP(K9,'пр.взв.'!B6:D170,2,FALSE)</f>
        <v>#N/A</v>
      </c>
      <c r="M9" s="148" t="e">
        <f>VLOOKUP(L9,'пр.взв.'!C6:E170,2,FALSE)</f>
        <v>#N/A</v>
      </c>
      <c r="N9" s="148" t="e">
        <f>VLOOKUP(M9,'пр.взв.'!D6:F170,2,FALSE)</f>
        <v>#N/A</v>
      </c>
      <c r="O9" s="149"/>
      <c r="P9" s="149"/>
      <c r="Q9" s="150"/>
      <c r="R9" s="151"/>
    </row>
    <row r="10" spans="1:18" ht="12.75">
      <c r="A10" s="162"/>
      <c r="B10" s="134"/>
      <c r="C10" s="143"/>
      <c r="D10" s="143"/>
      <c r="E10" s="143"/>
      <c r="F10" s="128"/>
      <c r="G10" s="128"/>
      <c r="H10" s="130"/>
      <c r="I10" s="132"/>
      <c r="K10" s="134"/>
      <c r="L10" s="143"/>
      <c r="M10" s="143"/>
      <c r="N10" s="143"/>
      <c r="O10" s="128"/>
      <c r="P10" s="128"/>
      <c r="Q10" s="130"/>
      <c r="R10" s="132"/>
    </row>
    <row r="11" spans="1:18" ht="12.75">
      <c r="A11" s="162"/>
      <c r="B11" s="134"/>
      <c r="C11" s="136" t="e">
        <f>VLOOKUP(B11,'пр.взв.'!B6:D170,2,FALSE)</f>
        <v>#N/A</v>
      </c>
      <c r="D11" s="136" t="e">
        <f>VLOOKUP(C11,'пр.взв.'!C6:E170,2,FALSE)</f>
        <v>#N/A</v>
      </c>
      <c r="E11" s="136" t="e">
        <f>VLOOKUP(D11,'пр.взв.'!D6:F170,2,FALSE)</f>
        <v>#N/A</v>
      </c>
      <c r="F11" s="128"/>
      <c r="G11" s="128"/>
      <c r="H11" s="130"/>
      <c r="I11" s="132"/>
      <c r="K11" s="134"/>
      <c r="L11" s="136" t="e">
        <f>VLOOKUP(K11,'пр.взв.'!B6:D170,2,FALSE)</f>
        <v>#N/A</v>
      </c>
      <c r="M11" s="136" t="e">
        <f>VLOOKUP(L11,'пр.взв.'!C6:E170,2,FALSE)</f>
        <v>#N/A</v>
      </c>
      <c r="N11" s="136" t="e">
        <f>VLOOKUP(M11,'пр.взв.'!D6:F170,2,FALSE)</f>
        <v>#N/A</v>
      </c>
      <c r="O11" s="128"/>
      <c r="P11" s="128"/>
      <c r="Q11" s="130"/>
      <c r="R11" s="132"/>
    </row>
    <row r="12" spans="1:18" ht="13.5" thickBot="1">
      <c r="A12" s="162"/>
      <c r="B12" s="147"/>
      <c r="C12" s="148"/>
      <c r="D12" s="148"/>
      <c r="E12" s="148"/>
      <c r="F12" s="144"/>
      <c r="G12" s="144"/>
      <c r="H12" s="145"/>
      <c r="I12" s="146"/>
      <c r="K12" s="147"/>
      <c r="L12" s="148"/>
      <c r="M12" s="148"/>
      <c r="N12" s="148"/>
      <c r="O12" s="144"/>
      <c r="P12" s="144"/>
      <c r="Q12" s="145"/>
      <c r="R12" s="146"/>
    </row>
    <row r="13" spans="1:18" ht="12.75">
      <c r="A13" s="162"/>
      <c r="B13" s="141"/>
      <c r="C13" s="142" t="e">
        <f>VLOOKUP(B13,'пр.взв.'!B6:D170,2,FALSE)</f>
        <v>#N/A</v>
      </c>
      <c r="D13" s="142" t="e">
        <f>VLOOKUP(C13,'пр.взв.'!C6:E170,2,FALSE)</f>
        <v>#N/A</v>
      </c>
      <c r="E13" s="142" t="e">
        <f>VLOOKUP(D13,'пр.взв.'!D6:F170,2,FALSE)</f>
        <v>#N/A</v>
      </c>
      <c r="F13" s="138"/>
      <c r="G13" s="138"/>
      <c r="H13" s="139"/>
      <c r="I13" s="140"/>
      <c r="K13" s="141"/>
      <c r="L13" s="142" t="e">
        <f>VLOOKUP(K13,'пр.взв.'!B6:D170,2,FALSE)</f>
        <v>#N/A</v>
      </c>
      <c r="M13" s="142" t="e">
        <f>VLOOKUP(L13,'пр.взв.'!C6:E170,2,FALSE)</f>
        <v>#N/A</v>
      </c>
      <c r="N13" s="142" t="e">
        <f>VLOOKUP(M13,'пр.взв.'!D6:F170,2,FALSE)</f>
        <v>#N/A</v>
      </c>
      <c r="O13" s="138"/>
      <c r="P13" s="138"/>
      <c r="Q13" s="139"/>
      <c r="R13" s="140"/>
    </row>
    <row r="14" spans="1:18" ht="12.75">
      <c r="A14" s="162"/>
      <c r="B14" s="134"/>
      <c r="C14" s="143"/>
      <c r="D14" s="143"/>
      <c r="E14" s="143"/>
      <c r="F14" s="128"/>
      <c r="G14" s="128"/>
      <c r="H14" s="130"/>
      <c r="I14" s="132"/>
      <c r="K14" s="134"/>
      <c r="L14" s="143"/>
      <c r="M14" s="143"/>
      <c r="N14" s="143"/>
      <c r="O14" s="128"/>
      <c r="P14" s="128"/>
      <c r="Q14" s="130"/>
      <c r="R14" s="132"/>
    </row>
    <row r="15" spans="1:18" ht="12.75">
      <c r="A15" s="162"/>
      <c r="B15" s="134"/>
      <c r="C15" s="136" t="e">
        <f>VLOOKUP(B15,'пр.взв.'!B6:D170,2,FALSE)</f>
        <v>#N/A</v>
      </c>
      <c r="D15" s="136" t="e">
        <f>VLOOKUP(C15,'пр.взв.'!C6:E170,2,FALSE)</f>
        <v>#N/A</v>
      </c>
      <c r="E15" s="136" t="e">
        <f>VLOOKUP(D15,'пр.взв.'!D6:F170,2,FALSE)</f>
        <v>#N/A</v>
      </c>
      <c r="F15" s="128"/>
      <c r="G15" s="128"/>
      <c r="H15" s="130"/>
      <c r="I15" s="132"/>
      <c r="K15" s="134"/>
      <c r="L15" s="136" t="e">
        <f>VLOOKUP(K15,'пр.взв.'!B6:D170,2,FALSE)</f>
        <v>#N/A</v>
      </c>
      <c r="M15" s="136" t="e">
        <f>VLOOKUP(L15,'пр.взв.'!C6:E170,2,FALSE)</f>
        <v>#N/A</v>
      </c>
      <c r="N15" s="136" t="e">
        <f>VLOOKUP(M15,'пр.взв.'!D6:F170,2,FALSE)</f>
        <v>#N/A</v>
      </c>
      <c r="O15" s="128"/>
      <c r="P15" s="128"/>
      <c r="Q15" s="130"/>
      <c r="R15" s="132"/>
    </row>
    <row r="16" spans="1:18" ht="13.5" thickBot="1">
      <c r="A16" s="162"/>
      <c r="B16" s="135"/>
      <c r="C16" s="137"/>
      <c r="D16" s="137"/>
      <c r="E16" s="137"/>
      <c r="F16" s="129"/>
      <c r="G16" s="129"/>
      <c r="H16" s="131"/>
      <c r="I16" s="133"/>
      <c r="K16" s="135"/>
      <c r="L16" s="137"/>
      <c r="M16" s="137"/>
      <c r="N16" s="137"/>
      <c r="O16" s="129"/>
      <c r="P16" s="129"/>
      <c r="Q16" s="131"/>
      <c r="R16" s="133"/>
    </row>
    <row r="17" spans="1:18" ht="12.75">
      <c r="A17" s="162"/>
      <c r="B17" s="152"/>
      <c r="C17" s="148" t="e">
        <f>VLOOKUP(B17,'пр.взв.'!B6:D170,2,FALSE)</f>
        <v>#N/A</v>
      </c>
      <c r="D17" s="148" t="e">
        <f>VLOOKUP(C17,'пр.взв.'!C6:E170,2,FALSE)</f>
        <v>#N/A</v>
      </c>
      <c r="E17" s="148" t="e">
        <f>VLOOKUP(D17,'пр.взв.'!D6:F170,2,FALSE)</f>
        <v>#N/A</v>
      </c>
      <c r="F17" s="149"/>
      <c r="G17" s="149"/>
      <c r="H17" s="150"/>
      <c r="I17" s="151"/>
      <c r="K17" s="152"/>
      <c r="L17" s="148" t="e">
        <f>VLOOKUP(K17,'пр.взв.'!B6:D170,2,FALSE)</f>
        <v>#N/A</v>
      </c>
      <c r="M17" s="148" t="e">
        <f>VLOOKUP(L17,'пр.взв.'!C6:E170,2,FALSE)</f>
        <v>#N/A</v>
      </c>
      <c r="N17" s="148" t="e">
        <f>VLOOKUP(M17,'пр.взв.'!D6:F170,2,FALSE)</f>
        <v>#N/A</v>
      </c>
      <c r="O17" s="149"/>
      <c r="P17" s="149"/>
      <c r="Q17" s="150"/>
      <c r="R17" s="151"/>
    </row>
    <row r="18" spans="1:18" ht="12.75">
      <c r="A18" s="162"/>
      <c r="B18" s="134"/>
      <c r="C18" s="143"/>
      <c r="D18" s="143"/>
      <c r="E18" s="143"/>
      <c r="F18" s="128"/>
      <c r="G18" s="128"/>
      <c r="H18" s="130"/>
      <c r="I18" s="132"/>
      <c r="K18" s="134"/>
      <c r="L18" s="143"/>
      <c r="M18" s="143"/>
      <c r="N18" s="143"/>
      <c r="O18" s="128"/>
      <c r="P18" s="128"/>
      <c r="Q18" s="130"/>
      <c r="R18" s="132"/>
    </row>
    <row r="19" spans="1:18" ht="12.75">
      <c r="A19" s="162"/>
      <c r="B19" s="134"/>
      <c r="C19" s="136" t="e">
        <f>VLOOKUP(B19,'пр.взв.'!B6:D170,2,FALSE)</f>
        <v>#N/A</v>
      </c>
      <c r="D19" s="136" t="e">
        <f>VLOOKUP(C19,'пр.взв.'!C6:E170,2,FALSE)</f>
        <v>#N/A</v>
      </c>
      <c r="E19" s="136" t="e">
        <f>VLOOKUP(D19,'пр.взв.'!D6:F170,2,FALSE)</f>
        <v>#N/A</v>
      </c>
      <c r="F19" s="128"/>
      <c r="G19" s="128"/>
      <c r="H19" s="130"/>
      <c r="I19" s="132"/>
      <c r="K19" s="134"/>
      <c r="L19" s="136" t="e">
        <f>VLOOKUP(K19,'пр.взв.'!B6:D170,2,FALSE)</f>
        <v>#N/A</v>
      </c>
      <c r="M19" s="136" t="e">
        <f>VLOOKUP(L19,'пр.взв.'!C6:E170,2,FALSE)</f>
        <v>#N/A</v>
      </c>
      <c r="N19" s="136" t="e">
        <f>VLOOKUP(M19,'пр.взв.'!D6:F170,2,FALSE)</f>
        <v>#N/A</v>
      </c>
      <c r="O19" s="128"/>
      <c r="P19" s="128"/>
      <c r="Q19" s="130"/>
      <c r="R19" s="132"/>
    </row>
    <row r="20" spans="1:18" ht="13.5" thickBot="1">
      <c r="A20" s="162"/>
      <c r="B20" s="147"/>
      <c r="C20" s="148"/>
      <c r="D20" s="148"/>
      <c r="E20" s="148"/>
      <c r="F20" s="144"/>
      <c r="G20" s="144"/>
      <c r="H20" s="145"/>
      <c r="I20" s="146"/>
      <c r="K20" s="147"/>
      <c r="L20" s="148"/>
      <c r="M20" s="148"/>
      <c r="N20" s="148"/>
      <c r="O20" s="144"/>
      <c r="P20" s="144"/>
      <c r="Q20" s="145"/>
      <c r="R20" s="146"/>
    </row>
    <row r="21" spans="1:18" ht="12.75">
      <c r="A21" s="162"/>
      <c r="B21" s="141"/>
      <c r="C21" s="142" t="e">
        <f>VLOOKUP(B21,'пр.взв.'!B6:D170,2,FALSE)</f>
        <v>#N/A</v>
      </c>
      <c r="D21" s="142" t="e">
        <f>VLOOKUP(C21,'пр.взв.'!C6:E170,2,FALSE)</f>
        <v>#N/A</v>
      </c>
      <c r="E21" s="142" t="e">
        <f>VLOOKUP(D21,'пр.взв.'!D6:F170,2,FALSE)</f>
        <v>#N/A</v>
      </c>
      <c r="F21" s="138"/>
      <c r="G21" s="138"/>
      <c r="H21" s="139"/>
      <c r="I21" s="140"/>
      <c r="K21" s="141"/>
      <c r="L21" s="142" t="e">
        <f>VLOOKUP(K21,'пр.взв.'!B6:D170,2,FALSE)</f>
        <v>#N/A</v>
      </c>
      <c r="M21" s="142" t="e">
        <f>VLOOKUP(L21,'пр.взв.'!C6:E170,2,FALSE)</f>
        <v>#N/A</v>
      </c>
      <c r="N21" s="142" t="e">
        <f>VLOOKUP(M21,'пр.взв.'!D6:F170,2,FALSE)</f>
        <v>#N/A</v>
      </c>
      <c r="O21" s="138"/>
      <c r="P21" s="138"/>
      <c r="Q21" s="139"/>
      <c r="R21" s="140"/>
    </row>
    <row r="22" spans="1:18" ht="12.75">
      <c r="A22" s="162"/>
      <c r="B22" s="134"/>
      <c r="C22" s="143"/>
      <c r="D22" s="143"/>
      <c r="E22" s="143"/>
      <c r="F22" s="128"/>
      <c r="G22" s="128"/>
      <c r="H22" s="130"/>
      <c r="I22" s="132"/>
      <c r="K22" s="134"/>
      <c r="L22" s="143"/>
      <c r="M22" s="143"/>
      <c r="N22" s="143"/>
      <c r="O22" s="128"/>
      <c r="P22" s="128"/>
      <c r="Q22" s="130"/>
      <c r="R22" s="132"/>
    </row>
    <row r="23" spans="1:18" ht="12.75">
      <c r="A23" s="162"/>
      <c r="B23" s="134"/>
      <c r="C23" s="136" t="e">
        <f>VLOOKUP(B23,'пр.взв.'!B6:D170,2,FALSE)</f>
        <v>#N/A</v>
      </c>
      <c r="D23" s="136" t="e">
        <f>VLOOKUP(C23,'пр.взв.'!C6:E170,2,FALSE)</f>
        <v>#N/A</v>
      </c>
      <c r="E23" s="136" t="e">
        <f>VLOOKUP(D23,'пр.взв.'!D6:F170,2,FALSE)</f>
        <v>#N/A</v>
      </c>
      <c r="F23" s="128" t="s">
        <v>66</v>
      </c>
      <c r="G23" s="128"/>
      <c r="H23" s="130"/>
      <c r="I23" s="132"/>
      <c r="K23" s="134"/>
      <c r="L23" s="136" t="e">
        <f>VLOOKUP(K23,'пр.взв.'!B6:D170,2,FALSE)</f>
        <v>#N/A</v>
      </c>
      <c r="M23" s="136" t="e">
        <f>VLOOKUP(L23,'пр.взв.'!C6:E170,2,FALSE)</f>
        <v>#N/A</v>
      </c>
      <c r="N23" s="136" t="e">
        <f>VLOOKUP(M23,'пр.взв.'!D6:F170,2,FALSE)</f>
        <v>#N/A</v>
      </c>
      <c r="O23" s="128"/>
      <c r="P23" s="128"/>
      <c r="Q23" s="130"/>
      <c r="R23" s="132"/>
    </row>
    <row r="24" spans="1:18" ht="13.5" thickBot="1">
      <c r="A24" s="162"/>
      <c r="B24" s="135"/>
      <c r="C24" s="137"/>
      <c r="D24" s="137"/>
      <c r="E24" s="137"/>
      <c r="F24" s="129"/>
      <c r="G24" s="129"/>
      <c r="H24" s="131"/>
      <c r="I24" s="133"/>
      <c r="K24" s="135"/>
      <c r="L24" s="137"/>
      <c r="M24" s="137"/>
      <c r="N24" s="137"/>
      <c r="O24" s="129"/>
      <c r="P24" s="129"/>
      <c r="Q24" s="131"/>
      <c r="R24" s="133"/>
    </row>
    <row r="25" spans="1:18" ht="12.75">
      <c r="A25" s="162"/>
      <c r="B25" s="141"/>
      <c r="C25" s="142" t="e">
        <f>VLOOKUP(B25,'пр.взв.'!B6:D170,2,FALSE)</f>
        <v>#N/A</v>
      </c>
      <c r="D25" s="142" t="e">
        <f>VLOOKUP(C25,'пр.взв.'!C6:E170,2,FALSE)</f>
        <v>#N/A</v>
      </c>
      <c r="E25" s="142" t="e">
        <f>VLOOKUP(D25,'пр.взв.'!D6:F170,2,FALSE)</f>
        <v>#N/A</v>
      </c>
      <c r="F25" s="138"/>
      <c r="G25" s="138"/>
      <c r="H25" s="139"/>
      <c r="I25" s="140"/>
      <c r="K25" s="141"/>
      <c r="L25" s="142" t="e">
        <f>VLOOKUP(K25,'пр.взв.'!B6:D170,2,FALSE)</f>
        <v>#N/A</v>
      </c>
      <c r="M25" s="142" t="e">
        <f>VLOOKUP(L25,'пр.взв.'!C6:E170,2,FALSE)</f>
        <v>#N/A</v>
      </c>
      <c r="N25" s="142" t="e">
        <f>VLOOKUP(M25,'пр.взв.'!D6:F170,2,FALSE)</f>
        <v>#N/A</v>
      </c>
      <c r="O25" s="138"/>
      <c r="P25" s="138"/>
      <c r="Q25" s="139"/>
      <c r="R25" s="140"/>
    </row>
    <row r="26" spans="1:18" ht="12.75">
      <c r="A26" s="162"/>
      <c r="B26" s="134"/>
      <c r="C26" s="143"/>
      <c r="D26" s="143"/>
      <c r="E26" s="143"/>
      <c r="F26" s="128"/>
      <c r="G26" s="128"/>
      <c r="H26" s="130"/>
      <c r="I26" s="132"/>
      <c r="K26" s="134"/>
      <c r="L26" s="143"/>
      <c r="M26" s="143"/>
      <c r="N26" s="143"/>
      <c r="O26" s="128"/>
      <c r="P26" s="128"/>
      <c r="Q26" s="130"/>
      <c r="R26" s="132"/>
    </row>
    <row r="27" spans="1:18" ht="12.75">
      <c r="A27" s="162"/>
      <c r="B27" s="134"/>
      <c r="C27" s="136" t="e">
        <f>VLOOKUP(B27,'пр.взв.'!B6:D170,2,FALSE)</f>
        <v>#N/A</v>
      </c>
      <c r="D27" s="136" t="e">
        <f>VLOOKUP(C27,'пр.взв.'!C6:E170,2,FALSE)</f>
        <v>#N/A</v>
      </c>
      <c r="E27" s="136" t="e">
        <f>VLOOKUP(D27,'пр.взв.'!D6:F170,2,FALSE)</f>
        <v>#N/A</v>
      </c>
      <c r="F27" s="128"/>
      <c r="G27" s="128"/>
      <c r="H27" s="130"/>
      <c r="I27" s="132"/>
      <c r="K27" s="134"/>
      <c r="L27" s="136" t="e">
        <f>VLOOKUP(K27,'пр.взв.'!B6:D170,2,FALSE)</f>
        <v>#N/A</v>
      </c>
      <c r="M27" s="136" t="e">
        <f>VLOOKUP(L27,'пр.взв.'!C6:E170,2,FALSE)</f>
        <v>#N/A</v>
      </c>
      <c r="N27" s="136" t="e">
        <f>VLOOKUP(M27,'пр.взв.'!D6:F170,2,FALSE)</f>
        <v>#N/A</v>
      </c>
      <c r="O27" s="128"/>
      <c r="P27" s="128"/>
      <c r="Q27" s="130"/>
      <c r="R27" s="132"/>
    </row>
    <row r="28" spans="1:18" ht="13.5" thickBot="1">
      <c r="A28" s="162"/>
      <c r="B28" s="135"/>
      <c r="C28" s="137"/>
      <c r="D28" s="137"/>
      <c r="E28" s="137"/>
      <c r="F28" s="129"/>
      <c r="G28" s="129"/>
      <c r="H28" s="131"/>
      <c r="I28" s="133"/>
      <c r="K28" s="135"/>
      <c r="L28" s="137"/>
      <c r="M28" s="137"/>
      <c r="N28" s="137"/>
      <c r="O28" s="129"/>
      <c r="P28" s="129"/>
      <c r="Q28" s="131"/>
      <c r="R28" s="133"/>
    </row>
    <row r="29" spans="1:18" ht="12.75">
      <c r="A29" s="162"/>
      <c r="B29" s="152"/>
      <c r="C29" s="148" t="e">
        <f>VLOOKUP(B29,'пр.взв.'!B6:D170,2,FALSE)</f>
        <v>#N/A</v>
      </c>
      <c r="D29" s="148" t="e">
        <f>VLOOKUP(C29,'пр.взв.'!C6:E170,2,FALSE)</f>
        <v>#N/A</v>
      </c>
      <c r="E29" s="148" t="e">
        <f>VLOOKUP(D29,'пр.взв.'!D6:F170,2,FALSE)</f>
        <v>#N/A</v>
      </c>
      <c r="F29" s="149"/>
      <c r="G29" s="149"/>
      <c r="H29" s="150"/>
      <c r="I29" s="151"/>
      <c r="K29" s="152"/>
      <c r="L29" s="148" t="e">
        <f>VLOOKUP(K29,'пр.взв.'!B6:D170,2,FALSE)</f>
        <v>#N/A</v>
      </c>
      <c r="M29" s="148" t="e">
        <f>VLOOKUP(L29,'пр.взв.'!C6:E170,2,FALSE)</f>
        <v>#N/A</v>
      </c>
      <c r="N29" s="148" t="e">
        <f>VLOOKUP(M29,'пр.взв.'!D6:F170,2,FALSE)</f>
        <v>#N/A</v>
      </c>
      <c r="O29" s="149"/>
      <c r="P29" s="149"/>
      <c r="Q29" s="150"/>
      <c r="R29" s="151"/>
    </row>
    <row r="30" spans="1:18" ht="12.75">
      <c r="A30" s="162"/>
      <c r="B30" s="134"/>
      <c r="C30" s="143"/>
      <c r="D30" s="143"/>
      <c r="E30" s="143"/>
      <c r="F30" s="128"/>
      <c r="G30" s="128"/>
      <c r="H30" s="130"/>
      <c r="I30" s="132"/>
      <c r="K30" s="134"/>
      <c r="L30" s="143"/>
      <c r="M30" s="143"/>
      <c r="N30" s="143"/>
      <c r="O30" s="128"/>
      <c r="P30" s="128"/>
      <c r="Q30" s="130"/>
      <c r="R30" s="132"/>
    </row>
    <row r="31" spans="1:18" ht="12.75">
      <c r="A31" s="162"/>
      <c r="B31" s="134"/>
      <c r="C31" s="136" t="e">
        <f>VLOOKUP(B31,'пр.взв.'!B6:D170,2,FALSE)</f>
        <v>#N/A</v>
      </c>
      <c r="D31" s="136" t="e">
        <f>VLOOKUP(C31,'пр.взв.'!C6:E170,2,FALSE)</f>
        <v>#N/A</v>
      </c>
      <c r="E31" s="136" t="e">
        <f>VLOOKUP(D31,'пр.взв.'!D6:F170,2,FALSE)</f>
        <v>#N/A</v>
      </c>
      <c r="F31" s="128"/>
      <c r="G31" s="128"/>
      <c r="H31" s="130"/>
      <c r="I31" s="132"/>
      <c r="K31" s="134"/>
      <c r="L31" s="136" t="e">
        <f>VLOOKUP(K31,'пр.взв.'!B6:D170,2,FALSE)</f>
        <v>#N/A</v>
      </c>
      <c r="M31" s="136" t="e">
        <f>VLOOKUP(L31,'пр.взв.'!C6:E170,2,FALSE)</f>
        <v>#N/A</v>
      </c>
      <c r="N31" s="136" t="e">
        <f>VLOOKUP(M31,'пр.взв.'!D6:F170,2,FALSE)</f>
        <v>#N/A</v>
      </c>
      <c r="O31" s="128"/>
      <c r="P31" s="128"/>
      <c r="Q31" s="130"/>
      <c r="R31" s="132"/>
    </row>
    <row r="32" spans="1:18" ht="13.5" thickBot="1">
      <c r="A32" s="162"/>
      <c r="B32" s="147"/>
      <c r="C32" s="148"/>
      <c r="D32" s="148"/>
      <c r="E32" s="148"/>
      <c r="F32" s="144"/>
      <c r="G32" s="144"/>
      <c r="H32" s="145"/>
      <c r="I32" s="146"/>
      <c r="K32" s="147"/>
      <c r="L32" s="148"/>
      <c r="M32" s="148"/>
      <c r="N32" s="148"/>
      <c r="O32" s="144"/>
      <c r="P32" s="144"/>
      <c r="Q32" s="145"/>
      <c r="R32" s="146"/>
    </row>
    <row r="33" spans="1:18" ht="12.75">
      <c r="A33" s="162"/>
      <c r="B33" s="141"/>
      <c r="C33" s="142" t="e">
        <f>VLOOKUP(B33,'пр.взв.'!B6:D170,2,FALSE)</f>
        <v>#N/A</v>
      </c>
      <c r="D33" s="142" t="e">
        <f>VLOOKUP(C33,'пр.взв.'!C6:E170,2,FALSE)</f>
        <v>#N/A</v>
      </c>
      <c r="E33" s="142" t="e">
        <f>VLOOKUP(D33,'пр.взв.'!D6:F170,2,FALSE)</f>
        <v>#N/A</v>
      </c>
      <c r="F33" s="138"/>
      <c r="G33" s="138"/>
      <c r="H33" s="139"/>
      <c r="I33" s="140"/>
      <c r="K33" s="141"/>
      <c r="L33" s="142" t="e">
        <f>VLOOKUP(K33,'пр.взв.'!B6:D170,2,FALSE)</f>
        <v>#N/A</v>
      </c>
      <c r="M33" s="142" t="e">
        <f>VLOOKUP(L33,'пр.взв.'!C6:E170,2,FALSE)</f>
        <v>#N/A</v>
      </c>
      <c r="N33" s="142" t="e">
        <f>VLOOKUP(M33,'пр.взв.'!D6:F170,2,FALSE)</f>
        <v>#N/A</v>
      </c>
      <c r="O33" s="138"/>
      <c r="P33" s="138"/>
      <c r="Q33" s="139"/>
      <c r="R33" s="140"/>
    </row>
    <row r="34" spans="1:18" ht="12.75">
      <c r="A34" s="162"/>
      <c r="B34" s="134"/>
      <c r="C34" s="143"/>
      <c r="D34" s="143"/>
      <c r="E34" s="143"/>
      <c r="F34" s="128"/>
      <c r="G34" s="128"/>
      <c r="H34" s="130"/>
      <c r="I34" s="132"/>
      <c r="K34" s="134"/>
      <c r="L34" s="143"/>
      <c r="M34" s="143"/>
      <c r="N34" s="143"/>
      <c r="O34" s="128"/>
      <c r="P34" s="128"/>
      <c r="Q34" s="130"/>
      <c r="R34" s="132"/>
    </row>
    <row r="35" spans="1:18" ht="12.75">
      <c r="A35" s="162"/>
      <c r="B35" s="134"/>
      <c r="C35" s="136" t="e">
        <f>VLOOKUP(B35,'пр.взв.'!B6:D170,2,FALSE)</f>
        <v>#N/A</v>
      </c>
      <c r="D35" s="136" t="e">
        <f>VLOOKUP(C35,'пр.взв.'!C6:E170,2,FALSE)</f>
        <v>#N/A</v>
      </c>
      <c r="E35" s="136" t="e">
        <f>VLOOKUP(D35,'пр.взв.'!D6:F170,2,FALSE)</f>
        <v>#N/A</v>
      </c>
      <c r="F35" s="128"/>
      <c r="G35" s="128"/>
      <c r="H35" s="130"/>
      <c r="I35" s="132"/>
      <c r="K35" s="134"/>
      <c r="L35" s="136" t="e">
        <f>VLOOKUP(K35,'пр.взв.'!B6:D170,2,FALSE)</f>
        <v>#N/A</v>
      </c>
      <c r="M35" s="136" t="e">
        <f>VLOOKUP(L35,'пр.взв.'!C6:E170,2,FALSE)</f>
        <v>#N/A</v>
      </c>
      <c r="N35" s="136" t="e">
        <f>VLOOKUP(M35,'пр.взв.'!D6:F170,2,FALSE)</f>
        <v>#N/A</v>
      </c>
      <c r="O35" s="128"/>
      <c r="P35" s="128"/>
      <c r="Q35" s="130"/>
      <c r="R35" s="132"/>
    </row>
    <row r="36" spans="1:18" ht="13.5" thickBot="1">
      <c r="A36" s="162"/>
      <c r="B36" s="135"/>
      <c r="C36" s="137"/>
      <c r="D36" s="137"/>
      <c r="E36" s="137"/>
      <c r="F36" s="129"/>
      <c r="G36" s="129"/>
      <c r="H36" s="131"/>
      <c r="I36" s="133"/>
      <c r="K36" s="135"/>
      <c r="L36" s="137"/>
      <c r="M36" s="137"/>
      <c r="N36" s="137"/>
      <c r="O36" s="129"/>
      <c r="P36" s="129"/>
      <c r="Q36" s="131"/>
      <c r="R36" s="133"/>
    </row>
    <row r="37" spans="1:9" ht="28.5" customHeight="1">
      <c r="A37" s="106"/>
      <c r="B37" s="110"/>
      <c r="C37" s="110"/>
      <c r="D37" s="110"/>
      <c r="E37" s="110"/>
      <c r="F37" s="110"/>
      <c r="G37" s="110"/>
      <c r="H37" s="110"/>
      <c r="I37" s="110"/>
    </row>
    <row r="38" spans="1:9" ht="28.5" customHeight="1">
      <c r="A38" s="106"/>
      <c r="B38" s="110"/>
      <c r="C38" s="110"/>
      <c r="D38" s="110"/>
      <c r="E38" s="110"/>
      <c r="F38" s="110"/>
      <c r="G38" s="110"/>
      <c r="H38" s="110"/>
      <c r="I38" s="110"/>
    </row>
    <row r="39" spans="1:9" ht="28.5" customHeight="1">
      <c r="A39" s="106"/>
      <c r="B39" s="110"/>
      <c r="C39" s="110"/>
      <c r="D39" s="110"/>
      <c r="E39" s="110"/>
      <c r="F39" s="110"/>
      <c r="G39" s="110"/>
      <c r="H39" s="110"/>
      <c r="I39" s="110"/>
    </row>
    <row r="40" spans="1:9" ht="28.5" customHeight="1">
      <c r="A40" s="106"/>
      <c r="B40" s="110"/>
      <c r="C40" s="110"/>
      <c r="D40" s="110"/>
      <c r="E40" s="110"/>
      <c r="F40" s="110"/>
      <c r="G40" s="110"/>
      <c r="H40" s="110"/>
      <c r="I40" s="110"/>
    </row>
    <row r="41" spans="1:9" ht="28.5" customHeight="1">
      <c r="A41" s="106"/>
      <c r="B41" s="110"/>
      <c r="C41" s="110"/>
      <c r="D41" s="110"/>
      <c r="E41" s="110"/>
      <c r="F41" s="110"/>
      <c r="G41" s="110"/>
      <c r="H41" s="110"/>
      <c r="I41" s="110"/>
    </row>
    <row r="42" spans="1:9" ht="28.5" customHeight="1">
      <c r="A42" s="106"/>
      <c r="B42" s="110"/>
      <c r="C42" s="110"/>
      <c r="D42" s="110"/>
      <c r="E42" s="110"/>
      <c r="F42" s="110"/>
      <c r="G42" s="110"/>
      <c r="H42" s="110"/>
      <c r="I42" s="110"/>
    </row>
    <row r="43" spans="1:9" ht="28.5" customHeight="1">
      <c r="A43" s="106"/>
      <c r="B43" s="110"/>
      <c r="C43" s="110"/>
      <c r="D43" s="110"/>
      <c r="E43" s="110"/>
      <c r="F43" s="110"/>
      <c r="G43" s="110"/>
      <c r="H43" s="110"/>
      <c r="I43" s="110"/>
    </row>
    <row r="44" spans="1:9" ht="28.5" customHeight="1">
      <c r="A44" s="106"/>
      <c r="B44" s="110"/>
      <c r="C44" s="110"/>
      <c r="D44" s="110"/>
      <c r="E44" s="110"/>
      <c r="F44" s="110"/>
      <c r="G44" s="110"/>
      <c r="H44" s="110"/>
      <c r="I44" s="110"/>
    </row>
    <row r="45" spans="1:9" ht="28.5" customHeight="1">
      <c r="A45" s="106"/>
      <c r="B45" s="110"/>
      <c r="C45" s="110"/>
      <c r="D45" s="110"/>
      <c r="E45" s="110"/>
      <c r="F45" s="110"/>
      <c r="G45" s="110"/>
      <c r="H45" s="110"/>
      <c r="I45" s="110"/>
    </row>
    <row r="46" spans="1:9" ht="28.5" customHeight="1">
      <c r="A46" s="106"/>
      <c r="B46" s="110"/>
      <c r="C46" s="110"/>
      <c r="D46" s="110"/>
      <c r="E46" s="110"/>
      <c r="F46" s="110"/>
      <c r="G46" s="110"/>
      <c r="H46" s="110"/>
      <c r="I46" s="110"/>
    </row>
    <row r="47" spans="1:9" ht="28.5" customHeight="1">
      <c r="A47" s="106"/>
      <c r="B47" s="110"/>
      <c r="C47" s="110"/>
      <c r="D47" s="110"/>
      <c r="E47" s="110"/>
      <c r="F47" s="110"/>
      <c r="G47" s="110"/>
      <c r="H47" s="110"/>
      <c r="I47" s="110"/>
    </row>
    <row r="48" spans="1:9" ht="28.5" customHeight="1">
      <c r="A48" s="106"/>
      <c r="B48" s="110"/>
      <c r="C48" s="110"/>
      <c r="D48" s="110"/>
      <c r="E48" s="110"/>
      <c r="F48" s="110"/>
      <c r="G48" s="110"/>
      <c r="H48" s="110"/>
      <c r="I48" s="110"/>
    </row>
    <row r="49" spans="1:18" ht="12.75">
      <c r="A49" s="106"/>
      <c r="B49" s="110"/>
      <c r="C49" s="110"/>
      <c r="D49" s="110"/>
      <c r="E49" s="110"/>
      <c r="F49" s="110"/>
      <c r="G49" s="110"/>
      <c r="H49" s="110"/>
      <c r="I49" s="110"/>
      <c r="K49" s="110"/>
      <c r="L49" s="110"/>
      <c r="M49" s="110"/>
      <c r="N49" s="110"/>
      <c r="O49" s="110"/>
      <c r="P49" s="110"/>
      <c r="Q49" s="110"/>
      <c r="R49" s="110"/>
    </row>
    <row r="50" spans="1:18" ht="17.25" customHeight="1">
      <c r="A50" s="106"/>
      <c r="B50" s="153" t="s">
        <v>63</v>
      </c>
      <c r="C50" s="153"/>
      <c r="D50" s="153"/>
      <c r="E50" s="153"/>
      <c r="F50" s="153"/>
      <c r="G50" s="153"/>
      <c r="H50" s="153"/>
      <c r="I50" s="153"/>
      <c r="K50" s="153" t="s">
        <v>63</v>
      </c>
      <c r="L50" s="153"/>
      <c r="M50" s="153"/>
      <c r="N50" s="153"/>
      <c r="O50" s="153"/>
      <c r="P50" s="153"/>
      <c r="Q50" s="153"/>
      <c r="R50" s="153"/>
    </row>
    <row r="51" spans="1:18" ht="24.75" customHeight="1" thickBot="1">
      <c r="A51" s="106"/>
      <c r="B51" s="108"/>
      <c r="C51" s="108" t="s">
        <v>65</v>
      </c>
      <c r="D51" s="108"/>
      <c r="E51" s="108"/>
      <c r="F51" s="109" t="str">
        <f>HYPERLINK('[2]пр.взв.'!D4)</f>
        <v>в.к.   кг.</v>
      </c>
      <c r="G51" s="108"/>
      <c r="H51" s="108"/>
      <c r="I51" s="108"/>
      <c r="K51" s="108"/>
      <c r="L51" s="108" t="s">
        <v>67</v>
      </c>
      <c r="M51" s="108"/>
      <c r="N51" s="108"/>
      <c r="O51" s="109">
        <f>HYPERLINK('[2]пр.взв.'!M4)</f>
      </c>
      <c r="P51" s="108"/>
      <c r="Q51" s="108"/>
      <c r="R51" s="108"/>
    </row>
    <row r="52" spans="1:18" ht="12.75" customHeight="1">
      <c r="A52" s="106"/>
      <c r="B52" s="154" t="s">
        <v>3</v>
      </c>
      <c r="C52" s="156" t="s">
        <v>4</v>
      </c>
      <c r="D52" s="158" t="s">
        <v>14</v>
      </c>
      <c r="E52" s="156" t="s">
        <v>15</v>
      </c>
      <c r="F52" s="156" t="s">
        <v>16</v>
      </c>
      <c r="G52" s="158" t="s">
        <v>64</v>
      </c>
      <c r="H52" s="156" t="s">
        <v>17</v>
      </c>
      <c r="I52" s="160" t="s">
        <v>18</v>
      </c>
      <c r="K52" s="154" t="s">
        <v>3</v>
      </c>
      <c r="L52" s="156" t="s">
        <v>4</v>
      </c>
      <c r="M52" s="158" t="s">
        <v>14</v>
      </c>
      <c r="N52" s="156" t="s">
        <v>15</v>
      </c>
      <c r="O52" s="156" t="s">
        <v>16</v>
      </c>
      <c r="P52" s="158" t="s">
        <v>64</v>
      </c>
      <c r="Q52" s="156" t="s">
        <v>17</v>
      </c>
      <c r="R52" s="160" t="s">
        <v>18</v>
      </c>
    </row>
    <row r="53" spans="1:18" ht="13.5" thickBot="1">
      <c r="A53" s="106"/>
      <c r="B53" s="155"/>
      <c r="C53" s="157"/>
      <c r="D53" s="159"/>
      <c r="E53" s="157"/>
      <c r="F53" s="157"/>
      <c r="G53" s="159"/>
      <c r="H53" s="157"/>
      <c r="I53" s="161"/>
      <c r="K53" s="155"/>
      <c r="L53" s="157"/>
      <c r="M53" s="159"/>
      <c r="N53" s="157"/>
      <c r="O53" s="157"/>
      <c r="P53" s="159"/>
      <c r="Q53" s="157"/>
      <c r="R53" s="161"/>
    </row>
    <row r="54" spans="1:18" ht="12.75" customHeight="1">
      <c r="A54" s="106"/>
      <c r="B54" s="141">
        <v>3</v>
      </c>
      <c r="C54" s="142" t="str">
        <f>VLOOKUP(B54,'пр.взв.'!B6:D202,2,FALSE)</f>
        <v>Сухоцький Олег Геннадьевич</v>
      </c>
      <c r="D54" s="142" t="str">
        <f>VLOOKUP(C54,'пр.взв.'!C6:E202,2,FALSE)</f>
        <v>04.01.1990, КМС</v>
      </c>
      <c r="E54" s="142" t="str">
        <f>VLOOKUP(D54,'пр.взв.'!D6:F202,2,FALSE)</f>
        <v>ЦФО, Брянская, Брянск, Д</v>
      </c>
      <c r="F54" s="138"/>
      <c r="G54" s="138"/>
      <c r="H54" s="139"/>
      <c r="I54" s="140"/>
      <c r="K54" s="141">
        <v>4</v>
      </c>
      <c r="L54" s="142" t="str">
        <f>VLOOKUP(K54,'пр.взв.'!B6:D202,2,FALSE)</f>
        <v>Шемазашвили Георгий Кобаевич</v>
      </c>
      <c r="M54" s="142" t="str">
        <f>VLOOKUP(L54,'пр.взв.'!C6:E202,2,FALSE)</f>
        <v>03.09.1990, МС</v>
      </c>
      <c r="N54" s="142" t="str">
        <f>VLOOKUP(M54,'пр.взв.'!D6:F202,2,FALSE)</f>
        <v>СФО, Иркутская, Иркутск, Д</v>
      </c>
      <c r="O54" s="138"/>
      <c r="P54" s="138"/>
      <c r="Q54" s="139"/>
      <c r="R54" s="140"/>
    </row>
    <row r="55" spans="1:18" ht="12.75" customHeight="1">
      <c r="A55" s="106"/>
      <c r="B55" s="134"/>
      <c r="C55" s="143"/>
      <c r="D55" s="143"/>
      <c r="E55" s="143"/>
      <c r="F55" s="128"/>
      <c r="G55" s="128"/>
      <c r="H55" s="130"/>
      <c r="I55" s="132"/>
      <c r="K55" s="134"/>
      <c r="L55" s="143"/>
      <c r="M55" s="143"/>
      <c r="N55" s="143"/>
      <c r="O55" s="128"/>
      <c r="P55" s="128"/>
      <c r="Q55" s="130"/>
      <c r="R55" s="132"/>
    </row>
    <row r="56" spans="1:18" ht="12.75" customHeight="1">
      <c r="A56" s="106"/>
      <c r="B56" s="134">
        <v>35</v>
      </c>
      <c r="C56" s="136" t="e">
        <f>VLOOKUP(B56,'пр.взв.'!B6:D232,2,FALSE)</f>
        <v>#N/A</v>
      </c>
      <c r="D56" s="136" t="e">
        <f>VLOOKUP(C56,'пр.взв.'!C6:E232,2,FALSE)</f>
        <v>#N/A</v>
      </c>
      <c r="E56" s="136" t="e">
        <f>VLOOKUP(D56,'пр.взв.'!D6:F232,2,FALSE)</f>
        <v>#N/A</v>
      </c>
      <c r="F56" s="128"/>
      <c r="G56" s="128"/>
      <c r="H56" s="130"/>
      <c r="I56" s="132"/>
      <c r="K56" s="134">
        <v>36</v>
      </c>
      <c r="L56" s="136" t="e">
        <f>VLOOKUP(K56,'пр.взв.'!B6:D232,2,FALSE)</f>
        <v>#N/A</v>
      </c>
      <c r="M56" s="136" t="e">
        <f>VLOOKUP(L56,'пр.взв.'!C6:E232,2,FALSE)</f>
        <v>#N/A</v>
      </c>
      <c r="N56" s="136" t="e">
        <f>VLOOKUP(M56,'пр.взв.'!D6:F232,2,FALSE)</f>
        <v>#N/A</v>
      </c>
      <c r="O56" s="128"/>
      <c r="P56" s="128"/>
      <c r="Q56" s="130"/>
      <c r="R56" s="132"/>
    </row>
    <row r="57" spans="1:18" ht="13.5" customHeight="1" thickBot="1">
      <c r="A57" s="106"/>
      <c r="B57" s="147"/>
      <c r="C57" s="137"/>
      <c r="D57" s="137"/>
      <c r="E57" s="137"/>
      <c r="F57" s="144"/>
      <c r="G57" s="144"/>
      <c r="H57" s="145"/>
      <c r="I57" s="146"/>
      <c r="K57" s="147"/>
      <c r="L57" s="137"/>
      <c r="M57" s="137"/>
      <c r="N57" s="137"/>
      <c r="O57" s="144"/>
      <c r="P57" s="144"/>
      <c r="Q57" s="145"/>
      <c r="R57" s="146"/>
    </row>
    <row r="58" spans="1:18" ht="12.75" customHeight="1">
      <c r="A58" s="106"/>
      <c r="B58" s="141">
        <v>19</v>
      </c>
      <c r="C58" s="148" t="str">
        <f>VLOOKUP(B58,'пр.взв.'!B6:D232,2,FALSE)</f>
        <v>Микайлов Микаил Мугаддасович</v>
      </c>
      <c r="D58" s="148" t="str">
        <f>VLOOKUP(C58,'пр.взв.'!C6:E232,2,FALSE)</f>
        <v>12.03.1990,КМС</v>
      </c>
      <c r="E58" s="148" t="str">
        <f>VLOOKUP(D58,'пр.взв.'!D6:F232,2,FALSE)</f>
        <v>С-Петербург,МО</v>
      </c>
      <c r="F58" s="138"/>
      <c r="G58" s="138"/>
      <c r="H58" s="139"/>
      <c r="I58" s="140"/>
      <c r="K58" s="141">
        <v>20</v>
      </c>
      <c r="L58" s="148" t="str">
        <f>VLOOKUP(K58,'пр.взв.'!B6:D232,2,FALSE)</f>
        <v>Межлумян Гайк Левонович</v>
      </c>
      <c r="M58" s="148" t="str">
        <f>VLOOKUP(L58,'пр.взв.'!C6:E232,2,FALSE)</f>
        <v>17.05.1990, МС</v>
      </c>
      <c r="N58" s="148" t="str">
        <f>VLOOKUP(M58,'пр.взв.'!D6:F232,2,FALSE)</f>
        <v>ЮФО, Краснодарский, Новороссийск, МО</v>
      </c>
      <c r="O58" s="138"/>
      <c r="P58" s="138"/>
      <c r="Q58" s="139"/>
      <c r="R58" s="140"/>
    </row>
    <row r="59" spans="1:18" ht="12.75" customHeight="1">
      <c r="A59" s="106"/>
      <c r="B59" s="134"/>
      <c r="C59" s="143"/>
      <c r="D59" s="143"/>
      <c r="E59" s="143"/>
      <c r="F59" s="128"/>
      <c r="G59" s="128"/>
      <c r="H59" s="130"/>
      <c r="I59" s="132"/>
      <c r="K59" s="134"/>
      <c r="L59" s="143"/>
      <c r="M59" s="143"/>
      <c r="N59" s="143"/>
      <c r="O59" s="128"/>
      <c r="P59" s="128"/>
      <c r="Q59" s="130"/>
      <c r="R59" s="132"/>
    </row>
    <row r="60" spans="1:18" ht="12.75" customHeight="1">
      <c r="A60" s="106"/>
      <c r="B60" s="134">
        <v>51</v>
      </c>
      <c r="C60" s="136" t="e">
        <f>VLOOKUP(B60,'пр.взв.'!B6:D232,2,FALSE)</f>
        <v>#N/A</v>
      </c>
      <c r="D60" s="136" t="e">
        <f>VLOOKUP(C60,'пр.взв.'!C6:E232,2,FALSE)</f>
        <v>#N/A</v>
      </c>
      <c r="E60" s="136" t="e">
        <f>VLOOKUP(D60,'пр.взв.'!D6:F232,2,FALSE)</f>
        <v>#N/A</v>
      </c>
      <c r="F60" s="128"/>
      <c r="G60" s="128"/>
      <c r="H60" s="130"/>
      <c r="I60" s="132"/>
      <c r="K60" s="134">
        <v>52</v>
      </c>
      <c r="L60" s="136" t="e">
        <f>VLOOKUP(K60,'пр.взв.'!B6:D232,2,FALSE)</f>
        <v>#N/A</v>
      </c>
      <c r="M60" s="136" t="e">
        <f>VLOOKUP(L60,'пр.взв.'!C6:E232,2,FALSE)</f>
        <v>#N/A</v>
      </c>
      <c r="N60" s="136" t="e">
        <f>VLOOKUP(M60,'пр.взв.'!D6:F232,2,FALSE)</f>
        <v>#N/A</v>
      </c>
      <c r="O60" s="128"/>
      <c r="P60" s="128"/>
      <c r="Q60" s="130"/>
      <c r="R60" s="132"/>
    </row>
    <row r="61" spans="1:18" ht="13.5" customHeight="1" thickBot="1">
      <c r="A61" s="106"/>
      <c r="B61" s="135"/>
      <c r="C61" s="148"/>
      <c r="D61" s="148"/>
      <c r="E61" s="148"/>
      <c r="F61" s="129"/>
      <c r="G61" s="129"/>
      <c r="H61" s="131"/>
      <c r="I61" s="133"/>
      <c r="K61" s="135"/>
      <c r="L61" s="148"/>
      <c r="M61" s="148"/>
      <c r="N61" s="148"/>
      <c r="O61" s="129"/>
      <c r="P61" s="129"/>
      <c r="Q61" s="131"/>
      <c r="R61" s="133"/>
    </row>
    <row r="62" spans="1:18" ht="12.75" customHeight="1">
      <c r="A62" s="106"/>
      <c r="B62" s="152">
        <v>11</v>
      </c>
      <c r="C62" s="142" t="str">
        <f>VLOOKUP(B62,'пр.взв.'!B6:D232,2,FALSE)</f>
        <v>Асадуллин Альфир Азаматович</v>
      </c>
      <c r="D62" s="142" t="str">
        <f>VLOOKUP(C62,'пр.взв.'!C6:E232,2,FALSE)</f>
        <v>01.01.1990, КМС</v>
      </c>
      <c r="E62" s="142" t="str">
        <f>VLOOKUP(D62,'пр.взв.'!D6:F232,2,FALSE)</f>
        <v>УФО, Челябинская, Магнитогорск, МО</v>
      </c>
      <c r="F62" s="149"/>
      <c r="G62" s="149"/>
      <c r="H62" s="150"/>
      <c r="I62" s="151"/>
      <c r="K62" s="152">
        <v>12</v>
      </c>
      <c r="L62" s="142" t="str">
        <f>VLOOKUP(K62,'пр.взв.'!B6:D232,2,FALSE)</f>
        <v>Горюнов Роман Олегович</v>
      </c>
      <c r="M62" s="142" t="str">
        <f>VLOOKUP(L62,'пр.взв.'!C6:E232,2,FALSE)</f>
        <v>27.07.1990, МС</v>
      </c>
      <c r="N62" s="142" t="str">
        <f>VLOOKUP(M62,'пр.взв.'!D6:F232,2,FALSE)</f>
        <v>ПФО, Нижегородская, Н.Новгород, МО</v>
      </c>
      <c r="O62" s="149"/>
      <c r="P62" s="149"/>
      <c r="Q62" s="150"/>
      <c r="R62" s="151"/>
    </row>
    <row r="63" spans="1:18" ht="12.75" customHeight="1">
      <c r="A63" s="106"/>
      <c r="B63" s="134"/>
      <c r="C63" s="143"/>
      <c r="D63" s="143"/>
      <c r="E63" s="143"/>
      <c r="F63" s="128"/>
      <c r="G63" s="128"/>
      <c r="H63" s="130"/>
      <c r="I63" s="132"/>
      <c r="K63" s="134"/>
      <c r="L63" s="143"/>
      <c r="M63" s="143"/>
      <c r="N63" s="143"/>
      <c r="O63" s="128"/>
      <c r="P63" s="128"/>
      <c r="Q63" s="130"/>
      <c r="R63" s="132"/>
    </row>
    <row r="64" spans="1:18" ht="12.75" customHeight="1">
      <c r="A64" s="106"/>
      <c r="B64" s="134">
        <v>43</v>
      </c>
      <c r="C64" s="136" t="e">
        <f>VLOOKUP(B64,'пр.взв.'!B6:D232,2,FALSE)</f>
        <v>#N/A</v>
      </c>
      <c r="D64" s="136" t="e">
        <f>VLOOKUP(C64,'пр.взв.'!C6:E232,2,FALSE)</f>
        <v>#N/A</v>
      </c>
      <c r="E64" s="136" t="e">
        <f>VLOOKUP(D64,'пр.взв.'!D6:F232,2,FALSE)</f>
        <v>#N/A</v>
      </c>
      <c r="F64" s="128"/>
      <c r="G64" s="128"/>
      <c r="H64" s="130"/>
      <c r="I64" s="132"/>
      <c r="K64" s="134">
        <v>44</v>
      </c>
      <c r="L64" s="136" t="e">
        <f>VLOOKUP(K64,'пр.взв.'!B6:D232,2,FALSE)</f>
        <v>#N/A</v>
      </c>
      <c r="M64" s="136" t="e">
        <f>VLOOKUP(L64,'пр.взв.'!C6:E232,2,FALSE)</f>
        <v>#N/A</v>
      </c>
      <c r="N64" s="136" t="e">
        <f>VLOOKUP(M64,'пр.взв.'!D6:F232,2,FALSE)</f>
        <v>#N/A</v>
      </c>
      <c r="O64" s="128"/>
      <c r="P64" s="128"/>
      <c r="Q64" s="130"/>
      <c r="R64" s="132"/>
    </row>
    <row r="65" spans="1:18" ht="13.5" customHeight="1" thickBot="1">
      <c r="A65" s="106"/>
      <c r="B65" s="147"/>
      <c r="C65" s="137"/>
      <c r="D65" s="137"/>
      <c r="E65" s="137"/>
      <c r="F65" s="144"/>
      <c r="G65" s="144"/>
      <c r="H65" s="145"/>
      <c r="I65" s="146"/>
      <c r="K65" s="147"/>
      <c r="L65" s="137"/>
      <c r="M65" s="137"/>
      <c r="N65" s="137"/>
      <c r="O65" s="144"/>
      <c r="P65" s="144"/>
      <c r="Q65" s="145"/>
      <c r="R65" s="146"/>
    </row>
    <row r="66" spans="1:18" ht="12.75" customHeight="1">
      <c r="A66" s="106"/>
      <c r="B66" s="141">
        <v>27</v>
      </c>
      <c r="C66" s="148" t="str">
        <f>VLOOKUP(B66,'пр.взв.'!B6:D232,2,FALSE)</f>
        <v>Кондрашов Игорь Константинович</v>
      </c>
      <c r="D66" s="148" t="str">
        <f>VLOOKUP(C66,'пр.взв.'!C6:E232,2,FALSE)</f>
        <v>10.06.1992, КМС</v>
      </c>
      <c r="E66" s="148" t="str">
        <f>VLOOKUP(D66,'пр.взв.'!D6:F232,2,FALSE)</f>
        <v>Москва, ПР</v>
      </c>
      <c r="F66" s="138"/>
      <c r="G66" s="138"/>
      <c r="H66" s="139"/>
      <c r="I66" s="140"/>
      <c r="K66" s="141">
        <v>28</v>
      </c>
      <c r="L66" s="148" t="str">
        <f>VLOOKUP(K66,'пр.взв.'!B6:D232,2,FALSE)</f>
        <v>Навасардян Армен Эдвардович</v>
      </c>
      <c r="M66" s="148" t="str">
        <f>VLOOKUP(L66,'пр.взв.'!C6:E232,2,FALSE)</f>
        <v>1990, КМС</v>
      </c>
      <c r="N66" s="148" t="str">
        <f>VLOOKUP(M66,'пр.взв.'!D6:F232,2,FALSE)</f>
        <v>УФО, Челябинская, Челябинск, МО</v>
      </c>
      <c r="O66" s="138"/>
      <c r="P66" s="138"/>
      <c r="Q66" s="139"/>
      <c r="R66" s="140"/>
    </row>
    <row r="67" spans="1:18" ht="12.75" customHeight="1">
      <c r="A67" s="106"/>
      <c r="B67" s="134"/>
      <c r="C67" s="143"/>
      <c r="D67" s="143"/>
      <c r="E67" s="143"/>
      <c r="F67" s="128"/>
      <c r="G67" s="128"/>
      <c r="H67" s="130"/>
      <c r="I67" s="132"/>
      <c r="K67" s="134"/>
      <c r="L67" s="143"/>
      <c r="M67" s="143"/>
      <c r="N67" s="143"/>
      <c r="O67" s="128"/>
      <c r="P67" s="128"/>
      <c r="Q67" s="130"/>
      <c r="R67" s="132"/>
    </row>
    <row r="68" spans="1:18" ht="12.75" customHeight="1">
      <c r="A68" s="106"/>
      <c r="B68" s="134">
        <v>59</v>
      </c>
      <c r="C68" s="136" t="e">
        <f>VLOOKUP(B68,'пр.взв.'!B6:D232,2,FALSE)</f>
        <v>#N/A</v>
      </c>
      <c r="D68" s="136" t="e">
        <f>VLOOKUP(C68,'пр.взв.'!C6:E232,2,FALSE)</f>
        <v>#N/A</v>
      </c>
      <c r="E68" s="136" t="e">
        <f>VLOOKUP(D68,'пр.взв.'!D6:F232,2,FALSE)</f>
        <v>#N/A</v>
      </c>
      <c r="F68" s="128"/>
      <c r="G68" s="128"/>
      <c r="H68" s="130"/>
      <c r="I68" s="132"/>
      <c r="K68" s="134">
        <v>60</v>
      </c>
      <c r="L68" s="136" t="e">
        <f>VLOOKUP(K68,'пр.взв.'!B6:D232,2,FALSE)</f>
        <v>#N/A</v>
      </c>
      <c r="M68" s="136" t="e">
        <f>VLOOKUP(L68,'пр.взв.'!C6:E232,2,FALSE)</f>
        <v>#N/A</v>
      </c>
      <c r="N68" s="136" t="e">
        <f>VLOOKUP(M68,'пр.взв.'!D6:F232,2,FALSE)</f>
        <v>#N/A</v>
      </c>
      <c r="O68" s="128"/>
      <c r="P68" s="128"/>
      <c r="Q68" s="130"/>
      <c r="R68" s="132"/>
    </row>
    <row r="69" spans="1:18" ht="13.5" customHeight="1" thickBot="1">
      <c r="A69" s="106"/>
      <c r="B69" s="135"/>
      <c r="C69" s="148"/>
      <c r="D69" s="148"/>
      <c r="E69" s="148"/>
      <c r="F69" s="129"/>
      <c r="G69" s="129"/>
      <c r="H69" s="131"/>
      <c r="I69" s="133"/>
      <c r="K69" s="135"/>
      <c r="L69" s="148"/>
      <c r="M69" s="148"/>
      <c r="N69" s="148"/>
      <c r="O69" s="129"/>
      <c r="P69" s="129"/>
      <c r="Q69" s="131"/>
      <c r="R69" s="133"/>
    </row>
    <row r="70" spans="1:18" ht="12.75" customHeight="1">
      <c r="A70" s="106"/>
      <c r="B70" s="152">
        <v>7</v>
      </c>
      <c r="C70" s="142" t="str">
        <f>VLOOKUP(B70,'пр.взв.'!B6:D232,2,FALSE)</f>
        <v>Давидов Юрий Артурович</v>
      </c>
      <c r="D70" s="142" t="str">
        <f>VLOOKUP(C70,'пр.взв.'!C6:E232,2,FALSE)</f>
        <v>17.03.1991, КМС</v>
      </c>
      <c r="E70" s="142" t="str">
        <f>VLOOKUP(D70,'пр.взв.'!D6:F232,2,FALSE)</f>
        <v>ЮФО, Краснодарский,Лабинск, Д</v>
      </c>
      <c r="F70" s="149"/>
      <c r="G70" s="149"/>
      <c r="H70" s="150"/>
      <c r="I70" s="151"/>
      <c r="K70" s="152">
        <v>8</v>
      </c>
      <c r="L70" s="142" t="str">
        <f>VLOOKUP(K70,'пр.взв.'!B6:D232,2,FALSE)</f>
        <v>Сухоцький Дмитрий Геннадьевич</v>
      </c>
      <c r="M70" s="142" t="str">
        <f>VLOOKUP(L70,'пр.взв.'!C6:E232,2,FALSE)</f>
        <v>04.01.1990, КМС</v>
      </c>
      <c r="N70" s="142" t="str">
        <f>VLOOKUP(M70,'пр.взв.'!D6:F232,2,FALSE)</f>
        <v>ЦФО, Брянская, Брянск, Д</v>
      </c>
      <c r="O70" s="149"/>
      <c r="P70" s="149"/>
      <c r="Q70" s="150"/>
      <c r="R70" s="151"/>
    </row>
    <row r="71" spans="1:18" ht="12.75" customHeight="1">
      <c r="A71" s="106"/>
      <c r="B71" s="134"/>
      <c r="C71" s="143"/>
      <c r="D71" s="143"/>
      <c r="E71" s="143"/>
      <c r="F71" s="128"/>
      <c r="G71" s="128"/>
      <c r="H71" s="130"/>
      <c r="I71" s="132"/>
      <c r="K71" s="134"/>
      <c r="L71" s="143"/>
      <c r="M71" s="143"/>
      <c r="N71" s="143"/>
      <c r="O71" s="128"/>
      <c r="P71" s="128"/>
      <c r="Q71" s="130"/>
      <c r="R71" s="132"/>
    </row>
    <row r="72" spans="1:18" ht="12.75" customHeight="1">
      <c r="A72" s="106"/>
      <c r="B72" s="134">
        <v>39</v>
      </c>
      <c r="C72" s="136" t="e">
        <f>VLOOKUP(B72,'пр.взв.'!B6:D232,2,FALSE)</f>
        <v>#N/A</v>
      </c>
      <c r="D72" s="136" t="e">
        <f>VLOOKUP(C72,'пр.взв.'!C6:E232,2,FALSE)</f>
        <v>#N/A</v>
      </c>
      <c r="E72" s="136" t="e">
        <f>VLOOKUP(D72,'пр.взв.'!D6:F232,2,FALSE)</f>
        <v>#N/A</v>
      </c>
      <c r="F72" s="128"/>
      <c r="G72" s="128"/>
      <c r="H72" s="130"/>
      <c r="I72" s="132"/>
      <c r="K72" s="134">
        <v>40</v>
      </c>
      <c r="L72" s="136" t="e">
        <f>VLOOKUP(K72,'пр.взв.'!B6:D232,2,FALSE)</f>
        <v>#N/A</v>
      </c>
      <c r="M72" s="136" t="e">
        <f>VLOOKUP(L72,'пр.взв.'!C6:E232,2,FALSE)</f>
        <v>#N/A</v>
      </c>
      <c r="N72" s="136" t="e">
        <f>VLOOKUP(M72,'пр.взв.'!D6:F232,2,FALSE)</f>
        <v>#N/A</v>
      </c>
      <c r="O72" s="128"/>
      <c r="P72" s="128"/>
      <c r="Q72" s="130"/>
      <c r="R72" s="132"/>
    </row>
    <row r="73" spans="1:18" ht="13.5" customHeight="1" thickBot="1">
      <c r="A73" s="106"/>
      <c r="B73" s="147"/>
      <c r="C73" s="137"/>
      <c r="D73" s="137"/>
      <c r="E73" s="137"/>
      <c r="F73" s="144"/>
      <c r="G73" s="144"/>
      <c r="H73" s="145"/>
      <c r="I73" s="146"/>
      <c r="K73" s="147"/>
      <c r="L73" s="137"/>
      <c r="M73" s="137"/>
      <c r="N73" s="137"/>
      <c r="O73" s="144"/>
      <c r="P73" s="144"/>
      <c r="Q73" s="145"/>
      <c r="R73" s="146"/>
    </row>
    <row r="74" spans="1:18" ht="12.75" customHeight="1">
      <c r="A74" s="106"/>
      <c r="B74" s="141">
        <v>23</v>
      </c>
      <c r="C74" s="142" t="str">
        <f>VLOOKUP(B74,'пр.взв.'!B6:D232,2,FALSE)</f>
        <v>Панов Матвей Валерьевич</v>
      </c>
      <c r="D74" s="142" t="str">
        <f>VLOOKUP(C74,'пр.взв.'!C6:E232,2,FALSE)</f>
        <v>27.01.1990, МС</v>
      </c>
      <c r="E74" s="142" t="str">
        <f>VLOOKUP(D74,'пр.взв.'!D6:F232,2,FALSE)</f>
        <v>ПФО, Саратовская, Энгельс, МО</v>
      </c>
      <c r="F74" s="138"/>
      <c r="G74" s="138"/>
      <c r="H74" s="139"/>
      <c r="I74" s="140"/>
      <c r="K74" s="141">
        <v>24</v>
      </c>
      <c r="L74" s="142" t="str">
        <f>VLOOKUP(K74,'пр.взв.'!B6:D232,2,FALSE)</f>
        <v>Габибов Бахлул Акиф оглы</v>
      </c>
      <c r="M74" s="142" t="str">
        <f>VLOOKUP(L74,'пр.взв.'!C6:E232,2,FALSE)</f>
        <v>14.10.1991, КМС</v>
      </c>
      <c r="N74" s="142" t="str">
        <f>VLOOKUP(M74,'пр.взв.'!D6:F232,2,FALSE)</f>
        <v>Москва, Д</v>
      </c>
      <c r="O74" s="138"/>
      <c r="P74" s="138"/>
      <c r="Q74" s="139"/>
      <c r="R74" s="140"/>
    </row>
    <row r="75" spans="1:18" ht="12.75" customHeight="1">
      <c r="A75" s="106"/>
      <c r="B75" s="134"/>
      <c r="C75" s="143"/>
      <c r="D75" s="143"/>
      <c r="E75" s="143"/>
      <c r="F75" s="128"/>
      <c r="G75" s="128"/>
      <c r="H75" s="130"/>
      <c r="I75" s="132"/>
      <c r="K75" s="134"/>
      <c r="L75" s="143"/>
      <c r="M75" s="143"/>
      <c r="N75" s="143"/>
      <c r="O75" s="128"/>
      <c r="P75" s="128"/>
      <c r="Q75" s="130"/>
      <c r="R75" s="132"/>
    </row>
    <row r="76" spans="1:18" ht="12.75" customHeight="1">
      <c r="A76" s="106"/>
      <c r="B76" s="134">
        <v>55</v>
      </c>
      <c r="C76" s="136" t="e">
        <f>VLOOKUP(B76,'пр.взв.'!B6:D232,2,FALSE)</f>
        <v>#N/A</v>
      </c>
      <c r="D76" s="136" t="e">
        <f>VLOOKUP(C76,'пр.взв.'!C6:E232,2,FALSE)</f>
        <v>#N/A</v>
      </c>
      <c r="E76" s="136" t="e">
        <f>VLOOKUP(D76,'пр.взв.'!D6:F232,2,FALSE)</f>
        <v>#N/A</v>
      </c>
      <c r="F76" s="128"/>
      <c r="G76" s="128"/>
      <c r="H76" s="130"/>
      <c r="I76" s="132"/>
      <c r="K76" s="134">
        <v>56</v>
      </c>
      <c r="L76" s="136" t="e">
        <f>VLOOKUP(K76,'пр.взв.'!B6:D232,2,FALSE)</f>
        <v>#N/A</v>
      </c>
      <c r="M76" s="136" t="e">
        <f>VLOOKUP(L76,'пр.взв.'!C6:E232,2,FALSE)</f>
        <v>#N/A</v>
      </c>
      <c r="N76" s="136" t="e">
        <f>VLOOKUP(M76,'пр.взв.'!D6:F232,2,FALSE)</f>
        <v>#N/A</v>
      </c>
      <c r="O76" s="128"/>
      <c r="P76" s="128"/>
      <c r="Q76" s="130"/>
      <c r="R76" s="132"/>
    </row>
    <row r="77" spans="1:18" ht="13.5" customHeight="1" thickBot="1">
      <c r="A77" s="106"/>
      <c r="B77" s="135"/>
      <c r="C77" s="137"/>
      <c r="D77" s="137"/>
      <c r="E77" s="137"/>
      <c r="F77" s="129"/>
      <c r="G77" s="129"/>
      <c r="H77" s="131"/>
      <c r="I77" s="133"/>
      <c r="K77" s="135"/>
      <c r="L77" s="137"/>
      <c r="M77" s="137"/>
      <c r="N77" s="137"/>
      <c r="O77" s="129"/>
      <c r="P77" s="129"/>
      <c r="Q77" s="131"/>
      <c r="R77" s="133"/>
    </row>
    <row r="78" spans="1:18" ht="12.75" customHeight="1">
      <c r="A78" s="106"/>
      <c r="B78" s="152">
        <v>15</v>
      </c>
      <c r="C78" s="148" t="str">
        <f>VLOOKUP(B78,'пр.взв.'!B6:D232,2,FALSE)</f>
        <v>Чалукьян Юрий Карекинович</v>
      </c>
      <c r="D78" s="148" t="str">
        <f>VLOOKUP(C78,'пр.взв.'!C6:E232,2,FALSE)</f>
        <v>13.05.1990, КМС</v>
      </c>
      <c r="E78" s="148" t="str">
        <f>VLOOKUP(D78,'пр.взв.'!D6:F232,2,FALSE)</f>
        <v>ЮФО, Краснодарский,Анапа, МО</v>
      </c>
      <c r="F78" s="149"/>
      <c r="G78" s="149"/>
      <c r="H78" s="150"/>
      <c r="I78" s="151"/>
      <c r="K78" s="152">
        <v>16</v>
      </c>
      <c r="L78" s="148" t="str">
        <f>VLOOKUP(K78,'пр.взв.'!B6:D232,2,FALSE)</f>
        <v>Стампулов Ринат Сагынбекович</v>
      </c>
      <c r="M78" s="148" t="str">
        <f>VLOOKUP(L78,'пр.взв.'!C6:E232,2,FALSE)</f>
        <v>09.01.1990, КМС</v>
      </c>
      <c r="N78" s="148" t="str">
        <f>VLOOKUP(M78,'пр.взв.'!D6:F232,2,FALSE)</f>
        <v>ЦФО, Рязанская, Рязань, ПР</v>
      </c>
      <c r="O78" s="149"/>
      <c r="P78" s="149"/>
      <c r="Q78" s="150"/>
      <c r="R78" s="151"/>
    </row>
    <row r="79" spans="1:18" ht="12.75" customHeight="1">
      <c r="A79" s="106"/>
      <c r="B79" s="134"/>
      <c r="C79" s="143"/>
      <c r="D79" s="143"/>
      <c r="E79" s="143"/>
      <c r="F79" s="128"/>
      <c r="G79" s="128"/>
      <c r="H79" s="130"/>
      <c r="I79" s="132"/>
      <c r="K79" s="134"/>
      <c r="L79" s="143"/>
      <c r="M79" s="143"/>
      <c r="N79" s="143"/>
      <c r="O79" s="128"/>
      <c r="P79" s="128"/>
      <c r="Q79" s="130"/>
      <c r="R79" s="132"/>
    </row>
    <row r="80" spans="1:18" ht="12.75" customHeight="1">
      <c r="A80" s="106"/>
      <c r="B80" s="134">
        <v>47</v>
      </c>
      <c r="C80" s="136" t="e">
        <f>VLOOKUP(B80,'пр.взв.'!B6:D232,2,FALSE)</f>
        <v>#N/A</v>
      </c>
      <c r="D80" s="136" t="e">
        <f>VLOOKUP(C80,'пр.взв.'!C6:E232,2,FALSE)</f>
        <v>#N/A</v>
      </c>
      <c r="E80" s="136" t="e">
        <f>VLOOKUP(D80,'пр.взв.'!D6:F232,2,FALSE)</f>
        <v>#N/A</v>
      </c>
      <c r="F80" s="128"/>
      <c r="G80" s="128"/>
      <c r="H80" s="130"/>
      <c r="I80" s="132"/>
      <c r="K80" s="134">
        <v>48</v>
      </c>
      <c r="L80" s="136" t="e">
        <f>VLOOKUP(K80,'пр.взв.'!B6:D232,2,FALSE)</f>
        <v>#N/A</v>
      </c>
      <c r="M80" s="136" t="e">
        <f>VLOOKUP(L80,'пр.взв.'!C6:E232,2,FALSE)</f>
        <v>#N/A</v>
      </c>
      <c r="N80" s="136" t="e">
        <f>VLOOKUP(M80,'пр.взв.'!D6:F232,2,FALSE)</f>
        <v>#N/A</v>
      </c>
      <c r="O80" s="128"/>
      <c r="P80" s="128"/>
      <c r="Q80" s="130"/>
      <c r="R80" s="132"/>
    </row>
    <row r="81" spans="1:18" ht="13.5" customHeight="1" thickBot="1">
      <c r="A81" s="106"/>
      <c r="B81" s="147"/>
      <c r="C81" s="148"/>
      <c r="D81" s="148"/>
      <c r="E81" s="148"/>
      <c r="F81" s="144"/>
      <c r="G81" s="144"/>
      <c r="H81" s="145"/>
      <c r="I81" s="146"/>
      <c r="K81" s="147"/>
      <c r="L81" s="148"/>
      <c r="M81" s="148"/>
      <c r="N81" s="148"/>
      <c r="O81" s="144"/>
      <c r="P81" s="144"/>
      <c r="Q81" s="145"/>
      <c r="R81" s="146"/>
    </row>
    <row r="82" spans="1:18" ht="12.75" customHeight="1">
      <c r="A82" s="106"/>
      <c r="B82" s="141">
        <v>31</v>
      </c>
      <c r="C82" s="142" t="str">
        <f>VLOOKUP(B82,'пр.взв.'!B6:D232,2,FALSE)</f>
        <v>Жданов Владимир Васильевич</v>
      </c>
      <c r="D82" s="142" t="str">
        <f>VLOOKUP(C82,'пр.взв.'!C6:E232,2,FALSE)</f>
        <v>29.01.1990, КМС</v>
      </c>
      <c r="E82" s="142" t="str">
        <f>VLOOKUP(D82,'пр.взв.'!D6:F232,2,FALSE)</f>
        <v>СФО, Алтайский, Барнаул, МО</v>
      </c>
      <c r="F82" s="138"/>
      <c r="G82" s="138"/>
      <c r="H82" s="139"/>
      <c r="I82" s="140"/>
      <c r="K82" s="141">
        <v>32</v>
      </c>
      <c r="L82" s="142" t="str">
        <f>VLOOKUP(K82,'пр.взв.'!B6:D232,2,FALSE)</f>
        <v>Ильясов Эли Зайндиевич</v>
      </c>
      <c r="M82" s="142" t="str">
        <f>VLOOKUP(L82,'пр.взв.'!C6:E232,2,FALSE)</f>
        <v>25.01.1992, КМС</v>
      </c>
      <c r="N82" s="142" t="str">
        <f>VLOOKUP(M82,'пр.взв.'!D6:F232,2,FALSE)</f>
        <v>ПФО, Саратовская, Вольск, МО</v>
      </c>
      <c r="O82" s="138"/>
      <c r="P82" s="138"/>
      <c r="Q82" s="139"/>
      <c r="R82" s="140"/>
    </row>
    <row r="83" spans="1:18" ht="12.75" customHeight="1">
      <c r="A83" s="106"/>
      <c r="B83" s="134"/>
      <c r="C83" s="143"/>
      <c r="D83" s="143"/>
      <c r="E83" s="143"/>
      <c r="F83" s="128"/>
      <c r="G83" s="128"/>
      <c r="H83" s="130"/>
      <c r="I83" s="132"/>
      <c r="K83" s="134"/>
      <c r="L83" s="143"/>
      <c r="M83" s="143"/>
      <c r="N83" s="143"/>
      <c r="O83" s="128"/>
      <c r="P83" s="128"/>
      <c r="Q83" s="130"/>
      <c r="R83" s="132"/>
    </row>
    <row r="84" spans="1:18" ht="12.75" customHeight="1">
      <c r="A84" s="106"/>
      <c r="B84" s="134">
        <v>63</v>
      </c>
      <c r="C84" s="136" t="e">
        <f>VLOOKUP(B84,'пр.взв.'!B6:D232,2,FALSE)</f>
        <v>#N/A</v>
      </c>
      <c r="D84" s="136" t="e">
        <f>VLOOKUP(C84,'пр.взв.'!C6:E232,2,FALSE)</f>
        <v>#N/A</v>
      </c>
      <c r="E84" s="136" t="e">
        <f>VLOOKUP(D84,'пр.взв.'!D6:F232,2,FALSE)</f>
        <v>#N/A</v>
      </c>
      <c r="F84" s="128"/>
      <c r="G84" s="128"/>
      <c r="H84" s="130"/>
      <c r="I84" s="132"/>
      <c r="K84" s="134">
        <v>64</v>
      </c>
      <c r="L84" s="136" t="e">
        <f>VLOOKUP(K84,'пр.взв.'!B6:D232,2,FALSE)</f>
        <v>#N/A</v>
      </c>
      <c r="M84" s="136" t="e">
        <f>VLOOKUP(L84,'пр.взв.'!C6:E232,2,FALSE)</f>
        <v>#N/A</v>
      </c>
      <c r="N84" s="136" t="e">
        <f>VLOOKUP(M84,'пр.взв.'!D6:F232,2,FALSE)</f>
        <v>#N/A</v>
      </c>
      <c r="O84" s="128"/>
      <c r="P84" s="128"/>
      <c r="Q84" s="130"/>
      <c r="R84" s="132"/>
    </row>
    <row r="85" spans="1:18" ht="13.5" customHeight="1" thickBot="1">
      <c r="A85" s="106"/>
      <c r="B85" s="135"/>
      <c r="C85" s="137"/>
      <c r="D85" s="137"/>
      <c r="E85" s="137"/>
      <c r="F85" s="129"/>
      <c r="G85" s="129"/>
      <c r="H85" s="131"/>
      <c r="I85" s="133"/>
      <c r="K85" s="135"/>
      <c r="L85" s="137"/>
      <c r="M85" s="137"/>
      <c r="N85" s="137"/>
      <c r="O85" s="129"/>
      <c r="P85" s="129"/>
      <c r="Q85" s="131"/>
      <c r="R85" s="133"/>
    </row>
    <row r="86" spans="1:9" ht="12.75">
      <c r="A86" s="106"/>
      <c r="B86" s="106"/>
      <c r="C86" s="106"/>
      <c r="D86" s="106"/>
      <c r="E86" s="106"/>
      <c r="F86" s="106"/>
      <c r="G86" s="106"/>
      <c r="H86" s="106"/>
      <c r="I86" s="106"/>
    </row>
    <row r="87" spans="1:9" ht="12.75">
      <c r="A87" s="106"/>
      <c r="B87" s="106"/>
      <c r="C87" s="106"/>
      <c r="D87" s="106"/>
      <c r="E87" s="106"/>
      <c r="F87" s="106"/>
      <c r="G87" s="106"/>
      <c r="H87" s="106"/>
      <c r="I87" s="106"/>
    </row>
    <row r="88" spans="1:9" ht="12.75">
      <c r="A88" s="106"/>
      <c r="B88" s="106"/>
      <c r="C88" s="106"/>
      <c r="D88" s="106"/>
      <c r="E88" s="106"/>
      <c r="F88" s="106"/>
      <c r="G88" s="106"/>
      <c r="H88" s="106"/>
      <c r="I88" s="106"/>
    </row>
    <row r="89" spans="1:9" ht="12.75">
      <c r="A89" s="106"/>
      <c r="B89" s="106"/>
      <c r="C89" s="106"/>
      <c r="D89" s="106"/>
      <c r="E89" s="106"/>
      <c r="F89" s="106"/>
      <c r="G89" s="106"/>
      <c r="H89" s="106"/>
      <c r="I89" s="106"/>
    </row>
    <row r="90" spans="1:9" ht="12.75">
      <c r="A90" s="106"/>
      <c r="B90" s="106"/>
      <c r="C90" s="106"/>
      <c r="D90" s="106"/>
      <c r="E90" s="106"/>
      <c r="F90" s="106"/>
      <c r="G90" s="106"/>
      <c r="H90" s="106"/>
      <c r="I90" s="106"/>
    </row>
    <row r="91" spans="1:9" ht="12.75">
      <c r="A91" s="106"/>
      <c r="B91" s="106"/>
      <c r="C91" s="106"/>
      <c r="D91" s="106"/>
      <c r="E91" s="106"/>
      <c r="F91" s="106"/>
      <c r="G91" s="106"/>
      <c r="H91" s="106"/>
      <c r="I91" s="106"/>
    </row>
    <row r="92" spans="1:9" ht="12.75">
      <c r="A92" s="106"/>
      <c r="B92" s="106"/>
      <c r="C92" s="106"/>
      <c r="D92" s="106"/>
      <c r="E92" s="106"/>
      <c r="F92" s="106"/>
      <c r="G92" s="106"/>
      <c r="H92" s="106"/>
      <c r="I92" s="106"/>
    </row>
    <row r="93" spans="1:9" ht="12.75">
      <c r="A93" s="106"/>
      <c r="B93" s="106"/>
      <c r="C93" s="106"/>
      <c r="D93" s="106"/>
      <c r="E93" s="106"/>
      <c r="F93" s="106"/>
      <c r="G93" s="106"/>
      <c r="H93" s="106"/>
      <c r="I93" s="106"/>
    </row>
    <row r="94" spans="1:9" ht="12.75">
      <c r="A94" s="106"/>
      <c r="B94" s="106"/>
      <c r="C94" s="106"/>
      <c r="D94" s="106"/>
      <c r="E94" s="106"/>
      <c r="F94" s="106"/>
      <c r="G94" s="106"/>
      <c r="H94" s="106"/>
      <c r="I94" s="106"/>
    </row>
  </sheetData>
  <sheetProtection/>
  <mergeCells count="565">
    <mergeCell ref="Q82:Q83"/>
    <mergeCell ref="R82:R83"/>
    <mergeCell ref="K84:K85"/>
    <mergeCell ref="L84:L85"/>
    <mergeCell ref="M84:M85"/>
    <mergeCell ref="N84:N85"/>
    <mergeCell ref="O84:O85"/>
    <mergeCell ref="P84:P85"/>
    <mergeCell ref="Q84:Q85"/>
    <mergeCell ref="R84:R85"/>
    <mergeCell ref="K82:K83"/>
    <mergeCell ref="L82:L83"/>
    <mergeCell ref="M82:M83"/>
    <mergeCell ref="N82:N83"/>
    <mergeCell ref="O82:O83"/>
    <mergeCell ref="P82:P83"/>
    <mergeCell ref="Q78:Q79"/>
    <mergeCell ref="R78:R79"/>
    <mergeCell ref="O80:O81"/>
    <mergeCell ref="P80:P81"/>
    <mergeCell ref="Q80:Q81"/>
    <mergeCell ref="R80:R81"/>
    <mergeCell ref="O78:O79"/>
    <mergeCell ref="P78:P79"/>
    <mergeCell ref="K80:K81"/>
    <mergeCell ref="L80:L81"/>
    <mergeCell ref="M80:M81"/>
    <mergeCell ref="N80:N81"/>
    <mergeCell ref="K78:K79"/>
    <mergeCell ref="L78:L79"/>
    <mergeCell ref="M78:M79"/>
    <mergeCell ref="N78:N79"/>
    <mergeCell ref="Q74:Q75"/>
    <mergeCell ref="R74:R75"/>
    <mergeCell ref="K76:K77"/>
    <mergeCell ref="L76:L77"/>
    <mergeCell ref="M76:M77"/>
    <mergeCell ref="N76:N77"/>
    <mergeCell ref="O76:O77"/>
    <mergeCell ref="P76:P77"/>
    <mergeCell ref="Q76:Q77"/>
    <mergeCell ref="R76:R77"/>
    <mergeCell ref="K74:K75"/>
    <mergeCell ref="L74:L75"/>
    <mergeCell ref="M74:M75"/>
    <mergeCell ref="N74:N75"/>
    <mergeCell ref="O74:O75"/>
    <mergeCell ref="P74:P75"/>
    <mergeCell ref="Q70:Q71"/>
    <mergeCell ref="R70:R71"/>
    <mergeCell ref="O72:O73"/>
    <mergeCell ref="P72:P73"/>
    <mergeCell ref="Q72:Q73"/>
    <mergeCell ref="R72:R73"/>
    <mergeCell ref="O70:O71"/>
    <mergeCell ref="P70:P71"/>
    <mergeCell ref="K72:K73"/>
    <mergeCell ref="L72:L73"/>
    <mergeCell ref="M72:M73"/>
    <mergeCell ref="N72:N73"/>
    <mergeCell ref="K70:K71"/>
    <mergeCell ref="L70:L71"/>
    <mergeCell ref="M70:M71"/>
    <mergeCell ref="N70:N71"/>
    <mergeCell ref="Q66:Q67"/>
    <mergeCell ref="R66:R67"/>
    <mergeCell ref="K68:K69"/>
    <mergeCell ref="L68:L69"/>
    <mergeCell ref="M68:M69"/>
    <mergeCell ref="N68:N69"/>
    <mergeCell ref="O68:O69"/>
    <mergeCell ref="P68:P69"/>
    <mergeCell ref="Q68:Q69"/>
    <mergeCell ref="R68:R69"/>
    <mergeCell ref="K66:K67"/>
    <mergeCell ref="L66:L67"/>
    <mergeCell ref="M66:M67"/>
    <mergeCell ref="N66:N67"/>
    <mergeCell ref="O66:O67"/>
    <mergeCell ref="P66:P67"/>
    <mergeCell ref="Q62:Q63"/>
    <mergeCell ref="R62:R63"/>
    <mergeCell ref="O64:O65"/>
    <mergeCell ref="P64:P65"/>
    <mergeCell ref="Q64:Q65"/>
    <mergeCell ref="R64:R65"/>
    <mergeCell ref="O62:O63"/>
    <mergeCell ref="P62:P63"/>
    <mergeCell ref="K64:K65"/>
    <mergeCell ref="L64:L65"/>
    <mergeCell ref="M64:M65"/>
    <mergeCell ref="N64:N65"/>
    <mergeCell ref="K62:K63"/>
    <mergeCell ref="L62:L63"/>
    <mergeCell ref="M62:M63"/>
    <mergeCell ref="N62:N63"/>
    <mergeCell ref="Q58:Q59"/>
    <mergeCell ref="R58:R59"/>
    <mergeCell ref="K60:K61"/>
    <mergeCell ref="L60:L61"/>
    <mergeCell ref="M60:M61"/>
    <mergeCell ref="N60:N61"/>
    <mergeCell ref="O60:O61"/>
    <mergeCell ref="P60:P61"/>
    <mergeCell ref="Q60:Q61"/>
    <mergeCell ref="R60:R61"/>
    <mergeCell ref="K58:K59"/>
    <mergeCell ref="L58:L59"/>
    <mergeCell ref="M58:M59"/>
    <mergeCell ref="N58:N59"/>
    <mergeCell ref="O58:O59"/>
    <mergeCell ref="P58:P59"/>
    <mergeCell ref="Q54:Q55"/>
    <mergeCell ref="R54:R55"/>
    <mergeCell ref="O56:O57"/>
    <mergeCell ref="P56:P57"/>
    <mergeCell ref="Q56:Q57"/>
    <mergeCell ref="R56:R57"/>
    <mergeCell ref="O54:O55"/>
    <mergeCell ref="P54:P55"/>
    <mergeCell ref="K56:K57"/>
    <mergeCell ref="L56:L57"/>
    <mergeCell ref="M56:M57"/>
    <mergeCell ref="N56:N57"/>
    <mergeCell ref="K54:K55"/>
    <mergeCell ref="L54:L55"/>
    <mergeCell ref="M54:M55"/>
    <mergeCell ref="N54:N55"/>
    <mergeCell ref="K50:R50"/>
    <mergeCell ref="K52:K53"/>
    <mergeCell ref="L52:L53"/>
    <mergeCell ref="M52:M53"/>
    <mergeCell ref="N52:N53"/>
    <mergeCell ref="O52:O53"/>
    <mergeCell ref="P52:P53"/>
    <mergeCell ref="Q52:Q53"/>
    <mergeCell ref="R52:R53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3:K34"/>
    <mergeCell ref="L33:L34"/>
    <mergeCell ref="M33:M34"/>
    <mergeCell ref="N33:N34"/>
    <mergeCell ref="O33:O34"/>
    <mergeCell ref="P33:P34"/>
    <mergeCell ref="Q29:Q30"/>
    <mergeCell ref="R29:R30"/>
    <mergeCell ref="O31:O32"/>
    <mergeCell ref="P31:P32"/>
    <mergeCell ref="Q31:Q32"/>
    <mergeCell ref="R31:R32"/>
    <mergeCell ref="O29:O30"/>
    <mergeCell ref="P29:P30"/>
    <mergeCell ref="K31:K32"/>
    <mergeCell ref="L31:L32"/>
    <mergeCell ref="M31:M32"/>
    <mergeCell ref="N31:N32"/>
    <mergeCell ref="K29:K30"/>
    <mergeCell ref="L29:L30"/>
    <mergeCell ref="M29:M30"/>
    <mergeCell ref="N29:N30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5:K26"/>
    <mergeCell ref="L25:L26"/>
    <mergeCell ref="M25:M26"/>
    <mergeCell ref="N25:N26"/>
    <mergeCell ref="O25:O26"/>
    <mergeCell ref="P25:P26"/>
    <mergeCell ref="Q21:Q22"/>
    <mergeCell ref="R21:R22"/>
    <mergeCell ref="O23:O24"/>
    <mergeCell ref="P23:P24"/>
    <mergeCell ref="Q23:Q24"/>
    <mergeCell ref="R23:R24"/>
    <mergeCell ref="O21:O22"/>
    <mergeCell ref="P21:P22"/>
    <mergeCell ref="K23:K24"/>
    <mergeCell ref="L23:L24"/>
    <mergeCell ref="M23:M24"/>
    <mergeCell ref="N23:N24"/>
    <mergeCell ref="K21:K22"/>
    <mergeCell ref="L21:L22"/>
    <mergeCell ref="M21:M22"/>
    <mergeCell ref="N21:N22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17:K18"/>
    <mergeCell ref="L17:L18"/>
    <mergeCell ref="M17:M18"/>
    <mergeCell ref="N17:N18"/>
    <mergeCell ref="O17:O18"/>
    <mergeCell ref="P17:P18"/>
    <mergeCell ref="Q13:Q14"/>
    <mergeCell ref="R13:R14"/>
    <mergeCell ref="O15:O16"/>
    <mergeCell ref="P15:P16"/>
    <mergeCell ref="Q15:Q16"/>
    <mergeCell ref="R15:R16"/>
    <mergeCell ref="O13:O14"/>
    <mergeCell ref="P13:P14"/>
    <mergeCell ref="K15:K16"/>
    <mergeCell ref="L15:L16"/>
    <mergeCell ref="M15:M16"/>
    <mergeCell ref="N15:N16"/>
    <mergeCell ref="K13:K14"/>
    <mergeCell ref="L13:L14"/>
    <mergeCell ref="M13:M14"/>
    <mergeCell ref="N13:N14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9:K10"/>
    <mergeCell ref="L9:L10"/>
    <mergeCell ref="M9:M10"/>
    <mergeCell ref="N9:N10"/>
    <mergeCell ref="O9:O10"/>
    <mergeCell ref="P9:P10"/>
    <mergeCell ref="Q5:Q6"/>
    <mergeCell ref="R5:R6"/>
    <mergeCell ref="O7:O8"/>
    <mergeCell ref="P7:P8"/>
    <mergeCell ref="Q7:Q8"/>
    <mergeCell ref="R7:R8"/>
    <mergeCell ref="O5:O6"/>
    <mergeCell ref="P5:P6"/>
    <mergeCell ref="K7:K8"/>
    <mergeCell ref="L7:L8"/>
    <mergeCell ref="M7:M8"/>
    <mergeCell ref="N7:N8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B50:I50"/>
    <mergeCell ref="B52:B53"/>
    <mergeCell ref="C52:C53"/>
    <mergeCell ref="D52:D53"/>
    <mergeCell ref="E52:E53"/>
    <mergeCell ref="F52:F53"/>
    <mergeCell ref="G52:G53"/>
    <mergeCell ref="H52:H53"/>
    <mergeCell ref="I52:I53"/>
    <mergeCell ref="B54:B55"/>
    <mergeCell ref="C54:C55"/>
    <mergeCell ref="D54:D55"/>
    <mergeCell ref="E54:E55"/>
    <mergeCell ref="F54:F55"/>
    <mergeCell ref="G54:G55"/>
    <mergeCell ref="H54:H55"/>
    <mergeCell ref="I54:I55"/>
    <mergeCell ref="B56:B57"/>
    <mergeCell ref="C56:C57"/>
    <mergeCell ref="D56:D57"/>
    <mergeCell ref="E56:E57"/>
    <mergeCell ref="F56:F57"/>
    <mergeCell ref="G56:G57"/>
    <mergeCell ref="H56:H57"/>
    <mergeCell ref="I56:I57"/>
    <mergeCell ref="B58:B59"/>
    <mergeCell ref="C58:C59"/>
    <mergeCell ref="D58:D59"/>
    <mergeCell ref="E58:E59"/>
    <mergeCell ref="F58:F59"/>
    <mergeCell ref="G58:G59"/>
    <mergeCell ref="H58:H59"/>
    <mergeCell ref="I58:I59"/>
    <mergeCell ref="B60:B61"/>
    <mergeCell ref="C60:C61"/>
    <mergeCell ref="D60:D61"/>
    <mergeCell ref="E60:E61"/>
    <mergeCell ref="F60:F61"/>
    <mergeCell ref="G60:G61"/>
    <mergeCell ref="H60:H61"/>
    <mergeCell ref="I60:I61"/>
    <mergeCell ref="B62:B63"/>
    <mergeCell ref="C62:C63"/>
    <mergeCell ref="D62:D63"/>
    <mergeCell ref="E62:E63"/>
    <mergeCell ref="F62:F63"/>
    <mergeCell ref="G62:G63"/>
    <mergeCell ref="H62:H63"/>
    <mergeCell ref="I62:I63"/>
    <mergeCell ref="B64:B65"/>
    <mergeCell ref="C64:C65"/>
    <mergeCell ref="D64:D65"/>
    <mergeCell ref="E64:E65"/>
    <mergeCell ref="F64:F65"/>
    <mergeCell ref="G64:G65"/>
    <mergeCell ref="H64:H65"/>
    <mergeCell ref="I64:I65"/>
    <mergeCell ref="B66:B67"/>
    <mergeCell ref="C66:C67"/>
    <mergeCell ref="D66:D67"/>
    <mergeCell ref="E66:E67"/>
    <mergeCell ref="F66:F67"/>
    <mergeCell ref="G66:G67"/>
    <mergeCell ref="H66:H67"/>
    <mergeCell ref="I66:I67"/>
    <mergeCell ref="B68:B69"/>
    <mergeCell ref="C68:C69"/>
    <mergeCell ref="D68:D69"/>
    <mergeCell ref="E68:E69"/>
    <mergeCell ref="F68:F69"/>
    <mergeCell ref="G68:G69"/>
    <mergeCell ref="H68:H69"/>
    <mergeCell ref="I68:I69"/>
    <mergeCell ref="B70:B71"/>
    <mergeCell ref="C70:C71"/>
    <mergeCell ref="D70:D71"/>
    <mergeCell ref="E70:E71"/>
    <mergeCell ref="F70:F71"/>
    <mergeCell ref="G70:G71"/>
    <mergeCell ref="H70:H71"/>
    <mergeCell ref="I70:I71"/>
    <mergeCell ref="B72:B73"/>
    <mergeCell ref="C72:C73"/>
    <mergeCell ref="D72:D73"/>
    <mergeCell ref="E72:E73"/>
    <mergeCell ref="F72:F73"/>
    <mergeCell ref="G72:G73"/>
    <mergeCell ref="H72:H73"/>
    <mergeCell ref="I72:I73"/>
    <mergeCell ref="B74:B75"/>
    <mergeCell ref="C74:C75"/>
    <mergeCell ref="D74:D75"/>
    <mergeCell ref="E74:E75"/>
    <mergeCell ref="F74:F75"/>
    <mergeCell ref="G74:G75"/>
    <mergeCell ref="H74:H75"/>
    <mergeCell ref="I74:I75"/>
    <mergeCell ref="B76:B77"/>
    <mergeCell ref="C76:C77"/>
    <mergeCell ref="D76:D77"/>
    <mergeCell ref="E76:E77"/>
    <mergeCell ref="F76:F77"/>
    <mergeCell ref="G76:G77"/>
    <mergeCell ref="H76:H77"/>
    <mergeCell ref="I76:I77"/>
    <mergeCell ref="B78:B79"/>
    <mergeCell ref="C78:C79"/>
    <mergeCell ref="D78:D79"/>
    <mergeCell ref="E78:E79"/>
    <mergeCell ref="F78:F79"/>
    <mergeCell ref="G78:G79"/>
    <mergeCell ref="H78:H79"/>
    <mergeCell ref="I78:I79"/>
    <mergeCell ref="B80:B81"/>
    <mergeCell ref="C80:C81"/>
    <mergeCell ref="D80:D81"/>
    <mergeCell ref="E80:E81"/>
    <mergeCell ref="F80:F81"/>
    <mergeCell ref="G80:G81"/>
    <mergeCell ref="H80:H81"/>
    <mergeCell ref="I80:I81"/>
    <mergeCell ref="B82:B83"/>
    <mergeCell ref="C82:C83"/>
    <mergeCell ref="D82:D83"/>
    <mergeCell ref="E82:E83"/>
    <mergeCell ref="F82:F83"/>
    <mergeCell ref="G82:G83"/>
    <mergeCell ref="H82:H83"/>
    <mergeCell ref="I82:I83"/>
    <mergeCell ref="B84:B85"/>
    <mergeCell ref="C84:C85"/>
    <mergeCell ref="D84:D85"/>
    <mergeCell ref="E84:E85"/>
    <mergeCell ref="F84:F85"/>
    <mergeCell ref="G84:G85"/>
    <mergeCell ref="H84:H85"/>
    <mergeCell ref="I84:I85"/>
  </mergeCells>
  <printOptions horizontalCentered="1"/>
  <pageMargins left="0" right="0" top="0" bottom="0" header="0.5118110236220472" footer="0.5118110236220472"/>
  <pageSetup horizontalDpi="300" verticalDpi="300" orientation="portrait" paperSize="9" r:id="rId1"/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134"/>
  <sheetViews>
    <sheetView zoomScalePageLayoutView="0" workbookViewId="0" topLeftCell="A37">
      <selection activeCell="J28" sqref="J28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17.00390625" style="0" customWidth="1"/>
    <col min="6" max="6" width="8.28125" style="0" customWidth="1"/>
    <col min="7" max="7" width="23.57421875" style="0" customWidth="1"/>
  </cols>
  <sheetData>
    <row r="1" spans="1:7" ht="15" customHeight="1" thickBot="1">
      <c r="A1" s="181" t="s">
        <v>26</v>
      </c>
      <c r="B1" s="181"/>
      <c r="C1" s="181"/>
      <c r="D1" s="181"/>
      <c r="E1" s="181"/>
      <c r="F1" s="181"/>
      <c r="G1" s="181"/>
    </row>
    <row r="2" spans="2:7" ht="13.5" customHeight="1" thickBot="1">
      <c r="B2" s="167" t="s">
        <v>28</v>
      </c>
      <c r="C2" s="167"/>
      <c r="D2" s="168" t="str">
        <f>HYPERLINK('[1]реквизиты'!$A$2)</f>
        <v>Первенство России по самбо среди юниоров 1990-1991г.р.</v>
      </c>
      <c r="E2" s="169"/>
      <c r="F2" s="169"/>
      <c r="G2" s="170"/>
    </row>
    <row r="3" spans="2:7" ht="12.75" customHeight="1">
      <c r="B3" s="97"/>
      <c r="C3" s="172" t="str">
        <f>HYPERLINK('[1]реквизиты'!$A$3)</f>
        <v>16-20.02.2010г.                                       г.Челябинск</v>
      </c>
      <c r="D3" s="172"/>
      <c r="E3" s="172"/>
      <c r="F3" s="167" t="str">
        <f>HYPERLINK('пр.взв.'!F3)</f>
        <v>в.к.68 кг</v>
      </c>
      <c r="G3" s="171"/>
    </row>
    <row r="4" spans="1:7" ht="12.75">
      <c r="A4" s="177" t="s">
        <v>8</v>
      </c>
      <c r="B4" s="179" t="s">
        <v>3</v>
      </c>
      <c r="C4" s="177" t="s">
        <v>4</v>
      </c>
      <c r="D4" s="177" t="s">
        <v>5</v>
      </c>
      <c r="E4" s="177" t="s">
        <v>6</v>
      </c>
      <c r="F4" s="177" t="s">
        <v>9</v>
      </c>
      <c r="G4" s="177" t="s">
        <v>7</v>
      </c>
    </row>
    <row r="5" spans="1:7" ht="9.75" customHeight="1">
      <c r="A5" s="178"/>
      <c r="B5" s="180"/>
      <c r="C5" s="178"/>
      <c r="D5" s="178"/>
      <c r="E5" s="178"/>
      <c r="F5" s="178"/>
      <c r="G5" s="178"/>
    </row>
    <row r="6" spans="1:7" ht="11.25" customHeight="1">
      <c r="A6" s="173" t="s">
        <v>30</v>
      </c>
      <c r="B6" s="174">
        <v>27</v>
      </c>
      <c r="C6" s="163" t="str">
        <f>VLOOKUP(B6,'пр.взв.'!B6:G133,2,FALSE)</f>
        <v>Кондрашов Игорь Константинович</v>
      </c>
      <c r="D6" s="165" t="str">
        <f>VLOOKUP(B6,'пр.взв.'!B6:G133,3,FALSE)</f>
        <v>10.06.1992, КМС</v>
      </c>
      <c r="E6" s="165" t="str">
        <f>VLOOKUP(B6,'пр.взв.'!B6:G133,4,FALSE)</f>
        <v>Москва, ПР</v>
      </c>
      <c r="F6" s="165" t="str">
        <f>VLOOKUP(B6,'пр.взв.'!B6:G133,5,FALSE)</f>
        <v>002025</v>
      </c>
      <c r="G6" s="163" t="str">
        <f>VLOOKUP(B6,'пр.взв.'!B6:G133,6,FALSE)</f>
        <v>Франковский В.В., Никитин А.М.</v>
      </c>
    </row>
    <row r="7" spans="1:7" ht="11.25" customHeight="1">
      <c r="A7" s="173"/>
      <c r="B7" s="174"/>
      <c r="C7" s="164"/>
      <c r="D7" s="166"/>
      <c r="E7" s="166"/>
      <c r="F7" s="166"/>
      <c r="G7" s="164"/>
    </row>
    <row r="8" spans="1:7" ht="11.25" customHeight="1">
      <c r="A8" s="173" t="s">
        <v>31</v>
      </c>
      <c r="B8" s="174">
        <v>8</v>
      </c>
      <c r="C8" s="163" t="str">
        <f>VLOOKUP(B8,'пр.взв.'!B6:G133,2,FALSE)</f>
        <v>Сухоцький Дмитрий Геннадьевич</v>
      </c>
      <c r="D8" s="165" t="str">
        <f>VLOOKUP(B8,'пр.взв.'!B6:G133,3,FALSE)</f>
        <v>04.01.1990, КМС</v>
      </c>
      <c r="E8" s="165" t="str">
        <f>VLOOKUP(B8,'пр.взв.'!B6:G133,4,FALSE)</f>
        <v>ЦФО, Брянская, Брянск, Д</v>
      </c>
      <c r="F8" s="165" t="str">
        <f>VLOOKUP(B8,'пр.взв.'!B6:G133,5,FALSE)</f>
        <v>004040</v>
      </c>
      <c r="G8" s="163" t="str">
        <f>VLOOKUP(B8,'пр.взв.'!B6:G133,6,FALSE)</f>
        <v>Терешок А.А., Фукс А.И.</v>
      </c>
    </row>
    <row r="9" spans="1:7" ht="11.25" customHeight="1">
      <c r="A9" s="173"/>
      <c r="B9" s="174"/>
      <c r="C9" s="164"/>
      <c r="D9" s="166"/>
      <c r="E9" s="166"/>
      <c r="F9" s="166"/>
      <c r="G9" s="164"/>
    </row>
    <row r="10" spans="1:7" ht="11.25" customHeight="1">
      <c r="A10" s="173" t="s">
        <v>32</v>
      </c>
      <c r="B10" s="174">
        <v>29</v>
      </c>
      <c r="C10" s="163" t="str">
        <f>VLOOKUP(B10,'пр.взв.'!B6:G133,2,FALSE)</f>
        <v>Малышев Александр Владимирович</v>
      </c>
      <c r="D10" s="165" t="str">
        <f>VLOOKUP(B10,'пр.взв.'!B6:G133,3,FALSE)</f>
        <v>31.03.1990, КМС</v>
      </c>
      <c r="E10" s="165" t="str">
        <f>VLOOKUP(B10,'пр.взв.'!B6:G133,4,FALSE)</f>
        <v>ПФО,Пензенская, Пенза,ВС </v>
      </c>
      <c r="F10" s="165" t="str">
        <f>VLOOKUP(B10,'пр.взв.'!B6:G133,5,FALSE)</f>
        <v>001686</v>
      </c>
      <c r="G10" s="163" t="str">
        <f>VLOOKUP(B10,'пр.взв.'!B6:G133,6,FALSE)</f>
        <v>Надькин В.А., Климов В.А., Ивентьев А.В.</v>
      </c>
    </row>
    <row r="11" spans="1:7" ht="11.25" customHeight="1">
      <c r="A11" s="173"/>
      <c r="B11" s="174"/>
      <c r="C11" s="164"/>
      <c r="D11" s="166"/>
      <c r="E11" s="166"/>
      <c r="F11" s="166"/>
      <c r="G11" s="164"/>
    </row>
    <row r="12" spans="1:7" ht="11.25" customHeight="1">
      <c r="A12" s="173" t="s">
        <v>32</v>
      </c>
      <c r="B12" s="174">
        <v>17</v>
      </c>
      <c r="C12" s="163" t="str">
        <f>VLOOKUP(B12,'пр.взв.'!B6:G133,2,FALSE)</f>
        <v>Суханов Денис Николаевич</v>
      </c>
      <c r="D12" s="165" t="str">
        <f>VLOOKUP(B12,'пр.взв.'!B6:G133,3,FALSE)</f>
        <v>20.03.1991, МСМК</v>
      </c>
      <c r="E12" s="165" t="str">
        <f>VLOOKUP(B12,'пр.взв.'!B6:G133,4,FALSE)</f>
        <v>УФО, Курганская, Курган,МО</v>
      </c>
      <c r="F12" s="175">
        <f>VLOOKUP(B12,'пр.взв.'!B6:G133,5,FALSE)</f>
        <v>0</v>
      </c>
      <c r="G12" s="163" t="str">
        <f>VLOOKUP(B12,'пр.взв.'!B6:G133,6,FALSE)</f>
        <v>Стенников М.Г., Бородин О.Б.</v>
      </c>
    </row>
    <row r="13" spans="1:7" ht="11.25" customHeight="1">
      <c r="A13" s="173"/>
      <c r="B13" s="174"/>
      <c r="C13" s="164"/>
      <c r="D13" s="166"/>
      <c r="E13" s="166"/>
      <c r="F13" s="176"/>
      <c r="G13" s="164"/>
    </row>
    <row r="14" spans="1:7" ht="11.25" customHeight="1">
      <c r="A14" s="173" t="s">
        <v>34</v>
      </c>
      <c r="B14" s="174">
        <v>14</v>
      </c>
      <c r="C14" s="163" t="str">
        <f>VLOOKUP(B14,'пр.взв.'!B6:G133,2,FALSE)</f>
        <v>Хатхоху Байзет Заурбиевич</v>
      </c>
      <c r="D14" s="165" t="str">
        <f>VLOOKUP(B14,'пр.взв.'!B6:G133,3,FALSE)</f>
        <v>19.01.1991, КМС</v>
      </c>
      <c r="E14" s="165" t="str">
        <f>VLOOKUP(B14,'пр.взв.'!B6:G133,4,FALSE)</f>
        <v>ЮФО, Р.Адыгея, Майкоп</v>
      </c>
      <c r="F14" s="165" t="str">
        <f>VLOOKUP(B14,'пр.взв.'!B6:G133,5,FALSE)</f>
        <v>002750</v>
      </c>
      <c r="G14" s="163" t="str">
        <f>VLOOKUP(B14,'пр.взв.'!B6:G141,6,FALSE)</f>
        <v>Хот Ю., Хабаху А.</v>
      </c>
    </row>
    <row r="15" spans="1:7" ht="11.25" customHeight="1">
      <c r="A15" s="173"/>
      <c r="B15" s="174"/>
      <c r="C15" s="164"/>
      <c r="D15" s="166"/>
      <c r="E15" s="166"/>
      <c r="F15" s="166"/>
      <c r="G15" s="164"/>
    </row>
    <row r="16" spans="1:7" ht="11.25" customHeight="1">
      <c r="A16" s="173" t="s">
        <v>34</v>
      </c>
      <c r="B16" s="174">
        <v>12</v>
      </c>
      <c r="C16" s="163" t="str">
        <f>VLOOKUP(B16,'пр.взв.'!B6:G133,2,FALSE)</f>
        <v>Горюнов Роман Олегович</v>
      </c>
      <c r="D16" s="165" t="str">
        <f>VLOOKUP(B16,'пр.взв.'!B6:G133,3,FALSE)</f>
        <v>27.07.1990, МС</v>
      </c>
      <c r="E16" s="165" t="str">
        <f>VLOOKUP(B16,'пр.взв.'!B6:G133,4,FALSE)</f>
        <v>ПФО, Нижегородская, Н.Новгород, МО</v>
      </c>
      <c r="F16" s="165" t="str">
        <f>VLOOKUP(B16,'пр.взв.'!B6:G133,5,FALSE)</f>
        <v>008118</v>
      </c>
      <c r="G16" s="163" t="str">
        <f>VLOOKUP(B16,'пр.взв.'!B6:G143,6,FALSE)</f>
        <v>Рахматуллин Р.Х.</v>
      </c>
    </row>
    <row r="17" spans="1:7" ht="11.25" customHeight="1">
      <c r="A17" s="173"/>
      <c r="B17" s="174"/>
      <c r="C17" s="164"/>
      <c r="D17" s="166"/>
      <c r="E17" s="166"/>
      <c r="F17" s="166"/>
      <c r="G17" s="164"/>
    </row>
    <row r="18" spans="1:7" ht="11.25" customHeight="1">
      <c r="A18" s="173" t="s">
        <v>36</v>
      </c>
      <c r="B18" s="174">
        <v>11</v>
      </c>
      <c r="C18" s="163" t="str">
        <f>VLOOKUP(B18,'пр.взв.'!B6:G1338,2,FALSE)</f>
        <v>Асадуллин Альфир Азаматович</v>
      </c>
      <c r="D18" s="165" t="str">
        <f>VLOOKUP(B18,'пр.взв.'!B6:G133,3,FALSE)</f>
        <v>01.01.1990, КМС</v>
      </c>
      <c r="E18" s="165" t="str">
        <f>VLOOKUP(B18,'пр.взв.'!B6:G133,4,FALSE)</f>
        <v>УФО, Челябинская, Магнитогорск, МО</v>
      </c>
      <c r="F18" s="175">
        <f>VLOOKUP(B18,'пр.взв.'!B6:G133,5,FALSE)</f>
        <v>0</v>
      </c>
      <c r="G18" s="163" t="str">
        <f>VLOOKUP(B18,'пр.взв.'!B6:G145,6,FALSE)</f>
        <v>Плотников А.И.</v>
      </c>
    </row>
    <row r="19" spans="1:7" ht="11.25" customHeight="1">
      <c r="A19" s="173"/>
      <c r="B19" s="174"/>
      <c r="C19" s="164"/>
      <c r="D19" s="166"/>
      <c r="E19" s="166"/>
      <c r="F19" s="176"/>
      <c r="G19" s="164"/>
    </row>
    <row r="20" spans="1:7" ht="11.25" customHeight="1">
      <c r="A20" s="173" t="s">
        <v>36</v>
      </c>
      <c r="B20" s="174">
        <v>6</v>
      </c>
      <c r="C20" s="163" t="str">
        <f>VLOOKUP(B20,'пр.взв.'!B6:G133,2,FALSE)</f>
        <v>Власов Андрей Романович</v>
      </c>
      <c r="D20" s="165" t="str">
        <f>VLOOKUP(B20,'пр.взв.'!B6:G133,3,FALSE)</f>
        <v>05.09.1991, КМС</v>
      </c>
      <c r="E20" s="165" t="str">
        <f>VLOOKUP(B20,'пр.взв.'!B6:G133,4,FALSE)</f>
        <v>Москва, Д</v>
      </c>
      <c r="F20" s="165" t="str">
        <f>VLOOKUP(B20,'пр.взв.'!B6:G133,5,FALSE)</f>
        <v>000971</v>
      </c>
      <c r="G20" s="163" t="str">
        <f>VLOOKUP(B20,'пр.взв.'!B6:G147,6,FALSE)</f>
        <v>Сальников В.В., Кобанов Д.Б.</v>
      </c>
    </row>
    <row r="21" spans="1:7" ht="11.25" customHeight="1">
      <c r="A21" s="173"/>
      <c r="B21" s="174"/>
      <c r="C21" s="164"/>
      <c r="D21" s="166"/>
      <c r="E21" s="166"/>
      <c r="F21" s="166"/>
      <c r="G21" s="164"/>
    </row>
    <row r="22" spans="1:7" ht="11.25" customHeight="1">
      <c r="A22" s="173" t="s">
        <v>223</v>
      </c>
      <c r="B22" s="174">
        <v>25</v>
      </c>
      <c r="C22" s="163" t="str">
        <f>VLOOKUP(B22,'пр.взв.'!B6:G133,2,FALSE)</f>
        <v>Николаев Владимир Владимирович</v>
      </c>
      <c r="D22" s="165" t="str">
        <f>VLOOKUP(B22,'пр.взв.'!B6:G133,3,FALSE)</f>
        <v>27.03.1991, КМС</v>
      </c>
      <c r="E22" s="165" t="str">
        <f>VLOOKUP(B22,'пр.взв.'!B6:G133,4,FALSE)</f>
        <v>УФО, Свердловская, В.Пышма, ПР</v>
      </c>
      <c r="F22" s="175">
        <f>VLOOKUP(B22,'пр.взв.'!B6:G133,5,FALSE)</f>
        <v>0</v>
      </c>
      <c r="G22" s="163" t="str">
        <f>VLOOKUP(B22,'пр.взв.'!B6:G149,6,FALSE)</f>
        <v>Стенников В.Г., Мельников А.Н.</v>
      </c>
    </row>
    <row r="23" spans="1:7" ht="11.25" customHeight="1">
      <c r="A23" s="173"/>
      <c r="B23" s="174"/>
      <c r="C23" s="164"/>
      <c r="D23" s="166"/>
      <c r="E23" s="166"/>
      <c r="F23" s="176"/>
      <c r="G23" s="164"/>
    </row>
    <row r="24" spans="1:7" ht="11.25" customHeight="1">
      <c r="A24" s="173" t="s">
        <v>223</v>
      </c>
      <c r="B24" s="174">
        <v>7</v>
      </c>
      <c r="C24" s="163" t="str">
        <f>VLOOKUP(B24,'пр.взв.'!B6:G133,2,FALSE)</f>
        <v>Давидов Юрий Артурович</v>
      </c>
      <c r="D24" s="165" t="str">
        <f>VLOOKUP(B24,'пр.взв.'!B6:G133,3,FALSE)</f>
        <v>17.03.1991, КМС</v>
      </c>
      <c r="E24" s="165" t="str">
        <f>VLOOKUP(B24,'пр.взв.'!B6:G133,4,FALSE)</f>
        <v>ЮФО, Краснодарский,Лабинск, Д</v>
      </c>
      <c r="F24" s="175">
        <f>VLOOKUP(B24,'пр.взв.'!B6:G133,5,FALSE)</f>
        <v>0</v>
      </c>
      <c r="G24" s="163" t="str">
        <f>VLOOKUP(B24,'пр.взв.'!B6:G151,6,FALSE)</f>
        <v>Нагоев Р.М.</v>
      </c>
    </row>
    <row r="25" spans="1:7" ht="11.25" customHeight="1">
      <c r="A25" s="173"/>
      <c r="B25" s="174"/>
      <c r="C25" s="164"/>
      <c r="D25" s="166"/>
      <c r="E25" s="166"/>
      <c r="F25" s="176"/>
      <c r="G25" s="164"/>
    </row>
    <row r="26" spans="1:7" ht="11.25" customHeight="1">
      <c r="A26" s="173" t="s">
        <v>223</v>
      </c>
      <c r="B26" s="174">
        <v>2</v>
      </c>
      <c r="C26" s="163" t="str">
        <f>VLOOKUP(B26,'пр.взв.'!B6:G133,2,FALSE)</f>
        <v>Мочунов Сергей Владимирович</v>
      </c>
      <c r="D26" s="165" t="str">
        <f>VLOOKUP(B26,'пр.взв.'!B6:G133,3,FALSE)</f>
        <v>04.05.1990, КМС</v>
      </c>
      <c r="E26" s="165" t="str">
        <f>VLOOKUP(B26,'пр.взв.'!B6:G133,4,FALSE)</f>
        <v>ЦФО, Московская, Электросталь, МО</v>
      </c>
      <c r="F26" s="165" t="str">
        <f>VLOOKUP(B26,'пр.взв.'!B6:G133,5,FALSE)</f>
        <v>001798</v>
      </c>
      <c r="G26" s="163" t="str">
        <f>VLOOKUP(B26,'пр.взв.'!B6:G153,6,FALSE)</f>
        <v>Липаткин М.Б.</v>
      </c>
    </row>
    <row r="27" spans="1:7" ht="11.25" customHeight="1">
      <c r="A27" s="173"/>
      <c r="B27" s="174"/>
      <c r="C27" s="164"/>
      <c r="D27" s="166"/>
      <c r="E27" s="166"/>
      <c r="F27" s="166"/>
      <c r="G27" s="164"/>
    </row>
    <row r="28" spans="1:7" ht="11.25" customHeight="1">
      <c r="A28" s="173" t="s">
        <v>223</v>
      </c>
      <c r="B28" s="174">
        <v>32</v>
      </c>
      <c r="C28" s="163" t="str">
        <f>VLOOKUP(B28,'пр.взв.'!B6:G133,2,FALSE)</f>
        <v>Ильясов Эли Зайндиевич</v>
      </c>
      <c r="D28" s="165" t="str">
        <f>VLOOKUP(B28,'пр.взв.'!B6:G133,3,FALSE)</f>
        <v>25.01.1992, КМС</v>
      </c>
      <c r="E28" s="165" t="str">
        <f>VLOOKUP(B28,'пр.взв.'!B6:G133,4,FALSE)</f>
        <v>ПФО, Саратовская, Вольск, МО</v>
      </c>
      <c r="F28" s="165" t="str">
        <f>VLOOKUP(B28,'пр.взв.'!B6:G133,5,FALSE)</f>
        <v>017161</v>
      </c>
      <c r="G28" s="163" t="str">
        <f>VLOOKUP(B28,'пр.взв.'!B6:G155,6,FALSE)</f>
        <v>Очкин А.И., Рожкоа В.И.</v>
      </c>
    </row>
    <row r="29" spans="1:7" ht="11.25" customHeight="1">
      <c r="A29" s="173"/>
      <c r="B29" s="174"/>
      <c r="C29" s="164"/>
      <c r="D29" s="166"/>
      <c r="E29" s="166"/>
      <c r="F29" s="166"/>
      <c r="G29" s="164"/>
    </row>
    <row r="30" spans="1:7" ht="11.25" customHeight="1">
      <c r="A30" s="173" t="s">
        <v>224</v>
      </c>
      <c r="B30" s="174">
        <v>33</v>
      </c>
      <c r="C30" s="163" t="str">
        <f>VLOOKUP(B30,'пр.взв.'!B6:G133,2,FALSE)</f>
        <v>Гаджиев Магомед Магомедович</v>
      </c>
      <c r="D30" s="165" t="str">
        <f>VLOOKUP(B30,'пр.взв.'!B6:G133,3,FALSE)</f>
        <v>24.12.1990, КМС</v>
      </c>
      <c r="E30" s="165" t="str">
        <f>VLOOKUP(B30,'пр.взв.'!B6:G133,4,FALSE)</f>
        <v>Москва, Д</v>
      </c>
      <c r="F30" s="165" t="str">
        <f>VLOOKUP(B30,'пр.взв.'!B6:G133,5,FALSE)</f>
        <v>001002</v>
      </c>
      <c r="G30" s="163" t="str">
        <f>VLOOKUP(B30,'пр.взв.'!B6:G157,6,FALSE)</f>
        <v>Сальников В.В., Кобанов Д.Б.</v>
      </c>
    </row>
    <row r="31" spans="1:7" ht="11.25" customHeight="1">
      <c r="A31" s="173"/>
      <c r="B31" s="174"/>
      <c r="C31" s="164"/>
      <c r="D31" s="166"/>
      <c r="E31" s="166"/>
      <c r="F31" s="166"/>
      <c r="G31" s="164"/>
    </row>
    <row r="32" spans="1:7" ht="11.25" customHeight="1">
      <c r="A32" s="173" t="s">
        <v>224</v>
      </c>
      <c r="B32" s="174">
        <v>3</v>
      </c>
      <c r="C32" s="163" t="str">
        <f>VLOOKUP(B32,'пр.взв.'!B6:G133,2,FALSE)</f>
        <v>Сухоцький Олег Геннадьевич</v>
      </c>
      <c r="D32" s="165" t="str">
        <f>VLOOKUP(B32,'пр.взв.'!B6:G133,3,FALSE)</f>
        <v>04.01.1990, КМС</v>
      </c>
      <c r="E32" s="165" t="str">
        <f>VLOOKUP(B32,'пр.взв.'!B6:G159,4,FALSE)</f>
        <v>ЦФО, Брянская, Брянск, Д</v>
      </c>
      <c r="F32" s="165" t="str">
        <f>VLOOKUP(B32,'пр.взв.'!B6:G133,5,FALSE)</f>
        <v>003817</v>
      </c>
      <c r="G32" s="163" t="str">
        <f>VLOOKUP(B32,'пр.взв.'!B6:G159,6,FALSE)</f>
        <v>Терешок А.А., Фукс А.И.</v>
      </c>
    </row>
    <row r="33" spans="1:7" ht="11.25" customHeight="1">
      <c r="A33" s="173"/>
      <c r="B33" s="174"/>
      <c r="C33" s="164"/>
      <c r="D33" s="166"/>
      <c r="E33" s="166"/>
      <c r="F33" s="166"/>
      <c r="G33" s="164"/>
    </row>
    <row r="34" spans="1:7" ht="11.25" customHeight="1">
      <c r="A34" s="173" t="s">
        <v>224</v>
      </c>
      <c r="B34" s="174">
        <v>30</v>
      </c>
      <c r="C34" s="163" t="str">
        <f>VLOOKUP(B34,'пр.взв.'!B6:G133,2,FALSE)</f>
        <v>Красилов Евгений Юрьевич</v>
      </c>
      <c r="D34" s="165" t="str">
        <f>VLOOKUP(B34,'пр.взв.'!B6:G133,3,FALSE)</f>
        <v>06.06.1991, КМС</v>
      </c>
      <c r="E34" s="165" t="str">
        <f>VLOOKUP(B34,'пр.взв.'!B6:G133,4,FALSE)</f>
        <v>УФО, Курганская, Курган,МО</v>
      </c>
      <c r="F34" s="165" t="str">
        <f>VLOOKUP(B34,'пр.взв.'!B6:G133,5,FALSE)</f>
        <v>002888</v>
      </c>
      <c r="G34" s="163" t="str">
        <f>VLOOKUP(B34,'пр.взв.'!B6:G161,6,FALSE)</f>
        <v>Родионов А.П.</v>
      </c>
    </row>
    <row r="35" spans="1:7" ht="11.25" customHeight="1">
      <c r="A35" s="173"/>
      <c r="B35" s="174"/>
      <c r="C35" s="164"/>
      <c r="D35" s="166"/>
      <c r="E35" s="166"/>
      <c r="F35" s="166"/>
      <c r="G35" s="164"/>
    </row>
    <row r="36" spans="1:7" ht="11.25" customHeight="1">
      <c r="A36" s="173" t="s">
        <v>224</v>
      </c>
      <c r="B36" s="174">
        <v>24</v>
      </c>
      <c r="C36" s="163" t="str">
        <f>VLOOKUP(B36,'пр.взв.'!B6:G133,2,FALSE)</f>
        <v>Габибов Бахлул Акиф оглы</v>
      </c>
      <c r="D36" s="165" t="str">
        <f>VLOOKUP(B36,'пр.взв.'!B6:G133,3,FALSE)</f>
        <v>14.10.1991, КМС</v>
      </c>
      <c r="E36" s="165" t="str">
        <f>VLOOKUP(B36,'пр.взв.'!B6:G133,4,FALSE)</f>
        <v>Москва, Д</v>
      </c>
      <c r="F36" s="165" t="str">
        <f>VLOOKUP(B36,'пр.взв.'!B6:G133,5,FALSE)</f>
        <v>001030</v>
      </c>
      <c r="G36" s="163" t="str">
        <f>VLOOKUP(B36,'пр.взв.'!B6:G163,6,FALSE)</f>
        <v>Сальников В.В., Кобанов Д.Б.</v>
      </c>
    </row>
    <row r="37" spans="1:7" ht="11.25" customHeight="1">
      <c r="A37" s="173"/>
      <c r="B37" s="174"/>
      <c r="C37" s="164"/>
      <c r="D37" s="166"/>
      <c r="E37" s="166"/>
      <c r="F37" s="166"/>
      <c r="G37" s="164"/>
    </row>
    <row r="38" spans="1:7" ht="11.25" customHeight="1">
      <c r="A38" s="173" t="s">
        <v>225</v>
      </c>
      <c r="B38" s="174">
        <v>5</v>
      </c>
      <c r="C38" s="163" t="str">
        <f>VLOOKUP(B38,'пр.взв.'!B6:G133,2,FALSE)</f>
        <v>Волков Кирилл Александрович</v>
      </c>
      <c r="D38" s="165" t="str">
        <f>VLOOKUP(B38,'пр.взв.'!B6:G133,3,FALSE)</f>
        <v>25.06.1991, КМС</v>
      </c>
      <c r="E38" s="165" t="str">
        <f>VLOOKUP(B38,'пр.взв.'!B6:G133,4,FALSE)</f>
        <v>ЦФО, Московская, Климовск, МО</v>
      </c>
      <c r="F38" s="175">
        <f>VLOOKUP(B38,'пр.взв.'!B6:G133,5,FALSE)</f>
        <v>0</v>
      </c>
      <c r="G38" s="163" t="str">
        <f>VLOOKUP(B38,'пр.взв.'!B6:G165,6,FALSE)</f>
        <v>Воробьев Д.В., Кряклин В.Л.</v>
      </c>
    </row>
    <row r="39" spans="1:7" ht="11.25" customHeight="1">
      <c r="A39" s="173"/>
      <c r="B39" s="174"/>
      <c r="C39" s="164"/>
      <c r="D39" s="166"/>
      <c r="E39" s="166"/>
      <c r="F39" s="176"/>
      <c r="G39" s="164"/>
    </row>
    <row r="40" spans="1:7" ht="11.25" customHeight="1">
      <c r="A40" s="173" t="s">
        <v>225</v>
      </c>
      <c r="B40" s="174">
        <v>31</v>
      </c>
      <c r="C40" s="163" t="str">
        <f>VLOOKUP(B40,'пр.взв.'!B6:G133,2,FALSE)</f>
        <v>Жданов Владимир Васильевич</v>
      </c>
      <c r="D40" s="165" t="str">
        <f>VLOOKUP(B40,'пр.взв.'!B6:G133,3,FALSE)</f>
        <v>29.01.1990, КМС</v>
      </c>
      <c r="E40" s="165" t="str">
        <f>VLOOKUP(B40,'пр.взв.'!B6:G133,4,FALSE)</f>
        <v>СФО, Алтайский, Барнаул, МО</v>
      </c>
      <c r="F40" s="165" t="str">
        <f>VLOOKUP(B40,'пр.взв.'!B6:G133,5,FALSE)</f>
        <v>001640</v>
      </c>
      <c r="G40" s="163" t="str">
        <f>VLOOKUP(B40,'пр.взв.'!B6:G167,6,FALSE)</f>
        <v>Таскин А.И., Тебереков Г.И.</v>
      </c>
    </row>
    <row r="41" spans="1:7" ht="11.25" customHeight="1">
      <c r="A41" s="173"/>
      <c r="B41" s="174"/>
      <c r="C41" s="164"/>
      <c r="D41" s="166"/>
      <c r="E41" s="166"/>
      <c r="F41" s="166"/>
      <c r="G41" s="164"/>
    </row>
    <row r="42" spans="1:7" ht="11.25" customHeight="1">
      <c r="A42" s="173" t="s">
        <v>225</v>
      </c>
      <c r="B42" s="174">
        <v>10</v>
      </c>
      <c r="C42" s="163" t="str">
        <f>VLOOKUP(B42,'пр.взв.'!B6:G133,2,FALSE)</f>
        <v>Мингазов Марат Рашитович</v>
      </c>
      <c r="D42" s="165" t="str">
        <f>VLOOKUP(B42,'пр.взв.'!B6:G133,3,FALSE)</f>
        <v>13.02.1990, КМС</v>
      </c>
      <c r="E42" s="165" t="str">
        <f>VLOOKUP(B42,'пр.взв.'!B6:G133,4,FALSE)</f>
        <v>УФО, Свердловская, В.Пышма, ПР</v>
      </c>
      <c r="F42" s="165" t="str">
        <f>VLOOKUP(B42,'пр.взв.'!B6:G133,5,FALSE)</f>
        <v>014887</v>
      </c>
      <c r="G42" s="163" t="str">
        <f>VLOOKUP(B42,'пр.взв.'!B6:G169,6,FALSE)</f>
        <v>Стенников В.Г., Мельников А.Н.</v>
      </c>
    </row>
    <row r="43" spans="1:7" ht="11.25" customHeight="1">
      <c r="A43" s="173"/>
      <c r="B43" s="174"/>
      <c r="C43" s="164"/>
      <c r="D43" s="166"/>
      <c r="E43" s="166"/>
      <c r="F43" s="166"/>
      <c r="G43" s="164"/>
    </row>
    <row r="44" spans="1:7" ht="11.25" customHeight="1">
      <c r="A44" s="173" t="s">
        <v>225</v>
      </c>
      <c r="B44" s="174">
        <v>4</v>
      </c>
      <c r="C44" s="163" t="str">
        <f>VLOOKUP(B44,'пр.взв.'!B6:G133,2,FALSE)</f>
        <v>Шемазашвили Георгий Кобаевич</v>
      </c>
      <c r="D44" s="165" t="str">
        <f>VLOOKUP(B44,'пр.взв.'!B5:G171,3,FALSE)</f>
        <v>03.09.1990, МС</v>
      </c>
      <c r="E44" s="165" t="str">
        <f>VLOOKUP(B44,'пр.взв.'!B6:G133,4,FALSE)</f>
        <v>СФО, Иркутская, Иркутск, Д</v>
      </c>
      <c r="F44" s="175">
        <f>VLOOKUP(B44,'пр.взв.'!B6:G133,5,FALSE)</f>
        <v>0</v>
      </c>
      <c r="G44" s="163" t="str">
        <f>VLOOKUP(B44,'пр.взв.'!B6:G171,6,FALSE)</f>
        <v>Журавлёв Ю.М., Магура И.Б.</v>
      </c>
    </row>
    <row r="45" spans="1:7" ht="11.25" customHeight="1">
      <c r="A45" s="173"/>
      <c r="B45" s="174"/>
      <c r="C45" s="164"/>
      <c r="D45" s="166"/>
      <c r="E45" s="166"/>
      <c r="F45" s="176"/>
      <c r="G45" s="164"/>
    </row>
    <row r="46" spans="1:7" ht="11.25" customHeight="1">
      <c r="A46" s="173" t="s">
        <v>226</v>
      </c>
      <c r="B46" s="174">
        <v>9</v>
      </c>
      <c r="C46" s="163" t="str">
        <f>VLOOKUP(B46,'пр.взв.'!B6:G133,2,FALSE)</f>
        <v>Сукиасян Гарик Гегамович</v>
      </c>
      <c r="D46" s="165" t="str">
        <f>VLOOKUP(B46,'пр.взв.'!B6:G133,3,FALSE)</f>
        <v>27.06.1990, КМС</v>
      </c>
      <c r="E46" s="165" t="str">
        <f>VLOOKUP(B46,'пр.взв.'!B6:G133,4,FALSE)</f>
        <v>ПФО,Самарская,Самара, Д</v>
      </c>
      <c r="F46" s="165" t="str">
        <f>VLOOKUP(B46,'пр.взв.'!B6:G133,5,FALSE)</f>
        <v>008042</v>
      </c>
      <c r="G46" s="163" t="str">
        <f>VLOOKUP(B46,'пр.взв.'!B6:G173,6,FALSE)</f>
        <v>Киргизов В.В., Коновалов А.П.</v>
      </c>
    </row>
    <row r="47" spans="1:7" ht="11.25" customHeight="1">
      <c r="A47" s="173"/>
      <c r="B47" s="174"/>
      <c r="C47" s="164"/>
      <c r="D47" s="166"/>
      <c r="E47" s="166"/>
      <c r="F47" s="166"/>
      <c r="G47" s="164"/>
    </row>
    <row r="48" spans="1:7" ht="11.25" customHeight="1">
      <c r="A48" s="173" t="s">
        <v>226</v>
      </c>
      <c r="B48" s="174">
        <v>21</v>
      </c>
      <c r="C48" s="163" t="str">
        <f>VLOOKUP(B48,'пр.взв.'!B6:G133,2,FALSE)</f>
        <v>Нариманов Айюб Яшар-Оглы</v>
      </c>
      <c r="D48" s="165" t="str">
        <f>VLOOKUP(B48,'пр.взв.'!B6:G133,3,FALSE)</f>
        <v>10.07.1990,КМС</v>
      </c>
      <c r="E48" s="165" t="str">
        <f>VLOOKUP(B48,'пр.взв.'!B6:G133,4,FALSE)</f>
        <v>СФО,Новосибирская,Болотное,СС</v>
      </c>
      <c r="F48" s="165" t="str">
        <f>VLOOKUP(B48,'пр.взв.'!B6:G133,5,FALSE)</f>
        <v>001713</v>
      </c>
      <c r="G48" s="163" t="str">
        <f>VLOOKUP(B48,'пр.взв.'!B6:G175,6,FALSE)</f>
        <v>Александров Ю.П.</v>
      </c>
    </row>
    <row r="49" spans="1:7" ht="11.25" customHeight="1">
      <c r="A49" s="173"/>
      <c r="B49" s="174"/>
      <c r="C49" s="164"/>
      <c r="D49" s="166"/>
      <c r="E49" s="166"/>
      <c r="F49" s="166"/>
      <c r="G49" s="164"/>
    </row>
    <row r="50" spans="1:7" ht="11.25" customHeight="1">
      <c r="A50" s="173" t="s">
        <v>226</v>
      </c>
      <c r="B50" s="174">
        <v>13</v>
      </c>
      <c r="C50" s="163" t="str">
        <f>VLOOKUP(B50,'пр.взв.'!B6:G133,2,FALSE)</f>
        <v>Петросян Артём Ленвонович</v>
      </c>
      <c r="D50" s="165" t="str">
        <f>VLOOKUP(B50,'пр.взв.'!B6:G133,3,FALSE)</f>
        <v>08.09.1992, 1р</v>
      </c>
      <c r="E50" s="165" t="str">
        <f>VLOOKUP(B50,'пр.взв.'!B6:G133,4,FALSE)</f>
        <v>ЮФО, Краснодарский, Армавир, Д</v>
      </c>
      <c r="F50" s="175">
        <f>VLOOKUP(B50,'пр.взв.'!B6:G133,5,FALSE)</f>
        <v>0</v>
      </c>
      <c r="G50" s="163" t="str">
        <f>VLOOKUP(B50,'пр.взв.'!B6:G177,6,FALSE)</f>
        <v>Маикарьян А.Ю.</v>
      </c>
    </row>
    <row r="51" spans="1:7" ht="11.25" customHeight="1">
      <c r="A51" s="173"/>
      <c r="B51" s="174"/>
      <c r="C51" s="164"/>
      <c r="D51" s="166"/>
      <c r="E51" s="166"/>
      <c r="F51" s="176"/>
      <c r="G51" s="164"/>
    </row>
    <row r="52" spans="1:7" ht="11.25" customHeight="1">
      <c r="A52" s="173" t="s">
        <v>226</v>
      </c>
      <c r="B52" s="174">
        <v>19</v>
      </c>
      <c r="C52" s="163" t="str">
        <f>VLOOKUP(B52,'пр.взв.'!B6:G133,2,FALSE)</f>
        <v>Микайлов Микаил Мугаддасович</v>
      </c>
      <c r="D52" s="165" t="str">
        <f>VLOOKUP(B52,'пр.взв.'!B6:G133,3,FALSE)</f>
        <v>12.03.1990,КМС</v>
      </c>
      <c r="E52" s="165" t="str">
        <f>VLOOKUP(B52,'пр.взв.'!B6:G133,4,FALSE)</f>
        <v>С-Петербург,МО</v>
      </c>
      <c r="F52" s="165" t="str">
        <f>VLOOKUP(B52,'пр.взв.'!B6:G133,5,FALSE)</f>
        <v>17353</v>
      </c>
      <c r="G52" s="163" t="str">
        <f>VLOOKUP(B52,'пр.взв.'!B6:G179,6,FALSE)</f>
        <v>Павлов А.Ю.,Козлов А.А.</v>
      </c>
    </row>
    <row r="53" spans="1:7" ht="11.25" customHeight="1">
      <c r="A53" s="173"/>
      <c r="B53" s="174"/>
      <c r="C53" s="164"/>
      <c r="D53" s="166"/>
      <c r="E53" s="166"/>
      <c r="F53" s="166"/>
      <c r="G53" s="164"/>
    </row>
    <row r="54" spans="1:7" ht="11.25" customHeight="1">
      <c r="A54" s="173" t="s">
        <v>226</v>
      </c>
      <c r="B54" s="174">
        <v>23</v>
      </c>
      <c r="C54" s="163" t="str">
        <f>VLOOKUP(B54,'пр.взв.'!B6:G133,2,FALSE)</f>
        <v>Панов Матвей Валерьевич</v>
      </c>
      <c r="D54" s="165" t="str">
        <f>VLOOKUP(B54,'пр.взв.'!B6:G133,3,FALSE)</f>
        <v>27.01.1990, МС</v>
      </c>
      <c r="E54" s="165" t="str">
        <f>VLOOKUP(B54,'пр.взв.'!B6:G133,4,FALSE)</f>
        <v>ПФО, Саратовская, Энгельс, МО</v>
      </c>
      <c r="F54" s="175">
        <f>VLOOKUP(B54,'пр.взв.'!B6:G133,5,FALSE)</f>
        <v>0</v>
      </c>
      <c r="G54" s="163" t="str">
        <f>VLOOKUP(B54,'пр.взв.'!B6:G181,6,FALSE)</f>
        <v>Бахчев В.К., Курнев М.М.</v>
      </c>
    </row>
    <row r="55" spans="1:7" ht="11.25" customHeight="1">
      <c r="A55" s="173"/>
      <c r="B55" s="174"/>
      <c r="C55" s="164"/>
      <c r="D55" s="166"/>
      <c r="E55" s="166"/>
      <c r="F55" s="176"/>
      <c r="G55" s="164"/>
    </row>
    <row r="56" spans="1:7" ht="11.25" customHeight="1">
      <c r="A56" s="173" t="s">
        <v>226</v>
      </c>
      <c r="B56" s="174">
        <v>15</v>
      </c>
      <c r="C56" s="163" t="str">
        <f>VLOOKUP(B56,'пр.взв.'!B6:G133,2,FALSE)</f>
        <v>Чалукьян Юрий Карекинович</v>
      </c>
      <c r="D56" s="165" t="str">
        <f>VLOOKUP(B56,'пр.взв.'!B6:G133,3,FALSE)</f>
        <v>13.05.1990, КМС</v>
      </c>
      <c r="E56" s="165" t="str">
        <f>VLOOKUP(B56,'пр.взв.'!B6:G133,4,FALSE)</f>
        <v>ЮФО, Краснодарский,Анапа, МО</v>
      </c>
      <c r="F56" s="175">
        <f>VLOOKUP(B56,'пр.взв.'!B6:G133,5,FALSE)</f>
        <v>0</v>
      </c>
      <c r="G56" s="163" t="str">
        <f>VLOOKUP(B56,'пр.взв.'!B6:G183,6,FALSE)</f>
        <v>Аскеров Р.Н. Галоян С.П.</v>
      </c>
    </row>
    <row r="57" spans="1:7" ht="11.25" customHeight="1">
      <c r="A57" s="173"/>
      <c r="B57" s="174"/>
      <c r="C57" s="164"/>
      <c r="D57" s="166"/>
      <c r="E57" s="166"/>
      <c r="F57" s="176"/>
      <c r="G57" s="164"/>
    </row>
    <row r="58" spans="1:7" ht="11.25" customHeight="1">
      <c r="A58" s="173" t="s">
        <v>226</v>
      </c>
      <c r="B58" s="174">
        <v>18</v>
      </c>
      <c r="C58" s="163" t="str">
        <f>VLOOKUP(B58,'пр.взв.'!B6:G133,2,FALSE)</f>
        <v>Кокорин Станислав Викторович</v>
      </c>
      <c r="D58" s="165" t="str">
        <f>VLOOKUP(B58,'пр.взв.'!B6:G133,3,FALSE)</f>
        <v>06.09.1990,1р</v>
      </c>
      <c r="E58" s="165" t="str">
        <f>VLOOKUP(B58,'пр.взв.'!B6:G133,4,FALSE)</f>
        <v>С-Петербург,ВС</v>
      </c>
      <c r="F58" s="165" t="str">
        <f>VLOOKUP(B58,'пр.взв.'!B6:G133,5,FALSE)</f>
        <v>20281</v>
      </c>
      <c r="G58" s="163" t="str">
        <f>VLOOKUP(B58,'пр.взв.'!B6:G185,6,FALSE)</f>
        <v>Соловьёв Г.А.</v>
      </c>
    </row>
    <row r="59" spans="1:7" ht="11.25" customHeight="1">
      <c r="A59" s="173"/>
      <c r="B59" s="174"/>
      <c r="C59" s="164"/>
      <c r="D59" s="166"/>
      <c r="E59" s="166"/>
      <c r="F59" s="166"/>
      <c r="G59" s="164"/>
    </row>
    <row r="60" spans="1:7" ht="11.25" customHeight="1">
      <c r="A60" s="173" t="s">
        <v>226</v>
      </c>
      <c r="B60" s="174">
        <v>26</v>
      </c>
      <c r="C60" s="163" t="str">
        <f>VLOOKUP(B60,'пр.взв.'!B6:G133,2,FALSE)</f>
        <v>Одинцов Григорий Сергеевич</v>
      </c>
      <c r="D60" s="165" t="str">
        <f>VLOOKUP(B60,'пр.взв.'!B6:G133,3,FALSE)</f>
        <v>18.08.1992, КМС</v>
      </c>
      <c r="E60" s="165" t="str">
        <f>VLOOKUP(B60,'пр.взв.'!B6:G133,4,FALSE)</f>
        <v>ЦФО, Рязанская, Рязань, ПР</v>
      </c>
      <c r="F60" s="175">
        <f>VLOOKUP(B60,'пр.взв.'!B6:G133,5,FALSE)</f>
        <v>0</v>
      </c>
      <c r="G60" s="163" t="str">
        <f>VLOOKUP(B60,'пр.взв.'!B6:G187,6,FALSE)</f>
        <v>Аветисов Р.Р.,Фофонов К.Н.</v>
      </c>
    </row>
    <row r="61" spans="1:7" ht="11.25" customHeight="1">
      <c r="A61" s="173"/>
      <c r="B61" s="174"/>
      <c r="C61" s="164"/>
      <c r="D61" s="166"/>
      <c r="E61" s="166"/>
      <c r="F61" s="176"/>
      <c r="G61" s="164"/>
    </row>
    <row r="62" spans="1:7" ht="12.75" customHeight="1">
      <c r="A62" s="173" t="s">
        <v>226</v>
      </c>
      <c r="B62" s="174">
        <v>22</v>
      </c>
      <c r="C62" s="163" t="str">
        <f>VLOOKUP(B62,'пр.взв.'!B6:G133,2,FALSE)</f>
        <v>Прокофьев Антон Олегович</v>
      </c>
      <c r="D62" s="165" t="str">
        <f>VLOOKUP(B62,'пр.взв.'!B6:G133,3,FALSE)</f>
        <v>18.03.1990, КМС</v>
      </c>
      <c r="E62" s="165" t="str">
        <f>VLOOKUP(B62,'пр.взв.'!B6:G133,4,FALSE)</f>
        <v>ПФО, Пермский, Краснокамск, Д</v>
      </c>
      <c r="F62" s="165" t="str">
        <f>VLOOKUP(B62,'пр.взв.'!B6:G133,5,FALSE)</f>
        <v>002825</v>
      </c>
      <c r="G62" s="163" t="str">
        <f>VLOOKUP(B62,'пр.взв.'!B6:G189,6,FALSE)</f>
        <v>Мухаметшин Р.Г.</v>
      </c>
    </row>
    <row r="63" spans="1:7" ht="12.75" customHeight="1">
      <c r="A63" s="173"/>
      <c r="B63" s="174"/>
      <c r="C63" s="164"/>
      <c r="D63" s="166"/>
      <c r="E63" s="166"/>
      <c r="F63" s="166"/>
      <c r="G63" s="164"/>
    </row>
    <row r="64" spans="1:7" ht="12.75" customHeight="1">
      <c r="A64" s="173" t="s">
        <v>226</v>
      </c>
      <c r="B64" s="174">
        <v>20</v>
      </c>
      <c r="C64" s="163" t="str">
        <f>VLOOKUP(B64,'пр.взв.'!B6:G133,2,FALSE)</f>
        <v>Межлумян Гайк Левонович</v>
      </c>
      <c r="D64" s="165" t="str">
        <f>VLOOKUP(B64,'пр.взв.'!B6:G133,3,FALSE)</f>
        <v>17.05.1990, МС</v>
      </c>
      <c r="E64" s="165" t="str">
        <f>VLOOKUP(B64,'пр.взв.'!B6:G133,4,FALSE)</f>
        <v>ЮФО, Краснодарский, Новороссийск, МО</v>
      </c>
      <c r="F64" s="175">
        <f>VLOOKUP(B64,'пр.взв.'!B6:G133,5,FALSE)</f>
        <v>0</v>
      </c>
      <c r="G64" s="163" t="str">
        <f>VLOOKUP(B64,'пр.взв.'!B6:G191,6,FALSE)</f>
        <v>Дученко В.Ф., Гарькуша А.В.</v>
      </c>
    </row>
    <row r="65" spans="1:7" ht="12.75" customHeight="1">
      <c r="A65" s="173"/>
      <c r="B65" s="174"/>
      <c r="C65" s="164"/>
      <c r="D65" s="166"/>
      <c r="E65" s="166"/>
      <c r="F65" s="176"/>
      <c r="G65" s="164"/>
    </row>
    <row r="66" spans="1:7" ht="11.25" customHeight="1">
      <c r="A66" s="173" t="s">
        <v>226</v>
      </c>
      <c r="B66" s="174">
        <v>28</v>
      </c>
      <c r="C66" s="163" t="str">
        <f>VLOOKUP(B66,'пр.взв.'!B6:G133,2,FALSE)</f>
        <v>Навасардян Армен Эдвардович</v>
      </c>
      <c r="D66" s="165" t="str">
        <f>VLOOKUP(B66,'пр.взв.'!B6:G133,3,FALSE)</f>
        <v>1990, КМС</v>
      </c>
      <c r="E66" s="165" t="str">
        <f>VLOOKUP(B66,'пр.взв.'!B6:G133,4,FALSE)</f>
        <v>УФО, Челябинская, Челябинск, МО</v>
      </c>
      <c r="F66" s="165" t="str">
        <f>VLOOKUP(B66,'пр.взв.'!B6:G133,5,FALSE)</f>
        <v>008461</v>
      </c>
      <c r="G66" s="163" t="str">
        <f>VLOOKUP(B66,'пр.взв.'!B6:G193,6,FALSE)</f>
        <v>Шумаков Ю.М.</v>
      </c>
    </row>
    <row r="67" spans="1:7" ht="11.25" customHeight="1">
      <c r="A67" s="173"/>
      <c r="B67" s="174"/>
      <c r="C67" s="164"/>
      <c r="D67" s="166"/>
      <c r="E67" s="166"/>
      <c r="F67" s="166"/>
      <c r="G67" s="164"/>
    </row>
    <row r="68" spans="1:7" ht="11.25" customHeight="1">
      <c r="A68" s="173" t="s">
        <v>226</v>
      </c>
      <c r="B68" s="174">
        <v>16</v>
      </c>
      <c r="C68" s="163" t="str">
        <f>VLOOKUP(B68,'пр.взв.'!B6:G133,2,FALSE)</f>
        <v>Стампулов Ринат Сагынбекович</v>
      </c>
      <c r="D68" s="165" t="str">
        <f>VLOOKUP(B68,'пр.взв.'!B6:G133,3,FALSE)</f>
        <v>09.01.1990, КМС</v>
      </c>
      <c r="E68" s="165" t="str">
        <f>VLOOKUP(B68,'пр.взв.'!B6:G133,4,FALSE)</f>
        <v>ЦФО, Рязанская, Рязань, ПР</v>
      </c>
      <c r="F68" s="165" t="str">
        <f>VLOOKUP(B68,'пр.взв.'!B6:G133,5,FALSE)</f>
        <v>001590</v>
      </c>
      <c r="G68" s="163" t="str">
        <f>VLOOKUP(B68,'пр.взв.'!B6:G195,6,FALSE)</f>
        <v>Кидрачёв М.Н.,Фофонов К.Н.</v>
      </c>
    </row>
    <row r="69" spans="1:7" ht="11.25" customHeight="1">
      <c r="A69" s="173"/>
      <c r="B69" s="174"/>
      <c r="C69" s="164"/>
      <c r="D69" s="166"/>
      <c r="E69" s="166"/>
      <c r="F69" s="166"/>
      <c r="G69" s="164"/>
    </row>
    <row r="70" spans="1:7" ht="11.25" customHeight="1">
      <c r="A70" s="173" t="s">
        <v>62</v>
      </c>
      <c r="B70" s="174">
        <v>1</v>
      </c>
      <c r="C70" s="163" t="str">
        <f>VLOOKUP(B70,'пр.взв.'!B6:G133,2,FALSE)</f>
        <v>Кахитаев Расим Адалович</v>
      </c>
      <c r="D70" s="165" t="str">
        <f>VLOOKUP(B70,'пр.взв.'!B6:G133,3,FALSE)</f>
        <v>09.03.1990, КМС</v>
      </c>
      <c r="E70" s="165" t="str">
        <f>VLOOKUP(B70,'пр.взв.'!B6:G133,4,FALSE)</f>
        <v>СЗФО, Ленинградская, Всеволодск, МО</v>
      </c>
      <c r="F70" s="175">
        <f>VLOOKUP(B70,'пр.взв.'!B6:G133,5,FALSE)</f>
        <v>0</v>
      </c>
      <c r="G70" s="163" t="str">
        <f>VLOOKUP(B70,'пр.взв.'!B6:G197,6,FALSE)</f>
        <v>Кахитаев М.А.</v>
      </c>
    </row>
    <row r="71" spans="1:7" ht="11.25" customHeight="1">
      <c r="A71" s="173"/>
      <c r="B71" s="174"/>
      <c r="C71" s="164"/>
      <c r="D71" s="166"/>
      <c r="E71" s="166"/>
      <c r="F71" s="176"/>
      <c r="G71" s="164"/>
    </row>
    <row r="72" spans="1:7" ht="11.25" customHeight="1" hidden="1">
      <c r="A72" s="173"/>
      <c r="B72" s="174"/>
      <c r="C72" s="163" t="e">
        <f>VLOOKUP(B72,'пр.взв.'!B6:G133,2,FALSE)</f>
        <v>#N/A</v>
      </c>
      <c r="D72" s="165" t="e">
        <f>VLOOKUP(B72,'пр.взв.'!B6:G133,3,FALSE)</f>
        <v>#N/A</v>
      </c>
      <c r="E72" s="165" t="e">
        <f>VLOOKUP(B72,'пр.взв.'!B6:G133,4,FALSE)</f>
        <v>#N/A</v>
      </c>
      <c r="F72" s="165" t="e">
        <f>VLOOKUP(B72,'пр.взв.'!B6:G133,5,FALSE)</f>
        <v>#N/A</v>
      </c>
      <c r="G72" s="163" t="e">
        <f>VLOOKUP(B72,'пр.взв.'!B6:G199,6,FALSE)</f>
        <v>#N/A</v>
      </c>
    </row>
    <row r="73" spans="1:7" ht="11.25" customHeight="1" hidden="1">
      <c r="A73" s="173"/>
      <c r="B73" s="174"/>
      <c r="C73" s="164"/>
      <c r="D73" s="166"/>
      <c r="E73" s="166"/>
      <c r="F73" s="166"/>
      <c r="G73" s="164"/>
    </row>
    <row r="74" spans="1:7" ht="11.25" customHeight="1" hidden="1">
      <c r="A74" s="173"/>
      <c r="B74" s="174"/>
      <c r="C74" s="163" t="e">
        <f>VLOOKUP(B74,'пр.взв.'!B6:G133,2,FALSE)</f>
        <v>#N/A</v>
      </c>
      <c r="D74" s="165" t="e">
        <f>VLOOKUP(B74,'пр.взв.'!B6:G133,3,FALSE)</f>
        <v>#N/A</v>
      </c>
      <c r="E74" s="165" t="e">
        <f>VLOOKUP(B74,'пр.взв.'!B6:G133,4,FALSE)</f>
        <v>#N/A</v>
      </c>
      <c r="F74" s="165" t="e">
        <f>VLOOKUP(B74,'пр.взв.'!B6:G133,5,FALSE)</f>
        <v>#N/A</v>
      </c>
      <c r="G74" s="163" t="e">
        <f>VLOOKUP(B74,'пр.взв.'!B6:G201,6,FALSE)</f>
        <v>#N/A</v>
      </c>
    </row>
    <row r="75" spans="1:7" ht="11.25" customHeight="1" hidden="1">
      <c r="A75" s="173"/>
      <c r="B75" s="174"/>
      <c r="C75" s="164"/>
      <c r="D75" s="166"/>
      <c r="E75" s="166"/>
      <c r="F75" s="166"/>
      <c r="G75" s="164"/>
    </row>
    <row r="76" spans="1:7" ht="11.25" customHeight="1" hidden="1">
      <c r="A76" s="173"/>
      <c r="B76" s="174"/>
      <c r="C76" s="163" t="e">
        <f>VLOOKUP(B76,'пр.взв.'!B6:G133,2,FALSE)</f>
        <v>#N/A</v>
      </c>
      <c r="D76" s="165" t="e">
        <f>VLOOKUP(B76,'пр.взв.'!B6:G133,3,FALSE)</f>
        <v>#N/A</v>
      </c>
      <c r="E76" s="165" t="e">
        <f>VLOOKUP(B76,'пр.взв.'!B6:G133,4,FALSE)</f>
        <v>#N/A</v>
      </c>
      <c r="F76" s="165" t="e">
        <f>VLOOKUP(B76,'пр.взв.'!B6:G133,5,FALSE)</f>
        <v>#N/A</v>
      </c>
      <c r="G76" s="163" t="e">
        <f>VLOOKUP(B76,'пр.взв.'!B6:G203,6,FALSE)</f>
        <v>#N/A</v>
      </c>
    </row>
    <row r="77" spans="1:7" ht="11.25" customHeight="1" hidden="1">
      <c r="A77" s="173"/>
      <c r="B77" s="174"/>
      <c r="C77" s="164"/>
      <c r="D77" s="166"/>
      <c r="E77" s="166"/>
      <c r="F77" s="166"/>
      <c r="G77" s="164"/>
    </row>
    <row r="78" spans="1:7" ht="11.25" customHeight="1" hidden="1">
      <c r="A78" s="173"/>
      <c r="B78" s="174"/>
      <c r="C78" s="163" t="e">
        <f>VLOOKUP(B78,'пр.взв.'!B6:G133,2,FALSE)</f>
        <v>#N/A</v>
      </c>
      <c r="D78" s="165" t="e">
        <f>VLOOKUP(B78,'пр.взв.'!B6:G133,3,FALSE)</f>
        <v>#N/A</v>
      </c>
      <c r="E78" s="165" t="e">
        <f>VLOOKUP(B78,'пр.взв.'!B6:G133,4,FALSE)</f>
        <v>#N/A</v>
      </c>
      <c r="F78" s="165" t="e">
        <f>VLOOKUP(B78,'пр.взв.'!B6:G133,5,FALSE)</f>
        <v>#N/A</v>
      </c>
      <c r="G78" s="163" t="e">
        <f>VLOOKUP(B78,'пр.взв.'!B6:G205,6,FALSE)</f>
        <v>#N/A</v>
      </c>
    </row>
    <row r="79" spans="1:7" ht="11.25" customHeight="1" hidden="1">
      <c r="A79" s="173"/>
      <c r="B79" s="174"/>
      <c r="C79" s="164"/>
      <c r="D79" s="166"/>
      <c r="E79" s="166"/>
      <c r="F79" s="166"/>
      <c r="G79" s="164"/>
    </row>
    <row r="80" spans="1:7" ht="11.25" customHeight="1" hidden="1">
      <c r="A80" s="173"/>
      <c r="B80" s="174"/>
      <c r="C80" s="163" t="e">
        <f>VLOOKUP(B80,'пр.взв.'!B6:G133,2,FALSE)</f>
        <v>#N/A</v>
      </c>
      <c r="D80" s="165" t="e">
        <f>VLOOKUP(B80,'пр.взв.'!B6:G133,3,FALSE)</f>
        <v>#N/A</v>
      </c>
      <c r="E80" s="165" t="e">
        <f>VLOOKUP(B80,'пр.взв.'!B6:G133,4,FALSE)</f>
        <v>#N/A</v>
      </c>
      <c r="F80" s="165" t="e">
        <f>VLOOKUP(B80,'пр.взв.'!B6:G133,5,FALSE)</f>
        <v>#N/A</v>
      </c>
      <c r="G80" s="163" t="e">
        <f>VLOOKUP(B80,'пр.взв.'!B6:G207,6,FALSE)</f>
        <v>#N/A</v>
      </c>
    </row>
    <row r="81" spans="1:7" ht="11.25" customHeight="1" hidden="1">
      <c r="A81" s="173"/>
      <c r="B81" s="174"/>
      <c r="C81" s="164"/>
      <c r="D81" s="166"/>
      <c r="E81" s="166"/>
      <c r="F81" s="166"/>
      <c r="G81" s="164"/>
    </row>
    <row r="82" spans="1:7" ht="11.25" customHeight="1" hidden="1">
      <c r="A82" s="173"/>
      <c r="B82" s="174"/>
      <c r="C82" s="163" t="e">
        <f>VLOOKUP(B82,'пр.взв.'!B6:G133,2,FALSE)</f>
        <v>#N/A</v>
      </c>
      <c r="D82" s="165" t="e">
        <f>VLOOKUP(B82,'пр.взв.'!B6:G133,3,FALSE)</f>
        <v>#N/A</v>
      </c>
      <c r="E82" s="165" t="e">
        <f>VLOOKUP(B82,'пр.взв.'!B6:G133,4,FALSE)</f>
        <v>#N/A</v>
      </c>
      <c r="F82" s="165" t="e">
        <f>VLOOKUP(B82,'пр.взв.'!B6:G133,5,FALSE)</f>
        <v>#N/A</v>
      </c>
      <c r="G82" s="163" t="e">
        <f>VLOOKUP(B82,'пр.взв.'!B6:G209,6,FALSE)</f>
        <v>#N/A</v>
      </c>
    </row>
    <row r="83" spans="1:7" ht="11.25" customHeight="1" hidden="1">
      <c r="A83" s="173"/>
      <c r="B83" s="174"/>
      <c r="C83" s="164"/>
      <c r="D83" s="166"/>
      <c r="E83" s="166"/>
      <c r="F83" s="166"/>
      <c r="G83" s="164"/>
    </row>
    <row r="84" spans="1:7" ht="11.25" customHeight="1" hidden="1">
      <c r="A84" s="173"/>
      <c r="B84" s="174"/>
      <c r="C84" s="163" t="e">
        <f>VLOOKUP(B84,'пр.взв.'!B6:G133,2,FALSE)</f>
        <v>#N/A</v>
      </c>
      <c r="D84" s="165" t="e">
        <f>VLOOKUP(B84,'пр.взв.'!B6:G133,3,FALSE)</f>
        <v>#N/A</v>
      </c>
      <c r="E84" s="165" t="e">
        <f>VLOOKUP(B84,'пр.взв.'!B6:G133,4,FALSE)</f>
        <v>#N/A</v>
      </c>
      <c r="F84" s="165" t="e">
        <f>VLOOKUP(B84,'пр.взв.'!B6:G133,5,FALSE)</f>
        <v>#N/A</v>
      </c>
      <c r="G84" s="163" t="e">
        <f>VLOOKUP(B84,'пр.взв.'!B6:G211,6,FALSE)</f>
        <v>#N/A</v>
      </c>
    </row>
    <row r="85" spans="1:7" ht="11.25" customHeight="1" hidden="1">
      <c r="A85" s="173"/>
      <c r="B85" s="174"/>
      <c r="C85" s="164"/>
      <c r="D85" s="166"/>
      <c r="E85" s="166"/>
      <c r="F85" s="166"/>
      <c r="G85" s="164"/>
    </row>
    <row r="86" spans="1:7" ht="11.25" customHeight="1" hidden="1">
      <c r="A86" s="173"/>
      <c r="B86" s="174"/>
      <c r="C86" s="163" t="e">
        <f>VLOOKUP(B86,'пр.взв.'!B6:G133,2,FALSE)</f>
        <v>#N/A</v>
      </c>
      <c r="D86" s="165" t="e">
        <f>VLOOKUP(B86,'пр.взв.'!B6:G133,3,FALSE)</f>
        <v>#N/A</v>
      </c>
      <c r="E86" s="165" t="e">
        <f>VLOOKUP(B86,'пр.взв.'!B6:G133,4,FALSE)</f>
        <v>#N/A</v>
      </c>
      <c r="F86" s="165" t="e">
        <f>VLOOKUP(B86,'пр.взв.'!B6:G133,5,FALSE)</f>
        <v>#N/A</v>
      </c>
      <c r="G86" s="163" t="e">
        <f>VLOOKUP(B86,'пр.взв.'!B6:G213,6,FALSE)</f>
        <v>#N/A</v>
      </c>
    </row>
    <row r="87" spans="1:7" ht="11.25" customHeight="1" hidden="1">
      <c r="A87" s="173"/>
      <c r="B87" s="174"/>
      <c r="C87" s="164"/>
      <c r="D87" s="166"/>
      <c r="E87" s="166"/>
      <c r="F87" s="166"/>
      <c r="G87" s="164"/>
    </row>
    <row r="88" spans="1:7" ht="11.25" customHeight="1" hidden="1">
      <c r="A88" s="173"/>
      <c r="B88" s="174"/>
      <c r="C88" s="163" t="e">
        <f>VLOOKUP(B88,'пр.взв.'!B6:G133,2,FALSE)</f>
        <v>#N/A</v>
      </c>
      <c r="D88" s="165" t="e">
        <f>VLOOKUP(B88,'пр.взв.'!B6:G133,3,FALSE)</f>
        <v>#N/A</v>
      </c>
      <c r="E88" s="165" t="e">
        <f>VLOOKUP(B88,'пр.взв.'!B6:G133,4,FALSE)</f>
        <v>#N/A</v>
      </c>
      <c r="F88" s="165" t="e">
        <f>VLOOKUP(B88,'пр.взв.'!B6:G133,5,FALSE)</f>
        <v>#N/A</v>
      </c>
      <c r="G88" s="163" t="e">
        <f>VLOOKUP(B88,'пр.взв.'!B6:G215,6,FALSE)</f>
        <v>#N/A</v>
      </c>
    </row>
    <row r="89" spans="1:7" ht="11.25" customHeight="1" hidden="1">
      <c r="A89" s="173"/>
      <c r="B89" s="174"/>
      <c r="C89" s="164"/>
      <c r="D89" s="166"/>
      <c r="E89" s="166"/>
      <c r="F89" s="166"/>
      <c r="G89" s="164"/>
    </row>
    <row r="90" spans="1:7" ht="11.25" customHeight="1" hidden="1">
      <c r="A90" s="173"/>
      <c r="B90" s="174"/>
      <c r="C90" s="163" t="e">
        <f>VLOOKUP(B90,'пр.взв.'!B6:G133,2,FALSE)</f>
        <v>#N/A</v>
      </c>
      <c r="D90" s="165" t="e">
        <f>VLOOKUP(B90,'пр.взв.'!B6:G133,3,FALSE)</f>
        <v>#N/A</v>
      </c>
      <c r="E90" s="165" t="e">
        <f>VLOOKUP(B90,'пр.взв.'!B6:G133,4,FALSE)</f>
        <v>#N/A</v>
      </c>
      <c r="F90" s="165" t="e">
        <f>VLOOKUP(B90,'пр.взв.'!B6:G133,5,FALSE)</f>
        <v>#N/A</v>
      </c>
      <c r="G90" s="163" t="e">
        <f>VLOOKUP(B90,'пр.взв.'!B6:G217,6,FALSE)</f>
        <v>#N/A</v>
      </c>
    </row>
    <row r="91" spans="1:7" ht="11.25" customHeight="1" hidden="1">
      <c r="A91" s="173"/>
      <c r="B91" s="174"/>
      <c r="C91" s="164"/>
      <c r="D91" s="166"/>
      <c r="E91" s="166"/>
      <c r="F91" s="166"/>
      <c r="G91" s="164"/>
    </row>
    <row r="92" spans="1:7" ht="12.75" hidden="1">
      <c r="A92" s="173"/>
      <c r="B92" s="174"/>
      <c r="C92" s="163" t="e">
        <f>VLOOKUP(B92,'пр.взв.'!B6:G133,2,FALSE)</f>
        <v>#N/A</v>
      </c>
      <c r="D92" s="165" t="e">
        <f>VLOOKUP(B92,'пр.взв.'!B6:G133,3,FALSE)</f>
        <v>#N/A</v>
      </c>
      <c r="E92" s="165" t="e">
        <f>VLOOKUP(B92,'пр.взв.'!B6:G133,4,FALSE)</f>
        <v>#N/A</v>
      </c>
      <c r="F92" s="165" t="e">
        <f>VLOOKUP(B92,'пр.взв.'!B6:G133,5,FALSE)</f>
        <v>#N/A</v>
      </c>
      <c r="G92" s="163" t="e">
        <f>VLOOKUP(B92,'пр.взв.'!B6:G219,6,FALSE)</f>
        <v>#N/A</v>
      </c>
    </row>
    <row r="93" spans="1:7" ht="12.75" hidden="1">
      <c r="A93" s="173"/>
      <c r="B93" s="174"/>
      <c r="C93" s="164"/>
      <c r="D93" s="166"/>
      <c r="E93" s="166"/>
      <c r="F93" s="166"/>
      <c r="G93" s="164"/>
    </row>
    <row r="94" spans="1:7" ht="12.75" hidden="1">
      <c r="A94" s="173"/>
      <c r="B94" s="174"/>
      <c r="C94" s="163" t="e">
        <f>VLOOKUP(B94,'пр.взв.'!B6:G133,2,FALSE)</f>
        <v>#N/A</v>
      </c>
      <c r="D94" s="165" t="e">
        <f>VLOOKUP(B94,'пр.взв.'!B6:G133,3,FALSE)</f>
        <v>#N/A</v>
      </c>
      <c r="E94" s="165" t="e">
        <f>VLOOKUP(B94,'пр.взв.'!B6:G133,4,FALSE)</f>
        <v>#N/A</v>
      </c>
      <c r="F94" s="165" t="e">
        <f>VLOOKUP(B94,'пр.взв.'!B6:G133,5,FALSE)</f>
        <v>#N/A</v>
      </c>
      <c r="G94" s="163" t="e">
        <f>VLOOKUP(B94,'пр.взв.'!B6:G221,6,FALSE)</f>
        <v>#N/A</v>
      </c>
    </row>
    <row r="95" spans="1:7" ht="12.75" hidden="1">
      <c r="A95" s="173"/>
      <c r="B95" s="174"/>
      <c r="C95" s="164"/>
      <c r="D95" s="166"/>
      <c r="E95" s="166"/>
      <c r="F95" s="166"/>
      <c r="G95" s="164"/>
    </row>
    <row r="96" spans="1:7" ht="12.75" hidden="1">
      <c r="A96" s="173"/>
      <c r="B96" s="174"/>
      <c r="C96" s="163" t="e">
        <f>VLOOKUP(B96,'пр.взв.'!B6:G133,2,FALSE)</f>
        <v>#N/A</v>
      </c>
      <c r="D96" s="165" t="e">
        <f>VLOOKUP(B96,'пр.взв.'!B6:G133,3,FALSE)</f>
        <v>#N/A</v>
      </c>
      <c r="E96" s="165" t="e">
        <f>VLOOKUP(B96,'пр.взв.'!B6:G133,4,FALSE)</f>
        <v>#N/A</v>
      </c>
      <c r="F96" s="165" t="e">
        <f>VLOOKUP(B96,'пр.взв.'!B6:G133,5,FALSE)</f>
        <v>#N/A</v>
      </c>
      <c r="G96" s="163" t="e">
        <f>VLOOKUP(B96,'пр.взв.'!B6:G223,6,FALSE)</f>
        <v>#N/A</v>
      </c>
    </row>
    <row r="97" spans="1:7" ht="12.75" hidden="1">
      <c r="A97" s="173"/>
      <c r="B97" s="174"/>
      <c r="C97" s="164"/>
      <c r="D97" s="166"/>
      <c r="E97" s="166"/>
      <c r="F97" s="166"/>
      <c r="G97" s="164"/>
    </row>
    <row r="98" spans="1:7" ht="12.75" hidden="1">
      <c r="A98" s="173"/>
      <c r="B98" s="174"/>
      <c r="C98" s="163" t="e">
        <f>VLOOKUP(B98,'пр.взв.'!B6:G133,2,FALSE)</f>
        <v>#N/A</v>
      </c>
      <c r="D98" s="165" t="e">
        <f>VLOOKUP(B98,'пр.взв.'!B6:G133,3,FALSE)</f>
        <v>#N/A</v>
      </c>
      <c r="E98" s="165" t="e">
        <f>VLOOKUP(B98,'пр.взв.'!B6:G133,4,FALSE)</f>
        <v>#N/A</v>
      </c>
      <c r="F98" s="165" t="e">
        <f>VLOOKUP(B98,'пр.взв.'!B6:G133,5,FALSE)</f>
        <v>#N/A</v>
      </c>
      <c r="G98" s="163" t="e">
        <f>VLOOKUP(B98,'пр.взв.'!B6:G225,6,FALSE)</f>
        <v>#N/A</v>
      </c>
    </row>
    <row r="99" spans="1:7" ht="12.75" hidden="1">
      <c r="A99" s="173"/>
      <c r="B99" s="174"/>
      <c r="C99" s="164"/>
      <c r="D99" s="166"/>
      <c r="E99" s="166"/>
      <c r="F99" s="166"/>
      <c r="G99" s="164"/>
    </row>
    <row r="100" spans="1:7" ht="12.75" hidden="1">
      <c r="A100" s="173"/>
      <c r="B100" s="174"/>
      <c r="C100" s="163" t="e">
        <f>VLOOKUP(B100,'пр.взв.'!B6:G133,2,FALSE)</f>
        <v>#N/A</v>
      </c>
      <c r="D100" s="165" t="e">
        <f>VLOOKUP(B100,'пр.взв.'!B6:G133,3,FALSE)</f>
        <v>#N/A</v>
      </c>
      <c r="E100" s="165" t="e">
        <f>VLOOKUP(B100,'пр.взв.'!B6:G133,4,FALSE)</f>
        <v>#N/A</v>
      </c>
      <c r="F100" s="165" t="e">
        <f>VLOOKUP(B100,'пр.взв.'!B6:G133,5,FALSE)</f>
        <v>#N/A</v>
      </c>
      <c r="G100" s="163" t="e">
        <f>VLOOKUP(B100,'пр.взв.'!B6:G227,6,FALSE)</f>
        <v>#N/A</v>
      </c>
    </row>
    <row r="101" spans="1:7" ht="12.75" hidden="1">
      <c r="A101" s="173"/>
      <c r="B101" s="174"/>
      <c r="C101" s="164"/>
      <c r="D101" s="166"/>
      <c r="E101" s="166"/>
      <c r="F101" s="166"/>
      <c r="G101" s="164"/>
    </row>
    <row r="102" spans="1:7" ht="12.75" hidden="1">
      <c r="A102" s="173"/>
      <c r="B102" s="174"/>
      <c r="C102" s="163" t="e">
        <f>VLOOKUP(B102,'пр.взв.'!B6:G133,2,FALSE)</f>
        <v>#N/A</v>
      </c>
      <c r="D102" s="165" t="e">
        <f>VLOOKUP(B102,'пр.взв.'!B6:G133,3,FALSE)</f>
        <v>#N/A</v>
      </c>
      <c r="E102" s="165" t="e">
        <f>VLOOKUP(B102,'пр.взв.'!B6:G133,4,FALSE)</f>
        <v>#N/A</v>
      </c>
      <c r="F102" s="165" t="e">
        <f>VLOOKUP(B102,'пр.взв.'!B6:G133,5,FALSE)</f>
        <v>#N/A</v>
      </c>
      <c r="G102" s="163" t="e">
        <f>VLOOKUP(B102,'пр.взв.'!B6:G229,6,FALSE)</f>
        <v>#N/A</v>
      </c>
    </row>
    <row r="103" spans="1:7" ht="12.75" hidden="1">
      <c r="A103" s="173"/>
      <c r="B103" s="174"/>
      <c r="C103" s="164"/>
      <c r="D103" s="166"/>
      <c r="E103" s="166"/>
      <c r="F103" s="166"/>
      <c r="G103" s="164"/>
    </row>
    <row r="104" spans="1:7" ht="12.75" hidden="1">
      <c r="A104" s="173"/>
      <c r="B104" s="174"/>
      <c r="C104" s="163" t="e">
        <f>VLOOKUP(B104,'пр.взв.'!B6:G133,2,FALSE)</f>
        <v>#N/A</v>
      </c>
      <c r="D104" s="165" t="e">
        <f>VLOOKUP(B104,'пр.взв.'!B6:G133,3,FALSE)</f>
        <v>#N/A</v>
      </c>
      <c r="E104" s="165" t="e">
        <f>VLOOKUP(B104,'пр.взв.'!B6:G133,4,FALSE)</f>
        <v>#N/A</v>
      </c>
      <c r="F104" s="165" t="e">
        <f>VLOOKUP(B104,'пр.взв.'!B6:G133,5,FALSE)</f>
        <v>#N/A</v>
      </c>
      <c r="G104" s="163" t="e">
        <f>VLOOKUP(B104,'пр.взв.'!B6:G231,6,FALSE)</f>
        <v>#N/A</v>
      </c>
    </row>
    <row r="105" spans="1:7" ht="12.75" hidden="1">
      <c r="A105" s="173"/>
      <c r="B105" s="174"/>
      <c r="C105" s="164"/>
      <c r="D105" s="166"/>
      <c r="E105" s="166"/>
      <c r="F105" s="166"/>
      <c r="G105" s="164"/>
    </row>
    <row r="106" spans="1:7" ht="12.75" hidden="1">
      <c r="A106" s="173"/>
      <c r="B106" s="174"/>
      <c r="C106" s="163" t="e">
        <f>VLOOKUP(B106,'пр.взв.'!B6:G133,2,FALSE)</f>
        <v>#N/A</v>
      </c>
      <c r="D106" s="165" t="e">
        <f>VLOOKUP(B106,'пр.взв.'!B6:G133,3,FALSE)</f>
        <v>#N/A</v>
      </c>
      <c r="E106" s="165" t="e">
        <f>VLOOKUP(B106,'пр.взв.'!B6:G133,4,FALSE)</f>
        <v>#N/A</v>
      </c>
      <c r="F106" s="165" t="e">
        <f>VLOOKUP(B106,'пр.взв.'!B6:G133,5,FALSE)</f>
        <v>#N/A</v>
      </c>
      <c r="G106" s="163" t="e">
        <f>VLOOKUP(B106,'пр.взв.'!B6:G233,6,FALSE)</f>
        <v>#N/A</v>
      </c>
    </row>
    <row r="107" spans="1:7" ht="12.75" hidden="1">
      <c r="A107" s="173"/>
      <c r="B107" s="174"/>
      <c r="C107" s="164"/>
      <c r="D107" s="166"/>
      <c r="E107" s="166"/>
      <c r="F107" s="166"/>
      <c r="G107" s="164"/>
    </row>
    <row r="108" spans="1:7" ht="12.75" hidden="1">
      <c r="A108" s="173"/>
      <c r="B108" s="174"/>
      <c r="C108" s="163" t="e">
        <f>VLOOKUP(B108,'пр.взв.'!B6:G133,2,FALSE)</f>
        <v>#N/A</v>
      </c>
      <c r="D108" s="165" t="e">
        <f>VLOOKUP(B108,'пр.взв.'!B6:G133,3,FALSE)</f>
        <v>#N/A</v>
      </c>
      <c r="E108" s="165" t="e">
        <f>VLOOKUP(B108,'пр.взв.'!B6:G133,4,FALSE)</f>
        <v>#N/A</v>
      </c>
      <c r="F108" s="165" t="e">
        <f>VLOOKUP(B108,'пр.взв.'!B6:G133,5,FALSE)</f>
        <v>#N/A</v>
      </c>
      <c r="G108" s="163" t="e">
        <f>VLOOKUP(B108,'пр.взв.'!B6:G235,6,FALSE)</f>
        <v>#N/A</v>
      </c>
    </row>
    <row r="109" spans="1:7" ht="12.75" hidden="1">
      <c r="A109" s="173"/>
      <c r="B109" s="174"/>
      <c r="C109" s="164"/>
      <c r="D109" s="166"/>
      <c r="E109" s="166"/>
      <c r="F109" s="166"/>
      <c r="G109" s="164"/>
    </row>
    <row r="110" spans="1:7" ht="12.75" hidden="1">
      <c r="A110" s="173"/>
      <c r="B110" s="174"/>
      <c r="C110" s="163" t="e">
        <f>VLOOKUP(B110,'пр.взв.'!B6:G133,2,FALSE)</f>
        <v>#N/A</v>
      </c>
      <c r="D110" s="165" t="e">
        <f>VLOOKUP(B110,'пр.взв.'!B6:G133,3,FALSE)</f>
        <v>#N/A</v>
      </c>
      <c r="E110" s="165" t="e">
        <f>VLOOKUP(B110,'пр.взв.'!B6:G133,4,FALSE)</f>
        <v>#N/A</v>
      </c>
      <c r="F110" s="165" t="e">
        <f>VLOOKUP(B110,'пр.взв.'!B6:G133,5,FALSE)</f>
        <v>#N/A</v>
      </c>
      <c r="G110" s="163" t="e">
        <f>VLOOKUP(B110,'пр.взв.'!B6:G237,6,FALSE)</f>
        <v>#N/A</v>
      </c>
    </row>
    <row r="111" spans="1:7" ht="12.75" hidden="1">
      <c r="A111" s="173"/>
      <c r="B111" s="174"/>
      <c r="C111" s="164"/>
      <c r="D111" s="166"/>
      <c r="E111" s="166"/>
      <c r="F111" s="166"/>
      <c r="G111" s="164"/>
    </row>
    <row r="112" spans="1:7" ht="12.75" hidden="1">
      <c r="A112" s="173"/>
      <c r="B112" s="174"/>
      <c r="C112" s="163" t="e">
        <f>VLOOKUP(B112,'пр.взв.'!B6:G133,2,FALSE)</f>
        <v>#N/A</v>
      </c>
      <c r="D112" s="165" t="e">
        <f>VLOOKUP(B112,'пр.взв.'!B6:G133,3,FALSE)</f>
        <v>#N/A</v>
      </c>
      <c r="E112" s="165" t="e">
        <f>VLOOKUP(B112,'пр.взв.'!B16:G133,4,FALSE)</f>
        <v>#N/A</v>
      </c>
      <c r="F112" s="165" t="e">
        <f>VLOOKUP(B112,'пр.взв.'!B6:G133,5,FALSE)</f>
        <v>#N/A</v>
      </c>
      <c r="G112" s="163" t="e">
        <f>VLOOKUP(B112,'пр.взв.'!B6:G239,6,FALSE)</f>
        <v>#N/A</v>
      </c>
    </row>
    <row r="113" spans="1:7" ht="12.75" hidden="1">
      <c r="A113" s="173"/>
      <c r="B113" s="174"/>
      <c r="C113" s="164"/>
      <c r="D113" s="166"/>
      <c r="E113" s="166"/>
      <c r="F113" s="166"/>
      <c r="G113" s="164"/>
    </row>
    <row r="114" spans="1:7" ht="12.75" hidden="1">
      <c r="A114" s="173"/>
      <c r="B114" s="174"/>
      <c r="C114" s="163" t="e">
        <f>VLOOKUP(B114,'пр.взв.'!B6:G131,2,FALSE)</f>
        <v>#N/A</v>
      </c>
      <c r="D114" s="165" t="e">
        <f>VLOOKUP(B114,'пр.взв.'!B6:G133,3,FALSE)</f>
        <v>#N/A</v>
      </c>
      <c r="E114" s="165" t="e">
        <f>VLOOKUP(B114,'пр.взв.'!B6:G133,4,FALSE)</f>
        <v>#N/A</v>
      </c>
      <c r="F114" s="165" t="e">
        <f>VLOOKUP(B114,'пр.взв.'!B6:G133,5,FALSE)</f>
        <v>#N/A</v>
      </c>
      <c r="G114" s="163" t="e">
        <f>VLOOKUP(B114,'пр.взв.'!B6:G241,6,FALSE)</f>
        <v>#N/A</v>
      </c>
    </row>
    <row r="115" spans="1:7" ht="12.75" hidden="1">
      <c r="A115" s="173"/>
      <c r="B115" s="174"/>
      <c r="C115" s="164"/>
      <c r="D115" s="166"/>
      <c r="E115" s="166"/>
      <c r="F115" s="166"/>
      <c r="G115" s="164"/>
    </row>
    <row r="116" spans="1:7" ht="12.75" hidden="1">
      <c r="A116" s="173"/>
      <c r="B116" s="174"/>
      <c r="C116" s="163" t="e">
        <f>VLOOKUP(B116,'пр.взв.'!B6:G133,2,FALSE)</f>
        <v>#N/A</v>
      </c>
      <c r="D116" s="165" t="e">
        <f>VLOOKUP(B116,'пр.взв.'!B6:G133,3,FALSE)</f>
        <v>#N/A</v>
      </c>
      <c r="E116" s="165" t="e">
        <f>VLOOKUP(B116,'пр.взв.'!B6:G133,4,FALSE)</f>
        <v>#N/A</v>
      </c>
      <c r="F116" s="165" t="e">
        <f>VLOOKUP(B116,'пр.взв.'!B16:G133,5,FALSE)</f>
        <v>#N/A</v>
      </c>
      <c r="G116" s="163" t="e">
        <f>VLOOKUP(B116,'пр.взв.'!B6:G243,6,FALSE)</f>
        <v>#N/A</v>
      </c>
    </row>
    <row r="117" spans="1:7" ht="12.75" hidden="1">
      <c r="A117" s="173"/>
      <c r="B117" s="174"/>
      <c r="C117" s="164"/>
      <c r="D117" s="166"/>
      <c r="E117" s="166"/>
      <c r="F117" s="166"/>
      <c r="G117" s="164"/>
    </row>
    <row r="118" spans="1:7" ht="12.75" hidden="1">
      <c r="A118" s="173"/>
      <c r="B118" s="174"/>
      <c r="C118" s="163" t="e">
        <f>VLOOKUP(B118,'пр.взв.'!B6:G133,2,FALSE)</f>
        <v>#N/A</v>
      </c>
      <c r="D118" s="165" t="e">
        <f>VLOOKUP(B118,'пр.взв.'!B6:G133,3,FALSE)</f>
        <v>#N/A</v>
      </c>
      <c r="E118" s="165" t="e">
        <f>VLOOKUP(B118,'пр.взв.'!B6:G133,4,FALSE)</f>
        <v>#N/A</v>
      </c>
      <c r="F118" s="165" t="e">
        <f>VLOOKUP(B118,'пр.взв.'!B6:G133,5,FALSE)</f>
        <v>#N/A</v>
      </c>
      <c r="G118" s="163" t="e">
        <f>VLOOKUP(B118,'пр.взв.'!B6:G245,6,FALSE)</f>
        <v>#N/A</v>
      </c>
    </row>
    <row r="119" spans="1:7" ht="12.75" hidden="1">
      <c r="A119" s="173"/>
      <c r="B119" s="174"/>
      <c r="C119" s="164"/>
      <c r="D119" s="166"/>
      <c r="E119" s="166"/>
      <c r="F119" s="166"/>
      <c r="G119" s="164"/>
    </row>
    <row r="120" spans="1:7" ht="12.75" hidden="1">
      <c r="A120" s="173"/>
      <c r="B120" s="174"/>
      <c r="C120" s="163" t="e">
        <f>VLOOKUP(B120,'пр.взв.'!B6:G133,2,FALSE)</f>
        <v>#N/A</v>
      </c>
      <c r="D120" s="165" t="e">
        <f>VLOOKUP(B120,'пр.взв.'!B6:G133,3,FALSE)</f>
        <v>#N/A</v>
      </c>
      <c r="E120" s="165" t="e">
        <f>VLOOKUP(B120,'пр.взв.'!B6:G133,4,FALSE)</f>
        <v>#N/A</v>
      </c>
      <c r="F120" s="165" t="e">
        <f>VLOOKUP(B120,'пр.взв.'!B6:G133,5,FALSE)</f>
        <v>#N/A</v>
      </c>
      <c r="G120" s="163" t="e">
        <f>VLOOKUP(B120,'пр.взв.'!B6:G247,6,FALSE)</f>
        <v>#N/A</v>
      </c>
    </row>
    <row r="121" spans="1:7" ht="12.75" hidden="1">
      <c r="A121" s="173"/>
      <c r="B121" s="174"/>
      <c r="C121" s="164"/>
      <c r="D121" s="166"/>
      <c r="E121" s="166"/>
      <c r="F121" s="166"/>
      <c r="G121" s="164"/>
    </row>
    <row r="122" spans="1:7" ht="12.75" hidden="1">
      <c r="A122" s="173"/>
      <c r="B122" s="174"/>
      <c r="C122" s="163" t="e">
        <f>VLOOKUP(B122,'пр.взв.'!B6:G133,2,FALSE)</f>
        <v>#N/A</v>
      </c>
      <c r="D122" s="165" t="e">
        <f>VLOOKUP(B122,'пр.взв.'!B6:G133,3,FALSE)</f>
        <v>#N/A</v>
      </c>
      <c r="E122" s="165" t="e">
        <f>VLOOKUP(B122,'пр.взв.'!B6:G133,4,FALSE)</f>
        <v>#N/A</v>
      </c>
      <c r="F122" s="165" t="e">
        <f>VLOOKUP(B122,'пр.взв.'!B6:G2133,5,FALSE)</f>
        <v>#N/A</v>
      </c>
      <c r="G122" s="163" t="e">
        <f>VLOOKUP(B122,'пр.взв.'!B6:G249,6,FALSE)</f>
        <v>#N/A</v>
      </c>
    </row>
    <row r="123" spans="1:7" ht="12.75" hidden="1">
      <c r="A123" s="173"/>
      <c r="B123" s="174"/>
      <c r="C123" s="164"/>
      <c r="D123" s="166"/>
      <c r="E123" s="166"/>
      <c r="F123" s="166"/>
      <c r="G123" s="164"/>
    </row>
    <row r="124" spans="1:7" ht="12.75" hidden="1">
      <c r="A124" s="173"/>
      <c r="B124" s="174"/>
      <c r="C124" s="163" t="e">
        <f>VLOOKUP(B124,'пр.взв.'!B6:G133,2,FALSE)</f>
        <v>#N/A</v>
      </c>
      <c r="D124" s="165" t="e">
        <f>VLOOKUP(B124,'пр.взв.'!B6:G133,3,FALSE)</f>
        <v>#N/A</v>
      </c>
      <c r="E124" s="165" t="e">
        <f>VLOOKUP(B124,'пр.взв.'!B6:G133,4,FALSE)</f>
        <v>#N/A</v>
      </c>
      <c r="F124" s="165" t="e">
        <f>VLOOKUP(B124,'пр.взв.'!B6:G133,5,FALSE)</f>
        <v>#N/A</v>
      </c>
      <c r="G124" s="163" t="e">
        <f>VLOOKUP(B124,'пр.взв.'!B6:G251,6,FALSE)</f>
        <v>#N/A</v>
      </c>
    </row>
    <row r="125" spans="1:7" ht="12.75" hidden="1">
      <c r="A125" s="173"/>
      <c r="B125" s="174"/>
      <c r="C125" s="164"/>
      <c r="D125" s="166"/>
      <c r="E125" s="166"/>
      <c r="F125" s="166"/>
      <c r="G125" s="164"/>
    </row>
    <row r="126" spans="1:7" ht="12.75" hidden="1">
      <c r="A126" s="173"/>
      <c r="B126" s="174"/>
      <c r="C126" s="163" t="e">
        <f>VLOOKUP(B126,'пр.взв.'!B6:G133,2,FALSE)</f>
        <v>#N/A</v>
      </c>
      <c r="D126" s="165" t="e">
        <f>VLOOKUP(B126,'пр.взв.'!B6:G133,3,FALSE)</f>
        <v>#N/A</v>
      </c>
      <c r="E126" s="165" t="e">
        <f>VLOOKUP(B126,'пр.взв.'!B6:G133,4,FALSE)</f>
        <v>#N/A</v>
      </c>
      <c r="F126" s="165" t="e">
        <f>VLOOKUP(B126,'пр.взв.'!B6:G133,5,FALSE)</f>
        <v>#N/A</v>
      </c>
      <c r="G126" s="163" t="e">
        <f>VLOOKUP(B126,'пр.взв.'!B6:G253,6,FALSE)</f>
        <v>#N/A</v>
      </c>
    </row>
    <row r="127" spans="1:7" ht="12.75" hidden="1">
      <c r="A127" s="173"/>
      <c r="B127" s="174"/>
      <c r="C127" s="164"/>
      <c r="D127" s="166"/>
      <c r="E127" s="166"/>
      <c r="F127" s="166"/>
      <c r="G127" s="164"/>
    </row>
    <row r="128" spans="1:7" ht="12.75" hidden="1">
      <c r="A128" s="173"/>
      <c r="B128" s="174"/>
      <c r="C128" s="163" t="e">
        <f>VLOOKUP(B128,'пр.взв.'!B6:G133,2,FALSE)</f>
        <v>#N/A</v>
      </c>
      <c r="D128" s="165" t="e">
        <f>VLOOKUP(B128,'пр.взв.'!B6:G133,3,FALSE)</f>
        <v>#N/A</v>
      </c>
      <c r="E128" s="165" t="e">
        <f>VLOOKUP(B128,'пр.взв.'!B6:G133,4,FALSE)</f>
        <v>#N/A</v>
      </c>
      <c r="F128" s="165" t="e">
        <f>VLOOKUP(B128,'пр.взв.'!B6:G133,5,FALSE)</f>
        <v>#N/A</v>
      </c>
      <c r="G128" s="163" t="e">
        <f>VLOOKUP(B128,'пр.взв.'!B6:G255,6,FALSE)</f>
        <v>#N/A</v>
      </c>
    </row>
    <row r="129" spans="1:7" ht="12.75" hidden="1">
      <c r="A129" s="173"/>
      <c r="B129" s="174"/>
      <c r="C129" s="164"/>
      <c r="D129" s="166"/>
      <c r="E129" s="166"/>
      <c r="F129" s="166"/>
      <c r="G129" s="164"/>
    </row>
    <row r="130" spans="1:7" ht="12.75" hidden="1">
      <c r="A130" s="173"/>
      <c r="B130" s="174"/>
      <c r="C130" s="163" t="e">
        <f>VLOOKUP(B130,'пр.взв.'!B6:G133,2,FALSE)</f>
        <v>#N/A</v>
      </c>
      <c r="D130" s="165" t="e">
        <f>VLOOKUP(B130,'пр.взв.'!B6:G133,3,FALSE)</f>
        <v>#N/A</v>
      </c>
      <c r="E130" s="165" t="e">
        <f>VLOOKUP(B130,'пр.взв.'!B6:G133,4,FALSE)</f>
        <v>#N/A</v>
      </c>
      <c r="F130" s="165" t="e">
        <f>VLOOKUP(B130,'пр.взв.'!B6:G133,5,FALSE)</f>
        <v>#N/A</v>
      </c>
      <c r="G130" s="163" t="e">
        <f>VLOOKUP(B130,'пр.взв.'!B6:G257,6,FALSE)</f>
        <v>#N/A</v>
      </c>
    </row>
    <row r="131" spans="1:7" ht="12.75" hidden="1">
      <c r="A131" s="173"/>
      <c r="B131" s="174"/>
      <c r="C131" s="164"/>
      <c r="D131" s="166"/>
      <c r="E131" s="166"/>
      <c r="F131" s="166"/>
      <c r="G131" s="164"/>
    </row>
    <row r="132" spans="1:7" ht="12.75" hidden="1">
      <c r="A132" s="173"/>
      <c r="B132" s="174"/>
      <c r="C132" s="163" t="e">
        <f>VLOOKUP(B132,'пр.взв.'!B6:G133,2,FALSE)</f>
        <v>#N/A</v>
      </c>
      <c r="D132" s="165" t="e">
        <f>VLOOKUP(B132,'пр.взв.'!B6:G133,3,FALSE)</f>
        <v>#N/A</v>
      </c>
      <c r="E132" s="165" t="e">
        <f>VLOOKUP(B132,'пр.взв.'!B6:G133,4,FALSE)</f>
        <v>#N/A</v>
      </c>
      <c r="F132" s="165" t="e">
        <f>VLOOKUP(B132,'пр.взв.'!B6:G133,5,FALSE)</f>
        <v>#N/A</v>
      </c>
      <c r="G132" s="163" t="e">
        <f>VLOOKUP(B132,'пр.взв.'!B6:G259,6,FALSE)</f>
        <v>#N/A</v>
      </c>
    </row>
    <row r="133" spans="1:7" ht="12.75" hidden="1">
      <c r="A133" s="173"/>
      <c r="B133" s="174"/>
      <c r="C133" s="164"/>
      <c r="D133" s="166"/>
      <c r="E133" s="166"/>
      <c r="F133" s="166"/>
      <c r="G133" s="164"/>
    </row>
    <row r="134" spans="1:7" ht="12.75">
      <c r="A134" t="s">
        <v>228</v>
      </c>
      <c r="C134" s="182" t="s">
        <v>227</v>
      </c>
      <c r="D134" s="182"/>
      <c r="E134" t="s">
        <v>229</v>
      </c>
      <c r="G134" t="s">
        <v>230</v>
      </c>
    </row>
  </sheetData>
  <sheetProtection/>
  <mergeCells count="461">
    <mergeCell ref="C134:D134"/>
    <mergeCell ref="A68:A69"/>
    <mergeCell ref="B68:B69"/>
    <mergeCell ref="C68:C69"/>
    <mergeCell ref="D68:D69"/>
    <mergeCell ref="C86:C87"/>
    <mergeCell ref="D86:D87"/>
    <mergeCell ref="A88:A89"/>
    <mergeCell ref="B88:B89"/>
    <mergeCell ref="C88:C89"/>
    <mergeCell ref="C66:C67"/>
    <mergeCell ref="D66:D67"/>
    <mergeCell ref="C64:C65"/>
    <mergeCell ref="D64:D65"/>
    <mergeCell ref="E86:E87"/>
    <mergeCell ref="F86:F87"/>
    <mergeCell ref="G90:G91"/>
    <mergeCell ref="A90:A91"/>
    <mergeCell ref="B90:B91"/>
    <mergeCell ref="C90:C91"/>
    <mergeCell ref="D90:D91"/>
    <mergeCell ref="E90:E91"/>
    <mergeCell ref="F90:F91"/>
    <mergeCell ref="G86:G87"/>
    <mergeCell ref="D88:D89"/>
    <mergeCell ref="E88:E89"/>
    <mergeCell ref="F88:F89"/>
    <mergeCell ref="G88:G89"/>
    <mergeCell ref="A86:A87"/>
    <mergeCell ref="B86:B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E78:E79"/>
    <mergeCell ref="F78:F79"/>
    <mergeCell ref="C78:C79"/>
    <mergeCell ref="D78:D79"/>
    <mergeCell ref="E82:E83"/>
    <mergeCell ref="F82:F83"/>
    <mergeCell ref="C82:C83"/>
    <mergeCell ref="D82:D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A72:A73"/>
    <mergeCell ref="B72:B73"/>
    <mergeCell ref="C72:C73"/>
    <mergeCell ref="D72:D73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G54:G55"/>
    <mergeCell ref="G56:G57"/>
    <mergeCell ref="G58:G59"/>
    <mergeCell ref="F52:F53"/>
    <mergeCell ref="G52:G53"/>
    <mergeCell ref="E44:E45"/>
    <mergeCell ref="E46:E47"/>
    <mergeCell ref="E70:E71"/>
    <mergeCell ref="E58:E59"/>
    <mergeCell ref="E60:E61"/>
    <mergeCell ref="E66:E67"/>
    <mergeCell ref="E52:E53"/>
    <mergeCell ref="E48:E49"/>
    <mergeCell ref="E50:E51"/>
    <mergeCell ref="E68:E69"/>
    <mergeCell ref="A70:A71"/>
    <mergeCell ref="B70:B71"/>
    <mergeCell ref="C70:C71"/>
    <mergeCell ref="A62:A63"/>
    <mergeCell ref="B62:B63"/>
    <mergeCell ref="C62:C63"/>
    <mergeCell ref="A64:A65"/>
    <mergeCell ref="B64:B65"/>
    <mergeCell ref="A66:A67"/>
    <mergeCell ref="B66:B67"/>
    <mergeCell ref="D62:D63"/>
    <mergeCell ref="D70:D71"/>
    <mergeCell ref="F60:F61"/>
    <mergeCell ref="G60:G61"/>
    <mergeCell ref="G70:G71"/>
    <mergeCell ref="F66:F67"/>
    <mergeCell ref="G66:G67"/>
    <mergeCell ref="F68:F69"/>
    <mergeCell ref="G68:G69"/>
    <mergeCell ref="A58:A59"/>
    <mergeCell ref="B58:B59"/>
    <mergeCell ref="A60:A61"/>
    <mergeCell ref="B60:B61"/>
    <mergeCell ref="C60:C61"/>
    <mergeCell ref="D60:D61"/>
    <mergeCell ref="D58:D59"/>
    <mergeCell ref="F54:F55"/>
    <mergeCell ref="E56:E57"/>
    <mergeCell ref="F56:F57"/>
    <mergeCell ref="E54:E55"/>
    <mergeCell ref="F58:F59"/>
    <mergeCell ref="C58:C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38:E39"/>
    <mergeCell ref="A36:A37"/>
    <mergeCell ref="B36:B37"/>
    <mergeCell ref="C36:C37"/>
    <mergeCell ref="D36:D37"/>
    <mergeCell ref="A38:A39"/>
    <mergeCell ref="B38:B39"/>
    <mergeCell ref="C38:C39"/>
    <mergeCell ref="D38:D39"/>
    <mergeCell ref="C34:C35"/>
    <mergeCell ref="D34:D35"/>
    <mergeCell ref="E34:E35"/>
    <mergeCell ref="E36:E37"/>
    <mergeCell ref="A1:G1"/>
    <mergeCell ref="A32:A33"/>
    <mergeCell ref="B32:B33"/>
    <mergeCell ref="C32:C33"/>
    <mergeCell ref="D32:D33"/>
    <mergeCell ref="E32:E33"/>
    <mergeCell ref="F24:F25"/>
    <mergeCell ref="F26:F27"/>
    <mergeCell ref="F28:F29"/>
    <mergeCell ref="G30:G31"/>
    <mergeCell ref="A34:A35"/>
    <mergeCell ref="B34:B35"/>
    <mergeCell ref="F48:F49"/>
    <mergeCell ref="G48:G49"/>
    <mergeCell ref="F40:F41"/>
    <mergeCell ref="G40:G41"/>
    <mergeCell ref="F42:F43"/>
    <mergeCell ref="G42:G43"/>
    <mergeCell ref="F36:F37"/>
    <mergeCell ref="G36:G37"/>
    <mergeCell ref="G50:G51"/>
    <mergeCell ref="F44:F45"/>
    <mergeCell ref="G44:G45"/>
    <mergeCell ref="F46:F47"/>
    <mergeCell ref="G46:G47"/>
    <mergeCell ref="F50:F51"/>
    <mergeCell ref="F38:F39"/>
    <mergeCell ref="G38:G39"/>
    <mergeCell ref="F32:F33"/>
    <mergeCell ref="G32:G33"/>
    <mergeCell ref="F34:F35"/>
    <mergeCell ref="G34:G35"/>
    <mergeCell ref="F16:F17"/>
    <mergeCell ref="F18:F19"/>
    <mergeCell ref="A4:A5"/>
    <mergeCell ref="B4:B5"/>
    <mergeCell ref="C4:C5"/>
    <mergeCell ref="D4:D5"/>
    <mergeCell ref="E4:E5"/>
    <mergeCell ref="A6:A7"/>
    <mergeCell ref="E8:E9"/>
    <mergeCell ref="A10:A11"/>
    <mergeCell ref="G4:G5"/>
    <mergeCell ref="E6:E7"/>
    <mergeCell ref="G6:G7"/>
    <mergeCell ref="F4:F5"/>
    <mergeCell ref="F6:F7"/>
    <mergeCell ref="G8:G9"/>
    <mergeCell ref="F8:F9"/>
    <mergeCell ref="B6:B7"/>
    <mergeCell ref="A8:A9"/>
    <mergeCell ref="B8:B9"/>
    <mergeCell ref="C8:C9"/>
    <mergeCell ref="D8:D9"/>
    <mergeCell ref="C6:C7"/>
    <mergeCell ref="D6:D7"/>
    <mergeCell ref="B10:B11"/>
    <mergeCell ref="C10:C11"/>
    <mergeCell ref="D10:D11"/>
    <mergeCell ref="E14:E15"/>
    <mergeCell ref="E10:E11"/>
    <mergeCell ref="G14:G15"/>
    <mergeCell ref="A12:A13"/>
    <mergeCell ref="B12:B13"/>
    <mergeCell ref="C12:C13"/>
    <mergeCell ref="D12:D13"/>
    <mergeCell ref="F12:F13"/>
    <mergeCell ref="F14:F15"/>
    <mergeCell ref="G10:G11"/>
    <mergeCell ref="E12:E13"/>
    <mergeCell ref="G12:G13"/>
    <mergeCell ref="F10:F11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D26:D27"/>
    <mergeCell ref="E30:E31"/>
    <mergeCell ref="F30:F31"/>
    <mergeCell ref="E26:E27"/>
    <mergeCell ref="A30:A31"/>
    <mergeCell ref="B30:B31"/>
    <mergeCell ref="C30:C31"/>
    <mergeCell ref="D30:D31"/>
    <mergeCell ref="G26:G27"/>
    <mergeCell ref="E28:E29"/>
    <mergeCell ref="G28:G29"/>
    <mergeCell ref="A26:A27"/>
    <mergeCell ref="B26:B27"/>
    <mergeCell ref="A28:A29"/>
    <mergeCell ref="B28:B29"/>
    <mergeCell ref="C28:C29"/>
    <mergeCell ref="D28:D29"/>
    <mergeCell ref="C26:C27"/>
    <mergeCell ref="F94:F95"/>
    <mergeCell ref="G94:G95"/>
    <mergeCell ref="A92:A93"/>
    <mergeCell ref="B92:B93"/>
    <mergeCell ref="C92:C93"/>
    <mergeCell ref="D92:D93"/>
    <mergeCell ref="E92:E93"/>
    <mergeCell ref="F92:F93"/>
    <mergeCell ref="G92:G93"/>
    <mergeCell ref="A94:A95"/>
    <mergeCell ref="C96:C97"/>
    <mergeCell ref="D96:D97"/>
    <mergeCell ref="E96:E97"/>
    <mergeCell ref="F96:F97"/>
    <mergeCell ref="B94:B95"/>
    <mergeCell ref="C94:C95"/>
    <mergeCell ref="D94:D95"/>
    <mergeCell ref="E94:E95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C104:C105"/>
    <mergeCell ref="D104:D105"/>
    <mergeCell ref="E104:E105"/>
    <mergeCell ref="F104:F105"/>
    <mergeCell ref="B102:B103"/>
    <mergeCell ref="C102:C103"/>
    <mergeCell ref="D102:D103"/>
    <mergeCell ref="E102:E103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G108:G109"/>
    <mergeCell ref="A110:A111"/>
    <mergeCell ref="C112:C113"/>
    <mergeCell ref="D112:D113"/>
    <mergeCell ref="E112:E113"/>
    <mergeCell ref="F112:F113"/>
    <mergeCell ref="B110:B111"/>
    <mergeCell ref="C110:C111"/>
    <mergeCell ref="D110:D111"/>
    <mergeCell ref="E110:E111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G116:G117"/>
    <mergeCell ref="A118:A119"/>
    <mergeCell ref="C120:C121"/>
    <mergeCell ref="D120:D121"/>
    <mergeCell ref="E120:E121"/>
    <mergeCell ref="F120:F121"/>
    <mergeCell ref="B118:B119"/>
    <mergeCell ref="C118:C119"/>
    <mergeCell ref="D118:D119"/>
    <mergeCell ref="E118:E119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F124:F125"/>
    <mergeCell ref="A126:A127"/>
    <mergeCell ref="B126:B127"/>
    <mergeCell ref="C126:C127"/>
    <mergeCell ref="A124:A125"/>
    <mergeCell ref="B124:B125"/>
    <mergeCell ref="C124:C125"/>
    <mergeCell ref="D124:D125"/>
    <mergeCell ref="D126:D127"/>
    <mergeCell ref="E126:E127"/>
    <mergeCell ref="F126:F127"/>
    <mergeCell ref="A128:A129"/>
    <mergeCell ref="B128:B129"/>
    <mergeCell ref="C128:C129"/>
    <mergeCell ref="D128:D129"/>
    <mergeCell ref="E128:E129"/>
    <mergeCell ref="F128:F129"/>
    <mergeCell ref="A132:A133"/>
    <mergeCell ref="B132:B133"/>
    <mergeCell ref="C132:C133"/>
    <mergeCell ref="D132:D133"/>
    <mergeCell ref="A130:A131"/>
    <mergeCell ref="B130:B131"/>
    <mergeCell ref="C130:C131"/>
    <mergeCell ref="D130:D131"/>
    <mergeCell ref="B2:C2"/>
    <mergeCell ref="D2:G2"/>
    <mergeCell ref="F3:G3"/>
    <mergeCell ref="C3:E3"/>
    <mergeCell ref="G124:G125"/>
    <mergeCell ref="E132:E133"/>
    <mergeCell ref="F132:F133"/>
    <mergeCell ref="G132:G133"/>
    <mergeCell ref="F130:F131"/>
    <mergeCell ref="G130:G131"/>
    <mergeCell ref="G128:G129"/>
    <mergeCell ref="E130:E131"/>
    <mergeCell ref="G126:G127"/>
    <mergeCell ref="E124:E12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137"/>
  <sheetViews>
    <sheetView zoomScalePageLayoutView="0" workbookViewId="0" topLeftCell="A13">
      <selection activeCell="C20" sqref="C20:G2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1.75" customHeight="1" thickBot="1">
      <c r="A1" s="203" t="s">
        <v>26</v>
      </c>
      <c r="B1" s="203"/>
      <c r="C1" s="203"/>
      <c r="D1" s="203"/>
      <c r="E1" s="203"/>
      <c r="F1" s="203"/>
      <c r="G1" s="203"/>
    </row>
    <row r="2" spans="2:7" ht="28.5" customHeight="1" thickBot="1">
      <c r="B2" s="167" t="s">
        <v>29</v>
      </c>
      <c r="C2" s="167"/>
      <c r="D2" s="204" t="str">
        <f>HYPERLINK('[1]реквизиты'!$A$2)</f>
        <v>Первенство России по самбо среди юниоров 1990-1991г.р.</v>
      </c>
      <c r="E2" s="205"/>
      <c r="F2" s="205"/>
      <c r="G2" s="206"/>
    </row>
    <row r="3" spans="2:7" ht="12.75" customHeight="1" thickBot="1">
      <c r="B3" s="97"/>
      <c r="C3" s="207" t="str">
        <f>HYPERLINK('[1]реквизиты'!$A$3)</f>
        <v>16-20.02.2010г.                                       г.Челябинск</v>
      </c>
      <c r="D3" s="207"/>
      <c r="F3" s="171" t="s">
        <v>190</v>
      </c>
      <c r="G3" s="171"/>
    </row>
    <row r="4" spans="1:7" ht="12.75" customHeight="1">
      <c r="A4" s="198" t="s">
        <v>2</v>
      </c>
      <c r="B4" s="194" t="s">
        <v>3</v>
      </c>
      <c r="C4" s="194" t="s">
        <v>4</v>
      </c>
      <c r="D4" s="194" t="s">
        <v>5</v>
      </c>
      <c r="E4" s="194" t="s">
        <v>6</v>
      </c>
      <c r="F4" s="194" t="s">
        <v>9</v>
      </c>
      <c r="G4" s="196" t="s">
        <v>7</v>
      </c>
    </row>
    <row r="5" spans="1:7" ht="12.75" customHeight="1" thickBot="1">
      <c r="A5" s="199"/>
      <c r="B5" s="195"/>
      <c r="C5" s="195"/>
      <c r="D5" s="195"/>
      <c r="E5" s="195"/>
      <c r="F5" s="195"/>
      <c r="G5" s="197"/>
    </row>
    <row r="6" spans="1:7" ht="12.75" customHeight="1">
      <c r="A6" s="192" t="s">
        <v>30</v>
      </c>
      <c r="B6" s="193">
        <v>1</v>
      </c>
      <c r="C6" s="183" t="s">
        <v>153</v>
      </c>
      <c r="D6" s="191" t="s">
        <v>154</v>
      </c>
      <c r="E6" s="185" t="s">
        <v>155</v>
      </c>
      <c r="F6" s="187"/>
      <c r="G6" s="183" t="s">
        <v>156</v>
      </c>
    </row>
    <row r="7" spans="1:7" ht="15" customHeight="1">
      <c r="A7" s="189"/>
      <c r="B7" s="190"/>
      <c r="C7" s="184"/>
      <c r="D7" s="178"/>
      <c r="E7" s="186"/>
      <c r="F7" s="188"/>
      <c r="G7" s="184"/>
    </row>
    <row r="8" spans="1:7" ht="12.75" customHeight="1">
      <c r="A8" s="189" t="s">
        <v>31</v>
      </c>
      <c r="B8" s="190">
        <v>2</v>
      </c>
      <c r="C8" s="183" t="s">
        <v>210</v>
      </c>
      <c r="D8" s="191" t="s">
        <v>211</v>
      </c>
      <c r="E8" s="185" t="s">
        <v>212</v>
      </c>
      <c r="F8" s="187" t="s">
        <v>213</v>
      </c>
      <c r="G8" s="183" t="s">
        <v>214</v>
      </c>
    </row>
    <row r="9" spans="1:7" ht="15" customHeight="1">
      <c r="A9" s="189"/>
      <c r="B9" s="190"/>
      <c r="C9" s="184"/>
      <c r="D9" s="178"/>
      <c r="E9" s="186"/>
      <c r="F9" s="188"/>
      <c r="G9" s="184"/>
    </row>
    <row r="10" spans="1:7" ht="15" customHeight="1">
      <c r="A10" s="189" t="s">
        <v>32</v>
      </c>
      <c r="B10" s="190">
        <v>3</v>
      </c>
      <c r="C10" s="183" t="s">
        <v>121</v>
      </c>
      <c r="D10" s="191" t="s">
        <v>117</v>
      </c>
      <c r="E10" s="185" t="s">
        <v>118</v>
      </c>
      <c r="F10" s="187" t="s">
        <v>122</v>
      </c>
      <c r="G10" s="183" t="s">
        <v>120</v>
      </c>
    </row>
    <row r="11" spans="1:7" ht="15.75" customHeight="1">
      <c r="A11" s="189"/>
      <c r="B11" s="190"/>
      <c r="C11" s="184"/>
      <c r="D11" s="178"/>
      <c r="E11" s="186"/>
      <c r="F11" s="188"/>
      <c r="G11" s="184"/>
    </row>
    <row r="12" spans="1:7" ht="12.75" customHeight="1">
      <c r="A12" s="189" t="s">
        <v>33</v>
      </c>
      <c r="B12" s="190">
        <v>4</v>
      </c>
      <c r="C12" s="183" t="s">
        <v>186</v>
      </c>
      <c r="D12" s="191" t="s">
        <v>187</v>
      </c>
      <c r="E12" s="185" t="s">
        <v>188</v>
      </c>
      <c r="F12" s="187"/>
      <c r="G12" s="183" t="s">
        <v>189</v>
      </c>
    </row>
    <row r="13" spans="1:7" ht="15" customHeight="1">
      <c r="A13" s="189"/>
      <c r="B13" s="190"/>
      <c r="C13" s="184"/>
      <c r="D13" s="178"/>
      <c r="E13" s="186"/>
      <c r="F13" s="188"/>
      <c r="G13" s="184"/>
    </row>
    <row r="14" spans="1:7" ht="12.75" customHeight="1">
      <c r="A14" s="189" t="s">
        <v>34</v>
      </c>
      <c r="B14" s="190">
        <v>5</v>
      </c>
      <c r="C14" s="183" t="s">
        <v>206</v>
      </c>
      <c r="D14" s="191" t="s">
        <v>207</v>
      </c>
      <c r="E14" s="185" t="s">
        <v>208</v>
      </c>
      <c r="F14" s="187"/>
      <c r="G14" s="183" t="s">
        <v>209</v>
      </c>
    </row>
    <row r="15" spans="1:7" ht="15" customHeight="1">
      <c r="A15" s="189"/>
      <c r="B15" s="190"/>
      <c r="C15" s="184"/>
      <c r="D15" s="178"/>
      <c r="E15" s="186"/>
      <c r="F15" s="188"/>
      <c r="G15" s="184"/>
    </row>
    <row r="16" spans="1:7" ht="12.75" customHeight="1">
      <c r="A16" s="189" t="s">
        <v>35</v>
      </c>
      <c r="B16" s="190">
        <v>6</v>
      </c>
      <c r="C16" s="183" t="s">
        <v>162</v>
      </c>
      <c r="D16" s="191" t="s">
        <v>163</v>
      </c>
      <c r="E16" s="185" t="s">
        <v>164</v>
      </c>
      <c r="F16" s="187" t="s">
        <v>165</v>
      </c>
      <c r="G16" s="183" t="s">
        <v>166</v>
      </c>
    </row>
    <row r="17" spans="1:7" ht="15" customHeight="1">
      <c r="A17" s="189"/>
      <c r="B17" s="190"/>
      <c r="C17" s="184"/>
      <c r="D17" s="178"/>
      <c r="E17" s="186"/>
      <c r="F17" s="188"/>
      <c r="G17" s="184"/>
    </row>
    <row r="18" spans="1:7" ht="12.75" customHeight="1">
      <c r="A18" s="189" t="s">
        <v>36</v>
      </c>
      <c r="B18" s="190">
        <v>7</v>
      </c>
      <c r="C18" s="183" t="s">
        <v>108</v>
      </c>
      <c r="D18" s="191" t="s">
        <v>109</v>
      </c>
      <c r="E18" s="185" t="s">
        <v>110</v>
      </c>
      <c r="F18" s="187"/>
      <c r="G18" s="183" t="s">
        <v>111</v>
      </c>
    </row>
    <row r="19" spans="1:7" ht="15" customHeight="1">
      <c r="A19" s="189"/>
      <c r="B19" s="190"/>
      <c r="C19" s="184"/>
      <c r="D19" s="178"/>
      <c r="E19" s="186"/>
      <c r="F19" s="188"/>
      <c r="G19" s="184"/>
    </row>
    <row r="20" spans="1:7" ht="12.75" customHeight="1">
      <c r="A20" s="189" t="s">
        <v>37</v>
      </c>
      <c r="B20" s="190">
        <v>8</v>
      </c>
      <c r="C20" s="183" t="s">
        <v>116</v>
      </c>
      <c r="D20" s="191" t="s">
        <v>117</v>
      </c>
      <c r="E20" s="185" t="s">
        <v>118</v>
      </c>
      <c r="F20" s="187" t="s">
        <v>119</v>
      </c>
      <c r="G20" s="183" t="s">
        <v>120</v>
      </c>
    </row>
    <row r="21" spans="1:7" ht="15" customHeight="1">
      <c r="A21" s="189"/>
      <c r="B21" s="190"/>
      <c r="C21" s="184"/>
      <c r="D21" s="178"/>
      <c r="E21" s="186"/>
      <c r="F21" s="188"/>
      <c r="G21" s="184"/>
    </row>
    <row r="22" spans="1:7" ht="12.75" customHeight="1">
      <c r="A22" s="189" t="s">
        <v>38</v>
      </c>
      <c r="B22" s="190">
        <v>9</v>
      </c>
      <c r="C22" s="183" t="s">
        <v>191</v>
      </c>
      <c r="D22" s="191" t="s">
        <v>192</v>
      </c>
      <c r="E22" s="185" t="s">
        <v>193</v>
      </c>
      <c r="F22" s="187" t="s">
        <v>194</v>
      </c>
      <c r="G22" s="183" t="s">
        <v>195</v>
      </c>
    </row>
    <row r="23" spans="1:7" ht="15" customHeight="1">
      <c r="A23" s="189"/>
      <c r="B23" s="190"/>
      <c r="C23" s="184"/>
      <c r="D23" s="178"/>
      <c r="E23" s="186"/>
      <c r="F23" s="188"/>
      <c r="G23" s="184"/>
    </row>
    <row r="24" spans="1:7" ht="12.75" customHeight="1">
      <c r="A24" s="189" t="s">
        <v>39</v>
      </c>
      <c r="B24" s="190">
        <v>10</v>
      </c>
      <c r="C24" s="183" t="s">
        <v>136</v>
      </c>
      <c r="D24" s="191" t="s">
        <v>137</v>
      </c>
      <c r="E24" s="185" t="s">
        <v>134</v>
      </c>
      <c r="F24" s="187" t="s">
        <v>138</v>
      </c>
      <c r="G24" s="183" t="s">
        <v>135</v>
      </c>
    </row>
    <row r="25" spans="1:7" ht="15" customHeight="1">
      <c r="A25" s="189"/>
      <c r="B25" s="190"/>
      <c r="C25" s="184"/>
      <c r="D25" s="178"/>
      <c r="E25" s="186"/>
      <c r="F25" s="188"/>
      <c r="G25" s="184"/>
    </row>
    <row r="26" spans="1:7" ht="12.75" customHeight="1">
      <c r="A26" s="189" t="s">
        <v>40</v>
      </c>
      <c r="B26" s="190">
        <v>11</v>
      </c>
      <c r="C26" s="183" t="s">
        <v>149</v>
      </c>
      <c r="D26" s="191" t="s">
        <v>150</v>
      </c>
      <c r="E26" s="185" t="s">
        <v>151</v>
      </c>
      <c r="F26" s="187"/>
      <c r="G26" s="183" t="s">
        <v>152</v>
      </c>
    </row>
    <row r="27" spans="1:7" ht="15" customHeight="1">
      <c r="A27" s="189"/>
      <c r="B27" s="190"/>
      <c r="C27" s="184"/>
      <c r="D27" s="178"/>
      <c r="E27" s="186"/>
      <c r="F27" s="188"/>
      <c r="G27" s="184"/>
    </row>
    <row r="28" spans="1:7" ht="15.75" customHeight="1">
      <c r="A28" s="189" t="s">
        <v>41</v>
      </c>
      <c r="B28" s="190">
        <v>12</v>
      </c>
      <c r="C28" s="183" t="s">
        <v>201</v>
      </c>
      <c r="D28" s="191" t="s">
        <v>202</v>
      </c>
      <c r="E28" s="185" t="s">
        <v>203</v>
      </c>
      <c r="F28" s="187" t="s">
        <v>204</v>
      </c>
      <c r="G28" s="183" t="s">
        <v>205</v>
      </c>
    </row>
    <row r="29" spans="1:7" ht="15" customHeight="1">
      <c r="A29" s="189"/>
      <c r="B29" s="190"/>
      <c r="C29" s="184"/>
      <c r="D29" s="178"/>
      <c r="E29" s="186"/>
      <c r="F29" s="188"/>
      <c r="G29" s="184"/>
    </row>
    <row r="30" spans="1:7" ht="12.75" customHeight="1">
      <c r="A30" s="189" t="s">
        <v>42</v>
      </c>
      <c r="B30" s="190">
        <v>13</v>
      </c>
      <c r="C30" s="183" t="s">
        <v>104</v>
      </c>
      <c r="D30" s="191" t="s">
        <v>105</v>
      </c>
      <c r="E30" s="185" t="s">
        <v>106</v>
      </c>
      <c r="F30" s="187"/>
      <c r="G30" s="183" t="s">
        <v>107</v>
      </c>
    </row>
    <row r="31" spans="1:7" ht="15" customHeight="1">
      <c r="A31" s="189"/>
      <c r="B31" s="190"/>
      <c r="C31" s="184"/>
      <c r="D31" s="178"/>
      <c r="E31" s="186"/>
      <c r="F31" s="188"/>
      <c r="G31" s="184"/>
    </row>
    <row r="32" spans="1:7" ht="12.75" customHeight="1">
      <c r="A32" s="189" t="s">
        <v>43</v>
      </c>
      <c r="B32" s="190">
        <v>14</v>
      </c>
      <c r="C32" s="183" t="s">
        <v>196</v>
      </c>
      <c r="D32" s="191" t="s">
        <v>197</v>
      </c>
      <c r="E32" s="185" t="s">
        <v>198</v>
      </c>
      <c r="F32" s="187" t="s">
        <v>199</v>
      </c>
      <c r="G32" s="183" t="s">
        <v>200</v>
      </c>
    </row>
    <row r="33" spans="1:7" ht="15" customHeight="1">
      <c r="A33" s="189"/>
      <c r="B33" s="190"/>
      <c r="C33" s="184"/>
      <c r="D33" s="178"/>
      <c r="E33" s="186"/>
      <c r="F33" s="188"/>
      <c r="G33" s="184"/>
    </row>
    <row r="34" spans="1:7" ht="12.75" customHeight="1">
      <c r="A34" s="189" t="s">
        <v>44</v>
      </c>
      <c r="B34" s="190">
        <v>15</v>
      </c>
      <c r="C34" s="183" t="s">
        <v>112</v>
      </c>
      <c r="D34" s="191" t="s">
        <v>113</v>
      </c>
      <c r="E34" s="185" t="s">
        <v>114</v>
      </c>
      <c r="F34" s="187"/>
      <c r="G34" s="183" t="s">
        <v>115</v>
      </c>
    </row>
    <row r="35" spans="1:7" ht="15" customHeight="1">
      <c r="A35" s="189"/>
      <c r="B35" s="190"/>
      <c r="C35" s="184"/>
      <c r="D35" s="178"/>
      <c r="E35" s="186"/>
      <c r="F35" s="188"/>
      <c r="G35" s="184"/>
    </row>
    <row r="36" spans="1:7" ht="15.75" customHeight="1">
      <c r="A36" s="189" t="s">
        <v>45</v>
      </c>
      <c r="B36" s="190">
        <v>16</v>
      </c>
      <c r="C36" s="183" t="s">
        <v>96</v>
      </c>
      <c r="D36" s="191" t="s">
        <v>97</v>
      </c>
      <c r="E36" s="185" t="s">
        <v>94</v>
      </c>
      <c r="F36" s="187" t="s">
        <v>98</v>
      </c>
      <c r="G36" s="183" t="s">
        <v>99</v>
      </c>
    </row>
    <row r="37" spans="1:7" ht="12.75" customHeight="1">
      <c r="A37" s="189"/>
      <c r="B37" s="190"/>
      <c r="C37" s="184"/>
      <c r="D37" s="178"/>
      <c r="E37" s="186"/>
      <c r="F37" s="188"/>
      <c r="G37" s="184"/>
    </row>
    <row r="38" spans="1:7" ht="12.75" customHeight="1">
      <c r="A38" s="189" t="s">
        <v>46</v>
      </c>
      <c r="B38" s="190">
        <v>17</v>
      </c>
      <c r="C38" s="183" t="s">
        <v>178</v>
      </c>
      <c r="D38" s="191" t="s">
        <v>179</v>
      </c>
      <c r="E38" s="185" t="s">
        <v>180</v>
      </c>
      <c r="F38" s="187"/>
      <c r="G38" s="183" t="s">
        <v>181</v>
      </c>
    </row>
    <row r="39" spans="1:7" ht="12.75" customHeight="1">
      <c r="A39" s="189"/>
      <c r="B39" s="190"/>
      <c r="C39" s="184"/>
      <c r="D39" s="178"/>
      <c r="E39" s="186"/>
      <c r="F39" s="188"/>
      <c r="G39" s="184"/>
    </row>
    <row r="40" spans="1:7" ht="12.75" customHeight="1">
      <c r="A40" s="189" t="s">
        <v>47</v>
      </c>
      <c r="B40" s="190">
        <v>18</v>
      </c>
      <c r="C40" s="183" t="s">
        <v>82</v>
      </c>
      <c r="D40" s="191" t="s">
        <v>83</v>
      </c>
      <c r="E40" s="185" t="s">
        <v>84</v>
      </c>
      <c r="F40" s="187" t="s">
        <v>85</v>
      </c>
      <c r="G40" s="183" t="s">
        <v>86</v>
      </c>
    </row>
    <row r="41" spans="1:7" ht="12.75" customHeight="1">
      <c r="A41" s="189"/>
      <c r="B41" s="190"/>
      <c r="C41" s="184"/>
      <c r="D41" s="178"/>
      <c r="E41" s="186"/>
      <c r="F41" s="188"/>
      <c r="G41" s="184"/>
    </row>
    <row r="42" spans="1:7" ht="12.75" customHeight="1">
      <c r="A42" s="189" t="s">
        <v>48</v>
      </c>
      <c r="B42" s="190">
        <v>19</v>
      </c>
      <c r="C42" s="183" t="s">
        <v>77</v>
      </c>
      <c r="D42" s="191" t="s">
        <v>78</v>
      </c>
      <c r="E42" s="185" t="s">
        <v>79</v>
      </c>
      <c r="F42" s="187" t="s">
        <v>80</v>
      </c>
      <c r="G42" s="183" t="s">
        <v>81</v>
      </c>
    </row>
    <row r="43" spans="1:7" ht="12.75" customHeight="1">
      <c r="A43" s="189"/>
      <c r="B43" s="190"/>
      <c r="C43" s="184"/>
      <c r="D43" s="178"/>
      <c r="E43" s="186"/>
      <c r="F43" s="188"/>
      <c r="G43" s="184"/>
    </row>
    <row r="44" spans="1:7" ht="12.75" customHeight="1">
      <c r="A44" s="189" t="s">
        <v>49</v>
      </c>
      <c r="B44" s="190">
        <v>20</v>
      </c>
      <c r="C44" s="183" t="s">
        <v>100</v>
      </c>
      <c r="D44" s="191" t="s">
        <v>101</v>
      </c>
      <c r="E44" s="185" t="s">
        <v>102</v>
      </c>
      <c r="F44" s="187"/>
      <c r="G44" s="183" t="s">
        <v>103</v>
      </c>
    </row>
    <row r="45" spans="1:7" ht="12.75" customHeight="1">
      <c r="A45" s="189"/>
      <c r="B45" s="190"/>
      <c r="C45" s="184"/>
      <c r="D45" s="178"/>
      <c r="E45" s="186"/>
      <c r="F45" s="188"/>
      <c r="G45" s="184"/>
    </row>
    <row r="46" spans="1:7" ht="12.75" customHeight="1">
      <c r="A46" s="189" t="s">
        <v>50</v>
      </c>
      <c r="B46" s="190">
        <v>21</v>
      </c>
      <c r="C46" s="183" t="s">
        <v>72</v>
      </c>
      <c r="D46" s="177" t="s">
        <v>73</v>
      </c>
      <c r="E46" s="185" t="s">
        <v>74</v>
      </c>
      <c r="F46" s="187" t="s">
        <v>75</v>
      </c>
      <c r="G46" s="183" t="s">
        <v>76</v>
      </c>
    </row>
    <row r="47" spans="1:7" ht="12.75" customHeight="1">
      <c r="A47" s="189"/>
      <c r="B47" s="190"/>
      <c r="C47" s="184"/>
      <c r="D47" s="178"/>
      <c r="E47" s="186"/>
      <c r="F47" s="188"/>
      <c r="G47" s="184"/>
    </row>
    <row r="48" spans="1:7" ht="12.75" customHeight="1">
      <c r="A48" s="189" t="s">
        <v>51</v>
      </c>
      <c r="B48" s="190">
        <v>22</v>
      </c>
      <c r="C48" s="183" t="s">
        <v>139</v>
      </c>
      <c r="D48" s="191" t="s">
        <v>140</v>
      </c>
      <c r="E48" s="185" t="s">
        <v>141</v>
      </c>
      <c r="F48" s="187" t="s">
        <v>142</v>
      </c>
      <c r="G48" s="183" t="s">
        <v>143</v>
      </c>
    </row>
    <row r="49" spans="1:7" ht="12.75" customHeight="1">
      <c r="A49" s="189"/>
      <c r="B49" s="190"/>
      <c r="C49" s="184"/>
      <c r="D49" s="178"/>
      <c r="E49" s="186"/>
      <c r="F49" s="188"/>
      <c r="G49" s="184"/>
    </row>
    <row r="50" spans="1:7" ht="12.75" customHeight="1">
      <c r="A50" s="189" t="s">
        <v>52</v>
      </c>
      <c r="B50" s="190">
        <v>23</v>
      </c>
      <c r="C50" s="183" t="s">
        <v>123</v>
      </c>
      <c r="D50" s="191" t="s">
        <v>124</v>
      </c>
      <c r="E50" s="185" t="s">
        <v>125</v>
      </c>
      <c r="F50" s="187"/>
      <c r="G50" s="183" t="s">
        <v>126</v>
      </c>
    </row>
    <row r="51" spans="1:7" ht="12.75" customHeight="1">
      <c r="A51" s="189"/>
      <c r="B51" s="190"/>
      <c r="C51" s="184"/>
      <c r="D51" s="178"/>
      <c r="E51" s="186"/>
      <c r="F51" s="188"/>
      <c r="G51" s="184"/>
    </row>
    <row r="52" spans="1:7" ht="12.75" customHeight="1">
      <c r="A52" s="189" t="s">
        <v>53</v>
      </c>
      <c r="B52" s="190">
        <v>24</v>
      </c>
      <c r="C52" s="183" t="s">
        <v>170</v>
      </c>
      <c r="D52" s="191" t="s">
        <v>171</v>
      </c>
      <c r="E52" s="185" t="s">
        <v>164</v>
      </c>
      <c r="F52" s="187" t="s">
        <v>172</v>
      </c>
      <c r="G52" s="183" t="s">
        <v>166</v>
      </c>
    </row>
    <row r="53" spans="1:7" ht="12.75" customHeight="1">
      <c r="A53" s="189"/>
      <c r="B53" s="190"/>
      <c r="C53" s="184"/>
      <c r="D53" s="178"/>
      <c r="E53" s="186"/>
      <c r="F53" s="188"/>
      <c r="G53" s="184"/>
    </row>
    <row r="54" spans="1:7" ht="12.75" customHeight="1">
      <c r="A54" s="189" t="s">
        <v>54</v>
      </c>
      <c r="B54" s="190">
        <v>25</v>
      </c>
      <c r="C54" s="183" t="s">
        <v>132</v>
      </c>
      <c r="D54" s="191" t="s">
        <v>133</v>
      </c>
      <c r="E54" s="185" t="s">
        <v>134</v>
      </c>
      <c r="F54" s="187"/>
      <c r="G54" s="183" t="s">
        <v>135</v>
      </c>
    </row>
    <row r="55" spans="1:7" ht="12.75" customHeight="1">
      <c r="A55" s="189"/>
      <c r="B55" s="190"/>
      <c r="C55" s="184"/>
      <c r="D55" s="178"/>
      <c r="E55" s="186"/>
      <c r="F55" s="188"/>
      <c r="G55" s="184"/>
    </row>
    <row r="56" spans="1:7" ht="12.75" customHeight="1">
      <c r="A56" s="189" t="s">
        <v>55</v>
      </c>
      <c r="B56" s="190">
        <v>26</v>
      </c>
      <c r="C56" s="183" t="s">
        <v>92</v>
      </c>
      <c r="D56" s="191" t="s">
        <v>93</v>
      </c>
      <c r="E56" s="185" t="s">
        <v>94</v>
      </c>
      <c r="F56" s="187"/>
      <c r="G56" s="183" t="s">
        <v>95</v>
      </c>
    </row>
    <row r="57" spans="1:7" ht="12.75" customHeight="1">
      <c r="A57" s="189"/>
      <c r="B57" s="190"/>
      <c r="C57" s="184"/>
      <c r="D57" s="178"/>
      <c r="E57" s="186"/>
      <c r="F57" s="188"/>
      <c r="G57" s="184"/>
    </row>
    <row r="58" spans="1:7" ht="12.75" customHeight="1">
      <c r="A58" s="189" t="s">
        <v>56</v>
      </c>
      <c r="B58" s="190">
        <v>27</v>
      </c>
      <c r="C58" s="183" t="s">
        <v>173</v>
      </c>
      <c r="D58" s="191" t="s">
        <v>174</v>
      </c>
      <c r="E58" s="185" t="s">
        <v>175</v>
      </c>
      <c r="F58" s="187" t="s">
        <v>176</v>
      </c>
      <c r="G58" s="183" t="s">
        <v>177</v>
      </c>
    </row>
    <row r="59" spans="1:7" ht="12.75" customHeight="1">
      <c r="A59" s="189"/>
      <c r="B59" s="190"/>
      <c r="C59" s="184"/>
      <c r="D59" s="178"/>
      <c r="E59" s="186"/>
      <c r="F59" s="188"/>
      <c r="G59" s="184"/>
    </row>
    <row r="60" spans="1:7" ht="12.75" customHeight="1">
      <c r="A60" s="189" t="s">
        <v>57</v>
      </c>
      <c r="B60" s="190">
        <v>28</v>
      </c>
      <c r="C60" s="183" t="s">
        <v>144</v>
      </c>
      <c r="D60" s="191" t="s">
        <v>145</v>
      </c>
      <c r="E60" s="185" t="s">
        <v>146</v>
      </c>
      <c r="F60" s="187" t="s">
        <v>147</v>
      </c>
      <c r="G60" s="183" t="s">
        <v>148</v>
      </c>
    </row>
    <row r="61" spans="1:7" ht="12.75" customHeight="1">
      <c r="A61" s="189"/>
      <c r="B61" s="190"/>
      <c r="C61" s="184"/>
      <c r="D61" s="178"/>
      <c r="E61" s="186"/>
      <c r="F61" s="188"/>
      <c r="G61" s="184"/>
    </row>
    <row r="62" spans="1:7" ht="12.75" customHeight="1">
      <c r="A62" s="189" t="s">
        <v>58</v>
      </c>
      <c r="B62" s="190">
        <v>29</v>
      </c>
      <c r="C62" s="183" t="s">
        <v>87</v>
      </c>
      <c r="D62" s="191" t="s">
        <v>88</v>
      </c>
      <c r="E62" s="185" t="s">
        <v>89</v>
      </c>
      <c r="F62" s="187" t="s">
        <v>90</v>
      </c>
      <c r="G62" s="183" t="s">
        <v>91</v>
      </c>
    </row>
    <row r="63" spans="1:7" ht="12.75" customHeight="1">
      <c r="A63" s="189"/>
      <c r="B63" s="190"/>
      <c r="C63" s="184"/>
      <c r="D63" s="178"/>
      <c r="E63" s="186"/>
      <c r="F63" s="188"/>
      <c r="G63" s="184"/>
    </row>
    <row r="64" spans="1:7" ht="12.75" customHeight="1">
      <c r="A64" s="189" t="s">
        <v>59</v>
      </c>
      <c r="B64" s="190">
        <v>30</v>
      </c>
      <c r="C64" s="183" t="s">
        <v>182</v>
      </c>
      <c r="D64" s="191" t="s">
        <v>183</v>
      </c>
      <c r="E64" s="185" t="s">
        <v>180</v>
      </c>
      <c r="F64" s="187" t="s">
        <v>184</v>
      </c>
      <c r="G64" s="183" t="s">
        <v>185</v>
      </c>
    </row>
    <row r="65" spans="1:7" ht="12.75" customHeight="1">
      <c r="A65" s="189"/>
      <c r="B65" s="190"/>
      <c r="C65" s="184"/>
      <c r="D65" s="178"/>
      <c r="E65" s="186"/>
      <c r="F65" s="188"/>
      <c r="G65" s="184"/>
    </row>
    <row r="66" spans="1:7" ht="12.75" customHeight="1">
      <c r="A66" s="189" t="s">
        <v>60</v>
      </c>
      <c r="B66" s="190">
        <v>31</v>
      </c>
      <c r="C66" s="183" t="s">
        <v>157</v>
      </c>
      <c r="D66" s="191" t="s">
        <v>158</v>
      </c>
      <c r="E66" s="185" t="s">
        <v>159</v>
      </c>
      <c r="F66" s="187" t="s">
        <v>160</v>
      </c>
      <c r="G66" s="183" t="s">
        <v>161</v>
      </c>
    </row>
    <row r="67" spans="1:7" ht="12.75" customHeight="1">
      <c r="A67" s="189"/>
      <c r="B67" s="190"/>
      <c r="C67" s="184"/>
      <c r="D67" s="178"/>
      <c r="E67" s="186"/>
      <c r="F67" s="188"/>
      <c r="G67" s="184"/>
    </row>
    <row r="68" spans="1:7" ht="12.75" customHeight="1">
      <c r="A68" s="189" t="s">
        <v>61</v>
      </c>
      <c r="B68" s="190">
        <v>32</v>
      </c>
      <c r="C68" s="183" t="s">
        <v>127</v>
      </c>
      <c r="D68" s="191" t="s">
        <v>128</v>
      </c>
      <c r="E68" s="185" t="s">
        <v>129</v>
      </c>
      <c r="F68" s="187" t="s">
        <v>130</v>
      </c>
      <c r="G68" s="183" t="s">
        <v>131</v>
      </c>
    </row>
    <row r="69" spans="1:7" ht="12.75" customHeight="1">
      <c r="A69" s="189"/>
      <c r="B69" s="190"/>
      <c r="C69" s="184"/>
      <c r="D69" s="178"/>
      <c r="E69" s="186"/>
      <c r="F69" s="188"/>
      <c r="G69" s="184"/>
    </row>
    <row r="70" spans="1:7" ht="12.75" customHeight="1">
      <c r="A70" s="189" t="s">
        <v>62</v>
      </c>
      <c r="B70" s="190">
        <v>33</v>
      </c>
      <c r="C70" s="183" t="s">
        <v>167</v>
      </c>
      <c r="D70" s="191" t="s">
        <v>168</v>
      </c>
      <c r="E70" s="185" t="s">
        <v>164</v>
      </c>
      <c r="F70" s="187" t="s">
        <v>169</v>
      </c>
      <c r="G70" s="183" t="s">
        <v>166</v>
      </c>
    </row>
    <row r="71" spans="1:7" ht="12.75" customHeight="1">
      <c r="A71" s="189"/>
      <c r="B71" s="190"/>
      <c r="C71" s="184"/>
      <c r="D71" s="178"/>
      <c r="E71" s="186"/>
      <c r="F71" s="188"/>
      <c r="G71" s="184"/>
    </row>
    <row r="72" spans="1:7" ht="12.75" customHeight="1">
      <c r="A72" s="189"/>
      <c r="B72" s="190"/>
      <c r="C72" s="183"/>
      <c r="D72" s="177"/>
      <c r="E72" s="185"/>
      <c r="F72" s="187"/>
      <c r="G72" s="183"/>
    </row>
    <row r="73" spans="1:7" ht="12.75" customHeight="1">
      <c r="A73" s="189"/>
      <c r="B73" s="190"/>
      <c r="C73" s="184"/>
      <c r="D73" s="178"/>
      <c r="E73" s="186"/>
      <c r="F73" s="188"/>
      <c r="G73" s="184"/>
    </row>
    <row r="74" spans="1:7" ht="12.75" customHeight="1">
      <c r="A74" s="189"/>
      <c r="B74" s="190"/>
      <c r="C74" s="183"/>
      <c r="D74" s="191"/>
      <c r="E74" s="185"/>
      <c r="F74" s="187"/>
      <c r="G74" s="183"/>
    </row>
    <row r="75" spans="1:7" ht="12.75" customHeight="1">
      <c r="A75" s="189"/>
      <c r="B75" s="190"/>
      <c r="C75" s="184"/>
      <c r="D75" s="178"/>
      <c r="E75" s="186"/>
      <c r="F75" s="188"/>
      <c r="G75" s="200"/>
    </row>
    <row r="76" spans="1:7" ht="12.75" customHeight="1">
      <c r="A76" s="189"/>
      <c r="B76" s="190"/>
      <c r="C76" s="183"/>
      <c r="D76" s="191"/>
      <c r="E76" s="185"/>
      <c r="F76" s="187"/>
      <c r="G76" s="183"/>
    </row>
    <row r="77" spans="1:7" ht="12.75" customHeight="1">
      <c r="A77" s="189"/>
      <c r="B77" s="190"/>
      <c r="C77" s="184"/>
      <c r="D77" s="178"/>
      <c r="E77" s="186"/>
      <c r="F77" s="188"/>
      <c r="G77" s="184"/>
    </row>
    <row r="78" spans="1:7" ht="12.75" customHeight="1">
      <c r="A78" s="189"/>
      <c r="B78" s="190"/>
      <c r="C78" s="183"/>
      <c r="D78" s="191"/>
      <c r="E78" s="185"/>
      <c r="F78" s="187"/>
      <c r="G78" s="183"/>
    </row>
    <row r="79" spans="1:7" ht="12.75" customHeight="1">
      <c r="A79" s="189"/>
      <c r="B79" s="190"/>
      <c r="C79" s="184"/>
      <c r="D79" s="178"/>
      <c r="E79" s="186"/>
      <c r="F79" s="188"/>
      <c r="G79" s="184"/>
    </row>
    <row r="80" spans="1:7" ht="12.75" customHeight="1">
      <c r="A80" s="189"/>
      <c r="B80" s="190"/>
      <c r="C80" s="183"/>
      <c r="D80" s="177"/>
      <c r="E80" s="185"/>
      <c r="F80" s="187"/>
      <c r="G80" s="183"/>
    </row>
    <row r="81" spans="1:7" ht="12.75" customHeight="1">
      <c r="A81" s="189"/>
      <c r="B81" s="190"/>
      <c r="C81" s="184"/>
      <c r="D81" s="178"/>
      <c r="E81" s="186"/>
      <c r="F81" s="188"/>
      <c r="G81" s="184"/>
    </row>
    <row r="82" spans="1:7" ht="12.75" customHeight="1">
      <c r="A82" s="189"/>
      <c r="B82" s="190"/>
      <c r="C82" s="183"/>
      <c r="D82" s="177"/>
      <c r="E82" s="185"/>
      <c r="F82" s="187"/>
      <c r="G82" s="183"/>
    </row>
    <row r="83" spans="1:7" ht="12.75" customHeight="1">
      <c r="A83" s="189"/>
      <c r="B83" s="190"/>
      <c r="C83" s="184"/>
      <c r="D83" s="178"/>
      <c r="E83" s="186"/>
      <c r="F83" s="188"/>
      <c r="G83" s="184"/>
    </row>
    <row r="84" spans="1:7" ht="12.75" customHeight="1">
      <c r="A84" s="201"/>
      <c r="B84" s="190"/>
      <c r="C84" s="183"/>
      <c r="D84" s="191"/>
      <c r="E84" s="185"/>
      <c r="F84" s="187"/>
      <c r="G84" s="183"/>
    </row>
    <row r="85" spans="1:7" ht="12.75" customHeight="1">
      <c r="A85" s="201"/>
      <c r="B85" s="190"/>
      <c r="C85" s="184"/>
      <c r="D85" s="178"/>
      <c r="E85" s="186"/>
      <c r="F85" s="188"/>
      <c r="G85" s="184"/>
    </row>
    <row r="86" spans="1:7" ht="12.75" customHeight="1">
      <c r="A86" s="201"/>
      <c r="B86" s="190"/>
      <c r="C86" s="183"/>
      <c r="D86" s="191"/>
      <c r="E86" s="185"/>
      <c r="F86" s="187"/>
      <c r="G86" s="183"/>
    </row>
    <row r="87" spans="1:7" ht="12.75" customHeight="1">
      <c r="A87" s="201"/>
      <c r="B87" s="190"/>
      <c r="C87" s="184"/>
      <c r="D87" s="178"/>
      <c r="E87" s="186"/>
      <c r="F87" s="188"/>
      <c r="G87" s="184"/>
    </row>
    <row r="88" spans="1:7" ht="12.75" customHeight="1">
      <c r="A88" s="201"/>
      <c r="B88" s="190"/>
      <c r="C88" s="183"/>
      <c r="D88" s="191"/>
      <c r="E88" s="185"/>
      <c r="F88" s="187"/>
      <c r="G88" s="183"/>
    </row>
    <row r="89" spans="1:7" ht="12.75" customHeight="1">
      <c r="A89" s="201"/>
      <c r="B89" s="190"/>
      <c r="C89" s="184"/>
      <c r="D89" s="178"/>
      <c r="E89" s="186"/>
      <c r="F89" s="188"/>
      <c r="G89" s="184"/>
    </row>
    <row r="90" spans="1:7" ht="12.75" customHeight="1">
      <c r="A90" s="201"/>
      <c r="B90" s="190"/>
      <c r="C90" s="183"/>
      <c r="D90" s="191"/>
      <c r="E90" s="185"/>
      <c r="F90" s="187"/>
      <c r="G90" s="183"/>
    </row>
    <row r="91" spans="1:7" ht="12.75" customHeight="1">
      <c r="A91" s="201"/>
      <c r="B91" s="190"/>
      <c r="C91" s="184"/>
      <c r="D91" s="202"/>
      <c r="E91" s="186"/>
      <c r="F91" s="188"/>
      <c r="G91" s="184"/>
    </row>
    <row r="92" spans="1:7" ht="12.75" customHeight="1">
      <c r="A92" s="201"/>
      <c r="B92" s="190"/>
      <c r="C92" s="183"/>
      <c r="D92" s="191"/>
      <c r="E92" s="185"/>
      <c r="F92" s="187"/>
      <c r="G92" s="183"/>
    </row>
    <row r="93" spans="1:7" ht="12.75" customHeight="1">
      <c r="A93" s="201"/>
      <c r="B93" s="190"/>
      <c r="C93" s="184"/>
      <c r="D93" s="178"/>
      <c r="E93" s="186"/>
      <c r="F93" s="188"/>
      <c r="G93" s="184"/>
    </row>
    <row r="94" spans="1:7" ht="12.75" customHeight="1">
      <c r="A94" s="201"/>
      <c r="B94" s="190"/>
      <c r="C94" s="183"/>
      <c r="D94" s="191"/>
      <c r="E94" s="185"/>
      <c r="F94" s="187"/>
      <c r="G94" s="183"/>
    </row>
    <row r="95" spans="1:7" ht="12.75" customHeight="1">
      <c r="A95" s="201"/>
      <c r="B95" s="190"/>
      <c r="C95" s="184"/>
      <c r="D95" s="178"/>
      <c r="E95" s="186"/>
      <c r="F95" s="188"/>
      <c r="G95" s="184"/>
    </row>
    <row r="96" spans="1:7" ht="12.75" customHeight="1">
      <c r="A96" s="201"/>
      <c r="B96" s="190"/>
      <c r="C96" s="183"/>
      <c r="D96" s="191"/>
      <c r="E96" s="185"/>
      <c r="F96" s="187"/>
      <c r="G96" s="183"/>
    </row>
    <row r="97" spans="1:7" ht="12.75" customHeight="1">
      <c r="A97" s="201"/>
      <c r="B97" s="190"/>
      <c r="C97" s="184"/>
      <c r="D97" s="178"/>
      <c r="E97" s="186"/>
      <c r="F97" s="188"/>
      <c r="G97" s="184"/>
    </row>
    <row r="98" spans="1:7" ht="12.75" customHeight="1">
      <c r="A98" s="201"/>
      <c r="B98" s="190"/>
      <c r="C98" s="183"/>
      <c r="D98" s="191"/>
      <c r="E98" s="185"/>
      <c r="F98" s="187"/>
      <c r="G98" s="183"/>
    </row>
    <row r="99" spans="1:7" ht="12.75" customHeight="1">
      <c r="A99" s="201"/>
      <c r="B99" s="190"/>
      <c r="C99" s="184"/>
      <c r="D99" s="178"/>
      <c r="E99" s="186"/>
      <c r="F99" s="188"/>
      <c r="G99" s="184"/>
    </row>
    <row r="100" spans="1:7" ht="12.75" customHeight="1">
      <c r="A100" s="201"/>
      <c r="B100" s="190"/>
      <c r="C100" s="183"/>
      <c r="D100" s="191"/>
      <c r="E100" s="185"/>
      <c r="F100" s="187"/>
      <c r="G100" s="183"/>
    </row>
    <row r="101" spans="1:7" ht="12.75" customHeight="1">
      <c r="A101" s="201"/>
      <c r="B101" s="190"/>
      <c r="C101" s="184"/>
      <c r="D101" s="178"/>
      <c r="E101" s="186"/>
      <c r="F101" s="188"/>
      <c r="G101" s="184"/>
    </row>
    <row r="102" spans="1:7" ht="12.75" customHeight="1">
      <c r="A102" s="201"/>
      <c r="B102" s="190"/>
      <c r="C102" s="183"/>
      <c r="D102" s="191"/>
      <c r="E102" s="185"/>
      <c r="F102" s="187"/>
      <c r="G102" s="183"/>
    </row>
    <row r="103" spans="1:7" ht="12.75" customHeight="1">
      <c r="A103" s="201"/>
      <c r="B103" s="190"/>
      <c r="C103" s="184"/>
      <c r="D103" s="178"/>
      <c r="E103" s="186"/>
      <c r="F103" s="188"/>
      <c r="G103" s="184"/>
    </row>
    <row r="104" spans="1:7" ht="12.75" customHeight="1">
      <c r="A104" s="201"/>
      <c r="B104" s="190"/>
      <c r="C104" s="183"/>
      <c r="D104" s="191"/>
      <c r="E104" s="185"/>
      <c r="F104" s="187"/>
      <c r="G104" s="183"/>
    </row>
    <row r="105" spans="1:7" ht="12.75" customHeight="1">
      <c r="A105" s="201"/>
      <c r="B105" s="190"/>
      <c r="C105" s="184"/>
      <c r="D105" s="178"/>
      <c r="E105" s="186"/>
      <c r="F105" s="188"/>
      <c r="G105" s="184"/>
    </row>
    <row r="106" spans="1:7" ht="12.75" customHeight="1">
      <c r="A106" s="201"/>
      <c r="B106" s="190"/>
      <c r="C106" s="183"/>
      <c r="D106" s="191"/>
      <c r="E106" s="185"/>
      <c r="F106" s="187"/>
      <c r="G106" s="183"/>
    </row>
    <row r="107" spans="1:7" ht="12.75" customHeight="1">
      <c r="A107" s="201"/>
      <c r="B107" s="190"/>
      <c r="C107" s="184"/>
      <c r="D107" s="178"/>
      <c r="E107" s="186"/>
      <c r="F107" s="188"/>
      <c r="G107" s="184"/>
    </row>
    <row r="108" spans="1:7" ht="12.75" customHeight="1">
      <c r="A108" s="201"/>
      <c r="B108" s="190"/>
      <c r="C108" s="183"/>
      <c r="D108" s="191"/>
      <c r="E108" s="185"/>
      <c r="F108" s="187"/>
      <c r="G108" s="183"/>
    </row>
    <row r="109" spans="1:7" ht="12.75" customHeight="1">
      <c r="A109" s="201"/>
      <c r="B109" s="190"/>
      <c r="C109" s="184"/>
      <c r="D109" s="178"/>
      <c r="E109" s="186"/>
      <c r="F109" s="188"/>
      <c r="G109" s="184"/>
    </row>
    <row r="110" spans="1:7" ht="12.75" customHeight="1">
      <c r="A110" s="201"/>
      <c r="B110" s="190"/>
      <c r="C110" s="183"/>
      <c r="D110" s="191"/>
      <c r="E110" s="185"/>
      <c r="F110" s="187"/>
      <c r="G110" s="183"/>
    </row>
    <row r="111" spans="1:7" ht="12.75" customHeight="1">
      <c r="A111" s="201"/>
      <c r="B111" s="190"/>
      <c r="C111" s="184"/>
      <c r="D111" s="178"/>
      <c r="E111" s="186"/>
      <c r="F111" s="188"/>
      <c r="G111" s="184"/>
    </row>
    <row r="112" spans="1:7" ht="12.75" customHeight="1">
      <c r="A112" s="201"/>
      <c r="B112" s="190"/>
      <c r="C112" s="183"/>
      <c r="D112" s="191"/>
      <c r="E112" s="185"/>
      <c r="F112" s="187"/>
      <c r="G112" s="183"/>
    </row>
    <row r="113" spans="1:7" ht="12.75" customHeight="1">
      <c r="A113" s="201"/>
      <c r="B113" s="190"/>
      <c r="C113" s="184"/>
      <c r="D113" s="178"/>
      <c r="E113" s="186"/>
      <c r="F113" s="188"/>
      <c r="G113" s="184"/>
    </row>
    <row r="114" spans="1:7" ht="12.75" customHeight="1">
      <c r="A114" s="201"/>
      <c r="B114" s="190"/>
      <c r="C114" s="183"/>
      <c r="D114" s="191"/>
      <c r="E114" s="185"/>
      <c r="F114" s="187"/>
      <c r="G114" s="183"/>
    </row>
    <row r="115" spans="1:7" ht="12.75" customHeight="1">
      <c r="A115" s="201"/>
      <c r="B115" s="190"/>
      <c r="C115" s="184"/>
      <c r="D115" s="178"/>
      <c r="E115" s="186"/>
      <c r="F115" s="188"/>
      <c r="G115" s="184"/>
    </row>
    <row r="116" spans="1:7" ht="12.75" customHeight="1">
      <c r="A116" s="201"/>
      <c r="B116" s="190"/>
      <c r="C116" s="183"/>
      <c r="D116" s="191"/>
      <c r="E116" s="185"/>
      <c r="F116" s="187"/>
      <c r="G116" s="183"/>
    </row>
    <row r="117" spans="1:7" ht="12.75" customHeight="1">
      <c r="A117" s="201"/>
      <c r="B117" s="190"/>
      <c r="C117" s="184"/>
      <c r="D117" s="178"/>
      <c r="E117" s="186"/>
      <c r="F117" s="188"/>
      <c r="G117" s="184"/>
    </row>
    <row r="118" spans="1:7" ht="12.75" customHeight="1">
      <c r="A118" s="201"/>
      <c r="B118" s="190"/>
      <c r="C118" s="183"/>
      <c r="D118" s="191"/>
      <c r="E118" s="185"/>
      <c r="F118" s="187"/>
      <c r="G118" s="183"/>
    </row>
    <row r="119" spans="1:7" ht="12.75" customHeight="1">
      <c r="A119" s="201"/>
      <c r="B119" s="190"/>
      <c r="C119" s="184"/>
      <c r="D119" s="178"/>
      <c r="E119" s="186"/>
      <c r="F119" s="188"/>
      <c r="G119" s="184"/>
    </row>
    <row r="120" spans="1:7" ht="12.75" customHeight="1">
      <c r="A120" s="201"/>
      <c r="B120" s="190"/>
      <c r="C120" s="183"/>
      <c r="D120" s="191"/>
      <c r="E120" s="185"/>
      <c r="F120" s="187"/>
      <c r="G120" s="183"/>
    </row>
    <row r="121" spans="1:7" ht="12.75" customHeight="1">
      <c r="A121" s="201"/>
      <c r="B121" s="190"/>
      <c r="C121" s="184"/>
      <c r="D121" s="178"/>
      <c r="E121" s="186"/>
      <c r="F121" s="188"/>
      <c r="G121" s="184"/>
    </row>
    <row r="122" spans="1:7" ht="12.75" customHeight="1">
      <c r="A122" s="201"/>
      <c r="B122" s="190"/>
      <c r="C122" s="183"/>
      <c r="D122" s="191"/>
      <c r="E122" s="185"/>
      <c r="F122" s="187"/>
      <c r="G122" s="183"/>
    </row>
    <row r="123" spans="1:7" ht="12.75" customHeight="1">
      <c r="A123" s="201"/>
      <c r="B123" s="190"/>
      <c r="C123" s="184"/>
      <c r="D123" s="178"/>
      <c r="E123" s="186"/>
      <c r="F123" s="188"/>
      <c r="G123" s="184"/>
    </row>
    <row r="124" spans="1:7" ht="12.75" customHeight="1">
      <c r="A124" s="201"/>
      <c r="B124" s="190"/>
      <c r="C124" s="183"/>
      <c r="D124" s="191"/>
      <c r="E124" s="185"/>
      <c r="F124" s="187"/>
      <c r="G124" s="183"/>
    </row>
    <row r="125" spans="1:7" ht="12.75" customHeight="1">
      <c r="A125" s="201"/>
      <c r="B125" s="190"/>
      <c r="C125" s="184"/>
      <c r="D125" s="178"/>
      <c r="E125" s="186"/>
      <c r="F125" s="188"/>
      <c r="G125" s="184"/>
    </row>
    <row r="126" spans="1:7" ht="12.75" customHeight="1">
      <c r="A126" s="201"/>
      <c r="B126" s="190"/>
      <c r="C126" s="183"/>
      <c r="D126" s="191"/>
      <c r="E126" s="185"/>
      <c r="F126" s="187"/>
      <c r="G126" s="183"/>
    </row>
    <row r="127" spans="1:7" ht="12.75" customHeight="1">
      <c r="A127" s="201"/>
      <c r="B127" s="190"/>
      <c r="C127" s="184"/>
      <c r="D127" s="178"/>
      <c r="E127" s="186"/>
      <c r="F127" s="188"/>
      <c r="G127" s="184"/>
    </row>
    <row r="128" spans="1:7" ht="12.75" customHeight="1">
      <c r="A128" s="201"/>
      <c r="B128" s="190"/>
      <c r="C128" s="183"/>
      <c r="D128" s="191"/>
      <c r="E128" s="185"/>
      <c r="F128" s="187"/>
      <c r="G128" s="183"/>
    </row>
    <row r="129" spans="1:7" ht="12.75" customHeight="1">
      <c r="A129" s="201"/>
      <c r="B129" s="190"/>
      <c r="C129" s="184"/>
      <c r="D129" s="178"/>
      <c r="E129" s="186"/>
      <c r="F129" s="188"/>
      <c r="G129" s="184"/>
    </row>
    <row r="130" spans="1:7" ht="12.75">
      <c r="A130" s="201"/>
      <c r="B130" s="190"/>
      <c r="C130" s="183"/>
      <c r="D130" s="191"/>
      <c r="E130" s="185"/>
      <c r="F130" s="187"/>
      <c r="G130" s="183"/>
    </row>
    <row r="131" spans="1:7" ht="12.75">
      <c r="A131" s="201"/>
      <c r="B131" s="190"/>
      <c r="C131" s="184"/>
      <c r="D131" s="178"/>
      <c r="E131" s="186"/>
      <c r="F131" s="188"/>
      <c r="G131" s="184"/>
    </row>
    <row r="132" spans="1:7" ht="12.75">
      <c r="A132" s="201"/>
      <c r="B132" s="190"/>
      <c r="C132" s="183"/>
      <c r="D132" s="191"/>
      <c r="E132" s="185"/>
      <c r="F132" s="187"/>
      <c r="G132" s="183"/>
    </row>
    <row r="133" spans="1:7" ht="12.75">
      <c r="A133" s="201"/>
      <c r="B133" s="190"/>
      <c r="C133" s="184"/>
      <c r="D133" s="178"/>
      <c r="E133" s="186"/>
      <c r="F133" s="188"/>
      <c r="G133" s="184"/>
    </row>
    <row r="134" spans="1:6" ht="12.75">
      <c r="A134" s="92"/>
      <c r="B134" s="11"/>
      <c r="C134" s="93"/>
      <c r="D134" s="93"/>
      <c r="E134" s="95"/>
      <c r="F134" s="96"/>
    </row>
    <row r="135" spans="1:7" ht="12.75">
      <c r="A135" s="92" t="s">
        <v>68</v>
      </c>
      <c r="B135" s="11"/>
      <c r="C135" s="93"/>
      <c r="D135" s="93"/>
      <c r="E135" s="95"/>
      <c r="F135" s="96"/>
      <c r="G135" s="11"/>
    </row>
    <row r="136" spans="1:7" ht="12.75">
      <c r="A136" s="92" t="s">
        <v>69</v>
      </c>
      <c r="B136" s="11"/>
      <c r="C136" s="93"/>
      <c r="D136" s="93"/>
      <c r="E136" s="92" t="s">
        <v>70</v>
      </c>
      <c r="G136" s="11"/>
    </row>
    <row r="137" spans="1:5" ht="12.75">
      <c r="A137" s="111" t="s">
        <v>71</v>
      </c>
      <c r="B137" s="16"/>
      <c r="C137" s="16"/>
      <c r="D137" s="16"/>
      <c r="E137" s="13">
        <f>HYPERLINK('[1]реквизиты'!$G$20)</f>
      </c>
    </row>
  </sheetData>
  <sheetProtection/>
  <mergeCells count="460">
    <mergeCell ref="A1:G1"/>
    <mergeCell ref="B2:C2"/>
    <mergeCell ref="D2:G2"/>
    <mergeCell ref="C3:D3"/>
    <mergeCell ref="F3:G3"/>
    <mergeCell ref="G130:G131"/>
    <mergeCell ref="E132:E133"/>
    <mergeCell ref="F132:F133"/>
    <mergeCell ref="G132:G133"/>
    <mergeCell ref="D130:D131"/>
    <mergeCell ref="D132:D133"/>
    <mergeCell ref="E130:E131"/>
    <mergeCell ref="F130:F131"/>
    <mergeCell ref="A132:A133"/>
    <mergeCell ref="B132:B133"/>
    <mergeCell ref="C132:C133"/>
    <mergeCell ref="E126:E127"/>
    <mergeCell ref="A128:A129"/>
    <mergeCell ref="B128:B129"/>
    <mergeCell ref="E128:E129"/>
    <mergeCell ref="A130:A131"/>
    <mergeCell ref="B130:B131"/>
    <mergeCell ref="C130:C131"/>
    <mergeCell ref="G128:G129"/>
    <mergeCell ref="A126:A127"/>
    <mergeCell ref="B126:B127"/>
    <mergeCell ref="C126:C127"/>
    <mergeCell ref="D126:D127"/>
    <mergeCell ref="C128:C129"/>
    <mergeCell ref="D128:D129"/>
    <mergeCell ref="F126:F127"/>
    <mergeCell ref="G126:G127"/>
    <mergeCell ref="F128:F129"/>
    <mergeCell ref="G122:G123"/>
    <mergeCell ref="A124:A125"/>
    <mergeCell ref="B124:B125"/>
    <mergeCell ref="C124:C125"/>
    <mergeCell ref="D124:D125"/>
    <mergeCell ref="E124:E125"/>
    <mergeCell ref="F124:F125"/>
    <mergeCell ref="G124:G125"/>
    <mergeCell ref="A122:A123"/>
    <mergeCell ref="B122:B123"/>
    <mergeCell ref="C122:C123"/>
    <mergeCell ref="D122:D123"/>
    <mergeCell ref="E118:E119"/>
    <mergeCell ref="F118:F119"/>
    <mergeCell ref="C118:C119"/>
    <mergeCell ref="D118:D119"/>
    <mergeCell ref="E122:E123"/>
    <mergeCell ref="F122:F123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4:C115"/>
    <mergeCell ref="D114:D115"/>
    <mergeCell ref="E110:E111"/>
    <mergeCell ref="F110:F111"/>
    <mergeCell ref="C110:C111"/>
    <mergeCell ref="D110:D111"/>
    <mergeCell ref="E114:E115"/>
    <mergeCell ref="F114:F115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2:E103"/>
    <mergeCell ref="F102:F103"/>
    <mergeCell ref="C102:C103"/>
    <mergeCell ref="D102:D103"/>
    <mergeCell ref="E106:E107"/>
    <mergeCell ref="F106:F107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4:E95"/>
    <mergeCell ref="F94:F95"/>
    <mergeCell ref="C94:C95"/>
    <mergeCell ref="D94:D95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86:E87"/>
    <mergeCell ref="F86:F87"/>
    <mergeCell ref="C86:C87"/>
    <mergeCell ref="D86:D87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82:G83"/>
    <mergeCell ref="A84:A85"/>
    <mergeCell ref="B84:B85"/>
    <mergeCell ref="C84:C85"/>
    <mergeCell ref="D84:D85"/>
    <mergeCell ref="E84:E85"/>
    <mergeCell ref="F84:F85"/>
    <mergeCell ref="G84:G85"/>
    <mergeCell ref="C82:C83"/>
    <mergeCell ref="D82:D83"/>
    <mergeCell ref="G80:G81"/>
    <mergeCell ref="E82:E83"/>
    <mergeCell ref="F82:F83"/>
    <mergeCell ref="A78:A79"/>
    <mergeCell ref="B78:B79"/>
    <mergeCell ref="A82:A83"/>
    <mergeCell ref="B82:B83"/>
    <mergeCell ref="A80:A81"/>
    <mergeCell ref="B80:B81"/>
    <mergeCell ref="E78:E79"/>
    <mergeCell ref="C80:C81"/>
    <mergeCell ref="D80:D81"/>
    <mergeCell ref="E72:E73"/>
    <mergeCell ref="F76:F77"/>
    <mergeCell ref="E80:E81"/>
    <mergeCell ref="F80:F81"/>
    <mergeCell ref="F78:F79"/>
    <mergeCell ref="C78:C79"/>
    <mergeCell ref="D78:D79"/>
    <mergeCell ref="G76:G77"/>
    <mergeCell ref="G78:G79"/>
    <mergeCell ref="G74:G75"/>
    <mergeCell ref="A76:A77"/>
    <mergeCell ref="B76:B77"/>
    <mergeCell ref="C76:C77"/>
    <mergeCell ref="D76:D77"/>
    <mergeCell ref="E76:E77"/>
    <mergeCell ref="E74:E75"/>
    <mergeCell ref="F74:F75"/>
    <mergeCell ref="A74:A75"/>
    <mergeCell ref="B74:B75"/>
    <mergeCell ref="C74:C75"/>
    <mergeCell ref="D74:D75"/>
    <mergeCell ref="F10:F11"/>
    <mergeCell ref="G72:G73"/>
    <mergeCell ref="A70:A71"/>
    <mergeCell ref="B70:B71"/>
    <mergeCell ref="E70:E71"/>
    <mergeCell ref="F70:F71"/>
    <mergeCell ref="G70:G71"/>
    <mergeCell ref="C70:C71"/>
    <mergeCell ref="D70:D71"/>
    <mergeCell ref="F72:F73"/>
    <mergeCell ref="A72:A73"/>
    <mergeCell ref="B72:B73"/>
    <mergeCell ref="C72:C73"/>
    <mergeCell ref="D72:D73"/>
    <mergeCell ref="A4:A5"/>
    <mergeCell ref="F32:F33"/>
    <mergeCell ref="F14:F15"/>
    <mergeCell ref="F16:F17"/>
    <mergeCell ref="F18:F19"/>
    <mergeCell ref="F20:F21"/>
    <mergeCell ref="B4:B5"/>
    <mergeCell ref="C4:C5"/>
    <mergeCell ref="D4:D5"/>
    <mergeCell ref="F4:F5"/>
    <mergeCell ref="E66:E67"/>
    <mergeCell ref="G66:G67"/>
    <mergeCell ref="A68:A69"/>
    <mergeCell ref="B68:B69"/>
    <mergeCell ref="C68:C69"/>
    <mergeCell ref="D68:D69"/>
    <mergeCell ref="E68:E69"/>
    <mergeCell ref="G68:G69"/>
    <mergeCell ref="F66:F67"/>
    <mergeCell ref="F68:F69"/>
    <mergeCell ref="A66:A67"/>
    <mergeCell ref="B66:B67"/>
    <mergeCell ref="C66:C67"/>
    <mergeCell ref="D66:D67"/>
    <mergeCell ref="E62:E63"/>
    <mergeCell ref="G62:G63"/>
    <mergeCell ref="A64:A65"/>
    <mergeCell ref="B64:B65"/>
    <mergeCell ref="C64:C65"/>
    <mergeCell ref="D64:D65"/>
    <mergeCell ref="E64:E65"/>
    <mergeCell ref="G64:G65"/>
    <mergeCell ref="F62:F63"/>
    <mergeCell ref="F64:F65"/>
    <mergeCell ref="A62:A63"/>
    <mergeCell ref="B62:B63"/>
    <mergeCell ref="C62:C63"/>
    <mergeCell ref="D62:D63"/>
    <mergeCell ref="E58:E59"/>
    <mergeCell ref="G58:G59"/>
    <mergeCell ref="A60:A61"/>
    <mergeCell ref="B60:B61"/>
    <mergeCell ref="C60:C61"/>
    <mergeCell ref="D60:D61"/>
    <mergeCell ref="E60:E61"/>
    <mergeCell ref="G60:G61"/>
    <mergeCell ref="F58:F59"/>
    <mergeCell ref="F60:F61"/>
    <mergeCell ref="A58:A59"/>
    <mergeCell ref="B58:B59"/>
    <mergeCell ref="C58:C59"/>
    <mergeCell ref="D58:D59"/>
    <mergeCell ref="E54:E55"/>
    <mergeCell ref="G54:G55"/>
    <mergeCell ref="A56:A57"/>
    <mergeCell ref="B56:B57"/>
    <mergeCell ref="C56:C57"/>
    <mergeCell ref="D56:D57"/>
    <mergeCell ref="E56:E57"/>
    <mergeCell ref="G56:G57"/>
    <mergeCell ref="F54:F55"/>
    <mergeCell ref="F56:F57"/>
    <mergeCell ref="A54:A55"/>
    <mergeCell ref="B54:B55"/>
    <mergeCell ref="C54:C55"/>
    <mergeCell ref="D54:D55"/>
    <mergeCell ref="E50:E51"/>
    <mergeCell ref="G50:G51"/>
    <mergeCell ref="A52:A53"/>
    <mergeCell ref="B52:B53"/>
    <mergeCell ref="C52:C53"/>
    <mergeCell ref="D52:D53"/>
    <mergeCell ref="E52:E53"/>
    <mergeCell ref="G52:G53"/>
    <mergeCell ref="F50:F51"/>
    <mergeCell ref="F52:F53"/>
    <mergeCell ref="A50:A51"/>
    <mergeCell ref="B50:B51"/>
    <mergeCell ref="C50:C51"/>
    <mergeCell ref="D50:D51"/>
    <mergeCell ref="E46:E47"/>
    <mergeCell ref="G46:G47"/>
    <mergeCell ref="A48:A49"/>
    <mergeCell ref="B48:B49"/>
    <mergeCell ref="C48:C49"/>
    <mergeCell ref="D48:D49"/>
    <mergeCell ref="E48:E49"/>
    <mergeCell ref="G48:G49"/>
    <mergeCell ref="F46:F47"/>
    <mergeCell ref="F48:F49"/>
    <mergeCell ref="A46:A47"/>
    <mergeCell ref="B46:B47"/>
    <mergeCell ref="C46:C47"/>
    <mergeCell ref="D46:D47"/>
    <mergeCell ref="E42:E43"/>
    <mergeCell ref="G42:G43"/>
    <mergeCell ref="A44:A45"/>
    <mergeCell ref="B44:B45"/>
    <mergeCell ref="C44:C45"/>
    <mergeCell ref="D44:D45"/>
    <mergeCell ref="E44:E45"/>
    <mergeCell ref="G44:G45"/>
    <mergeCell ref="F42:F43"/>
    <mergeCell ref="F44:F45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B38:B39"/>
    <mergeCell ref="B40:B41"/>
    <mergeCell ref="C40:C41"/>
    <mergeCell ref="D40:D41"/>
    <mergeCell ref="E40:E41"/>
    <mergeCell ref="G40:G41"/>
    <mergeCell ref="F40:F41"/>
    <mergeCell ref="C38:C39"/>
    <mergeCell ref="D38:D39"/>
    <mergeCell ref="E38:E39"/>
    <mergeCell ref="G38:G39"/>
    <mergeCell ref="F38:F39"/>
    <mergeCell ref="C36:C37"/>
    <mergeCell ref="D36:D37"/>
    <mergeCell ref="E36:E37"/>
    <mergeCell ref="G36:G37"/>
    <mergeCell ref="F36:F37"/>
    <mergeCell ref="C34:C35"/>
    <mergeCell ref="D34:D35"/>
    <mergeCell ref="E34:E35"/>
    <mergeCell ref="G34:G35"/>
    <mergeCell ref="F34:F35"/>
    <mergeCell ref="E4:E5"/>
    <mergeCell ref="G4:G5"/>
    <mergeCell ref="D8:D9"/>
    <mergeCell ref="G6:G7"/>
    <mergeCell ref="E6:E7"/>
    <mergeCell ref="F6:F7"/>
    <mergeCell ref="F8:F9"/>
    <mergeCell ref="E10:E11"/>
    <mergeCell ref="A8:A9"/>
    <mergeCell ref="B8:B9"/>
    <mergeCell ref="C8:C9"/>
    <mergeCell ref="A10:A11"/>
    <mergeCell ref="A6:A7"/>
    <mergeCell ref="B6:B7"/>
    <mergeCell ref="C6:C7"/>
    <mergeCell ref="D6:D7"/>
    <mergeCell ref="G10:G11"/>
    <mergeCell ref="E8:E9"/>
    <mergeCell ref="G8:G9"/>
    <mergeCell ref="A12:A13"/>
    <mergeCell ref="B12:B13"/>
    <mergeCell ref="C12:C13"/>
    <mergeCell ref="D12:D13"/>
    <mergeCell ref="B10:B11"/>
    <mergeCell ref="C10:C11"/>
    <mergeCell ref="D10:D11"/>
    <mergeCell ref="E16:E17"/>
    <mergeCell ref="G16:G17"/>
    <mergeCell ref="E12:E13"/>
    <mergeCell ref="G12:G13"/>
    <mergeCell ref="E14:E15"/>
    <mergeCell ref="G14:G15"/>
    <mergeCell ref="F12:F13"/>
    <mergeCell ref="A14:A15"/>
    <mergeCell ref="B14:B15"/>
    <mergeCell ref="C14:C15"/>
    <mergeCell ref="D14:D15"/>
    <mergeCell ref="E18:E19"/>
    <mergeCell ref="G18:G19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E20:E21"/>
    <mergeCell ref="G20:G21"/>
    <mergeCell ref="E22:E23"/>
    <mergeCell ref="G22:G23"/>
    <mergeCell ref="F22:F23"/>
    <mergeCell ref="E26:E27"/>
    <mergeCell ref="G26:G27"/>
    <mergeCell ref="E24:E25"/>
    <mergeCell ref="G24:G25"/>
    <mergeCell ref="F26:F27"/>
    <mergeCell ref="F24:F25"/>
    <mergeCell ref="A26:A27"/>
    <mergeCell ref="B26:B27"/>
    <mergeCell ref="C26:C27"/>
    <mergeCell ref="D26:D27"/>
    <mergeCell ref="A28:A29"/>
    <mergeCell ref="G32:G33"/>
    <mergeCell ref="A30:A31"/>
    <mergeCell ref="B30:B31"/>
    <mergeCell ref="C30:C31"/>
    <mergeCell ref="D30:D31"/>
    <mergeCell ref="B28:B29"/>
    <mergeCell ref="C28:C29"/>
    <mergeCell ref="D28:D29"/>
    <mergeCell ref="E32:E33"/>
    <mergeCell ref="A32:A33"/>
    <mergeCell ref="B32:B33"/>
    <mergeCell ref="C32:C33"/>
    <mergeCell ref="D32:D33"/>
    <mergeCell ref="G28:G29"/>
    <mergeCell ref="E30:E31"/>
    <mergeCell ref="G30:G31"/>
    <mergeCell ref="F30:F31"/>
    <mergeCell ref="F28:F29"/>
    <mergeCell ref="E28:E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25">
      <selection activeCell="H42" sqref="A27:H42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30" customHeight="1" thickBot="1">
      <c r="A1" s="218" t="str">
        <f>HYPERLINK('[1]реквизиты'!$A$2)</f>
        <v>Первенство России по самбо среди юниоров 1990-1991г.р.</v>
      </c>
      <c r="B1" s="219"/>
      <c r="C1" s="219"/>
      <c r="D1" s="219"/>
      <c r="E1" s="219"/>
      <c r="F1" s="219"/>
      <c r="G1" s="219"/>
      <c r="H1" s="220"/>
    </row>
    <row r="2" spans="4:6" ht="12.75" customHeight="1">
      <c r="D2" s="215" t="str">
        <f>HYPERLINK('пр.взв.'!F3)</f>
        <v>в.к.68 кг</v>
      </c>
      <c r="E2" s="215"/>
      <c r="F2" s="215"/>
    </row>
    <row r="3" spans="3:6" ht="19.5" customHeight="1">
      <c r="C3" s="45" t="s">
        <v>221</v>
      </c>
      <c r="D3" s="216"/>
      <c r="E3" s="216"/>
      <c r="F3" s="216"/>
    </row>
    <row r="4" ht="21" customHeight="1">
      <c r="C4" s="46" t="s">
        <v>12</v>
      </c>
    </row>
    <row r="5" spans="1:8" ht="12.75">
      <c r="A5" s="208" t="s">
        <v>13</v>
      </c>
      <c r="B5" s="208" t="s">
        <v>3</v>
      </c>
      <c r="C5" s="178" t="s">
        <v>4</v>
      </c>
      <c r="D5" s="208" t="s">
        <v>14</v>
      </c>
      <c r="E5" s="208" t="s">
        <v>15</v>
      </c>
      <c r="F5" s="208" t="s">
        <v>16</v>
      </c>
      <c r="G5" s="208" t="s">
        <v>17</v>
      </c>
      <c r="H5" s="208" t="s">
        <v>18</v>
      </c>
    </row>
    <row r="6" spans="1:8" ht="12.75">
      <c r="A6" s="177"/>
      <c r="B6" s="177"/>
      <c r="C6" s="177"/>
      <c r="D6" s="177"/>
      <c r="E6" s="177"/>
      <c r="F6" s="177"/>
      <c r="G6" s="177"/>
      <c r="H6" s="177"/>
    </row>
    <row r="7" spans="1:8" ht="12.75">
      <c r="A7" s="214"/>
      <c r="B7" s="210">
        <v>29</v>
      </c>
      <c r="C7" s="211" t="str">
        <f>VLOOKUP(B7,'пр.взв.'!B6:C69,2,FALSE)</f>
        <v>Малышев Александр Владимирович</v>
      </c>
      <c r="D7" s="211" t="str">
        <f>VLOOKUP(B7,'пр.взв.'!B6:D69,3,FALSE)</f>
        <v>31.03.1990, КМС</v>
      </c>
      <c r="E7" s="211" t="str">
        <f>VLOOKUP(B7,'пр.взв.'!B6:E69,4,FALSE)</f>
        <v>ПФО,Пензенская, Пенза,ВС </v>
      </c>
      <c r="F7" s="212"/>
      <c r="G7" s="213"/>
      <c r="H7" s="208"/>
    </row>
    <row r="8" spans="1:8" ht="12.75">
      <c r="A8" s="214"/>
      <c r="B8" s="208"/>
      <c r="C8" s="211"/>
      <c r="D8" s="211"/>
      <c r="E8" s="211"/>
      <c r="F8" s="212"/>
      <c r="G8" s="213"/>
      <c r="H8" s="208"/>
    </row>
    <row r="9" spans="1:8" ht="12.75">
      <c r="A9" s="209"/>
      <c r="B9" s="210">
        <v>14</v>
      </c>
      <c r="C9" s="211" t="str">
        <f>VLOOKUP(B9,'пр.взв.'!B6:C71,2,FALSE)</f>
        <v>Хатхоху Байзет Заурбиевич</v>
      </c>
      <c r="D9" s="211" t="str">
        <f>VLOOKUP(B9,'пр.взв.'!B6:D71,3,FALSE)</f>
        <v>19.01.1991, КМС</v>
      </c>
      <c r="E9" s="211" t="str">
        <f>VLOOKUP(B9,'пр.взв.'!B6:E71,4,FALSE)</f>
        <v>ЮФО, Р.Адыгея, Майкоп</v>
      </c>
      <c r="F9" s="212"/>
      <c r="G9" s="208"/>
      <c r="H9" s="208"/>
    </row>
    <row r="10" spans="1:8" ht="12.75">
      <c r="A10" s="209"/>
      <c r="B10" s="208"/>
      <c r="C10" s="211"/>
      <c r="D10" s="211"/>
      <c r="E10" s="211"/>
      <c r="F10" s="212"/>
      <c r="G10" s="208"/>
      <c r="H10" s="208"/>
    </row>
    <row r="11" spans="1:2" ht="34.5" customHeight="1">
      <c r="A11" s="17" t="s">
        <v>19</v>
      </c>
      <c r="B11" s="17"/>
    </row>
    <row r="12" spans="2:8" ht="19.5" customHeight="1">
      <c r="B12" s="17" t="s">
        <v>0</v>
      </c>
      <c r="C12" s="47"/>
      <c r="D12" s="47"/>
      <c r="E12" s="47"/>
      <c r="F12" s="47"/>
      <c r="G12" s="47"/>
      <c r="H12" s="47"/>
    </row>
    <row r="13" spans="2:8" ht="19.5" customHeight="1">
      <c r="B13" s="17" t="s">
        <v>1</v>
      </c>
      <c r="C13" s="47"/>
      <c r="D13" s="47"/>
      <c r="E13" s="47"/>
      <c r="F13" s="47"/>
      <c r="G13" s="47"/>
      <c r="H13" s="47"/>
    </row>
    <row r="14" ht="19.5" customHeight="1"/>
    <row r="15" spans="3:7" ht="24" customHeight="1">
      <c r="C15" s="45" t="s">
        <v>221</v>
      </c>
      <c r="D15" s="216" t="str">
        <f>HYPERLINK('пр.взв.'!F3)</f>
        <v>в.к.68 кг</v>
      </c>
      <c r="E15" s="216"/>
      <c r="F15" s="216"/>
      <c r="G15" s="98"/>
    </row>
    <row r="16" spans="3:7" ht="12.75" customHeight="1">
      <c r="C16" s="46" t="s">
        <v>20</v>
      </c>
      <c r="D16" s="217"/>
      <c r="E16" s="217"/>
      <c r="F16" s="217"/>
      <c r="G16" s="99"/>
    </row>
    <row r="17" spans="1:8" ht="12.75">
      <c r="A17" s="208" t="s">
        <v>13</v>
      </c>
      <c r="B17" s="208" t="s">
        <v>3</v>
      </c>
      <c r="C17" s="178" t="s">
        <v>4</v>
      </c>
      <c r="D17" s="178" t="s">
        <v>14</v>
      </c>
      <c r="E17" s="178" t="s">
        <v>15</v>
      </c>
      <c r="F17" s="178" t="s">
        <v>16</v>
      </c>
      <c r="G17" s="178" t="s">
        <v>17</v>
      </c>
      <c r="H17" s="208" t="s">
        <v>18</v>
      </c>
    </row>
    <row r="18" spans="1:8" ht="12.75">
      <c r="A18" s="177"/>
      <c r="B18" s="177"/>
      <c r="C18" s="177"/>
      <c r="D18" s="177"/>
      <c r="E18" s="177"/>
      <c r="F18" s="177"/>
      <c r="G18" s="177"/>
      <c r="H18" s="177"/>
    </row>
    <row r="19" spans="1:8" ht="12.75">
      <c r="A19" s="214"/>
      <c r="B19" s="210">
        <v>12</v>
      </c>
      <c r="C19" s="211" t="str">
        <f>VLOOKUP(B19,'пр.взв.'!B6:C81,2,FALSE)</f>
        <v>Горюнов Роман Олегович</v>
      </c>
      <c r="D19" s="211" t="str">
        <f>VLOOKUP(B19,'пр.взв.'!B6:D81,3,FALSE)</f>
        <v>27.07.1990, МС</v>
      </c>
      <c r="E19" s="211" t="str">
        <f>VLOOKUP(B19,'пр.взв.'!B6:E81,4,FALSE)</f>
        <v>ПФО, Нижегородская, Н.Новгород, МО</v>
      </c>
      <c r="F19" s="212"/>
      <c r="G19" s="213"/>
      <c r="H19" s="208"/>
    </row>
    <row r="20" spans="1:8" ht="12.75">
      <c r="A20" s="214"/>
      <c r="B20" s="208"/>
      <c r="C20" s="211"/>
      <c r="D20" s="211"/>
      <c r="E20" s="211"/>
      <c r="F20" s="212"/>
      <c r="G20" s="213"/>
      <c r="H20" s="208"/>
    </row>
    <row r="21" spans="1:8" ht="12.75">
      <c r="A21" s="209"/>
      <c r="B21" s="210">
        <v>17</v>
      </c>
      <c r="C21" s="211" t="str">
        <f>VLOOKUP(B21,'пр.взв.'!B6:C83,2,FALSE)</f>
        <v>Суханов Денис Николаевич</v>
      </c>
      <c r="D21" s="211" t="str">
        <f>VLOOKUP(B21,'пр.взв.'!B6:D83,3,FALSE)</f>
        <v>20.03.1991, МСМК</v>
      </c>
      <c r="E21" s="211" t="str">
        <f>VLOOKUP(B21,'пр.взв.'!B6:E83,4,FALSE)</f>
        <v>УФО, Курганская, Курган,МО</v>
      </c>
      <c r="F21" s="212"/>
      <c r="G21" s="208"/>
      <c r="H21" s="208"/>
    </row>
    <row r="22" spans="1:8" ht="12.75">
      <c r="A22" s="209"/>
      <c r="B22" s="208"/>
      <c r="C22" s="211"/>
      <c r="D22" s="211"/>
      <c r="E22" s="211"/>
      <c r="F22" s="212"/>
      <c r="G22" s="208"/>
      <c r="H22" s="208"/>
    </row>
    <row r="23" spans="1:2" ht="32.25" customHeight="1">
      <c r="A23" s="17" t="s">
        <v>19</v>
      </c>
      <c r="B23" s="17"/>
    </row>
    <row r="24" spans="2:8" ht="19.5" customHeight="1">
      <c r="B24" s="17" t="s">
        <v>0</v>
      </c>
      <c r="C24" s="47"/>
      <c r="D24" s="47"/>
      <c r="E24" s="47"/>
      <c r="F24" s="47"/>
      <c r="G24" s="47"/>
      <c r="H24" s="47"/>
    </row>
    <row r="25" spans="2:8" ht="19.5" customHeight="1">
      <c r="B25" s="17" t="s">
        <v>1</v>
      </c>
      <c r="C25" s="47"/>
      <c r="D25" s="47"/>
      <c r="E25" s="47"/>
      <c r="F25" s="47"/>
      <c r="G25" s="47"/>
      <c r="H25" s="47"/>
    </row>
    <row r="27" spans="4:6" ht="12.75">
      <c r="D27" s="1"/>
      <c r="E27" s="1"/>
      <c r="F27" s="1"/>
    </row>
    <row r="28" spans="4:7" ht="12.75" customHeight="1">
      <c r="D28" s="216" t="str">
        <f>HYPERLINK('пр.взв.'!F3)</f>
        <v>в.к.68 кг</v>
      </c>
      <c r="E28" s="216"/>
      <c r="F28" s="216"/>
      <c r="G28" s="98"/>
    </row>
    <row r="29" spans="3:7" ht="15.75" customHeight="1">
      <c r="C29" s="44" t="s">
        <v>21</v>
      </c>
      <c r="D29" s="217"/>
      <c r="E29" s="217"/>
      <c r="F29" s="217"/>
      <c r="G29" s="99"/>
    </row>
    <row r="30" spans="1:8" ht="12.75">
      <c r="A30" s="208" t="s">
        <v>13</v>
      </c>
      <c r="B30" s="208" t="s">
        <v>3</v>
      </c>
      <c r="C30" s="178" t="s">
        <v>4</v>
      </c>
      <c r="D30" s="178" t="s">
        <v>14</v>
      </c>
      <c r="E30" s="178" t="s">
        <v>15</v>
      </c>
      <c r="F30" s="178" t="s">
        <v>16</v>
      </c>
      <c r="G30" s="178" t="s">
        <v>17</v>
      </c>
      <c r="H30" s="208" t="s">
        <v>18</v>
      </c>
    </row>
    <row r="31" spans="1:8" ht="12.75">
      <c r="A31" s="177"/>
      <c r="B31" s="177"/>
      <c r="C31" s="177"/>
      <c r="D31" s="177"/>
      <c r="E31" s="177"/>
      <c r="F31" s="177"/>
      <c r="G31" s="177"/>
      <c r="H31" s="177"/>
    </row>
    <row r="32" spans="1:8" ht="12.75">
      <c r="A32" s="214"/>
      <c r="B32" s="210">
        <v>27</v>
      </c>
      <c r="C32" s="211" t="str">
        <f>VLOOKUP(B32,'пр.взв.'!B6:C94,2,FALSE)</f>
        <v>Кондрашов Игорь Константинович</v>
      </c>
      <c r="D32" s="211" t="str">
        <f>VLOOKUP(B32,'пр.взв.'!B6:D94,3,FALSE)</f>
        <v>10.06.1992, КМС</v>
      </c>
      <c r="E32" s="211" t="str">
        <f>VLOOKUP(B32,'пр.взв.'!B6:E94,4,FALSE)</f>
        <v>Москва, ПР</v>
      </c>
      <c r="F32" s="212"/>
      <c r="G32" s="213"/>
      <c r="H32" s="208"/>
    </row>
    <row r="33" spans="1:8" ht="12.75">
      <c r="A33" s="214"/>
      <c r="B33" s="208"/>
      <c r="C33" s="211"/>
      <c r="D33" s="211"/>
      <c r="E33" s="211"/>
      <c r="F33" s="212"/>
      <c r="G33" s="213"/>
      <c r="H33" s="208"/>
    </row>
    <row r="34" spans="1:8" ht="12.75">
      <c r="A34" s="209"/>
      <c r="B34" s="210">
        <v>8</v>
      </c>
      <c r="C34" s="211" t="str">
        <f>VLOOKUP(B34,'пр.взв.'!B6:C96,2,FALSE)</f>
        <v>Сухоцький Дмитрий Геннадьевич</v>
      </c>
      <c r="D34" s="211" t="str">
        <f>VLOOKUP(B34,'пр.взв.'!B6:D96,3,FALSE)</f>
        <v>04.01.1990, КМС</v>
      </c>
      <c r="E34" s="211" t="str">
        <f>VLOOKUP(B34,'пр.взв.'!B6:E96,4,FALSE)</f>
        <v>ЦФО, Брянская, Брянск, Д</v>
      </c>
      <c r="F34" s="212"/>
      <c r="G34" s="208"/>
      <c r="H34" s="208"/>
    </row>
    <row r="35" spans="1:8" ht="12.75">
      <c r="A35" s="209"/>
      <c r="B35" s="208"/>
      <c r="C35" s="211"/>
      <c r="D35" s="211"/>
      <c r="E35" s="211"/>
      <c r="F35" s="212"/>
      <c r="G35" s="208"/>
      <c r="H35" s="208"/>
    </row>
    <row r="36" spans="1:2" ht="38.25" customHeight="1">
      <c r="A36" s="17" t="s">
        <v>19</v>
      </c>
      <c r="B36" s="17"/>
    </row>
    <row r="37" spans="2:8" ht="19.5" customHeight="1">
      <c r="B37" s="17" t="s">
        <v>0</v>
      </c>
      <c r="C37" s="47"/>
      <c r="D37" s="47"/>
      <c r="E37" s="47"/>
      <c r="F37" s="47"/>
      <c r="G37" s="47"/>
      <c r="H37" s="47"/>
    </row>
    <row r="38" spans="2:8" ht="19.5" customHeight="1">
      <c r="B38" s="17" t="s">
        <v>1</v>
      </c>
      <c r="C38" s="47"/>
      <c r="D38" s="47"/>
      <c r="E38" s="47"/>
      <c r="F38" s="47"/>
      <c r="G38" s="47"/>
      <c r="H38" s="47"/>
    </row>
    <row r="42" spans="1:7" ht="12.75">
      <c r="A42" s="12">
        <f>HYPERLINK('[1]реквизиты'!$A$20)</f>
      </c>
      <c r="B42" s="16"/>
      <c r="C42" s="16"/>
      <c r="D42" s="16"/>
      <c r="E42" s="1"/>
      <c r="F42" s="48">
        <f>HYPERLINK('[1]реквизиты'!$G$20)</f>
      </c>
      <c r="G42" s="14">
        <f>HYPERLINK('[1]реквизиты'!$G$21)</f>
      </c>
    </row>
    <row r="43" spans="1:7" ht="12.75">
      <c r="A43" s="16"/>
      <c r="B43" s="16"/>
      <c r="C43" s="16"/>
      <c r="D43" s="16"/>
      <c r="E43" s="1"/>
      <c r="F43" s="101"/>
      <c r="G43" s="1"/>
    </row>
    <row r="44" spans="1:7" ht="12.75">
      <c r="A44" s="13">
        <f>HYPERLINK('[1]реквизиты'!$A$22)</f>
      </c>
      <c r="C44" s="16"/>
      <c r="D44" s="16"/>
      <c r="E44" s="13"/>
      <c r="F44" s="48">
        <f>HYPERLINK('[1]реквизиты'!$G$22)</f>
      </c>
      <c r="G44" s="15">
        <f>HYPERLINK('[1]реквизиты'!$G$23)</f>
      </c>
    </row>
    <row r="45" spans="3:6" ht="12.75">
      <c r="C45" s="1"/>
      <c r="D45" s="1"/>
      <c r="E45" s="1"/>
      <c r="F45" s="1"/>
    </row>
  </sheetData>
  <sheetProtection/>
  <mergeCells count="76">
    <mergeCell ref="D15:F16"/>
    <mergeCell ref="D28:F29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D2:F3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G34:G35"/>
    <mergeCell ref="H34:H35"/>
    <mergeCell ref="A34:A35"/>
    <mergeCell ref="B34:B35"/>
    <mergeCell ref="C34:C35"/>
    <mergeCell ref="D34:D35"/>
    <mergeCell ref="E34:E35"/>
    <mergeCell ref="F34:F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tabSelected="1" zoomScalePageLayoutView="0" workbookViewId="0" topLeftCell="A1">
      <selection activeCell="R69" sqref="A1:R69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12.75" customHeight="1" thickBot="1">
      <c r="A1" s="240" t="s">
        <v>26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</row>
    <row r="2" spans="2:18" ht="23.25" customHeight="1" thickBot="1">
      <c r="B2" s="58"/>
      <c r="C2" s="225" t="s">
        <v>27</v>
      </c>
      <c r="D2" s="225"/>
      <c r="E2" s="225"/>
      <c r="F2" s="225"/>
      <c r="G2" s="225"/>
      <c r="H2" s="225"/>
      <c r="I2" s="241" t="str">
        <f>HYPERLINK('[1]реквизиты'!$A$2)</f>
        <v>Первенство России по самбо среди юниоров 1990-1991г.р.</v>
      </c>
      <c r="J2" s="242"/>
      <c r="K2" s="242"/>
      <c r="L2" s="242"/>
      <c r="M2" s="242"/>
      <c r="N2" s="242"/>
      <c r="O2" s="242"/>
      <c r="P2" s="242"/>
      <c r="Q2" s="242"/>
      <c r="R2" s="243"/>
    </row>
    <row r="3" spans="1:19" ht="11.25" customHeight="1" thickBot="1">
      <c r="A3" s="10"/>
      <c r="B3" s="10"/>
      <c r="C3" s="64"/>
      <c r="D3" s="18"/>
      <c r="E3" s="230" t="str">
        <f>HYPERLINK('[1]реквизиты'!$A$3)</f>
        <v>16-20.02.2010г.                                       г.Челябинск</v>
      </c>
      <c r="F3" s="231"/>
      <c r="G3" s="231"/>
      <c r="H3" s="231"/>
      <c r="I3" s="231"/>
      <c r="J3" s="231"/>
      <c r="K3" s="231"/>
      <c r="L3" s="231"/>
      <c r="M3" s="231"/>
      <c r="N3" s="231"/>
      <c r="O3" s="63"/>
      <c r="P3" s="232" t="str">
        <f>HYPERLINK('пр.взв.'!F3)</f>
        <v>в.к.68 кг</v>
      </c>
      <c r="Q3" s="233"/>
      <c r="R3" s="234"/>
      <c r="S3" s="55"/>
    </row>
    <row r="4" spans="1:18" ht="12" customHeight="1" thickBot="1">
      <c r="A4" s="226">
        <v>2</v>
      </c>
      <c r="B4" s="223" t="str">
        <f>VLOOKUP(A4,'пр.взв.'!B6:C133,2,FALSE)</f>
        <v>Мочунов Сергей Владимирович</v>
      </c>
      <c r="C4" s="223" t="str">
        <f>VLOOKUP(A4,'пр.взв.'!B6:G133,3,FALSE)</f>
        <v>04.05.1990, КМС</v>
      </c>
      <c r="D4" s="223" t="str">
        <f>VLOOKUP(A4,'пр.взв.'!B6:E133,4,FALSE)</f>
        <v>ЦФО, Московская, Электросталь, МО</v>
      </c>
      <c r="E4" s="70"/>
      <c r="F4" s="70"/>
      <c r="G4" s="23"/>
      <c r="H4" s="57" t="s">
        <v>11</v>
      </c>
      <c r="I4" s="49"/>
      <c r="J4" s="71"/>
      <c r="K4" s="72"/>
      <c r="L4" s="72"/>
      <c r="M4" s="72"/>
      <c r="N4" s="64"/>
      <c r="O4" s="59"/>
      <c r="P4" s="235"/>
      <c r="Q4" s="236"/>
      <c r="R4" s="237"/>
    </row>
    <row r="5" spans="1:19" ht="12" customHeight="1">
      <c r="A5" s="221"/>
      <c r="B5" s="224"/>
      <c r="C5" s="224"/>
      <c r="D5" s="224"/>
      <c r="E5" s="21" t="s">
        <v>31</v>
      </c>
      <c r="F5" s="19"/>
      <c r="G5" s="27"/>
      <c r="H5" s="28"/>
      <c r="I5" s="29"/>
      <c r="J5" s="54"/>
      <c r="K5" s="72"/>
      <c r="L5" s="61"/>
      <c r="M5" s="2"/>
      <c r="N5" s="73"/>
      <c r="O5" s="73"/>
      <c r="P5" s="73"/>
      <c r="Q5" s="68"/>
      <c r="R5" s="32"/>
      <c r="S5" s="1"/>
    </row>
    <row r="6" spans="1:19" ht="12" customHeight="1" thickBot="1">
      <c r="A6" s="221">
        <v>34</v>
      </c>
      <c r="B6" s="238" t="e">
        <f>VLOOKUP(A6,'пр.взв.'!B8:C135,2,FALSE)</f>
        <v>#N/A</v>
      </c>
      <c r="C6" s="238" t="e">
        <f>VLOOKUP(A6,'пр.взв.'!B8:G135,3,FALSE)</f>
        <v>#N/A</v>
      </c>
      <c r="D6" s="238" t="e">
        <f>VLOOKUP(A6,'пр.взв.'!B8:E135,4,FALSE)</f>
        <v>#N/A</v>
      </c>
      <c r="E6" s="22"/>
      <c r="F6" s="33"/>
      <c r="G6" s="19"/>
      <c r="H6" s="34"/>
      <c r="I6" s="31"/>
      <c r="J6" s="71"/>
      <c r="K6" s="72"/>
      <c r="L6" s="77"/>
      <c r="M6" s="2"/>
      <c r="N6" s="73"/>
      <c r="O6" s="73"/>
      <c r="P6" s="73"/>
      <c r="Q6" s="229" t="s">
        <v>24</v>
      </c>
      <c r="R6" s="229"/>
      <c r="S6" s="1"/>
    </row>
    <row r="7" spans="1:19" ht="12" customHeight="1" thickBot="1">
      <c r="A7" s="222"/>
      <c r="B7" s="239"/>
      <c r="C7" s="239"/>
      <c r="D7" s="239"/>
      <c r="E7" s="19"/>
      <c r="F7" s="20"/>
      <c r="G7" s="21" t="s">
        <v>31</v>
      </c>
      <c r="H7" s="30"/>
      <c r="I7" s="29"/>
      <c r="J7" s="74"/>
      <c r="K7" s="70"/>
      <c r="L7" s="61"/>
      <c r="M7" s="5"/>
      <c r="N7" s="2">
        <v>30</v>
      </c>
      <c r="O7" s="66"/>
      <c r="P7" s="2"/>
      <c r="Q7" s="229"/>
      <c r="R7" s="229"/>
      <c r="S7" s="1"/>
    </row>
    <row r="8" spans="1:19" ht="12" customHeight="1" thickBot="1">
      <c r="A8" s="226">
        <v>18</v>
      </c>
      <c r="B8" s="223" t="str">
        <f>VLOOKUP(A8,'пр.взв.'!B10:C137,2,FALSE)</f>
        <v>Кокорин Станислав Викторович</v>
      </c>
      <c r="C8" s="223" t="str">
        <f>VLOOKUP(A8,'пр.взв.'!B10:G137,3,FALSE)</f>
        <v>06.09.1990,1р</v>
      </c>
      <c r="D8" s="223" t="str">
        <f>VLOOKUP(A8,'пр.взв.'!B10:E137,4,FALSE)</f>
        <v>С-Петербург,ВС</v>
      </c>
      <c r="E8" s="70"/>
      <c r="F8" s="19"/>
      <c r="G8" s="22" t="s">
        <v>217</v>
      </c>
      <c r="H8" s="50"/>
      <c r="I8" s="51"/>
      <c r="J8" s="71"/>
      <c r="K8" s="72"/>
      <c r="L8" s="77"/>
      <c r="M8" s="6"/>
      <c r="N8" s="5"/>
      <c r="O8" s="4"/>
      <c r="P8" s="73"/>
      <c r="Q8" s="61"/>
      <c r="R8" s="32"/>
      <c r="S8" s="1"/>
    </row>
    <row r="9" spans="1:19" ht="12" customHeight="1">
      <c r="A9" s="221"/>
      <c r="B9" s="224"/>
      <c r="C9" s="224"/>
      <c r="D9" s="224"/>
      <c r="E9" s="21" t="s">
        <v>47</v>
      </c>
      <c r="F9" s="35"/>
      <c r="G9" s="19"/>
      <c r="H9" s="28"/>
      <c r="I9" s="52"/>
      <c r="J9" s="31"/>
      <c r="K9" s="72"/>
      <c r="L9" s="77"/>
      <c r="M9" s="60"/>
      <c r="N9" s="6"/>
      <c r="O9" s="24">
        <v>6</v>
      </c>
      <c r="P9" s="113"/>
      <c r="Q9" s="113"/>
      <c r="R9" s="32"/>
      <c r="S9" s="124"/>
    </row>
    <row r="10" spans="1:19" ht="12" customHeight="1" thickBot="1">
      <c r="A10" s="221">
        <v>50</v>
      </c>
      <c r="B10" s="238" t="e">
        <f>VLOOKUP(A10,'пр.взв.'!B12:C139,2,FALSE)</f>
        <v>#N/A</v>
      </c>
      <c r="C10" s="238" t="e">
        <f>VLOOKUP(A10,'пр.взв.'!B12:G139,3,FALSE)</f>
        <v>#N/A</v>
      </c>
      <c r="D10" s="238" t="e">
        <f>VLOOKUP(A10,'пр.взв.'!B12:E139,4,FALSE)</f>
        <v>#N/A</v>
      </c>
      <c r="E10" s="22"/>
      <c r="F10" s="19"/>
      <c r="G10" s="19"/>
      <c r="H10" s="34"/>
      <c r="I10" s="52"/>
      <c r="J10" s="31"/>
      <c r="K10" s="72"/>
      <c r="L10" s="77"/>
      <c r="M10" s="73"/>
      <c r="N10" s="3">
        <v>6</v>
      </c>
      <c r="O10" s="114" t="s">
        <v>217</v>
      </c>
      <c r="P10" s="113"/>
      <c r="Q10" s="113"/>
      <c r="R10" s="72"/>
      <c r="S10" s="124"/>
    </row>
    <row r="11" spans="1:19" ht="12" customHeight="1" thickBot="1">
      <c r="A11" s="222"/>
      <c r="B11" s="239"/>
      <c r="C11" s="239"/>
      <c r="D11" s="239"/>
      <c r="E11" s="19"/>
      <c r="F11" s="19"/>
      <c r="G11" s="20"/>
      <c r="H11" s="31"/>
      <c r="I11" s="75"/>
      <c r="J11" s="71"/>
      <c r="K11" s="72"/>
      <c r="L11" s="77"/>
      <c r="M11" s="73"/>
      <c r="N11" s="73"/>
      <c r="O11" s="37"/>
      <c r="P11" s="24" t="s">
        <v>35</v>
      </c>
      <c r="Q11" s="113"/>
      <c r="R11" s="71"/>
      <c r="S11" s="124"/>
    </row>
    <row r="12" spans="1:19" ht="12" customHeight="1" thickBot="1">
      <c r="A12" s="226">
        <v>10</v>
      </c>
      <c r="B12" s="223" t="str">
        <f>VLOOKUP(A12,'пр.взв.'!B14:C141,2,FALSE)</f>
        <v>Мингазов Марат Рашитович</v>
      </c>
      <c r="C12" s="223" t="str">
        <f>VLOOKUP(A12,'пр.взв.'!B14:G141,3,FALSE)</f>
        <v>13.02.1990, КМС</v>
      </c>
      <c r="D12" s="223" t="str">
        <f>VLOOKUP(A12,'пр.взв.'!B14:E141,4,FALSE)</f>
        <v>УФО, Свердловская, В.Пышма, ПР</v>
      </c>
      <c r="E12" s="70"/>
      <c r="F12" s="70"/>
      <c r="G12" s="19"/>
      <c r="H12" s="29"/>
      <c r="I12" s="21" t="s">
        <v>31</v>
      </c>
      <c r="J12" s="76"/>
      <c r="K12" s="71"/>
      <c r="L12" s="61"/>
      <c r="M12" s="73"/>
      <c r="N12" s="7"/>
      <c r="O12" s="115" t="s">
        <v>31</v>
      </c>
      <c r="P12" s="116" t="s">
        <v>217</v>
      </c>
      <c r="Q12" s="117"/>
      <c r="R12" s="32"/>
      <c r="S12" s="124"/>
    </row>
    <row r="13" spans="1:19" ht="12" customHeight="1" thickBot="1">
      <c r="A13" s="221"/>
      <c r="B13" s="224"/>
      <c r="C13" s="224"/>
      <c r="D13" s="224"/>
      <c r="E13" s="21" t="s">
        <v>39</v>
      </c>
      <c r="F13" s="19"/>
      <c r="G13" s="19"/>
      <c r="H13" s="39"/>
      <c r="I13" s="22" t="s">
        <v>218</v>
      </c>
      <c r="J13" s="71"/>
      <c r="K13" s="43"/>
      <c r="L13" s="77"/>
      <c r="M13" s="2"/>
      <c r="N13" s="73"/>
      <c r="O13" s="113"/>
      <c r="P13" s="28"/>
      <c r="Q13" s="117"/>
      <c r="R13" s="32"/>
      <c r="S13" s="124"/>
    </row>
    <row r="14" spans="1:19" ht="12" customHeight="1" thickBot="1">
      <c r="A14" s="221">
        <v>42</v>
      </c>
      <c r="B14" s="238" t="e">
        <f>VLOOKUP(A14,'пр.взв.'!B16:C143,2,FALSE)</f>
        <v>#N/A</v>
      </c>
      <c r="C14" s="238" t="e">
        <f>VLOOKUP(A14,'пр.взв.'!B16:G143,3,FALSE)</f>
        <v>#N/A</v>
      </c>
      <c r="D14" s="238" t="e">
        <f>VLOOKUP(A14,'пр.взв.'!B16:E143,4,FALSE)</f>
        <v>#N/A</v>
      </c>
      <c r="E14" s="22"/>
      <c r="F14" s="33"/>
      <c r="G14" s="19"/>
      <c r="H14" s="38"/>
      <c r="I14" s="74"/>
      <c r="J14" s="74"/>
      <c r="K14" s="78"/>
      <c r="L14" s="61"/>
      <c r="M14" s="5"/>
      <c r="N14" s="2">
        <v>24</v>
      </c>
      <c r="O14" s="25"/>
      <c r="P14" s="32"/>
      <c r="Q14" s="52" t="s">
        <v>41</v>
      </c>
      <c r="R14" s="32"/>
      <c r="S14" s="124"/>
    </row>
    <row r="15" spans="1:19" ht="12" customHeight="1" thickBot="1">
      <c r="A15" s="222"/>
      <c r="B15" s="239"/>
      <c r="C15" s="239"/>
      <c r="D15" s="239"/>
      <c r="E15" s="19"/>
      <c r="F15" s="20"/>
      <c r="G15" s="21" t="s">
        <v>39</v>
      </c>
      <c r="H15" s="40"/>
      <c r="I15" s="71"/>
      <c r="J15" s="71"/>
      <c r="K15" s="43"/>
      <c r="L15" s="77"/>
      <c r="M15" s="6"/>
      <c r="N15" s="5"/>
      <c r="O15" s="25"/>
      <c r="P15" s="28"/>
      <c r="Q15" s="118" t="s">
        <v>217</v>
      </c>
      <c r="R15" s="72"/>
      <c r="S15" s="124"/>
    </row>
    <row r="16" spans="1:19" ht="12" customHeight="1" thickBot="1">
      <c r="A16" s="226">
        <v>26</v>
      </c>
      <c r="B16" s="223" t="str">
        <f>VLOOKUP(A16,'пр.взв.'!B18:C145,2,FALSE)</f>
        <v>Одинцов Григорий Сергеевич</v>
      </c>
      <c r="C16" s="223" t="str">
        <f>VLOOKUP(A16,'пр.взв.'!B18:G145,3,FALSE)</f>
        <v>18.08.1992, КМС</v>
      </c>
      <c r="D16" s="223" t="str">
        <f>VLOOKUP(A16,'пр.взв.'!B18:E145,4,FALSE)</f>
        <v>ЦФО, Рязанская, Рязань, ПР</v>
      </c>
      <c r="E16" s="70"/>
      <c r="F16" s="19"/>
      <c r="G16" s="22" t="s">
        <v>217</v>
      </c>
      <c r="H16" s="34"/>
      <c r="I16" s="74"/>
      <c r="J16" s="74"/>
      <c r="K16" s="78"/>
      <c r="L16" s="79"/>
      <c r="M16" s="60"/>
      <c r="N16" s="6"/>
      <c r="O16" s="24" t="s">
        <v>61</v>
      </c>
      <c r="P16" s="28"/>
      <c r="Q16" s="119"/>
      <c r="R16" s="72"/>
      <c r="S16" s="124"/>
    </row>
    <row r="17" spans="1:19" ht="12" customHeight="1" thickBot="1">
      <c r="A17" s="221"/>
      <c r="B17" s="224"/>
      <c r="C17" s="224"/>
      <c r="D17" s="224"/>
      <c r="E17" s="21" t="s">
        <v>55</v>
      </c>
      <c r="F17" s="35"/>
      <c r="G17" s="19"/>
      <c r="H17" s="28"/>
      <c r="I17" s="71"/>
      <c r="J17" s="71"/>
      <c r="K17" s="89"/>
      <c r="L17" s="77"/>
      <c r="M17" s="73"/>
      <c r="N17" s="3">
        <v>32</v>
      </c>
      <c r="O17" s="114" t="s">
        <v>216</v>
      </c>
      <c r="P17" s="28"/>
      <c r="Q17" s="119"/>
      <c r="R17" s="72"/>
      <c r="S17" s="124"/>
    </row>
    <row r="18" spans="1:19" ht="12" customHeight="1" thickBot="1">
      <c r="A18" s="221">
        <v>58</v>
      </c>
      <c r="B18" s="238" t="e">
        <f>VLOOKUP(A18,'пр.взв.'!B20:C147,2,FALSE)</f>
        <v>#N/A</v>
      </c>
      <c r="C18" s="238" t="e">
        <f>VLOOKUP(A18,'пр.взв.'!B20:G147,3,FALSE)</f>
        <v>#N/A</v>
      </c>
      <c r="D18" s="238" t="e">
        <f>VLOOKUP(A18,'пр.взв.'!B20:E147,4,FALSE)</f>
        <v>#N/A</v>
      </c>
      <c r="E18" s="22"/>
      <c r="F18" s="19"/>
      <c r="G18" s="19"/>
      <c r="H18" s="34"/>
      <c r="I18" s="74"/>
      <c r="J18" s="74"/>
      <c r="K18" s="90"/>
      <c r="L18" s="70"/>
      <c r="M18" s="70"/>
      <c r="N18" s="80"/>
      <c r="O18" s="125"/>
      <c r="P18" s="123" t="s">
        <v>41</v>
      </c>
      <c r="Q18" s="126"/>
      <c r="R18" s="21" t="s">
        <v>46</v>
      </c>
      <c r="S18" s="124"/>
    </row>
    <row r="19" spans="1:19" ht="12" customHeight="1" thickBot="1">
      <c r="A19" s="222"/>
      <c r="B19" s="239"/>
      <c r="C19" s="239"/>
      <c r="D19" s="239"/>
      <c r="E19" s="19"/>
      <c r="F19" s="19"/>
      <c r="G19" s="19"/>
      <c r="H19" s="28"/>
      <c r="I19" s="71"/>
      <c r="J19" s="71"/>
      <c r="K19" s="87">
        <v>14</v>
      </c>
      <c r="L19" s="72"/>
      <c r="M19" s="72"/>
      <c r="N19" s="68"/>
      <c r="O19" s="115" t="s">
        <v>41</v>
      </c>
      <c r="P19" s="122" t="s">
        <v>217</v>
      </c>
      <c r="Q19" s="37"/>
      <c r="R19" s="22" t="s">
        <v>218</v>
      </c>
      <c r="S19" s="124"/>
    </row>
    <row r="20" spans="1:19" ht="12" customHeight="1" thickBot="1">
      <c r="A20" s="226">
        <v>6</v>
      </c>
      <c r="B20" s="223" t="str">
        <f>VLOOKUP(A20,'пр.взв.'!B6:C133,2,FALSE)</f>
        <v>Власов Андрей Романович</v>
      </c>
      <c r="C20" s="223" t="str">
        <f>VLOOKUP(A20,'пр.взв.'!B6:G133,3,FALSE)</f>
        <v>05.09.1991, КМС</v>
      </c>
      <c r="D20" s="223" t="str">
        <f>VLOOKUP(A20,'пр.взв.'!B6:G133,4,FALSE)</f>
        <v>Москва, Д</v>
      </c>
      <c r="E20" s="70"/>
      <c r="F20" s="70"/>
      <c r="G20" s="23"/>
      <c r="H20" s="23"/>
      <c r="I20" s="24"/>
      <c r="J20" s="25"/>
      <c r="K20" s="22" t="s">
        <v>217</v>
      </c>
      <c r="L20" s="81"/>
      <c r="M20" s="43"/>
      <c r="N20" s="68"/>
      <c r="O20" s="72"/>
      <c r="P20" s="29"/>
      <c r="Q20" s="120"/>
      <c r="R20" s="70"/>
      <c r="S20" s="20"/>
    </row>
    <row r="21" spans="1:19" ht="12" customHeight="1">
      <c r="A21" s="221"/>
      <c r="B21" s="224"/>
      <c r="C21" s="224"/>
      <c r="D21" s="224"/>
      <c r="E21" s="21" t="s">
        <v>35</v>
      </c>
      <c r="F21" s="19"/>
      <c r="G21" s="27"/>
      <c r="H21" s="28"/>
      <c r="I21" s="29"/>
      <c r="J21" s="30"/>
      <c r="K21" s="42"/>
      <c r="L21" s="71"/>
      <c r="M21" s="43"/>
      <c r="N21" s="68"/>
      <c r="O21" s="72"/>
      <c r="P21" s="32"/>
      <c r="Q21" s="121"/>
      <c r="R21" s="72"/>
      <c r="S21" s="19"/>
    </row>
    <row r="22" spans="1:19" ht="12" customHeight="1" thickBot="1">
      <c r="A22" s="221">
        <v>38</v>
      </c>
      <c r="B22" s="238" t="e">
        <f>VLOOKUP(A22,'пр.взв.'!B24:C151,2,FALSE)</f>
        <v>#N/A</v>
      </c>
      <c r="C22" s="238" t="e">
        <f>VLOOKUP(A22,'пр.взв.'!B24:G151,3,FALSE)</f>
        <v>#N/A</v>
      </c>
      <c r="D22" s="238" t="e">
        <f>VLOOKUP(A22,'пр.взв.'!B24:E151,4,FALSE)</f>
        <v>#N/A</v>
      </c>
      <c r="E22" s="22"/>
      <c r="F22" s="33"/>
      <c r="G22" s="19"/>
      <c r="H22" s="34"/>
      <c r="I22" s="31"/>
      <c r="J22" s="29"/>
      <c r="K22" s="78"/>
      <c r="L22" s="74"/>
      <c r="M22" s="78"/>
      <c r="N22" s="80"/>
      <c r="O22" s="70"/>
      <c r="P22" s="70"/>
      <c r="Q22" s="40" t="s">
        <v>46</v>
      </c>
      <c r="R22" s="70"/>
      <c r="S22" s="124"/>
    </row>
    <row r="23" spans="1:19" ht="12" customHeight="1" thickBot="1">
      <c r="A23" s="222"/>
      <c r="B23" s="239"/>
      <c r="C23" s="239"/>
      <c r="D23" s="239"/>
      <c r="E23" s="19"/>
      <c r="F23" s="20"/>
      <c r="G23" s="21" t="s">
        <v>35</v>
      </c>
      <c r="H23" s="30"/>
      <c r="I23" s="29"/>
      <c r="J23" s="31"/>
      <c r="K23" s="43"/>
      <c r="L23" s="71"/>
      <c r="M23" s="43"/>
      <c r="N23" s="68"/>
      <c r="O23" s="29"/>
      <c r="P23" s="31"/>
      <c r="Q23" s="30"/>
      <c r="R23" s="32"/>
      <c r="S23" s="124"/>
    </row>
    <row r="24" spans="1:19" ht="12" customHeight="1" thickBot="1">
      <c r="A24" s="226">
        <v>22</v>
      </c>
      <c r="B24" s="223" t="str">
        <f>VLOOKUP(A24,'пр.взв.'!B26:C153,2,FALSE)</f>
        <v>Прокофьев Антон Олегович</v>
      </c>
      <c r="C24" s="223" t="str">
        <f>VLOOKUP(A24,'пр.взв.'!B26:G153,3,FALSE)</f>
        <v>18.03.1990, КМС</v>
      </c>
      <c r="D24" s="223" t="str">
        <f>VLOOKUP(A24,'пр.взв.'!B26:E153,4,FALSE)</f>
        <v>ПФО, Пермский, Краснокамск, Д</v>
      </c>
      <c r="E24" s="70"/>
      <c r="F24" s="19"/>
      <c r="G24" s="22" t="s">
        <v>216</v>
      </c>
      <c r="H24" s="36"/>
      <c r="I24" s="30"/>
      <c r="J24" s="31"/>
      <c r="K24" s="42"/>
      <c r="L24" s="71"/>
      <c r="M24" s="43"/>
      <c r="N24" s="102"/>
      <c r="O24" s="102"/>
      <c r="P24" s="103"/>
      <c r="Q24" s="102"/>
      <c r="R24" s="102"/>
      <c r="S24" s="1"/>
    </row>
    <row r="25" spans="1:19" ht="12" customHeight="1">
      <c r="A25" s="221"/>
      <c r="B25" s="224"/>
      <c r="C25" s="224"/>
      <c r="D25" s="224"/>
      <c r="E25" s="21" t="s">
        <v>51</v>
      </c>
      <c r="F25" s="35"/>
      <c r="G25" s="19"/>
      <c r="H25" s="37"/>
      <c r="I25" s="31"/>
      <c r="J25" s="30"/>
      <c r="K25" s="43"/>
      <c r="L25" s="71"/>
      <c r="M25" s="43"/>
      <c r="N25" s="104"/>
      <c r="O25" s="104"/>
      <c r="P25" s="104"/>
      <c r="Q25" s="104"/>
      <c r="R25" s="104"/>
      <c r="S25" s="1"/>
    </row>
    <row r="26" spans="1:19" ht="12" customHeight="1" thickBot="1">
      <c r="A26" s="221">
        <v>54</v>
      </c>
      <c r="B26" s="238" t="e">
        <f>VLOOKUP(A26,'пр.взв.'!B28:C155,2,FALSE)</f>
        <v>#N/A</v>
      </c>
      <c r="C26" s="238" t="e">
        <f>VLOOKUP(A26,'пр.взв.'!B28:G155,3,FALSE)</f>
        <v>#N/A</v>
      </c>
      <c r="D26" s="238" t="e">
        <f>VLOOKUP(A26,'пр.взв.'!B28:E155,4,FALSE)</f>
        <v>#N/A</v>
      </c>
      <c r="E26" s="22"/>
      <c r="F26" s="19"/>
      <c r="G26" s="19"/>
      <c r="H26" s="38"/>
      <c r="I26" s="31"/>
      <c r="J26" s="29"/>
      <c r="K26" s="78"/>
      <c r="L26" s="74"/>
      <c r="M26" s="78"/>
      <c r="N26" s="104"/>
      <c r="O26" s="104"/>
      <c r="P26" s="104"/>
      <c r="Q26" s="104"/>
      <c r="R26" s="104"/>
      <c r="S26" s="1"/>
    </row>
    <row r="27" spans="1:19" ht="12" customHeight="1" thickBot="1">
      <c r="A27" s="222"/>
      <c r="B27" s="239"/>
      <c r="C27" s="239"/>
      <c r="D27" s="239"/>
      <c r="E27" s="19"/>
      <c r="F27" s="19"/>
      <c r="G27" s="20"/>
      <c r="H27" s="31"/>
      <c r="I27" s="21" t="s">
        <v>43</v>
      </c>
      <c r="J27" s="41"/>
      <c r="K27" s="43"/>
      <c r="L27" s="71"/>
      <c r="M27" s="43"/>
      <c r="N27" s="68"/>
      <c r="O27" s="68"/>
      <c r="P27" s="8"/>
      <c r="Q27" s="7"/>
      <c r="R27" s="32"/>
      <c r="S27" s="1"/>
    </row>
    <row r="28" spans="1:19" ht="12" customHeight="1" thickBot="1">
      <c r="A28" s="226">
        <v>14</v>
      </c>
      <c r="B28" s="223" t="str">
        <f>VLOOKUP(A28,'пр.взв.'!B30:C157,2,FALSE)</f>
        <v>Хатхоху Байзет Заурбиевич</v>
      </c>
      <c r="C28" s="223" t="str">
        <f>VLOOKUP(A28,'пр.взв.'!B30:G157,3,FALSE)</f>
        <v>19.01.1991, КМС</v>
      </c>
      <c r="D28" s="223" t="str">
        <f>VLOOKUP(A28,'пр.взв.'!B30:E157,4,FALSE)</f>
        <v>ЮФО, Р.Адыгея, Майкоп</v>
      </c>
      <c r="E28" s="70"/>
      <c r="F28" s="70"/>
      <c r="G28" s="19"/>
      <c r="H28" s="29"/>
      <c r="I28" s="22" t="s">
        <v>217</v>
      </c>
      <c r="J28" s="31"/>
      <c r="K28" s="71"/>
      <c r="L28" s="71"/>
      <c r="M28" s="43"/>
      <c r="N28" s="68"/>
      <c r="P28" s="7"/>
      <c r="Q28" s="61"/>
      <c r="R28" s="32"/>
      <c r="S28" s="1"/>
    </row>
    <row r="29" spans="1:19" ht="12" customHeight="1">
      <c r="A29" s="221"/>
      <c r="B29" s="224"/>
      <c r="C29" s="224"/>
      <c r="D29" s="224"/>
      <c r="E29" s="21" t="s">
        <v>43</v>
      </c>
      <c r="F29" s="19"/>
      <c r="G29" s="19"/>
      <c r="H29" s="39"/>
      <c r="I29" s="71"/>
      <c r="J29" s="72"/>
      <c r="K29" s="72"/>
      <c r="L29" s="71"/>
      <c r="M29" s="43"/>
      <c r="N29" s="68"/>
      <c r="O29" s="68"/>
      <c r="P29" s="68"/>
      <c r="Q29" s="68"/>
      <c r="R29" s="68"/>
      <c r="S29" s="1"/>
    </row>
    <row r="30" spans="1:19" ht="12" customHeight="1" thickBot="1">
      <c r="A30" s="221">
        <v>46</v>
      </c>
      <c r="B30" s="238" t="e">
        <f>VLOOKUP(A30,'пр.взв.'!B32:C159,2,FALSE)</f>
        <v>#N/A</v>
      </c>
      <c r="C30" s="238" t="e">
        <f>VLOOKUP(A30,'пр.взв.'!B32:G159,3,FALSE)</f>
        <v>#N/A</v>
      </c>
      <c r="D30" s="238" t="e">
        <f>VLOOKUP(A30,'пр.взв.'!B32:E159,4,FALSE)</f>
        <v>#N/A</v>
      </c>
      <c r="E30" s="22"/>
      <c r="F30" s="33"/>
      <c r="G30" s="19"/>
      <c r="H30" s="38"/>
      <c r="I30" s="74"/>
      <c r="J30" s="70"/>
      <c r="K30" s="70"/>
      <c r="L30" s="74"/>
      <c r="M30" s="78"/>
      <c r="N30" s="80"/>
      <c r="O30" s="80"/>
      <c r="P30" s="80"/>
      <c r="Q30" s="80"/>
      <c r="R30" s="80"/>
      <c r="S30" s="1"/>
    </row>
    <row r="31" spans="1:19" ht="12" customHeight="1" thickBot="1">
      <c r="A31" s="222"/>
      <c r="B31" s="239"/>
      <c r="C31" s="239"/>
      <c r="D31" s="239"/>
      <c r="E31" s="19"/>
      <c r="F31" s="20"/>
      <c r="G31" s="21" t="s">
        <v>43</v>
      </c>
      <c r="H31" s="40"/>
      <c r="I31" s="71"/>
      <c r="J31" s="72"/>
      <c r="K31" s="72"/>
      <c r="L31" s="71"/>
      <c r="M31" s="43"/>
      <c r="N31" s="68"/>
      <c r="O31" s="68"/>
      <c r="P31" s="68"/>
      <c r="Q31" s="68"/>
      <c r="R31" s="68"/>
      <c r="S31" s="1"/>
    </row>
    <row r="32" spans="1:18" ht="12" customHeight="1" thickBot="1">
      <c r="A32" s="226">
        <v>30</v>
      </c>
      <c r="B32" s="223" t="str">
        <f>VLOOKUP(A32,'пр.взв.'!B34:C161,2,FALSE)</f>
        <v>Красилов Евгений Юрьевич</v>
      </c>
      <c r="C32" s="223" t="str">
        <f>VLOOKUP(A32,'пр.взв.'!B34:G161,3,FALSE)</f>
        <v>06.06.1991, КМС</v>
      </c>
      <c r="D32" s="223" t="str">
        <f>VLOOKUP(A32,'пр.взв.'!B34:E161,4,FALSE)</f>
        <v>УФО, Курганская, Курган,МО</v>
      </c>
      <c r="E32" s="70"/>
      <c r="F32" s="19"/>
      <c r="G32" s="22" t="s">
        <v>217</v>
      </c>
      <c r="H32" s="34"/>
      <c r="I32" s="74"/>
      <c r="J32" s="70"/>
      <c r="K32" s="70"/>
      <c r="L32" s="74"/>
      <c r="M32" s="78"/>
      <c r="N32" s="80"/>
      <c r="O32" s="80"/>
      <c r="P32" s="63"/>
      <c r="Q32" s="63"/>
      <c r="R32" s="63"/>
    </row>
    <row r="33" spans="1:18" ht="12" customHeight="1">
      <c r="A33" s="221"/>
      <c r="B33" s="224"/>
      <c r="C33" s="224"/>
      <c r="D33" s="224"/>
      <c r="E33" s="21" t="s">
        <v>59</v>
      </c>
      <c r="F33" s="35"/>
      <c r="G33" s="19"/>
      <c r="H33" s="28"/>
      <c r="I33" s="71"/>
      <c r="J33" s="72"/>
      <c r="K33" s="72"/>
      <c r="L33" s="71"/>
      <c r="M33" s="43"/>
      <c r="N33" s="68"/>
      <c r="O33" s="68"/>
      <c r="P33" s="64"/>
      <c r="Q33" s="64"/>
      <c r="R33" s="64"/>
    </row>
    <row r="34" spans="1:18" ht="12" customHeight="1" thickBot="1">
      <c r="A34" s="221">
        <v>62</v>
      </c>
      <c r="B34" s="238" t="e">
        <f>VLOOKUP(A34,'пр.взв.'!B36:C163,2,FALSE)</f>
        <v>#N/A</v>
      </c>
      <c r="C34" s="238" t="e">
        <f>VLOOKUP(A34,'пр.взв.'!B36:G163,3,FALSE)</f>
        <v>#N/A</v>
      </c>
      <c r="D34" s="238" t="e">
        <f>VLOOKUP(A34,'пр.взв.'!B36:E163,4,FALSE)</f>
        <v>#N/A</v>
      </c>
      <c r="E34" s="22"/>
      <c r="F34" s="19"/>
      <c r="G34" s="19"/>
      <c r="H34" s="34"/>
      <c r="I34" s="74"/>
      <c r="J34" s="70"/>
      <c r="K34" s="70"/>
      <c r="L34" s="74"/>
      <c r="M34" s="78"/>
      <c r="N34" s="80"/>
      <c r="O34" s="80"/>
      <c r="P34" s="63"/>
      <c r="Q34" s="63"/>
      <c r="R34" s="63"/>
    </row>
    <row r="35" spans="1:18" ht="12" customHeight="1" thickBot="1">
      <c r="A35" s="222"/>
      <c r="B35" s="239"/>
      <c r="C35" s="239"/>
      <c r="D35" s="239"/>
      <c r="E35" s="19"/>
      <c r="F35" s="19"/>
      <c r="G35" s="19"/>
      <c r="H35" s="28"/>
      <c r="I35" s="71"/>
      <c r="J35" s="72"/>
      <c r="K35" s="72"/>
      <c r="L35" s="71"/>
      <c r="M35" s="53" t="s">
        <v>37</v>
      </c>
      <c r="N35" s="68"/>
      <c r="O35" s="68"/>
      <c r="P35" s="64"/>
      <c r="Q35" s="64"/>
      <c r="R35" s="64"/>
    </row>
    <row r="36" spans="1:18" ht="5.25" customHeight="1" thickBot="1">
      <c r="A36" s="56"/>
      <c r="B36" s="62"/>
      <c r="C36" s="62"/>
      <c r="D36" s="63"/>
      <c r="E36" s="19"/>
      <c r="F36" s="19"/>
      <c r="G36" s="19"/>
      <c r="H36" s="71"/>
      <c r="I36" s="31"/>
      <c r="J36" s="72"/>
      <c r="K36" s="72"/>
      <c r="L36" s="71"/>
      <c r="M36" s="82"/>
      <c r="N36" s="68"/>
      <c r="O36" s="68"/>
      <c r="P36" s="64"/>
      <c r="Q36" s="64"/>
      <c r="R36" s="64"/>
    </row>
    <row r="37" spans="1:18" ht="12" customHeight="1" thickBot="1">
      <c r="A37" s="226">
        <v>4</v>
      </c>
      <c r="B37" s="223" t="str">
        <f>VLOOKUP(A37,'пр.взв.'!B6:G133,2,FALSE)</f>
        <v>Шемазашвили Георгий Кобаевич</v>
      </c>
      <c r="C37" s="223" t="str">
        <f>VLOOKUP(A37,'пр.взв.'!B6:G133,3,FALSE)</f>
        <v>03.09.1990, МС</v>
      </c>
      <c r="D37" s="223" t="str">
        <f>VLOOKUP(A37,'пр.взв.'!B6:G133,4,FALSE)</f>
        <v>СФО, Иркутская, Иркутск, Д</v>
      </c>
      <c r="E37" s="70"/>
      <c r="F37" s="70"/>
      <c r="G37" s="23"/>
      <c r="H37" s="72"/>
      <c r="I37" s="49"/>
      <c r="J37" s="71"/>
      <c r="K37" s="72"/>
      <c r="L37" s="71"/>
      <c r="M37" s="83" t="s">
        <v>217</v>
      </c>
      <c r="N37" s="68"/>
      <c r="O37" s="68"/>
      <c r="P37" s="64"/>
      <c r="Q37" s="64"/>
      <c r="R37" s="64"/>
    </row>
    <row r="38" spans="1:18" ht="12" customHeight="1">
      <c r="A38" s="221"/>
      <c r="B38" s="224"/>
      <c r="C38" s="224"/>
      <c r="D38" s="224"/>
      <c r="E38" s="21" t="s">
        <v>33</v>
      </c>
      <c r="F38" s="19"/>
      <c r="G38" s="27"/>
      <c r="H38" s="28"/>
      <c r="I38" s="29"/>
      <c r="J38" s="54"/>
      <c r="K38" s="72"/>
      <c r="L38" s="71"/>
      <c r="M38" s="43"/>
      <c r="N38" s="68"/>
      <c r="O38" s="68"/>
      <c r="P38" s="64"/>
      <c r="Q38" s="64"/>
      <c r="R38" s="64"/>
    </row>
    <row r="39" spans="1:18" ht="12" customHeight="1" thickBot="1">
      <c r="A39" s="221">
        <v>36</v>
      </c>
      <c r="B39" s="238" t="e">
        <f>VLOOKUP(A39,'пр.взв.'!B8:G135,2,FALSE)</f>
        <v>#N/A</v>
      </c>
      <c r="C39" s="238" t="e">
        <f>VLOOKUP(A39,'пр.взв.'!B8:G135,3,FALSE)</f>
        <v>#N/A</v>
      </c>
      <c r="D39" s="238" t="e">
        <f>VLOOKUP(A39,'пр.взв.'!B8:G135,4,FALSE)</f>
        <v>#N/A</v>
      </c>
      <c r="E39" s="22"/>
      <c r="F39" s="33"/>
      <c r="G39" s="19"/>
      <c r="H39" s="34"/>
      <c r="I39" s="31"/>
      <c r="J39" s="71"/>
      <c r="K39" s="72"/>
      <c r="L39" s="71"/>
      <c r="M39" s="43"/>
      <c r="N39" s="68"/>
      <c r="O39" s="68"/>
      <c r="P39" s="64"/>
      <c r="Q39" s="64"/>
      <c r="R39" s="64"/>
    </row>
    <row r="40" spans="1:18" ht="12" customHeight="1" thickBot="1">
      <c r="A40" s="222"/>
      <c r="B40" s="239"/>
      <c r="C40" s="239"/>
      <c r="D40" s="239"/>
      <c r="E40" s="19"/>
      <c r="F40" s="20"/>
      <c r="G40" s="21" t="s">
        <v>33</v>
      </c>
      <c r="H40" s="30"/>
      <c r="I40" s="29"/>
      <c r="J40" s="74"/>
      <c r="K40" s="70"/>
      <c r="L40" s="74"/>
      <c r="M40" s="78"/>
      <c r="N40" s="80"/>
      <c r="O40" s="80"/>
      <c r="P40" s="63"/>
      <c r="Q40" s="63"/>
      <c r="R40" s="63"/>
    </row>
    <row r="41" spans="1:18" ht="12" customHeight="1" thickBot="1">
      <c r="A41" s="226">
        <v>20</v>
      </c>
      <c r="B41" s="223" t="str">
        <f>VLOOKUP(A41,'пр.взв.'!B10:G137,2,FALSE)</f>
        <v>Межлумян Гайк Левонович</v>
      </c>
      <c r="C41" s="223" t="str">
        <f>VLOOKUP(A41,'пр.взв.'!B10:G137,3,FALSE)</f>
        <v>17.05.1990, МС</v>
      </c>
      <c r="D41" s="223" t="str">
        <f>VLOOKUP(A41,'пр.взв.'!B10:G137,4,FALSE)</f>
        <v>ЮФО, Краснодарский, Новороссийск, МО</v>
      </c>
      <c r="E41" s="70"/>
      <c r="F41" s="19"/>
      <c r="G41" s="22" t="s">
        <v>217</v>
      </c>
      <c r="H41" s="50"/>
      <c r="I41" s="51"/>
      <c r="J41" s="71"/>
      <c r="K41" s="72"/>
      <c r="L41" s="71"/>
      <c r="M41" s="43"/>
      <c r="N41" s="68"/>
      <c r="O41" s="68"/>
      <c r="P41" s="64"/>
      <c r="Q41" s="64"/>
      <c r="R41" s="64"/>
    </row>
    <row r="42" spans="1:18" ht="12" customHeight="1">
      <c r="A42" s="221"/>
      <c r="B42" s="224"/>
      <c r="C42" s="224"/>
      <c r="D42" s="224"/>
      <c r="E42" s="21" t="s">
        <v>49</v>
      </c>
      <c r="F42" s="35"/>
      <c r="G42" s="19"/>
      <c r="H42" s="28"/>
      <c r="I42" s="52"/>
      <c r="J42" s="31"/>
      <c r="K42" s="72"/>
      <c r="L42" s="71"/>
      <c r="M42" s="43"/>
      <c r="N42" s="68"/>
      <c r="O42" s="68"/>
      <c r="P42" s="64"/>
      <c r="Q42" s="64"/>
      <c r="R42" s="64"/>
    </row>
    <row r="43" spans="1:18" ht="12" customHeight="1" thickBot="1">
      <c r="A43" s="221">
        <v>52</v>
      </c>
      <c r="B43" s="238" t="e">
        <f>VLOOKUP(A43,'пр.взв.'!B12:G139,2,FALSE)</f>
        <v>#N/A</v>
      </c>
      <c r="C43" s="238" t="e">
        <f>VLOOKUP(A43,'пр.взв.'!B12:G139,3,FALSE)</f>
        <v>#N/A</v>
      </c>
      <c r="D43" s="238" t="e">
        <f>VLOOKUP(A43,'пр.взв.'!B12:G139,4,FALSE)</f>
        <v>#N/A</v>
      </c>
      <c r="E43" s="22"/>
      <c r="F43" s="19"/>
      <c r="G43" s="19"/>
      <c r="H43" s="34"/>
      <c r="I43" s="52"/>
      <c r="J43" s="31"/>
      <c r="K43" s="72"/>
      <c r="L43" s="71"/>
      <c r="M43" s="43"/>
      <c r="N43" s="68"/>
      <c r="O43" s="68"/>
      <c r="P43" s="64"/>
      <c r="Q43" s="64"/>
      <c r="R43" s="64"/>
    </row>
    <row r="44" spans="1:18" ht="12" customHeight="1" thickBot="1">
      <c r="A44" s="222"/>
      <c r="B44" s="239"/>
      <c r="C44" s="239"/>
      <c r="D44" s="239"/>
      <c r="E44" s="19"/>
      <c r="F44" s="19"/>
      <c r="G44" s="20"/>
      <c r="H44" s="31"/>
      <c r="I44" s="75"/>
      <c r="J44" s="71"/>
      <c r="K44" s="72"/>
      <c r="L44" s="71"/>
      <c r="M44" s="43"/>
      <c r="N44" s="68"/>
      <c r="O44" s="68"/>
      <c r="P44" s="64"/>
      <c r="Q44" s="64"/>
      <c r="R44" s="64"/>
    </row>
    <row r="45" spans="1:18" ht="12" customHeight="1" thickBot="1">
      <c r="A45" s="226">
        <v>12</v>
      </c>
      <c r="B45" s="223" t="str">
        <f>VLOOKUP(A45,'пр.взв.'!B14:G141,2,FALSE)</f>
        <v>Горюнов Роман Олегович</v>
      </c>
      <c r="C45" s="223" t="str">
        <f>VLOOKUP(A45,'пр.взв.'!B14:G141,3,FALSE)</f>
        <v>27.07.1990, МС</v>
      </c>
      <c r="D45" s="223" t="str">
        <f>VLOOKUP(A45,'пр.взв.'!B14:G141,4,FALSE)</f>
        <v>ПФО, Нижегородская, Н.Новгород, МО</v>
      </c>
      <c r="E45" s="70"/>
      <c r="F45" s="70"/>
      <c r="G45" s="19"/>
      <c r="H45" s="29"/>
      <c r="I45" s="21" t="s">
        <v>41</v>
      </c>
      <c r="J45" s="76"/>
      <c r="K45" s="72"/>
      <c r="L45" s="71"/>
      <c r="M45" s="43"/>
      <c r="N45" s="68"/>
      <c r="O45" s="68"/>
      <c r="P45" s="64"/>
      <c r="Q45" s="64"/>
      <c r="R45" s="64"/>
    </row>
    <row r="46" spans="1:18" ht="12" customHeight="1" thickBot="1">
      <c r="A46" s="221"/>
      <c r="B46" s="224"/>
      <c r="C46" s="224"/>
      <c r="D46" s="224"/>
      <c r="E46" s="21" t="s">
        <v>41</v>
      </c>
      <c r="F46" s="19"/>
      <c r="G46" s="19"/>
      <c r="H46" s="39"/>
      <c r="I46" s="22" t="s">
        <v>216</v>
      </c>
      <c r="J46" s="71"/>
      <c r="K46" s="43"/>
      <c r="L46" s="71"/>
      <c r="M46" s="43"/>
      <c r="N46" s="68"/>
      <c r="O46" s="68"/>
      <c r="P46" s="64"/>
      <c r="Q46" s="64"/>
      <c r="R46" s="64"/>
    </row>
    <row r="47" spans="1:18" ht="12" customHeight="1" thickBot="1">
      <c r="A47" s="221">
        <v>44</v>
      </c>
      <c r="B47" s="238" t="e">
        <f>VLOOKUP(A47,'пр.взв.'!B16:G143,2,FALSE)</f>
        <v>#N/A</v>
      </c>
      <c r="C47" s="238" t="e">
        <f>VLOOKUP(A47,'пр.взв.'!B16:G143,3,FALSE)</f>
        <v>#N/A</v>
      </c>
      <c r="D47" s="238" t="e">
        <f>VLOOKUP(A47,'пр.взв.'!B16:G143,4,FALSE)</f>
        <v>#N/A</v>
      </c>
      <c r="E47" s="22"/>
      <c r="F47" s="33"/>
      <c r="G47" s="19"/>
      <c r="H47" s="38"/>
      <c r="I47" s="74"/>
      <c r="J47" s="74"/>
      <c r="K47" s="78"/>
      <c r="L47" s="74"/>
      <c r="M47" s="78"/>
      <c r="N47" s="80"/>
      <c r="O47" s="80"/>
      <c r="P47" s="63"/>
      <c r="Q47" s="63"/>
      <c r="R47" s="63"/>
    </row>
    <row r="48" spans="1:18" ht="12" customHeight="1" thickBot="1">
      <c r="A48" s="222"/>
      <c r="B48" s="239"/>
      <c r="C48" s="239"/>
      <c r="D48" s="239"/>
      <c r="E48" s="19"/>
      <c r="F48" s="20"/>
      <c r="G48" s="21" t="s">
        <v>41</v>
      </c>
      <c r="H48" s="40"/>
      <c r="I48" s="71"/>
      <c r="J48" s="71"/>
      <c r="K48" s="43"/>
      <c r="L48" s="71"/>
      <c r="M48" s="43"/>
      <c r="N48" s="68"/>
      <c r="O48" s="68"/>
      <c r="P48" s="64"/>
      <c r="Q48" s="64"/>
      <c r="R48" s="64"/>
    </row>
    <row r="49" spans="1:18" ht="12" customHeight="1" thickBot="1">
      <c r="A49" s="226">
        <v>28</v>
      </c>
      <c r="B49" s="223" t="str">
        <f>VLOOKUP(A49,'пр.взв.'!B18:G145,2,FALSE)</f>
        <v>Навасардян Армен Эдвардович</v>
      </c>
      <c r="C49" s="223" t="str">
        <f>VLOOKUP(A49,'пр.взв.'!B18:G145,3,FALSE)</f>
        <v>1990, КМС</v>
      </c>
      <c r="D49" s="223" t="str">
        <f>VLOOKUP(A49,'пр.взв.'!B18:G145,4,FALSE)</f>
        <v>УФО, Челябинская, Челябинск, МО</v>
      </c>
      <c r="E49" s="70"/>
      <c r="F49" s="19"/>
      <c r="G49" s="22" t="s">
        <v>217</v>
      </c>
      <c r="H49" s="34"/>
      <c r="I49" s="74"/>
      <c r="J49" s="74"/>
      <c r="K49" s="78"/>
      <c r="L49" s="74"/>
      <c r="M49" s="78"/>
      <c r="N49" s="80"/>
      <c r="O49" s="80"/>
      <c r="P49" s="63"/>
      <c r="Q49" s="63"/>
      <c r="R49" s="63"/>
    </row>
    <row r="50" spans="1:18" ht="12" customHeight="1">
      <c r="A50" s="221"/>
      <c r="B50" s="224"/>
      <c r="C50" s="224"/>
      <c r="D50" s="224"/>
      <c r="E50" s="21" t="s">
        <v>57</v>
      </c>
      <c r="F50" s="35"/>
      <c r="G50" s="19"/>
      <c r="H50" s="28"/>
      <c r="I50" s="71"/>
      <c r="J50" s="71"/>
      <c r="K50" s="43"/>
      <c r="L50" s="71"/>
      <c r="M50" s="43"/>
      <c r="N50" s="68"/>
      <c r="O50" s="68"/>
      <c r="P50" s="64"/>
      <c r="Q50" s="64"/>
      <c r="R50" s="64"/>
    </row>
    <row r="51" spans="1:18" ht="12" customHeight="1" thickBot="1">
      <c r="A51" s="221">
        <v>60</v>
      </c>
      <c r="B51" s="238" t="e">
        <f>VLOOKUP(A51,'пр.взв.'!B20:G147,2,FALSE)</f>
        <v>#N/A</v>
      </c>
      <c r="C51" s="238" t="e">
        <f>VLOOKUP(A51,'пр.взв.'!B20:G147,3,FALSE)</f>
        <v>#N/A</v>
      </c>
      <c r="D51" s="238" t="e">
        <f>VLOOKUP(A51,'пр.взв.'!B20:G147,4,FALSE)</f>
        <v>#N/A</v>
      </c>
      <c r="E51" s="22"/>
      <c r="F51" s="19"/>
      <c r="G51" s="19"/>
      <c r="H51" s="34"/>
      <c r="I51" s="74"/>
      <c r="J51" s="74"/>
      <c r="K51" s="78"/>
      <c r="L51" s="74"/>
      <c r="M51" s="78"/>
      <c r="N51" s="80"/>
      <c r="O51" s="80"/>
      <c r="P51" s="63"/>
      <c r="Q51" s="63"/>
      <c r="R51" s="63"/>
    </row>
    <row r="52" spans="1:18" ht="12" customHeight="1" thickBot="1">
      <c r="A52" s="222"/>
      <c r="B52" s="239"/>
      <c r="C52" s="239"/>
      <c r="D52" s="239"/>
      <c r="E52" s="19"/>
      <c r="F52" s="19"/>
      <c r="G52" s="19"/>
      <c r="H52" s="28"/>
      <c r="I52" s="71"/>
      <c r="J52" s="71"/>
      <c r="K52" s="21" t="s">
        <v>37</v>
      </c>
      <c r="L52" s="84"/>
      <c r="M52" s="43"/>
      <c r="N52" s="68"/>
      <c r="O52" s="68"/>
      <c r="P52" s="64"/>
      <c r="Q52" s="64"/>
      <c r="R52" s="64"/>
    </row>
    <row r="53" spans="1:18" ht="12" customHeight="1" thickBot="1">
      <c r="A53" s="226">
        <v>8</v>
      </c>
      <c r="B53" s="223" t="str">
        <f>VLOOKUP(A53,'пр.взв.'!B6:G133,2,FALSE)</f>
        <v>Сухоцький Дмитрий Геннадьевич</v>
      </c>
      <c r="C53" s="223" t="str">
        <f>VLOOKUP(A53,'пр.взв.'!B6:G133,3,FALSE)</f>
        <v>04.01.1990, КМС</v>
      </c>
      <c r="D53" s="223" t="str">
        <f>VLOOKUP(A53,'пр.взв.'!B6:G133,4,FALSE)</f>
        <v>ЦФО, Брянская, Брянск, Д</v>
      </c>
      <c r="E53" s="70"/>
      <c r="F53" s="70"/>
      <c r="G53" s="23"/>
      <c r="H53" s="23"/>
      <c r="I53" s="24"/>
      <c r="J53" s="25"/>
      <c r="K53" s="22" t="s">
        <v>217</v>
      </c>
      <c r="L53" s="72"/>
      <c r="M53" s="72"/>
      <c r="N53" s="64"/>
      <c r="O53" s="64"/>
      <c r="P53" s="64"/>
      <c r="Q53" s="64"/>
      <c r="R53" s="64"/>
    </row>
    <row r="54" spans="1:18" ht="12" customHeight="1">
      <c r="A54" s="221"/>
      <c r="B54" s="224"/>
      <c r="C54" s="224"/>
      <c r="D54" s="224"/>
      <c r="E54" s="21" t="s">
        <v>37</v>
      </c>
      <c r="F54" s="19"/>
      <c r="G54" s="27"/>
      <c r="H54" s="28"/>
      <c r="I54" s="29"/>
      <c r="J54" s="30"/>
      <c r="K54" s="43"/>
      <c r="L54" s="72"/>
      <c r="M54" s="72"/>
      <c r="N54" s="64"/>
      <c r="O54" s="64"/>
      <c r="P54" s="64"/>
      <c r="Q54" s="64"/>
      <c r="R54" s="64"/>
    </row>
    <row r="55" spans="1:18" ht="12" customHeight="1" thickBot="1">
      <c r="A55" s="221">
        <v>40</v>
      </c>
      <c r="B55" s="238" t="e">
        <f>VLOOKUP(A55,'пр.взв.'!B24:G151,2,FALSE)</f>
        <v>#N/A</v>
      </c>
      <c r="C55" s="238" t="e">
        <f>VLOOKUP(A55,'пр.взв.'!B24:G151,3,FALSE)</f>
        <v>#N/A</v>
      </c>
      <c r="D55" s="238" t="e">
        <f>VLOOKUP(A55,'пр.взв.'!B24:G151,4,FALSE)</f>
        <v>#N/A</v>
      </c>
      <c r="E55" s="22"/>
      <c r="F55" s="33"/>
      <c r="G55" s="19"/>
      <c r="H55" s="34"/>
      <c r="I55" s="31"/>
      <c r="J55" s="29"/>
      <c r="K55" s="78"/>
      <c r="L55" s="70"/>
      <c r="M55" s="70"/>
      <c r="N55" s="63"/>
      <c r="O55" s="63"/>
      <c r="P55" s="63"/>
      <c r="Q55" s="63"/>
      <c r="R55" s="63"/>
    </row>
    <row r="56" spans="1:18" ht="12" customHeight="1" thickBot="1">
      <c r="A56" s="222"/>
      <c r="B56" s="239"/>
      <c r="C56" s="239"/>
      <c r="D56" s="239"/>
      <c r="E56" s="19"/>
      <c r="F56" s="20"/>
      <c r="G56" s="21" t="s">
        <v>37</v>
      </c>
      <c r="H56" s="30"/>
      <c r="I56" s="29"/>
      <c r="J56" s="31"/>
      <c r="K56" s="43"/>
      <c r="L56" s="72"/>
      <c r="M56" s="72"/>
      <c r="N56" s="64"/>
      <c r="O56" s="64"/>
      <c r="P56" s="64"/>
      <c r="Q56" s="64"/>
      <c r="R56" s="64"/>
    </row>
    <row r="57" spans="1:18" ht="12" customHeight="1" thickBot="1">
      <c r="A57" s="226">
        <v>24</v>
      </c>
      <c r="B57" s="223" t="str">
        <f>VLOOKUP(A57,'пр.взв.'!B26:G153,2,FALSE)</f>
        <v>Габибов Бахлул Акиф оглы</v>
      </c>
      <c r="C57" s="223" t="str">
        <f>VLOOKUP(A57,'пр.взв.'!B26:G153,3,FALSE)</f>
        <v>14.10.1991, КМС</v>
      </c>
      <c r="D57" s="223" t="str">
        <f>VLOOKUP(A57,'пр.взв.'!B26:G153,4,FALSE)</f>
        <v>Москва, Д</v>
      </c>
      <c r="E57" s="70"/>
      <c r="F57" s="19"/>
      <c r="G57" s="22" t="s">
        <v>217</v>
      </c>
      <c r="H57" s="36"/>
      <c r="I57" s="30"/>
      <c r="J57" s="31"/>
      <c r="K57" s="43"/>
      <c r="L57" s="72"/>
      <c r="M57" s="72"/>
      <c r="N57" s="64"/>
      <c r="O57" s="64"/>
      <c r="P57" s="64"/>
      <c r="Q57" s="64"/>
      <c r="R57" s="64"/>
    </row>
    <row r="58" spans="1:18" ht="12" customHeight="1">
      <c r="A58" s="221"/>
      <c r="B58" s="224"/>
      <c r="C58" s="224"/>
      <c r="D58" s="224"/>
      <c r="E58" s="21" t="s">
        <v>53</v>
      </c>
      <c r="F58" s="35"/>
      <c r="G58" s="19"/>
      <c r="H58" s="37"/>
      <c r="I58" s="31"/>
      <c r="J58" s="30"/>
      <c r="K58" s="43"/>
      <c r="L58" s="72"/>
      <c r="M58" s="72"/>
      <c r="N58" s="64"/>
      <c r="O58" s="64"/>
      <c r="P58" s="64"/>
      <c r="Q58" s="64"/>
      <c r="R58" s="64"/>
    </row>
    <row r="59" spans="1:18" ht="12" customHeight="1" thickBot="1">
      <c r="A59" s="221">
        <v>56</v>
      </c>
      <c r="B59" s="238" t="e">
        <f>VLOOKUP(A59,'пр.взв.'!B28:G155,2,FALSE)</f>
        <v>#N/A</v>
      </c>
      <c r="C59" s="238" t="e">
        <f>VLOOKUP(A59,'пр.взв.'!B28:G155,3,FALSE)</f>
        <v>#N/A</v>
      </c>
      <c r="D59" s="238" t="e">
        <f>VLOOKUP(A59,'пр.взв.'!B28:G155,4,FALSE)</f>
        <v>#N/A</v>
      </c>
      <c r="E59" s="22"/>
      <c r="F59" s="19"/>
      <c r="G59" s="19"/>
      <c r="H59" s="38"/>
      <c r="I59" s="31"/>
      <c r="J59" s="29"/>
      <c r="K59" s="78"/>
      <c r="L59" s="70"/>
      <c r="M59" s="70"/>
      <c r="N59" s="63"/>
      <c r="O59" s="63"/>
      <c r="P59" s="63"/>
      <c r="Q59" s="63"/>
      <c r="R59" s="63"/>
    </row>
    <row r="60" spans="1:18" ht="12" customHeight="1" thickBot="1">
      <c r="A60" s="222"/>
      <c r="B60" s="239"/>
      <c r="C60" s="239"/>
      <c r="D60" s="239"/>
      <c r="E60" s="19"/>
      <c r="F60" s="19"/>
      <c r="G60" s="20"/>
      <c r="H60" s="31"/>
      <c r="I60" s="21" t="s">
        <v>37</v>
      </c>
      <c r="J60" s="41"/>
      <c r="K60" s="43"/>
      <c r="L60" s="72"/>
      <c r="M60" s="72"/>
      <c r="N60" s="64"/>
      <c r="O60" s="64"/>
      <c r="P60" s="64"/>
      <c r="Q60" s="64"/>
      <c r="R60" s="64"/>
    </row>
    <row r="61" spans="1:18" ht="12" customHeight="1" thickBot="1">
      <c r="A61" s="226">
        <v>16</v>
      </c>
      <c r="B61" s="223" t="str">
        <f>VLOOKUP(A61,'пр.взв.'!B30:G157,2,FALSE)</f>
        <v>Стампулов Ринат Сагынбекович</v>
      </c>
      <c r="C61" s="223" t="str">
        <f>VLOOKUP(A61,'пр.взв.'!B30:G157,3,FALSE)</f>
        <v>09.01.1990, КМС</v>
      </c>
      <c r="D61" s="223" t="str">
        <f>VLOOKUP(A61,'пр.взв.'!B30:G157,4,FALSE)</f>
        <v>ЦФО, Рязанская, Рязань, ПР</v>
      </c>
      <c r="E61" s="70"/>
      <c r="F61" s="70"/>
      <c r="G61" s="19"/>
      <c r="H61" s="29"/>
      <c r="I61" s="22" t="s">
        <v>217</v>
      </c>
      <c r="J61" s="31"/>
      <c r="K61" s="72"/>
      <c r="L61" s="72"/>
      <c r="M61" s="72"/>
      <c r="N61" s="64"/>
      <c r="O61" s="64"/>
      <c r="P61" s="64"/>
      <c r="Q61" s="64"/>
      <c r="R61" s="64"/>
    </row>
    <row r="62" spans="1:18" ht="12" customHeight="1">
      <c r="A62" s="221"/>
      <c r="B62" s="224"/>
      <c r="C62" s="224"/>
      <c r="D62" s="224"/>
      <c r="E62" s="21" t="s">
        <v>45</v>
      </c>
      <c r="F62" s="19"/>
      <c r="G62" s="19"/>
      <c r="H62" s="39"/>
      <c r="I62" s="71"/>
      <c r="J62" s="72"/>
      <c r="K62" s="72"/>
      <c r="L62" s="72"/>
      <c r="M62" s="72"/>
      <c r="N62" s="64"/>
      <c r="O62" s="64"/>
      <c r="P62" s="64"/>
      <c r="Q62" s="64"/>
      <c r="R62" s="64"/>
    </row>
    <row r="63" spans="1:9" ht="12" customHeight="1" thickBot="1">
      <c r="A63" s="221">
        <v>48</v>
      </c>
      <c r="B63" s="238" t="e">
        <f>VLOOKUP(A63,'пр.взв.'!B32:G159,2,FALSE)</f>
        <v>#N/A</v>
      </c>
      <c r="C63" s="238" t="e">
        <f>VLOOKUP(A63,'пр.взв.'!B32:G159,3,FALSE)</f>
        <v>#N/A</v>
      </c>
      <c r="D63" s="238" t="e">
        <f>VLOOKUP(A63,'пр.взв.'!B32:G159,4,FALSE)</f>
        <v>#N/A</v>
      </c>
      <c r="E63" s="22"/>
      <c r="F63" s="33"/>
      <c r="G63" s="19"/>
      <c r="H63" s="38"/>
      <c r="I63" s="74"/>
    </row>
    <row r="64" spans="1:18" ht="12" customHeight="1" thickBot="1">
      <c r="A64" s="222"/>
      <c r="B64" s="239"/>
      <c r="C64" s="239"/>
      <c r="D64" s="239"/>
      <c r="E64" s="19"/>
      <c r="F64" s="20"/>
      <c r="G64" s="21" t="s">
        <v>61</v>
      </c>
      <c r="H64" s="40"/>
      <c r="I64" s="71"/>
      <c r="J64" s="92" t="str">
        <f>HYPERLINK('[1]реквизиты'!$A$6)</f>
        <v>Гл. судья, судья МК</v>
      </c>
      <c r="L64" s="11"/>
      <c r="M64" s="93"/>
      <c r="N64" s="94"/>
      <c r="O64" s="94"/>
      <c r="P64" s="95" t="str">
        <f>HYPERLINK('[1]реквизиты'!$G$6)</f>
        <v>Е.В.Селиванов</v>
      </c>
      <c r="Q64" s="11"/>
      <c r="R64" s="64"/>
    </row>
    <row r="65" spans="1:18" ht="12" customHeight="1" thickBot="1">
      <c r="A65" s="226">
        <v>32</v>
      </c>
      <c r="B65" s="223" t="str">
        <f>VLOOKUP(A65,'пр.взв.'!B34:G161,2,FALSE)</f>
        <v>Ильясов Эли Зайндиевич</v>
      </c>
      <c r="C65" s="223" t="str">
        <f>VLOOKUP(A65,'пр.взв.'!B34:G161,3,FALSE)</f>
        <v>25.01.1992, КМС</v>
      </c>
      <c r="D65" s="223" t="str">
        <f>VLOOKUP(A65,'пр.взв.'!B34:G161,4,FALSE)</f>
        <v>ПФО, Саратовская, Вольск, МО</v>
      </c>
      <c r="E65" s="70"/>
      <c r="F65" s="19"/>
      <c r="G65" s="22" t="s">
        <v>218</v>
      </c>
      <c r="H65" s="34"/>
      <c r="I65" s="74"/>
      <c r="J65" s="11"/>
      <c r="L65" s="11"/>
      <c r="M65" s="93"/>
      <c r="N65" s="11"/>
      <c r="O65" s="11"/>
      <c r="P65" s="96" t="str">
        <f>HYPERLINK('[1]реквизиты'!$G$7)</f>
        <v>/Чебоксары/</v>
      </c>
      <c r="Q65" s="11"/>
      <c r="R65" s="63"/>
    </row>
    <row r="66" spans="1:18" ht="12" customHeight="1">
      <c r="A66" s="221"/>
      <c r="B66" s="224"/>
      <c r="C66" s="224"/>
      <c r="D66" s="224"/>
      <c r="E66" s="21" t="s">
        <v>61</v>
      </c>
      <c r="F66" s="35"/>
      <c r="G66" s="19"/>
      <c r="H66" s="28"/>
      <c r="I66" s="71"/>
      <c r="J66" s="11"/>
      <c r="L66" s="11"/>
      <c r="M66" s="93"/>
      <c r="N66" s="11"/>
      <c r="O66" s="11"/>
      <c r="P66" s="11"/>
      <c r="Q66" s="11"/>
      <c r="R66" s="64"/>
    </row>
    <row r="67" spans="1:18" ht="12" customHeight="1" thickBot="1">
      <c r="A67" s="221">
        <v>64</v>
      </c>
      <c r="B67" s="238" t="e">
        <f>VLOOKUP(A67,'пр.взв.'!B36:G163,2,FALSE)</f>
        <v>#N/A</v>
      </c>
      <c r="C67" s="238" t="e">
        <f>VLOOKUP(A67,'пр.взв.'!B36:G163,3,FALSE)</f>
        <v>#N/A</v>
      </c>
      <c r="D67" s="238" t="e">
        <f>VLOOKUP(A67,'пр.взв.'!B36:G163,4,FALSE)</f>
        <v>#N/A</v>
      </c>
      <c r="E67" s="22"/>
      <c r="F67" s="19"/>
      <c r="G67" s="19"/>
      <c r="H67" s="12">
        <f>HYPERLINK('[1]реквизиты'!$A$20)</f>
      </c>
      <c r="I67" s="16"/>
      <c r="J67" s="92" t="str">
        <f>HYPERLINK('[1]реквизиты'!$A$8)</f>
        <v>Гл. секретарь, судья МК</v>
      </c>
      <c r="L67" s="11"/>
      <c r="M67" s="93"/>
      <c r="N67" s="94"/>
      <c r="O67" s="94"/>
      <c r="P67" s="95" t="str">
        <f>HYPERLINK('[1]реквизиты'!$G$8)</f>
        <v>С.М.Трескин</v>
      </c>
      <c r="Q67" s="11"/>
      <c r="R67" s="64"/>
    </row>
    <row r="68" spans="1:18" ht="12" customHeight="1" thickBot="1">
      <c r="A68" s="222"/>
      <c r="B68" s="239"/>
      <c r="C68" s="239"/>
      <c r="D68" s="239"/>
      <c r="E68" s="19"/>
      <c r="F68" s="19"/>
      <c r="G68" s="19"/>
      <c r="H68" s="28"/>
      <c r="I68" s="71"/>
      <c r="J68" s="72"/>
      <c r="K68" s="11"/>
      <c r="L68" s="11"/>
      <c r="M68" s="11"/>
      <c r="N68" s="11"/>
      <c r="O68" s="11"/>
      <c r="P68" s="96" t="str">
        <f>HYPERLINK('[1]реквизиты'!$G$9)</f>
        <v>/Бийск/</v>
      </c>
      <c r="Q68" s="11"/>
      <c r="R68" s="63"/>
    </row>
    <row r="69" spans="1:18" ht="6.75" customHeight="1">
      <c r="A69" s="63"/>
      <c r="B69" s="63"/>
      <c r="C69" s="63"/>
      <c r="D69" s="63"/>
      <c r="E69" s="63"/>
      <c r="F69" s="63"/>
      <c r="G69" s="63"/>
      <c r="H69" s="63"/>
      <c r="I69" s="63"/>
      <c r="J69" s="80"/>
      <c r="K69" s="80"/>
      <c r="L69" s="80"/>
      <c r="M69" s="80"/>
      <c r="N69" s="80"/>
      <c r="O69" s="80"/>
      <c r="P69" s="80"/>
      <c r="Q69" s="80"/>
      <c r="R69" s="63"/>
    </row>
    <row r="70" spans="1:18" ht="12" customHeight="1">
      <c r="A70" s="63"/>
      <c r="B70" s="63"/>
      <c r="C70" s="63"/>
      <c r="D70" s="63"/>
      <c r="E70" s="63"/>
      <c r="F70" s="63"/>
      <c r="G70" s="63"/>
      <c r="H70" s="13">
        <f>HYPERLINK('[1]реквизиты'!$A$22)</f>
      </c>
      <c r="I70" s="16"/>
      <c r="J70" s="16"/>
      <c r="K70" s="16"/>
      <c r="L70" s="68"/>
      <c r="M70" s="68"/>
      <c r="N70" s="68"/>
      <c r="O70" s="68"/>
      <c r="P70" s="68"/>
      <c r="Q70" s="13">
        <f>HYPERLINK('[1]реквизиты'!$G$22)</f>
      </c>
      <c r="R70" s="64"/>
    </row>
    <row r="71" spans="1:18" ht="12" customHeight="1">
      <c r="A71" s="64"/>
      <c r="B71" s="64"/>
      <c r="C71" s="64"/>
      <c r="D71" s="64"/>
      <c r="E71" s="64"/>
      <c r="F71" s="64"/>
      <c r="G71" s="64"/>
      <c r="H71" s="64"/>
      <c r="I71" s="64"/>
      <c r="J71" s="68"/>
      <c r="K71" s="68"/>
      <c r="L71" s="68"/>
      <c r="M71" s="68"/>
      <c r="N71" s="68"/>
      <c r="O71" s="68"/>
      <c r="P71" s="14">
        <f>HYPERLINK('[1]реквизиты'!$G$23)</f>
      </c>
      <c r="Q71" s="80"/>
      <c r="R71" s="63"/>
    </row>
    <row r="72" spans="10:17" ht="12" customHeight="1">
      <c r="J72" s="1"/>
      <c r="K72" s="1"/>
      <c r="L72" s="1"/>
      <c r="M72" s="1"/>
      <c r="N72" s="1"/>
      <c r="O72" s="1"/>
      <c r="P72" s="1"/>
      <c r="Q72" s="1"/>
    </row>
    <row r="73" spans="10:17" ht="12" customHeight="1">
      <c r="J73" s="1"/>
      <c r="K73" s="1"/>
      <c r="L73" s="1"/>
      <c r="M73" s="1"/>
      <c r="N73" s="1"/>
      <c r="O73" s="1"/>
      <c r="P73" s="1"/>
      <c r="Q73" s="1"/>
    </row>
    <row r="74" spans="10:17" ht="12" customHeight="1">
      <c r="J74" s="1"/>
      <c r="K74" s="1"/>
      <c r="L74" s="1"/>
      <c r="M74" s="1"/>
      <c r="N74" s="1"/>
      <c r="O74" s="1"/>
      <c r="P74" s="1"/>
      <c r="Q74" s="1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134"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  <mergeCell ref="D65:D66"/>
    <mergeCell ref="A63:A64"/>
    <mergeCell ref="B63:B64"/>
    <mergeCell ref="C63:C64"/>
    <mergeCell ref="D63:D64"/>
    <mergeCell ref="A61:A62"/>
    <mergeCell ref="B61:B62"/>
    <mergeCell ref="C61:C62"/>
    <mergeCell ref="D61:D62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A16:A17"/>
    <mergeCell ref="B16:B17"/>
    <mergeCell ref="C16:C17"/>
    <mergeCell ref="D16:D17"/>
    <mergeCell ref="A14:A15"/>
    <mergeCell ref="B14:B15"/>
    <mergeCell ref="C14:C15"/>
    <mergeCell ref="D14:D15"/>
    <mergeCell ref="A12:A13"/>
    <mergeCell ref="B12:B13"/>
    <mergeCell ref="C12:C13"/>
    <mergeCell ref="D12:D13"/>
    <mergeCell ref="A10:A11"/>
    <mergeCell ref="B10:B11"/>
    <mergeCell ref="C10:C11"/>
    <mergeCell ref="D10:D11"/>
    <mergeCell ref="D4:D5"/>
    <mergeCell ref="A8:A9"/>
    <mergeCell ref="B8:B9"/>
    <mergeCell ref="C8:C9"/>
    <mergeCell ref="D8:D9"/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80"/>
  <sheetViews>
    <sheetView zoomScalePageLayoutView="0" workbookViewId="0" topLeftCell="A1">
      <selection activeCell="R69" sqref="A1:R69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240" t="s">
        <v>26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91"/>
      <c r="T1" s="91"/>
      <c r="U1" s="91"/>
      <c r="V1" s="91"/>
      <c r="W1" s="91"/>
      <c r="X1" s="91"/>
    </row>
    <row r="2" spans="2:18" ht="26.25" customHeight="1" thickBot="1">
      <c r="B2" s="58"/>
      <c r="C2" s="225" t="s">
        <v>27</v>
      </c>
      <c r="D2" s="225"/>
      <c r="E2" s="225"/>
      <c r="F2" s="225"/>
      <c r="G2" s="225"/>
      <c r="H2" s="268"/>
      <c r="I2" s="241" t="str">
        <f>HYPERLINK('[1]реквизиты'!$A$2)</f>
        <v>Первенство России по самбо среди юниоров 1990-1991г.р.</v>
      </c>
      <c r="J2" s="242"/>
      <c r="K2" s="242"/>
      <c r="L2" s="242"/>
      <c r="M2" s="242"/>
      <c r="N2" s="242"/>
      <c r="O2" s="242"/>
      <c r="P2" s="242"/>
      <c r="Q2" s="242"/>
      <c r="R2" s="243"/>
    </row>
    <row r="3" spans="1:20" ht="10.5" customHeight="1" thickBot="1">
      <c r="A3" s="85"/>
      <c r="B3" s="85"/>
      <c r="C3" s="69"/>
      <c r="D3" s="18"/>
      <c r="E3" s="230" t="str">
        <f>HYPERLINK('[1]реквизиты'!$A$3)</f>
        <v>16-20.02.2010г.                                       г.Челябинск</v>
      </c>
      <c r="F3" s="231"/>
      <c r="G3" s="231"/>
      <c r="H3" s="231"/>
      <c r="I3" s="231"/>
      <c r="J3" s="231"/>
      <c r="K3" s="231"/>
      <c r="L3" s="231"/>
      <c r="M3" s="231"/>
      <c r="N3" s="231"/>
      <c r="O3" s="63"/>
      <c r="P3" s="232" t="str">
        <f>HYPERLINK('пр.взв.'!F3)</f>
        <v>в.к.68 кг</v>
      </c>
      <c r="Q3" s="233"/>
      <c r="R3" s="234"/>
      <c r="S3" s="55"/>
      <c r="T3" s="55"/>
    </row>
    <row r="4" spans="1:18" ht="12" customHeight="1" thickBot="1">
      <c r="A4" s="226">
        <v>1</v>
      </c>
      <c r="B4" s="227" t="str">
        <f>VLOOKUP(A4,'пр.взв.'!B6:C133,2,FALSE)</f>
        <v>Кахитаев Расим Адалович</v>
      </c>
      <c r="C4" s="227" t="str">
        <f>VLOOKUP(A4,'пр.взв.'!B6:G133,3,FALSE)</f>
        <v>09.03.1990, КМС</v>
      </c>
      <c r="D4" s="227" t="str">
        <f>VLOOKUP(A4,'пр.взв.'!B6:E133,4,FALSE)</f>
        <v>СЗФО, Ленинградская, Всеволодск, МО</v>
      </c>
      <c r="E4" s="70"/>
      <c r="F4" s="70"/>
      <c r="G4" s="23"/>
      <c r="H4" s="57" t="s">
        <v>10</v>
      </c>
      <c r="I4" s="49"/>
      <c r="J4" s="71"/>
      <c r="K4" s="72"/>
      <c r="L4" s="72"/>
      <c r="M4" s="72"/>
      <c r="N4" s="64"/>
      <c r="O4" s="59"/>
      <c r="P4" s="235"/>
      <c r="Q4" s="236"/>
      <c r="R4" s="237"/>
    </row>
    <row r="5" spans="1:18" ht="12" customHeight="1">
      <c r="A5" s="221"/>
      <c r="B5" s="228"/>
      <c r="C5" s="228"/>
      <c r="D5" s="228"/>
      <c r="E5" s="21" t="s">
        <v>62</v>
      </c>
      <c r="F5" s="19"/>
      <c r="G5" s="27"/>
      <c r="H5" s="28"/>
      <c r="I5" s="29"/>
      <c r="J5" s="54"/>
      <c r="K5" s="72"/>
      <c r="L5" s="72"/>
      <c r="M5" s="72"/>
      <c r="N5" s="64"/>
      <c r="O5" s="64"/>
      <c r="P5" s="64"/>
      <c r="Q5" s="64"/>
      <c r="R5" s="64"/>
    </row>
    <row r="6" spans="1:18" ht="12" customHeight="1" thickBot="1">
      <c r="A6" s="221">
        <v>33</v>
      </c>
      <c r="B6" s="224" t="str">
        <f>VLOOKUP(A6,'пр.взв.'!B8:C135,2,FALSE)</f>
        <v>Гаджиев Магомед Магомедович</v>
      </c>
      <c r="C6" s="224" t="str">
        <f>VLOOKUP(A6,'пр.взв.'!B8:G135,3,FALSE)</f>
        <v>24.12.1990, КМС</v>
      </c>
      <c r="D6" s="224" t="str">
        <f>VLOOKUP(A6,'пр.взв.'!B8:E135,4,FALSE)</f>
        <v>Москва, Д</v>
      </c>
      <c r="E6" s="22" t="s">
        <v>216</v>
      </c>
      <c r="F6" s="33"/>
      <c r="G6" s="19"/>
      <c r="H6" s="34"/>
      <c r="I6" s="31"/>
      <c r="J6" s="71"/>
      <c r="K6" s="72"/>
      <c r="L6" s="2"/>
      <c r="M6" s="2"/>
      <c r="N6" s="73"/>
      <c r="O6" s="73"/>
      <c r="P6" s="73"/>
      <c r="Q6" s="259" t="s">
        <v>23</v>
      </c>
      <c r="R6" s="259"/>
    </row>
    <row r="7" spans="1:18" ht="12" customHeight="1" thickBot="1">
      <c r="A7" s="222"/>
      <c r="B7" s="228"/>
      <c r="C7" s="228"/>
      <c r="D7" s="228"/>
      <c r="E7" s="19"/>
      <c r="F7" s="20"/>
      <c r="G7" s="21" t="s">
        <v>46</v>
      </c>
      <c r="H7" s="30"/>
      <c r="I7" s="29"/>
      <c r="J7" s="74"/>
      <c r="K7" s="70"/>
      <c r="L7" s="79"/>
      <c r="M7" s="2"/>
      <c r="N7" s="73"/>
      <c r="O7" s="73"/>
      <c r="P7" s="73"/>
      <c r="Q7" s="259"/>
      <c r="R7" s="259"/>
    </row>
    <row r="8" spans="1:18" ht="12" customHeight="1" thickBot="1">
      <c r="A8" s="226">
        <v>17</v>
      </c>
      <c r="B8" s="227" t="str">
        <f>VLOOKUP(A8,'пр.взв.'!B10:C137,2,FALSE)</f>
        <v>Суханов Денис Николаевич</v>
      </c>
      <c r="C8" s="227" t="str">
        <f>VLOOKUP(A8,'пр.взв.'!B10:G137,3,FALSE)</f>
        <v>20.03.1991, МСМК</v>
      </c>
      <c r="D8" s="227" t="str">
        <f>VLOOKUP(A8,'пр.взв.'!B10:E137,4,FALSE)</f>
        <v>УФО, Курганская, Курган,МО</v>
      </c>
      <c r="E8" s="70"/>
      <c r="F8" s="19"/>
      <c r="G8" s="22" t="s">
        <v>216</v>
      </c>
      <c r="H8" s="50"/>
      <c r="I8" s="51"/>
      <c r="J8" s="71"/>
      <c r="K8" s="72"/>
      <c r="L8" s="61"/>
      <c r="M8" s="5"/>
      <c r="N8" s="2">
        <v>33</v>
      </c>
      <c r="O8" s="66"/>
      <c r="P8" s="2"/>
      <c r="Q8" s="4"/>
      <c r="R8" s="26"/>
    </row>
    <row r="9" spans="1:18" ht="12" customHeight="1">
      <c r="A9" s="221"/>
      <c r="B9" s="228"/>
      <c r="C9" s="228"/>
      <c r="D9" s="228"/>
      <c r="E9" s="21" t="s">
        <v>46</v>
      </c>
      <c r="F9" s="35"/>
      <c r="G9" s="19"/>
      <c r="H9" s="28"/>
      <c r="I9" s="52"/>
      <c r="J9" s="31"/>
      <c r="K9" s="72"/>
      <c r="L9" s="77"/>
      <c r="M9" s="6"/>
      <c r="N9" s="5"/>
      <c r="O9" s="4"/>
      <c r="P9" s="73"/>
      <c r="Q9" s="73"/>
      <c r="R9" s="32"/>
    </row>
    <row r="10" spans="1:18" ht="12" customHeight="1" thickBot="1">
      <c r="A10" s="221">
        <v>49</v>
      </c>
      <c r="B10" s="245" t="e">
        <f>VLOOKUP(A10,'пр.взв.'!B12:C139,2,FALSE)</f>
        <v>#N/A</v>
      </c>
      <c r="C10" s="245" t="e">
        <f>VLOOKUP(A10,'пр.взв.'!B12:G139,3,FALSE)</f>
        <v>#N/A</v>
      </c>
      <c r="D10" s="245" t="e">
        <f>VLOOKUP(A10,'пр.взв.'!B12:E139,4,FALSE)</f>
        <v>#N/A</v>
      </c>
      <c r="E10" s="22"/>
      <c r="F10" s="19"/>
      <c r="G10" s="19"/>
      <c r="H10" s="34"/>
      <c r="I10" s="52"/>
      <c r="J10" s="31"/>
      <c r="K10" s="72"/>
      <c r="L10" s="77"/>
      <c r="M10" s="60"/>
      <c r="N10" s="6"/>
      <c r="O10" s="24">
        <v>25</v>
      </c>
      <c r="P10" s="113"/>
      <c r="Q10" s="113"/>
      <c r="R10" s="32"/>
    </row>
    <row r="11" spans="1:18" ht="12" customHeight="1" thickBot="1">
      <c r="A11" s="222"/>
      <c r="B11" s="246"/>
      <c r="C11" s="246"/>
      <c r="D11" s="246"/>
      <c r="E11" s="19"/>
      <c r="F11" s="19"/>
      <c r="G11" s="20"/>
      <c r="H11" s="31"/>
      <c r="I11" s="75"/>
      <c r="J11" s="71"/>
      <c r="K11" s="72"/>
      <c r="L11" s="77"/>
      <c r="M11" s="73"/>
      <c r="N11" s="3">
        <v>25</v>
      </c>
      <c r="O11" s="114" t="s">
        <v>217</v>
      </c>
      <c r="P11" s="113"/>
      <c r="Q11" s="113"/>
      <c r="R11" s="72"/>
    </row>
    <row r="12" spans="1:18" ht="12" customHeight="1" thickBot="1">
      <c r="A12" s="226">
        <v>9</v>
      </c>
      <c r="B12" s="227" t="str">
        <f>VLOOKUP(A12,'пр.взв.'!B14:C141,2,FALSE)</f>
        <v>Сукиасян Гарик Гегамович</v>
      </c>
      <c r="C12" s="227" t="str">
        <f>VLOOKUP(A12,'пр.взв.'!B14:G141,3,FALSE)</f>
        <v>27.06.1990, КМС</v>
      </c>
      <c r="D12" s="227" t="str">
        <f>VLOOKUP(A12,'пр.взв.'!B14:E141,4,FALSE)</f>
        <v>ПФО,Самарская,Самара, Д</v>
      </c>
      <c r="E12" s="70"/>
      <c r="F12" s="70"/>
      <c r="G12" s="19"/>
      <c r="H12" s="29"/>
      <c r="I12" s="21" t="s">
        <v>46</v>
      </c>
      <c r="J12" s="76"/>
      <c r="K12" s="71"/>
      <c r="L12" s="77"/>
      <c r="M12" s="73"/>
      <c r="N12" s="73"/>
      <c r="O12" s="37"/>
      <c r="P12" s="24" t="s">
        <v>58</v>
      </c>
      <c r="Q12" s="113"/>
      <c r="R12" s="71"/>
    </row>
    <row r="13" spans="1:18" ht="12" customHeight="1" thickBot="1">
      <c r="A13" s="221"/>
      <c r="B13" s="228"/>
      <c r="C13" s="228"/>
      <c r="D13" s="228"/>
      <c r="E13" s="21" t="s">
        <v>38</v>
      </c>
      <c r="F13" s="19"/>
      <c r="G13" s="19"/>
      <c r="H13" s="39"/>
      <c r="I13" s="22" t="s">
        <v>216</v>
      </c>
      <c r="J13" s="71"/>
      <c r="K13" s="43"/>
      <c r="L13" s="61"/>
      <c r="M13" s="73"/>
      <c r="N13" s="7"/>
      <c r="O13" s="115">
        <v>29</v>
      </c>
      <c r="P13" s="116" t="s">
        <v>217</v>
      </c>
      <c r="Q13" s="117"/>
      <c r="R13" s="32"/>
    </row>
    <row r="14" spans="1:19" ht="12" customHeight="1" thickBot="1">
      <c r="A14" s="221">
        <v>41</v>
      </c>
      <c r="B14" s="245" t="e">
        <f>VLOOKUP(A14,'пр.взв.'!B16:C143,2,FALSE)</f>
        <v>#N/A</v>
      </c>
      <c r="C14" s="245" t="e">
        <f>VLOOKUP(A14,'пр.взв.'!B16:G143,3,FALSE)</f>
        <v>#N/A</v>
      </c>
      <c r="D14" s="245" t="e">
        <f>VLOOKUP(A14,'пр.взв.'!B16:E143,4,FALSE)</f>
        <v>#N/A</v>
      </c>
      <c r="E14" s="22"/>
      <c r="F14" s="33"/>
      <c r="G14" s="19"/>
      <c r="H14" s="38"/>
      <c r="I14" s="74"/>
      <c r="J14" s="74"/>
      <c r="K14" s="78"/>
      <c r="L14" s="79"/>
      <c r="M14" s="2"/>
      <c r="N14" s="73"/>
      <c r="O14" s="113"/>
      <c r="P14" s="28"/>
      <c r="Q14" s="117"/>
      <c r="R14" s="32"/>
      <c r="S14" s="1"/>
    </row>
    <row r="15" spans="1:19" ht="12" customHeight="1" thickBot="1">
      <c r="A15" s="222"/>
      <c r="B15" s="246"/>
      <c r="C15" s="246"/>
      <c r="D15" s="246"/>
      <c r="E15" s="19"/>
      <c r="F15" s="20"/>
      <c r="G15" s="21" t="s">
        <v>54</v>
      </c>
      <c r="H15" s="40"/>
      <c r="I15" s="71"/>
      <c r="J15" s="71"/>
      <c r="K15" s="43"/>
      <c r="L15" s="61"/>
      <c r="M15" s="5"/>
      <c r="N15" s="2">
        <v>11</v>
      </c>
      <c r="O15" s="25"/>
      <c r="P15" s="32"/>
      <c r="Q15" s="52" t="s">
        <v>58</v>
      </c>
      <c r="R15" s="32"/>
      <c r="S15" s="1"/>
    </row>
    <row r="16" spans="1:21" ht="12" customHeight="1" thickBot="1">
      <c r="A16" s="226">
        <v>25</v>
      </c>
      <c r="B16" s="227" t="str">
        <f>VLOOKUP(A16,'пр.взв.'!B18:C145,2,FALSE)</f>
        <v>Николаев Владимир Владимирович</v>
      </c>
      <c r="C16" s="227" t="str">
        <f>VLOOKUP(A16,'пр.взв.'!B18:G145,3,FALSE)</f>
        <v>27.03.1991, КМС</v>
      </c>
      <c r="D16" s="227" t="str">
        <f>VLOOKUP(A16,'пр.взв.'!B18:E145,4,FALSE)</f>
        <v>УФО, Свердловская, В.Пышма, ПР</v>
      </c>
      <c r="E16" s="70"/>
      <c r="F16" s="19"/>
      <c r="G16" s="22" t="s">
        <v>216</v>
      </c>
      <c r="H16" s="34"/>
      <c r="I16" s="74"/>
      <c r="J16" s="74"/>
      <c r="K16" s="78"/>
      <c r="L16" s="79"/>
      <c r="M16" s="6"/>
      <c r="N16" s="5"/>
      <c r="O16" s="25"/>
      <c r="P16" s="28"/>
      <c r="Q16" s="118" t="s">
        <v>217</v>
      </c>
      <c r="R16" s="72"/>
      <c r="S16" s="1"/>
      <c r="T16" s="1"/>
      <c r="U16" s="1"/>
    </row>
    <row r="17" spans="1:21" ht="12" customHeight="1">
      <c r="A17" s="221"/>
      <c r="B17" s="228"/>
      <c r="C17" s="228"/>
      <c r="D17" s="228"/>
      <c r="E17" s="21" t="s">
        <v>54</v>
      </c>
      <c r="F17" s="35"/>
      <c r="G17" s="19"/>
      <c r="H17" s="28"/>
      <c r="I17" s="71"/>
      <c r="J17" s="71"/>
      <c r="K17" s="43"/>
      <c r="L17" s="77"/>
      <c r="M17" s="60"/>
      <c r="N17" s="6"/>
      <c r="O17" s="24" t="s">
        <v>40</v>
      </c>
      <c r="P17" s="28"/>
      <c r="Q17" s="119"/>
      <c r="R17" s="72"/>
      <c r="S17" s="1"/>
      <c r="T17" s="1"/>
      <c r="U17" s="1"/>
    </row>
    <row r="18" spans="1:21" ht="12" customHeight="1" thickBot="1">
      <c r="A18" s="221">
        <v>57</v>
      </c>
      <c r="B18" s="245" t="e">
        <f>VLOOKUP(A18,'пр.взв.'!B20:C147,2,FALSE)</f>
        <v>#N/A</v>
      </c>
      <c r="C18" s="245" t="e">
        <f>VLOOKUP(A18,'пр.взв.'!B20:G147,3,FALSE)</f>
        <v>#N/A</v>
      </c>
      <c r="D18" s="245" t="e">
        <f>VLOOKUP(A18,'пр.взв.'!B20:E147,4,FALSE)</f>
        <v>#N/A</v>
      </c>
      <c r="E18" s="22"/>
      <c r="F18" s="19"/>
      <c r="G18" s="19"/>
      <c r="H18" s="34"/>
      <c r="I18" s="74"/>
      <c r="J18" s="74"/>
      <c r="K18" s="78"/>
      <c r="L18" s="79"/>
      <c r="M18" s="66"/>
      <c r="N18" s="3">
        <v>3</v>
      </c>
      <c r="O18" s="114" t="s">
        <v>222</v>
      </c>
      <c r="P18" s="28"/>
      <c r="Q18" s="119"/>
      <c r="R18" s="72"/>
      <c r="S18" s="1"/>
      <c r="T18" s="1"/>
      <c r="U18" s="1"/>
    </row>
    <row r="19" spans="1:21" ht="12" customHeight="1" thickBot="1">
      <c r="A19" s="222"/>
      <c r="B19" s="246"/>
      <c r="C19" s="246"/>
      <c r="D19" s="246"/>
      <c r="E19" s="19"/>
      <c r="F19" s="19"/>
      <c r="G19" s="19"/>
      <c r="H19" s="28"/>
      <c r="I19" s="71"/>
      <c r="J19" s="71"/>
      <c r="K19" s="21" t="s">
        <v>46</v>
      </c>
      <c r="L19" s="86"/>
      <c r="M19" s="73"/>
      <c r="N19" s="73"/>
      <c r="O19" s="37"/>
      <c r="P19" s="123" t="s">
        <v>40</v>
      </c>
      <c r="Q19" s="119"/>
      <c r="R19" s="21" t="s">
        <v>58</v>
      </c>
      <c r="S19" s="1"/>
      <c r="T19" s="1"/>
      <c r="U19" s="1"/>
    </row>
    <row r="20" spans="1:21" ht="12" customHeight="1" thickBot="1">
      <c r="A20" s="226">
        <v>5</v>
      </c>
      <c r="B20" s="227" t="str">
        <f>VLOOKUP(A20,'пр.взв.'!B6:C133,2,FALSE)</f>
        <v>Волков Кирилл Александрович</v>
      </c>
      <c r="C20" s="227" t="str">
        <f>VLOOKUP(A20,'пр.взв.'!B6:G133,3,FALSE)</f>
        <v>25.06.1991, КМС</v>
      </c>
      <c r="D20" s="227" t="str">
        <f>VLOOKUP(A20,'пр.взв.'!B6:G133,4,FALSE)</f>
        <v>ЦФО, Московская, Климовск, МО</v>
      </c>
      <c r="E20" s="70"/>
      <c r="F20" s="70"/>
      <c r="G20" s="23"/>
      <c r="H20" s="23"/>
      <c r="I20" s="24"/>
      <c r="J20" s="25"/>
      <c r="K20" s="22" t="s">
        <v>218</v>
      </c>
      <c r="L20" s="6"/>
      <c r="M20" s="61"/>
      <c r="N20" s="7"/>
      <c r="O20" s="115" t="s">
        <v>36</v>
      </c>
      <c r="P20" s="122" t="s">
        <v>217</v>
      </c>
      <c r="Q20" s="37"/>
      <c r="R20" s="22" t="s">
        <v>216</v>
      </c>
      <c r="S20" s="1"/>
      <c r="T20" s="1"/>
      <c r="U20" s="1"/>
    </row>
    <row r="21" spans="1:21" ht="12" customHeight="1">
      <c r="A21" s="221"/>
      <c r="B21" s="228"/>
      <c r="C21" s="228"/>
      <c r="D21" s="228"/>
      <c r="E21" s="21" t="s">
        <v>34</v>
      </c>
      <c r="F21" s="19"/>
      <c r="G21" s="27"/>
      <c r="H21" s="28"/>
      <c r="I21" s="29"/>
      <c r="J21" s="30"/>
      <c r="K21" s="42"/>
      <c r="L21" s="65"/>
      <c r="M21" s="64"/>
      <c r="N21" s="64"/>
      <c r="O21" s="72"/>
      <c r="P21" s="29"/>
      <c r="Q21" s="120"/>
      <c r="R21" s="70"/>
      <c r="S21" s="1"/>
      <c r="T21" s="1"/>
      <c r="U21" s="1"/>
    </row>
    <row r="22" spans="1:21" ht="12" customHeight="1" thickBot="1">
      <c r="A22" s="221">
        <v>37</v>
      </c>
      <c r="B22" s="245" t="e">
        <f>VLOOKUP(A22,'пр.взв.'!B24:C151,2,FALSE)</f>
        <v>#N/A</v>
      </c>
      <c r="C22" s="245" t="e">
        <f>VLOOKUP(A22,'пр.взв.'!B24:G151,3,FALSE)</f>
        <v>#N/A</v>
      </c>
      <c r="D22" s="245" t="e">
        <f>VLOOKUP(A22,'пр.взв.'!B24:E151,4,FALSE)</f>
        <v>#N/A</v>
      </c>
      <c r="E22" s="22"/>
      <c r="F22" s="33"/>
      <c r="G22" s="19"/>
      <c r="H22" s="34"/>
      <c r="I22" s="31"/>
      <c r="J22" s="29"/>
      <c r="K22" s="78"/>
      <c r="L22" s="67"/>
      <c r="M22" s="63"/>
      <c r="N22" s="63"/>
      <c r="O22" s="70"/>
      <c r="P22" s="32"/>
      <c r="Q22" s="121"/>
      <c r="R22" s="72"/>
      <c r="S22" s="20"/>
      <c r="T22" s="1"/>
      <c r="U22" s="1"/>
    </row>
    <row r="23" spans="1:21" ht="12" customHeight="1" thickBot="1">
      <c r="A23" s="222"/>
      <c r="B23" s="246"/>
      <c r="C23" s="246"/>
      <c r="D23" s="246"/>
      <c r="E23" s="19"/>
      <c r="F23" s="20"/>
      <c r="G23" s="21" t="s">
        <v>34</v>
      </c>
      <c r="H23" s="30"/>
      <c r="I23" s="29"/>
      <c r="J23" s="31"/>
      <c r="K23" s="43"/>
      <c r="L23" s="71"/>
      <c r="M23" s="43"/>
      <c r="N23" s="64"/>
      <c r="O23" s="64"/>
      <c r="P23" s="64"/>
      <c r="Q23" s="3">
        <v>14</v>
      </c>
      <c r="R23" s="64"/>
      <c r="S23" s="19"/>
      <c r="T23" s="1"/>
      <c r="U23" s="1"/>
    </row>
    <row r="24" spans="1:21" ht="12" customHeight="1" thickBot="1">
      <c r="A24" s="226">
        <v>21</v>
      </c>
      <c r="B24" s="227" t="str">
        <f>VLOOKUP(A24,'пр.взв.'!B26:C153,2,FALSE)</f>
        <v>Нариманов Айюб Яшар-Оглы</v>
      </c>
      <c r="C24" s="227" t="str">
        <f>VLOOKUP(A24,'пр.взв.'!B26:G153,3,FALSE)</f>
        <v>10.07.1990,КМС</v>
      </c>
      <c r="D24" s="227" t="str">
        <f>VLOOKUP(A24,'пр.взв.'!B26:E153,4,FALSE)</f>
        <v>СФО,Новосибирская,Болотное,СС</v>
      </c>
      <c r="E24" s="70"/>
      <c r="F24" s="19"/>
      <c r="G24" s="22" t="s">
        <v>217</v>
      </c>
      <c r="H24" s="36"/>
      <c r="I24" s="30"/>
      <c r="J24" s="31"/>
      <c r="K24" s="42"/>
      <c r="L24" s="71"/>
      <c r="M24" s="127"/>
      <c r="N24" s="100"/>
      <c r="O24" s="8"/>
      <c r="P24" s="7"/>
      <c r="Q24" s="61"/>
      <c r="R24" s="32"/>
      <c r="S24" s="68"/>
      <c r="T24" s="1"/>
      <c r="U24" s="1"/>
    </row>
    <row r="25" spans="1:21" ht="12" customHeight="1" thickBot="1">
      <c r="A25" s="221"/>
      <c r="B25" s="228"/>
      <c r="C25" s="228"/>
      <c r="D25" s="228"/>
      <c r="E25" s="21" t="s">
        <v>50</v>
      </c>
      <c r="F25" s="35"/>
      <c r="G25" s="19"/>
      <c r="H25" s="37"/>
      <c r="I25" s="31"/>
      <c r="J25" s="30"/>
      <c r="K25" s="43"/>
      <c r="L25" s="71"/>
      <c r="M25" s="43"/>
      <c r="N25" s="68"/>
      <c r="O25" s="68"/>
      <c r="P25" s="16" t="s">
        <v>22</v>
      </c>
      <c r="Q25" s="68"/>
      <c r="R25" s="68"/>
      <c r="S25" s="68"/>
      <c r="T25" s="1"/>
      <c r="U25" s="1"/>
    </row>
    <row r="26" spans="1:21" ht="12" customHeight="1" thickBot="1">
      <c r="A26" s="221">
        <v>53</v>
      </c>
      <c r="B26" s="245" t="e">
        <f>VLOOKUP(A26,'пр.взв.'!B28:C155,2,FALSE)</f>
        <v>#N/A</v>
      </c>
      <c r="C26" s="245" t="e">
        <f>VLOOKUP(A26,'пр.взв.'!B28:G155,3,FALSE)</f>
        <v>#N/A</v>
      </c>
      <c r="D26" s="245" t="e">
        <f>VLOOKUP(A26,'пр.взв.'!B28:E155,4,FALSE)</f>
        <v>#N/A</v>
      </c>
      <c r="E26" s="22"/>
      <c r="F26" s="19"/>
      <c r="G26" s="19"/>
      <c r="H26" s="38"/>
      <c r="I26" s="31"/>
      <c r="J26" s="29"/>
      <c r="K26" s="78"/>
      <c r="L26" s="74"/>
      <c r="M26" s="43"/>
      <c r="N26" s="253" t="s">
        <v>87</v>
      </c>
      <c r="O26" s="254"/>
      <c r="P26" s="254"/>
      <c r="Q26" s="254"/>
      <c r="R26" s="255"/>
      <c r="S26" s="68"/>
      <c r="T26" s="1"/>
      <c r="U26" s="1"/>
    </row>
    <row r="27" spans="1:21" ht="12" customHeight="1" thickBot="1">
      <c r="A27" s="222"/>
      <c r="B27" s="246"/>
      <c r="C27" s="246"/>
      <c r="D27" s="246"/>
      <c r="E27" s="19"/>
      <c r="F27" s="19"/>
      <c r="G27" s="20"/>
      <c r="H27" s="31"/>
      <c r="I27" s="21" t="s">
        <v>58</v>
      </c>
      <c r="J27" s="41"/>
      <c r="K27" s="43"/>
      <c r="L27" s="71"/>
      <c r="M27" s="43"/>
      <c r="N27" s="256"/>
      <c r="O27" s="257"/>
      <c r="P27" s="257"/>
      <c r="Q27" s="257"/>
      <c r="R27" s="258"/>
      <c r="S27" s="68"/>
      <c r="T27" s="1"/>
      <c r="U27" s="1"/>
    </row>
    <row r="28" spans="1:21" ht="12" customHeight="1" thickBot="1">
      <c r="A28" s="226">
        <v>13</v>
      </c>
      <c r="B28" s="227" t="str">
        <f>VLOOKUP(A28,'пр.взв.'!B30:C157,2,FALSE)</f>
        <v>Петросян Артём Ленвонович</v>
      </c>
      <c r="C28" s="227" t="str">
        <f>VLOOKUP(A28,'пр.взв.'!B30:G157,3,FALSE)</f>
        <v>08.09.1992, 1р</v>
      </c>
      <c r="D28" s="227" t="str">
        <f>VLOOKUP(A28,'пр.взв.'!B30:E157,4,FALSE)</f>
        <v>ЮФО, Краснодарский, Армавир, Д</v>
      </c>
      <c r="E28" s="70"/>
      <c r="F28" s="70"/>
      <c r="G28" s="19"/>
      <c r="H28" s="29"/>
      <c r="I28" s="22" t="s">
        <v>216</v>
      </c>
      <c r="J28" s="31"/>
      <c r="K28" s="71"/>
      <c r="L28" s="71"/>
      <c r="M28" s="43"/>
      <c r="N28" s="7"/>
      <c r="O28" s="68"/>
      <c r="P28" s="61"/>
      <c r="Q28" s="7"/>
      <c r="R28" s="32"/>
      <c r="S28" s="68"/>
      <c r="T28" s="1"/>
      <c r="U28" s="1"/>
    </row>
    <row r="29" spans="1:21" ht="12" customHeight="1">
      <c r="A29" s="221"/>
      <c r="B29" s="228"/>
      <c r="C29" s="228"/>
      <c r="D29" s="228"/>
      <c r="E29" s="21" t="s">
        <v>42</v>
      </c>
      <c r="F29" s="19"/>
      <c r="G29" s="19"/>
      <c r="H29" s="39"/>
      <c r="I29" s="71"/>
      <c r="J29" s="72"/>
      <c r="K29" s="72"/>
      <c r="L29" s="71"/>
      <c r="M29" s="43"/>
      <c r="N29" s="68"/>
      <c r="P29" s="8"/>
      <c r="Q29" s="7"/>
      <c r="R29" s="32"/>
      <c r="S29" s="1"/>
      <c r="T29" s="1"/>
      <c r="U29" s="1"/>
    </row>
    <row r="30" spans="1:21" ht="12" customHeight="1" thickBot="1">
      <c r="A30" s="221">
        <v>45</v>
      </c>
      <c r="B30" s="245" t="e">
        <f>VLOOKUP(A30,'пр.взв.'!B32:C159,2,FALSE)</f>
        <v>#N/A</v>
      </c>
      <c r="C30" s="245" t="e">
        <f>VLOOKUP(A30,'пр.взв.'!B32:G159,3,FALSE)</f>
        <v>#N/A</v>
      </c>
      <c r="D30" s="245" t="e">
        <f>VLOOKUP(A30,'пр.взв.'!B32:E159,4,FALSE)</f>
        <v>#N/A</v>
      </c>
      <c r="E30" s="22"/>
      <c r="F30" s="33"/>
      <c r="G30" s="19"/>
      <c r="H30" s="38"/>
      <c r="I30" s="74"/>
      <c r="J30" s="70"/>
      <c r="K30" s="70"/>
      <c r="L30" s="74"/>
      <c r="M30" s="78"/>
      <c r="N30" s="68"/>
      <c r="O30" s="68"/>
      <c r="P30" s="16" t="s">
        <v>25</v>
      </c>
      <c r="Q30" s="64"/>
      <c r="R30" s="64"/>
      <c r="S30" s="1"/>
      <c r="T30" s="1"/>
      <c r="U30" s="1"/>
    </row>
    <row r="31" spans="1:21" ht="12" customHeight="1" thickBot="1">
      <c r="A31" s="222"/>
      <c r="B31" s="246"/>
      <c r="C31" s="246"/>
      <c r="D31" s="246"/>
      <c r="E31" s="19"/>
      <c r="F31" s="20"/>
      <c r="G31" s="21" t="s">
        <v>58</v>
      </c>
      <c r="H31" s="40"/>
      <c r="I31" s="71"/>
      <c r="J31" s="72"/>
      <c r="K31" s="72"/>
      <c r="L31" s="71"/>
      <c r="M31" s="105">
        <v>27</v>
      </c>
      <c r="N31" s="68"/>
      <c r="O31" s="68"/>
      <c r="P31" s="64"/>
      <c r="Q31" s="64"/>
      <c r="R31" s="64"/>
      <c r="S31" s="1"/>
      <c r="T31" s="1"/>
      <c r="U31" s="1"/>
    </row>
    <row r="32" spans="1:21" ht="12" customHeight="1" thickBot="1">
      <c r="A32" s="226">
        <v>29</v>
      </c>
      <c r="B32" s="227" t="str">
        <f>VLOOKUP(A32,'пр.взв.'!B34:C161,2,FALSE)</f>
        <v>Малышев Александр Владимирович</v>
      </c>
      <c r="C32" s="227" t="str">
        <f>VLOOKUP(A32,'пр.взв.'!B34:G161,3,FALSE)</f>
        <v>31.03.1990, КМС</v>
      </c>
      <c r="D32" s="227" t="str">
        <f>VLOOKUP(A32,'пр.взв.'!B34:E161,4,FALSE)</f>
        <v>ПФО,Пензенская, Пенза,ВС </v>
      </c>
      <c r="E32" s="70"/>
      <c r="F32" s="19"/>
      <c r="G32" s="22" t="s">
        <v>216</v>
      </c>
      <c r="H32" s="34"/>
      <c r="I32" s="74"/>
      <c r="J32" s="70"/>
      <c r="K32" s="70"/>
      <c r="L32" s="74"/>
      <c r="M32" s="78"/>
      <c r="N32" s="247" t="str">
        <f>VLOOKUP(M31,'пр.взв.'!B7:D147,2,FALSE)</f>
        <v>Кондрашов Игорь Константинович</v>
      </c>
      <c r="O32" s="248"/>
      <c r="P32" s="248"/>
      <c r="Q32" s="248"/>
      <c r="R32" s="249"/>
      <c r="S32" s="1"/>
      <c r="T32" s="1"/>
      <c r="U32" s="1"/>
    </row>
    <row r="33" spans="1:19" ht="12" customHeight="1" thickBot="1">
      <c r="A33" s="221"/>
      <c r="B33" s="228"/>
      <c r="C33" s="228"/>
      <c r="D33" s="228"/>
      <c r="E33" s="21" t="s">
        <v>58</v>
      </c>
      <c r="F33" s="35"/>
      <c r="G33" s="19"/>
      <c r="H33" s="28"/>
      <c r="I33" s="71"/>
      <c r="J33" s="72"/>
      <c r="K33" s="72"/>
      <c r="L33" s="71"/>
      <c r="M33" s="43"/>
      <c r="N33" s="250"/>
      <c r="O33" s="251"/>
      <c r="P33" s="251"/>
      <c r="Q33" s="251"/>
      <c r="R33" s="252"/>
      <c r="S33" s="1"/>
    </row>
    <row r="34" spans="1:18" ht="12" customHeight="1" thickBot="1">
      <c r="A34" s="221">
        <v>61</v>
      </c>
      <c r="B34" s="260" t="e">
        <f>VLOOKUP(A34,'пр.взв.'!B36:C163,2,FALSE)</f>
        <v>#N/A</v>
      </c>
      <c r="C34" s="260" t="e">
        <f>VLOOKUP(A34,'пр.взв.'!B36:G163,3,FALSE)</f>
        <v>#N/A</v>
      </c>
      <c r="D34" s="260" t="e">
        <f>VLOOKUP(A34,'пр.взв.'!B36:E163,4,FALSE)</f>
        <v>#N/A</v>
      </c>
      <c r="E34" s="22"/>
      <c r="F34" s="19"/>
      <c r="G34" s="19"/>
      <c r="H34" s="34"/>
      <c r="I34" s="74"/>
      <c r="J34" s="70"/>
      <c r="K34" s="70"/>
      <c r="L34" s="74"/>
      <c r="M34" s="78"/>
      <c r="N34" s="80"/>
      <c r="O34" s="244" t="s">
        <v>231</v>
      </c>
      <c r="P34" s="244"/>
      <c r="Q34" s="63"/>
      <c r="R34" s="63"/>
    </row>
    <row r="35" spans="1:18" ht="12" customHeight="1" thickBot="1">
      <c r="A35" s="222"/>
      <c r="B35" s="261"/>
      <c r="C35" s="261"/>
      <c r="D35" s="261"/>
      <c r="E35" s="19"/>
      <c r="F35" s="19"/>
      <c r="G35" s="19"/>
      <c r="H35" s="28"/>
      <c r="I35" s="71"/>
      <c r="J35" s="72"/>
      <c r="K35" s="72"/>
      <c r="L35" s="71"/>
      <c r="M35" s="88">
        <v>27</v>
      </c>
      <c r="N35" s="68"/>
      <c r="O35" s="68"/>
      <c r="P35" s="64"/>
      <c r="Q35" s="64"/>
      <c r="R35" s="64"/>
    </row>
    <row r="36" spans="1:18" ht="6" customHeight="1" thickBot="1">
      <c r="A36" s="56"/>
      <c r="B36" s="62"/>
      <c r="C36" s="62"/>
      <c r="D36" s="63"/>
      <c r="E36" s="19"/>
      <c r="F36" s="19"/>
      <c r="G36" s="19"/>
      <c r="H36" s="71"/>
      <c r="I36" s="31"/>
      <c r="J36" s="72"/>
      <c r="K36" s="72"/>
      <c r="L36" s="71"/>
      <c r="M36" s="82"/>
      <c r="N36" s="68"/>
      <c r="O36" s="68"/>
      <c r="P36" s="64"/>
      <c r="Q36" s="64"/>
      <c r="R36" s="64"/>
    </row>
    <row r="37" spans="1:18" ht="12" customHeight="1" thickBot="1">
      <c r="A37" s="226">
        <v>3</v>
      </c>
      <c r="B37" s="227" t="str">
        <f>VLOOKUP(A37,'пр.взв.'!B6:G133,2,FALSE)</f>
        <v>Сухоцький Олег Геннадьевич</v>
      </c>
      <c r="C37" s="227" t="str">
        <f>VLOOKUP(A37,'пр.взв.'!B6:G133,3,FALSE)</f>
        <v>04.01.1990, КМС</v>
      </c>
      <c r="D37" s="227" t="str">
        <f>VLOOKUP(A37,'пр.взв.'!B6:G133,4,FALSE)</f>
        <v>ЦФО, Брянская, Брянск, Д</v>
      </c>
      <c r="E37" s="70"/>
      <c r="F37" s="70"/>
      <c r="G37" s="23"/>
      <c r="H37" s="72"/>
      <c r="I37" s="49"/>
      <c r="J37" s="71"/>
      <c r="K37" s="72"/>
      <c r="L37" s="71"/>
      <c r="M37" s="83" t="s">
        <v>217</v>
      </c>
      <c r="N37" s="68"/>
      <c r="O37" s="68"/>
      <c r="P37" s="64"/>
      <c r="Q37" s="64"/>
      <c r="R37" s="64"/>
    </row>
    <row r="38" spans="1:13" ht="12" customHeight="1">
      <c r="A38" s="221"/>
      <c r="B38" s="228"/>
      <c r="C38" s="228"/>
      <c r="D38" s="228"/>
      <c r="E38" s="21" t="s">
        <v>32</v>
      </c>
      <c r="F38" s="19"/>
      <c r="G38" s="27"/>
      <c r="H38" s="28"/>
      <c r="I38" s="29"/>
      <c r="J38" s="54"/>
      <c r="K38" s="72"/>
      <c r="L38" s="71"/>
      <c r="M38" s="43"/>
    </row>
    <row r="39" spans="1:43" ht="12" customHeight="1" thickBot="1">
      <c r="A39" s="221">
        <v>35</v>
      </c>
      <c r="B39" s="245" t="e">
        <f>VLOOKUP(A39,'пр.взв.'!B8:G135,2,FALSE)</f>
        <v>#N/A</v>
      </c>
      <c r="C39" s="245" t="e">
        <f>VLOOKUP(A39,'пр.взв.'!B8:G135,3,FALSE)</f>
        <v>#N/A</v>
      </c>
      <c r="D39" s="245" t="e">
        <f>VLOOKUP(A39,'пр.взв.'!B8:G135,4,FALSE)</f>
        <v>#N/A</v>
      </c>
      <c r="E39" s="22"/>
      <c r="F39" s="33"/>
      <c r="G39" s="19"/>
      <c r="H39" s="34"/>
      <c r="I39" s="31"/>
      <c r="J39" s="71"/>
      <c r="K39" s="72"/>
      <c r="L39" s="71"/>
      <c r="M39" s="105">
        <v>8</v>
      </c>
      <c r="N39" s="68"/>
      <c r="O39" s="68"/>
      <c r="P39" s="64"/>
      <c r="Q39" s="64"/>
      <c r="R39" s="64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12" customHeight="1" thickBot="1">
      <c r="A40" s="222"/>
      <c r="B40" s="246"/>
      <c r="C40" s="246"/>
      <c r="D40" s="246"/>
      <c r="E40" s="19"/>
      <c r="F40" s="20"/>
      <c r="G40" s="21" t="s">
        <v>32</v>
      </c>
      <c r="H40" s="30"/>
      <c r="I40" s="29"/>
      <c r="J40" s="74"/>
      <c r="K40" s="70"/>
      <c r="L40" s="74"/>
      <c r="M40" s="78"/>
      <c r="N40" s="262" t="str">
        <f>VLOOKUP(M39,'пр.взв.'!B7:D155,2,FALSE)</f>
        <v>Сухоцький Дмитрий Геннадьевич</v>
      </c>
      <c r="O40" s="263"/>
      <c r="P40" s="263"/>
      <c r="Q40" s="263"/>
      <c r="R40" s="264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ht="12" customHeight="1" thickBot="1">
      <c r="A41" s="226">
        <v>19</v>
      </c>
      <c r="B41" s="227" t="str">
        <f>VLOOKUP(A41,'пр.взв.'!B10:G137,2,FALSE)</f>
        <v>Микайлов Микаил Мугаддасович</v>
      </c>
      <c r="C41" s="227" t="str">
        <f>VLOOKUP(A41,'пр.взв.'!B10:G137,3,FALSE)</f>
        <v>12.03.1990,КМС</v>
      </c>
      <c r="D41" s="227" t="str">
        <f>VLOOKUP(A41,'пр.взв.'!B10:G137,4,FALSE)</f>
        <v>С-Петербург,МО</v>
      </c>
      <c r="E41" s="70"/>
      <c r="F41" s="19"/>
      <c r="G41" s="22" t="s">
        <v>218</v>
      </c>
      <c r="H41" s="50"/>
      <c r="I41" s="51"/>
      <c r="J41" s="71"/>
      <c r="K41" s="72"/>
      <c r="L41" s="71"/>
      <c r="M41" s="43"/>
      <c r="N41" s="265"/>
      <c r="O41" s="266"/>
      <c r="P41" s="266"/>
      <c r="Q41" s="266"/>
      <c r="R41" s="267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ht="12" customHeight="1">
      <c r="A42" s="221"/>
      <c r="B42" s="228"/>
      <c r="C42" s="228"/>
      <c r="D42" s="228"/>
      <c r="E42" s="21" t="s">
        <v>48</v>
      </c>
      <c r="F42" s="35"/>
      <c r="G42" s="19"/>
      <c r="H42" s="28"/>
      <c r="I42" s="52"/>
      <c r="J42" s="31"/>
      <c r="K42" s="72"/>
      <c r="L42" s="71"/>
      <c r="M42" s="43"/>
      <c r="N42" s="7"/>
      <c r="O42" s="68"/>
      <c r="P42" s="61"/>
      <c r="Q42" s="7"/>
      <c r="R42" s="32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2" customHeight="1" thickBot="1">
      <c r="A43" s="221">
        <v>51</v>
      </c>
      <c r="B43" s="245" t="e">
        <f>VLOOKUP(A43,'пр.взв.'!B12:G139,2,FALSE)</f>
        <v>#N/A</v>
      </c>
      <c r="C43" s="245" t="e">
        <f>VLOOKUP(A43,'пр.взв.'!B12:G139,3,FALSE)</f>
        <v>#N/A</v>
      </c>
      <c r="D43" s="245" t="e">
        <f>VLOOKUP(A43,'пр.взв.'!B12:G139,4,FALSE)</f>
        <v>#N/A</v>
      </c>
      <c r="E43" s="22"/>
      <c r="F43" s="19"/>
      <c r="G43" s="19"/>
      <c r="H43" s="34"/>
      <c r="I43" s="52"/>
      <c r="J43" s="31"/>
      <c r="K43" s="72"/>
      <c r="L43" s="71"/>
      <c r="M43" s="43"/>
      <c r="N43" s="68"/>
      <c r="O43" s="16"/>
      <c r="P43" s="8"/>
      <c r="Q43" s="7"/>
      <c r="R43" s="32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18" ht="12" customHeight="1" thickBot="1">
      <c r="A44" s="222"/>
      <c r="B44" s="246"/>
      <c r="C44" s="246"/>
      <c r="D44" s="246"/>
      <c r="E44" s="19"/>
      <c r="F44" s="19"/>
      <c r="G44" s="20"/>
      <c r="H44" s="31"/>
      <c r="I44" s="75"/>
      <c r="J44" s="71"/>
      <c r="K44" s="72"/>
      <c r="L44" s="71"/>
      <c r="M44" s="43"/>
      <c r="N44" s="68"/>
      <c r="O44" s="68"/>
      <c r="P44" s="64"/>
      <c r="Q44" s="64"/>
      <c r="R44" s="64"/>
    </row>
    <row r="45" spans="1:18" ht="12" customHeight="1" thickBot="1">
      <c r="A45" s="226">
        <v>11</v>
      </c>
      <c r="B45" s="227" t="str">
        <f>VLOOKUP(A45,'пр.взв.'!B14:G141,2,FALSE)</f>
        <v>Асадуллин Альфир Азаматович</v>
      </c>
      <c r="C45" s="227" t="str">
        <f>VLOOKUP(A45,'пр.взв.'!B14:G141,3,FALSE)</f>
        <v>01.01.1990, КМС</v>
      </c>
      <c r="D45" s="227" t="str">
        <f>VLOOKUP(A45,'пр.взв.'!B14:G141,4,FALSE)</f>
        <v>УФО, Челябинская, Магнитогорск, МО</v>
      </c>
      <c r="E45" s="70"/>
      <c r="F45" s="70"/>
      <c r="G45" s="19"/>
      <c r="H45" s="29"/>
      <c r="I45" s="21" t="s">
        <v>56</v>
      </c>
      <c r="J45" s="76"/>
      <c r="K45" s="72"/>
      <c r="L45" s="71"/>
      <c r="M45" s="43"/>
      <c r="N45" s="68"/>
      <c r="O45" s="68"/>
      <c r="P45" s="64"/>
      <c r="Q45" s="64"/>
      <c r="R45" s="64"/>
    </row>
    <row r="46" spans="1:18" ht="12" customHeight="1" thickBot="1">
      <c r="A46" s="221"/>
      <c r="B46" s="228"/>
      <c r="C46" s="228"/>
      <c r="D46" s="228"/>
      <c r="E46" s="21" t="s">
        <v>40</v>
      </c>
      <c r="F46" s="19"/>
      <c r="G46" s="19"/>
      <c r="H46" s="39"/>
      <c r="I46" s="22" t="s">
        <v>217</v>
      </c>
      <c r="J46" s="71"/>
      <c r="K46" s="43"/>
      <c r="L46" s="71"/>
      <c r="M46" s="43"/>
      <c r="N46" s="68"/>
      <c r="O46" s="68"/>
      <c r="P46" s="16" t="s">
        <v>22</v>
      </c>
      <c r="Q46" s="68"/>
      <c r="R46" s="68"/>
    </row>
    <row r="47" spans="1:18" ht="12" customHeight="1" thickBot="1">
      <c r="A47" s="221">
        <v>43</v>
      </c>
      <c r="B47" s="245" t="e">
        <f>VLOOKUP(A47,'пр.взв.'!B16:G143,2,FALSE)</f>
        <v>#N/A</v>
      </c>
      <c r="C47" s="245" t="e">
        <f>VLOOKUP(A47,'пр.взв.'!B16:G143,3,FALSE)</f>
        <v>#N/A</v>
      </c>
      <c r="D47" s="245" t="e">
        <f>VLOOKUP(A47,'пр.взв.'!B16:G143,4,FALSE)</f>
        <v>#N/A</v>
      </c>
      <c r="E47" s="22"/>
      <c r="F47" s="33"/>
      <c r="G47" s="19"/>
      <c r="H47" s="38"/>
      <c r="I47" s="74"/>
      <c r="J47" s="74"/>
      <c r="K47" s="78"/>
      <c r="L47" s="74"/>
      <c r="M47" s="78"/>
      <c r="N47" s="253" t="s">
        <v>178</v>
      </c>
      <c r="O47" s="254"/>
      <c r="P47" s="254"/>
      <c r="Q47" s="254"/>
      <c r="R47" s="255"/>
    </row>
    <row r="48" spans="1:18" ht="12" customHeight="1" thickBot="1">
      <c r="A48" s="222"/>
      <c r="B48" s="246"/>
      <c r="C48" s="246"/>
      <c r="D48" s="246"/>
      <c r="E48" s="19"/>
      <c r="F48" s="20"/>
      <c r="G48" s="21" t="s">
        <v>56</v>
      </c>
      <c r="H48" s="40"/>
      <c r="I48" s="71"/>
      <c r="J48" s="71"/>
      <c r="K48" s="43"/>
      <c r="L48" s="71"/>
      <c r="M48" s="43"/>
      <c r="N48" s="256"/>
      <c r="O48" s="257"/>
      <c r="P48" s="257"/>
      <c r="Q48" s="257"/>
      <c r="R48" s="258"/>
    </row>
    <row r="49" spans="1:18" ht="12" customHeight="1" thickBot="1">
      <c r="A49" s="226">
        <v>27</v>
      </c>
      <c r="B49" s="227" t="str">
        <f>VLOOKUP(A49,'пр.взв.'!B18:G145,2,FALSE)</f>
        <v>Кондрашов Игорь Константинович</v>
      </c>
      <c r="C49" s="227" t="str">
        <f>VLOOKUP(A49,'пр.взв.'!B18:G145,3,FALSE)</f>
        <v>10.06.1992, КМС</v>
      </c>
      <c r="D49" s="227" t="str">
        <f>VLOOKUP(A49,'пр.взв.'!B18:G145,4,FALSE)</f>
        <v>Москва, ПР</v>
      </c>
      <c r="E49" s="70"/>
      <c r="F49" s="19"/>
      <c r="G49" s="22" t="s">
        <v>218</v>
      </c>
      <c r="H49" s="34"/>
      <c r="I49" s="74"/>
      <c r="J49" s="74"/>
      <c r="K49" s="78"/>
      <c r="L49" s="74"/>
      <c r="M49" s="78"/>
      <c r="N49" s="80"/>
      <c r="O49" s="80"/>
      <c r="P49" s="63"/>
      <c r="Q49" s="63"/>
      <c r="R49" s="63"/>
    </row>
    <row r="50" spans="1:18" ht="12" customHeight="1">
      <c r="A50" s="221"/>
      <c r="B50" s="228"/>
      <c r="C50" s="228"/>
      <c r="D50" s="228"/>
      <c r="E50" s="21" t="s">
        <v>56</v>
      </c>
      <c r="F50" s="35"/>
      <c r="G50" s="19"/>
      <c r="H50" s="28"/>
      <c r="I50" s="71"/>
      <c r="J50" s="71"/>
      <c r="K50" s="43"/>
      <c r="L50" s="71"/>
      <c r="M50" s="43"/>
      <c r="N50" s="68"/>
      <c r="O50" s="68"/>
      <c r="P50" s="64"/>
      <c r="Q50" s="64"/>
      <c r="R50" s="64"/>
    </row>
    <row r="51" spans="1:18" ht="12" customHeight="1" thickBot="1">
      <c r="A51" s="221">
        <v>59</v>
      </c>
      <c r="B51" s="245" t="e">
        <f>VLOOKUP(A51,'пр.взв.'!B20:G147,2,FALSE)</f>
        <v>#N/A</v>
      </c>
      <c r="C51" s="245" t="e">
        <f>VLOOKUP(A51,'пр.взв.'!B20:G147,3,FALSE)</f>
        <v>#N/A</v>
      </c>
      <c r="D51" s="245" t="e">
        <f>VLOOKUP(A51,'пр.взв.'!B20:G147,4,FALSE)</f>
        <v>#N/A</v>
      </c>
      <c r="E51" s="22"/>
      <c r="F51" s="19"/>
      <c r="G51" s="19"/>
      <c r="H51" s="34"/>
      <c r="I51" s="74"/>
      <c r="J51" s="74"/>
      <c r="K51" s="78"/>
      <c r="L51" s="74"/>
      <c r="M51" s="78"/>
      <c r="N51" s="80"/>
      <c r="O51" s="80"/>
      <c r="P51" s="63"/>
      <c r="Q51" s="63"/>
      <c r="R51" s="63"/>
    </row>
    <row r="52" spans="1:18" ht="12" customHeight="1" thickBot="1">
      <c r="A52" s="222"/>
      <c r="B52" s="246"/>
      <c r="C52" s="246"/>
      <c r="D52" s="246"/>
      <c r="E52" s="19"/>
      <c r="F52" s="19"/>
      <c r="G52" s="19"/>
      <c r="H52" s="28"/>
      <c r="I52" s="71"/>
      <c r="J52" s="71"/>
      <c r="K52" s="21" t="s">
        <v>56</v>
      </c>
      <c r="L52" s="84"/>
      <c r="M52" s="43"/>
      <c r="N52" s="68"/>
      <c r="O52" s="68"/>
      <c r="P52" s="64"/>
      <c r="Q52" s="64"/>
      <c r="R52" s="64"/>
    </row>
    <row r="53" spans="1:18" ht="12" customHeight="1" thickBot="1">
      <c r="A53" s="226">
        <v>7</v>
      </c>
      <c r="B53" s="227" t="str">
        <f>VLOOKUP(A53,'пр.взв.'!B6:G133,2,FALSE)</f>
        <v>Давидов Юрий Артурович</v>
      </c>
      <c r="C53" s="227" t="str">
        <f>VLOOKUP(A53,'пр.взв.'!B6:G133,3,FALSE)</f>
        <v>17.03.1991, КМС</v>
      </c>
      <c r="D53" s="227" t="str">
        <f>VLOOKUP(A53,'пр.взв.'!B6:G133,4,FALSE)</f>
        <v>ЮФО, Краснодарский,Лабинск, Д</v>
      </c>
      <c r="E53" s="70"/>
      <c r="F53" s="70"/>
      <c r="G53" s="23"/>
      <c r="H53" s="23"/>
      <c r="I53" s="24"/>
      <c r="J53" s="25"/>
      <c r="K53" s="22" t="s">
        <v>216</v>
      </c>
      <c r="L53" s="72"/>
      <c r="M53" s="72"/>
      <c r="N53" s="64"/>
      <c r="O53" s="64"/>
      <c r="P53" s="64"/>
      <c r="Q53" s="64"/>
      <c r="R53" s="64"/>
    </row>
    <row r="54" spans="1:18" ht="12" customHeight="1">
      <c r="A54" s="221"/>
      <c r="B54" s="228"/>
      <c r="C54" s="228"/>
      <c r="D54" s="228"/>
      <c r="E54" s="21" t="s">
        <v>36</v>
      </c>
      <c r="F54" s="19"/>
      <c r="G54" s="27"/>
      <c r="H54" s="28"/>
      <c r="I54" s="29"/>
      <c r="J54" s="30"/>
      <c r="K54" s="43"/>
      <c r="L54" s="72"/>
      <c r="M54" s="72"/>
      <c r="N54" s="64"/>
      <c r="O54" s="64"/>
      <c r="P54" s="64"/>
      <c r="Q54" s="64"/>
      <c r="R54" s="64"/>
    </row>
    <row r="55" spans="1:18" ht="12" customHeight="1" thickBot="1">
      <c r="A55" s="221">
        <v>39</v>
      </c>
      <c r="B55" s="245" t="e">
        <f>VLOOKUP(A55,'пр.взв.'!B24:G151,2,FALSE)</f>
        <v>#N/A</v>
      </c>
      <c r="C55" s="245" t="e">
        <f>VLOOKUP(A55,'пр.взв.'!B24:G151,3,FALSE)</f>
        <v>#N/A</v>
      </c>
      <c r="D55" s="245" t="e">
        <f>VLOOKUP(A55,'пр.взв.'!B24:G151,4,FALSE)</f>
        <v>#N/A</v>
      </c>
      <c r="E55" s="22"/>
      <c r="F55" s="33"/>
      <c r="G55" s="19"/>
      <c r="H55" s="34"/>
      <c r="I55" s="31"/>
      <c r="J55" s="29"/>
      <c r="K55" s="78"/>
      <c r="L55" s="70"/>
      <c r="M55" s="70"/>
      <c r="N55" s="63"/>
      <c r="O55" s="63"/>
      <c r="P55" s="63"/>
      <c r="Q55" s="63"/>
      <c r="R55" s="63"/>
    </row>
    <row r="56" spans="1:18" ht="12" customHeight="1" thickBot="1">
      <c r="A56" s="222"/>
      <c r="B56" s="246"/>
      <c r="C56" s="246"/>
      <c r="D56" s="246"/>
      <c r="E56" s="19"/>
      <c r="F56" s="20"/>
      <c r="G56" s="21" t="s">
        <v>36</v>
      </c>
      <c r="H56" s="30"/>
      <c r="I56" s="29"/>
      <c r="J56" s="31"/>
      <c r="K56" s="43"/>
      <c r="L56" s="72"/>
      <c r="M56" s="72"/>
      <c r="N56" s="64"/>
      <c r="O56" s="64"/>
      <c r="P56" s="64"/>
      <c r="Q56" s="64"/>
      <c r="R56" s="64"/>
    </row>
    <row r="57" spans="1:18" ht="12" customHeight="1" thickBot="1">
      <c r="A57" s="226">
        <v>23</v>
      </c>
      <c r="B57" s="227" t="str">
        <f>VLOOKUP(A57,'пр.взв.'!B26:G153,2,FALSE)</f>
        <v>Панов Матвей Валерьевич</v>
      </c>
      <c r="C57" s="227" t="str">
        <f>VLOOKUP(A57,'пр.взв.'!B26:G153,3,FALSE)</f>
        <v>27.01.1990, МС</v>
      </c>
      <c r="D57" s="227" t="str">
        <f>VLOOKUP(A57,'пр.взв.'!B26:G153,4,FALSE)</f>
        <v>ПФО, Саратовская, Энгельс, МО</v>
      </c>
      <c r="E57" s="70"/>
      <c r="F57" s="19"/>
      <c r="G57" s="22" t="s">
        <v>218</v>
      </c>
      <c r="H57" s="36"/>
      <c r="I57" s="30"/>
      <c r="J57" s="31"/>
      <c r="K57" s="43"/>
      <c r="L57" s="72"/>
      <c r="M57" s="72"/>
      <c r="N57" s="64"/>
      <c r="O57" s="64"/>
      <c r="P57" s="64"/>
      <c r="Q57" s="64"/>
      <c r="R57" s="64"/>
    </row>
    <row r="58" spans="1:18" ht="12" customHeight="1">
      <c r="A58" s="221"/>
      <c r="B58" s="228"/>
      <c r="C58" s="228"/>
      <c r="D58" s="228"/>
      <c r="E58" s="21" t="s">
        <v>52</v>
      </c>
      <c r="F58" s="35"/>
      <c r="G58" s="19"/>
      <c r="H58" s="37"/>
      <c r="I58" s="31"/>
      <c r="J58" s="30"/>
      <c r="K58" s="43"/>
      <c r="L58" s="72"/>
      <c r="M58" s="72"/>
      <c r="N58" s="64"/>
      <c r="O58" s="64"/>
      <c r="P58" s="64"/>
      <c r="Q58" s="64"/>
      <c r="R58" s="64"/>
    </row>
    <row r="59" spans="1:18" ht="12" customHeight="1" thickBot="1">
      <c r="A59" s="221">
        <v>55</v>
      </c>
      <c r="B59" s="245" t="e">
        <f>VLOOKUP(A59,'пр.взв.'!B28:G155,2,FALSE)</f>
        <v>#N/A</v>
      </c>
      <c r="C59" s="245" t="e">
        <f>VLOOKUP(A59,'пр.взв.'!B28:G155,3,FALSE)</f>
        <v>#N/A</v>
      </c>
      <c r="D59" s="245" t="e">
        <f>VLOOKUP(A59,'пр.взв.'!B28:G155,4,FALSE)</f>
        <v>#N/A</v>
      </c>
      <c r="E59" s="22"/>
      <c r="F59" s="19"/>
      <c r="G59" s="19"/>
      <c r="H59" s="38"/>
      <c r="I59" s="31"/>
      <c r="J59" s="29"/>
      <c r="K59" s="78"/>
      <c r="L59" s="70"/>
      <c r="M59" s="70"/>
      <c r="N59" s="63"/>
      <c r="O59" s="63"/>
      <c r="P59" s="63"/>
      <c r="Q59" s="63"/>
      <c r="R59" s="63"/>
    </row>
    <row r="60" spans="1:18" ht="12" customHeight="1" thickBot="1">
      <c r="A60" s="222"/>
      <c r="B60" s="246"/>
      <c r="C60" s="246"/>
      <c r="D60" s="246"/>
      <c r="E60" s="19"/>
      <c r="F60" s="19"/>
      <c r="G60" s="20"/>
      <c r="H60" s="31"/>
      <c r="I60" s="21" t="s">
        <v>36</v>
      </c>
      <c r="J60" s="41"/>
      <c r="K60" s="43"/>
      <c r="L60" s="72"/>
      <c r="M60" s="72"/>
      <c r="N60" s="64"/>
      <c r="O60" s="64"/>
      <c r="P60" s="64"/>
      <c r="Q60" s="64"/>
      <c r="R60" s="64"/>
    </row>
    <row r="61" spans="1:18" ht="12" customHeight="1" thickBot="1">
      <c r="A61" s="226">
        <v>15</v>
      </c>
      <c r="B61" s="227" t="str">
        <f>VLOOKUP(A61,'пр.взв.'!B30:G157,2,FALSE)</f>
        <v>Чалукьян Юрий Карекинович</v>
      </c>
      <c r="C61" s="227" t="str">
        <f>VLOOKUP(A61,'пр.взв.'!B30:G157,3,FALSE)</f>
        <v>13.05.1990, КМС</v>
      </c>
      <c r="D61" s="227" t="str">
        <f>VLOOKUP(A61,'пр.взв.'!B30:G157,4,FALSE)</f>
        <v>ЮФО, Краснодарский,Анапа, МО</v>
      </c>
      <c r="E61" s="70"/>
      <c r="F61" s="70"/>
      <c r="G61" s="19"/>
      <c r="H61" s="29"/>
      <c r="I61" s="22" t="s">
        <v>217</v>
      </c>
      <c r="J61" s="31"/>
      <c r="K61" s="72"/>
      <c r="L61" s="72"/>
      <c r="M61" s="72"/>
      <c r="N61" s="64"/>
      <c r="O61" s="64"/>
      <c r="P61" s="64"/>
      <c r="Q61" s="64"/>
      <c r="R61" s="64"/>
    </row>
    <row r="62" spans="1:18" ht="12" customHeight="1">
      <c r="A62" s="221"/>
      <c r="B62" s="228"/>
      <c r="C62" s="228"/>
      <c r="D62" s="228"/>
      <c r="E62" s="21" t="s">
        <v>44</v>
      </c>
      <c r="F62" s="19"/>
      <c r="G62" s="19"/>
      <c r="H62" s="39"/>
      <c r="I62" s="71"/>
      <c r="J62" s="72"/>
      <c r="K62" s="72"/>
      <c r="L62" s="72"/>
      <c r="M62" s="72"/>
      <c r="N62" s="64"/>
      <c r="O62" s="64"/>
      <c r="P62" s="64"/>
      <c r="Q62" s="64"/>
      <c r="R62" s="64"/>
    </row>
    <row r="63" spans="1:18" ht="12" customHeight="1" thickBot="1">
      <c r="A63" s="221">
        <v>47</v>
      </c>
      <c r="B63" s="245" t="e">
        <f>VLOOKUP(A63,'пр.взв.'!B32:G159,2,FALSE)</f>
        <v>#N/A</v>
      </c>
      <c r="C63" s="245" t="e">
        <f>VLOOKUP(A63,'пр.взв.'!B32:G159,3,FALSE)</f>
        <v>#N/A</v>
      </c>
      <c r="D63" s="245" t="e">
        <f>VLOOKUP(A63,'пр.взв.'!B32:G159,4,FALSE)</f>
        <v>#N/A</v>
      </c>
      <c r="E63" s="22"/>
      <c r="F63" s="33"/>
      <c r="G63" s="19"/>
      <c r="H63" s="38"/>
      <c r="I63" s="74"/>
      <c r="J63" s="70"/>
      <c r="K63" s="11"/>
      <c r="L63" s="11"/>
      <c r="M63" s="11"/>
      <c r="N63" s="11"/>
      <c r="O63" s="11"/>
      <c r="P63" s="11"/>
      <c r="Q63" s="11"/>
      <c r="R63" s="63"/>
    </row>
    <row r="64" spans="1:18" ht="12" customHeight="1" thickBot="1">
      <c r="A64" s="222"/>
      <c r="B64" s="246"/>
      <c r="C64" s="246"/>
      <c r="D64" s="246"/>
      <c r="E64" s="19"/>
      <c r="F64" s="20"/>
      <c r="G64" s="21" t="s">
        <v>60</v>
      </c>
      <c r="H64" s="40"/>
      <c r="I64" s="71"/>
      <c r="J64" s="92" t="str">
        <f>HYPERLINK('[1]реквизиты'!$A$6)</f>
        <v>Гл. судья, судья МК</v>
      </c>
      <c r="L64" s="11"/>
      <c r="M64" s="93"/>
      <c r="N64" s="94"/>
      <c r="O64" s="94"/>
      <c r="P64" s="95" t="str">
        <f>HYPERLINK('[1]реквизиты'!$G$6)</f>
        <v>Е.В.Селиванов</v>
      </c>
      <c r="Q64" s="11"/>
      <c r="R64" s="64"/>
    </row>
    <row r="65" spans="1:18" ht="12" customHeight="1" thickBot="1">
      <c r="A65" s="226">
        <v>31</v>
      </c>
      <c r="B65" s="227" t="str">
        <f>VLOOKUP(A65,'пр.взв.'!B34:G161,2,FALSE)</f>
        <v>Жданов Владимир Васильевич</v>
      </c>
      <c r="C65" s="227" t="str">
        <f>VLOOKUP(A65,'пр.взв.'!B34:G161,3,FALSE)</f>
        <v>29.01.1990, КМС</v>
      </c>
      <c r="D65" s="227" t="str">
        <f>VLOOKUP(A65,'пр.взв.'!B34:G161,4,FALSE)</f>
        <v>СФО, Алтайский, Барнаул, МО</v>
      </c>
      <c r="E65" s="70"/>
      <c r="F65" s="19"/>
      <c r="G65" s="22" t="s">
        <v>216</v>
      </c>
      <c r="H65" s="34"/>
      <c r="I65" s="74"/>
      <c r="J65" s="11"/>
      <c r="L65" s="11"/>
      <c r="M65" s="93"/>
      <c r="N65" s="11"/>
      <c r="O65" s="11"/>
      <c r="P65" s="96" t="str">
        <f>HYPERLINK('[1]реквизиты'!$G$7)</f>
        <v>/Чебоксары/</v>
      </c>
      <c r="Q65" s="11"/>
      <c r="R65" s="63"/>
    </row>
    <row r="66" spans="1:18" ht="12" customHeight="1">
      <c r="A66" s="221"/>
      <c r="B66" s="228"/>
      <c r="C66" s="228"/>
      <c r="D66" s="228"/>
      <c r="E66" s="21" t="s">
        <v>60</v>
      </c>
      <c r="F66" s="35"/>
      <c r="G66" s="19"/>
      <c r="H66" s="28"/>
      <c r="I66" s="71"/>
      <c r="J66" s="11"/>
      <c r="L66" s="11"/>
      <c r="M66" s="93"/>
      <c r="N66" s="11"/>
      <c r="O66" s="11"/>
      <c r="P66" s="11"/>
      <c r="Q66" s="11"/>
      <c r="R66" s="64"/>
    </row>
    <row r="67" spans="1:18" ht="12" customHeight="1" thickBot="1">
      <c r="A67" s="221">
        <v>63</v>
      </c>
      <c r="B67" s="260" t="e">
        <f>VLOOKUP(A67,'пр.взв.'!B36:G163,2,FALSE)</f>
        <v>#N/A</v>
      </c>
      <c r="C67" s="260" t="e">
        <f>VLOOKUP(A67,'пр.взв.'!B36:G163,3,FALSE)</f>
        <v>#N/A</v>
      </c>
      <c r="D67" s="260" t="e">
        <f>VLOOKUP(A67,'пр.взв.'!B36:G163,4,FALSE)</f>
        <v>#N/A</v>
      </c>
      <c r="E67" s="22"/>
      <c r="F67" s="19"/>
      <c r="G67" s="19"/>
      <c r="H67" s="12">
        <f>HYPERLINK('[1]реквизиты'!$A$20)</f>
      </c>
      <c r="I67" s="16"/>
      <c r="J67" s="92" t="str">
        <f>HYPERLINK('[1]реквизиты'!$A$8)</f>
        <v>Гл. секретарь, судья МК</v>
      </c>
      <c r="L67" s="11"/>
      <c r="M67" s="93"/>
      <c r="N67" s="94"/>
      <c r="O67" s="94"/>
      <c r="P67" s="95" t="str">
        <f>HYPERLINK('[1]реквизиты'!$G$8)</f>
        <v>С.М.Трескин</v>
      </c>
      <c r="Q67" s="11"/>
      <c r="R67" s="64"/>
    </row>
    <row r="68" spans="1:18" ht="12" customHeight="1" thickBot="1">
      <c r="A68" s="222"/>
      <c r="B68" s="261"/>
      <c r="C68" s="261"/>
      <c r="D68" s="261"/>
      <c r="E68" s="19"/>
      <c r="F68" s="19"/>
      <c r="G68" s="19"/>
      <c r="H68" s="28"/>
      <c r="I68" s="71"/>
      <c r="J68" s="72"/>
      <c r="K68" s="11"/>
      <c r="L68" s="11"/>
      <c r="M68" s="11"/>
      <c r="N68" s="11"/>
      <c r="O68" s="11"/>
      <c r="P68" s="96" t="str">
        <f>HYPERLINK('[1]реквизиты'!$G$9)</f>
        <v>/Бийск/</v>
      </c>
      <c r="Q68" s="11"/>
      <c r="R68" s="63"/>
    </row>
    <row r="69" spans="1:18" ht="9" customHeight="1">
      <c r="A69" s="63"/>
      <c r="B69" s="63"/>
      <c r="C69" s="63"/>
      <c r="D69" s="63"/>
      <c r="E69" s="70"/>
      <c r="F69" s="63"/>
      <c r="G69" s="63"/>
      <c r="H69" s="63"/>
      <c r="I69" s="63"/>
      <c r="J69" s="63"/>
      <c r="K69" s="11"/>
      <c r="L69" s="11"/>
      <c r="M69" s="11"/>
      <c r="N69" s="11"/>
      <c r="O69" s="11"/>
      <c r="P69" s="11"/>
      <c r="Q69" s="11"/>
      <c r="R69" s="63"/>
    </row>
    <row r="70" spans="1:18" ht="12.75">
      <c r="A70" s="63"/>
      <c r="B70" s="63"/>
      <c r="C70" s="63"/>
      <c r="D70" s="63"/>
      <c r="E70" s="70"/>
      <c r="F70" s="63"/>
      <c r="G70" s="63"/>
      <c r="H70" s="13">
        <f>HYPERLINK('[1]реквизиты'!$A$22)</f>
      </c>
      <c r="I70" s="16"/>
      <c r="J70" s="16"/>
      <c r="K70" s="11"/>
      <c r="L70" s="11"/>
      <c r="M70" s="11"/>
      <c r="N70" s="11"/>
      <c r="O70" s="11"/>
      <c r="P70" s="11"/>
      <c r="Q70" s="11"/>
      <c r="R70" s="64"/>
    </row>
    <row r="71" spans="1:18" ht="12.75">
      <c r="A71" s="64"/>
      <c r="B71" s="64"/>
      <c r="C71" s="64"/>
      <c r="D71" s="64"/>
      <c r="E71" s="72"/>
      <c r="F71" s="64"/>
      <c r="G71" s="64"/>
      <c r="H71" s="64"/>
      <c r="I71" s="64"/>
      <c r="J71" s="64"/>
      <c r="K71" s="68"/>
      <c r="L71" s="68"/>
      <c r="M71" s="68"/>
      <c r="N71" s="68"/>
      <c r="O71" s="68"/>
      <c r="P71" s="14">
        <f>HYPERLINK('[1]реквизиты'!$G$23)</f>
      </c>
      <c r="Q71" s="80"/>
      <c r="R71" s="63"/>
    </row>
    <row r="72" spans="1:18" ht="12.75">
      <c r="A72" s="63"/>
      <c r="B72" s="63"/>
      <c r="C72" s="63"/>
      <c r="D72" s="63"/>
      <c r="E72" s="70"/>
      <c r="F72" s="63"/>
      <c r="G72" s="63"/>
      <c r="H72" s="63"/>
      <c r="I72" s="63"/>
      <c r="J72" s="63"/>
      <c r="K72" s="63"/>
      <c r="L72" s="80"/>
      <c r="M72" s="80"/>
      <c r="N72" s="80"/>
      <c r="O72" s="80"/>
      <c r="P72" s="80"/>
      <c r="Q72" s="80"/>
      <c r="R72" s="63"/>
    </row>
    <row r="73" spans="1:18" ht="12.75">
      <c r="A73" s="63"/>
      <c r="B73" s="63"/>
      <c r="C73" s="63"/>
      <c r="D73" s="63"/>
      <c r="E73" s="70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</row>
    <row r="74" spans="2:5" ht="12.75">
      <c r="B74" s="63"/>
      <c r="C74" s="63"/>
      <c r="D74" s="63"/>
      <c r="E74" s="9"/>
    </row>
    <row r="75" spans="2:5" ht="12.75">
      <c r="B75" s="63"/>
      <c r="C75" s="63"/>
      <c r="D75" s="63"/>
      <c r="E75" s="9"/>
    </row>
    <row r="76" ht="12.75">
      <c r="E76" s="9"/>
    </row>
    <row r="77" ht="12.75">
      <c r="E77" s="9"/>
    </row>
    <row r="78" ht="12.75">
      <c r="E78" s="9"/>
    </row>
    <row r="79" ht="12.75">
      <c r="E79" s="9"/>
    </row>
    <row r="80" ht="12.75">
      <c r="E80" s="9"/>
    </row>
  </sheetData>
  <sheetProtection/>
  <mergeCells count="139"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  <mergeCell ref="A65:A66"/>
    <mergeCell ref="B65:B66"/>
    <mergeCell ref="C65:C66"/>
    <mergeCell ref="D65:D66"/>
    <mergeCell ref="A67:A68"/>
    <mergeCell ref="B67:B68"/>
    <mergeCell ref="C67:C68"/>
    <mergeCell ref="D67:D68"/>
    <mergeCell ref="B63:B64"/>
    <mergeCell ref="C63:C64"/>
    <mergeCell ref="D63:D64"/>
    <mergeCell ref="A61:A62"/>
    <mergeCell ref="B61:B62"/>
    <mergeCell ref="C61:C62"/>
    <mergeCell ref="D61:D62"/>
    <mergeCell ref="A63:A64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D43:D44"/>
    <mergeCell ref="A45:A46"/>
    <mergeCell ref="B45:B46"/>
    <mergeCell ref="C45:C46"/>
    <mergeCell ref="D45:D46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7:D38"/>
    <mergeCell ref="D39:D40"/>
    <mergeCell ref="B32:B33"/>
    <mergeCell ref="C32:C33"/>
    <mergeCell ref="D20:D21"/>
    <mergeCell ref="D22:D23"/>
    <mergeCell ref="D24:D25"/>
    <mergeCell ref="D26:D27"/>
    <mergeCell ref="A24:A25"/>
    <mergeCell ref="B24:B25"/>
    <mergeCell ref="C24:C25"/>
    <mergeCell ref="A26:A27"/>
    <mergeCell ref="B26:B27"/>
    <mergeCell ref="C26:C27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D4:D5"/>
    <mergeCell ref="D6:D7"/>
    <mergeCell ref="B4:B5"/>
    <mergeCell ref="C4:C5"/>
    <mergeCell ref="A4:A5"/>
    <mergeCell ref="P3:R4"/>
    <mergeCell ref="N26:R27"/>
    <mergeCell ref="Q6:R7"/>
    <mergeCell ref="E3:N3"/>
    <mergeCell ref="O34:P34"/>
    <mergeCell ref="D16:D17"/>
    <mergeCell ref="D8:D9"/>
    <mergeCell ref="D10:D11"/>
    <mergeCell ref="D12:D13"/>
    <mergeCell ref="D14:D15"/>
    <mergeCell ref="N32:R33"/>
    <mergeCell ref="D28:D29"/>
    <mergeCell ref="D30:D31"/>
    <mergeCell ref="D32:D33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2010-02-18T14:11:39Z</cp:lastPrinted>
  <dcterms:created xsi:type="dcterms:W3CDTF">1996-10-08T23:32:33Z</dcterms:created>
  <dcterms:modified xsi:type="dcterms:W3CDTF">2010-02-19T06:27:09Z</dcterms:modified>
  <cp:category/>
  <cp:version/>
  <cp:contentType/>
  <cp:contentStatus/>
</cp:coreProperties>
</file>