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46" windowWidth="13065" windowHeight="7320" activeTab="4"/>
  </bookViews>
  <sheets>
    <sheet name="Итоговый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  <sheet name="полуфинал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<sst xmlns="http://schemas.openxmlformats.org/spreadsheetml/2006/main" count="325" uniqueCount="199">
  <si>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</si>
  <si>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</si>
  <si>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</si>
  <si>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</si>
  <si>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</si>
  <si>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</si>
  <si>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</si>
  <si>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</si>
  <si>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</si>
  <si>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</si>
  <si>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</si>
  <si>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</si>
  <si>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</si>
  <si>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</si>
  <si>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</si>
  <si>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</si>
  <si>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</si>
  <si>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</si>
  <si>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</si>
  <si>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</si>
  <si>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</si>
  <si>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</si>
  <si>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</si>
  <si>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</si>
  <si>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</si>
  <si>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</si>
  <si>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</si>
  <si>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</si>
  <si>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</si>
  <si>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</si>
  <si>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</si>
  <si>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</si>
  <si>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</si>
  <si>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</si>
  <si>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</si>
  <si>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</si>
  <si>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</si>
  <si>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</si>
  <si>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</si>
  <si>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</si>
  <si>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</si>
  <si>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</si>
  <si>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</si>
  <si>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</si>
  <si>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</si>
  <si>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</si>
  <si>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</si>
  <si>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</si>
  <si>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</si>
  <si>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</si>
  <si>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</si>
  <si>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</si>
  <si>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</si>
  <si>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</si>
  <si>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</si>
  <si>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</si>
  <si>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</si>
  <si>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</si>
  <si>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</si>
  <si>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</si>
  <si>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</si>
  <si>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</si>
  <si>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</si>
  <si>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</si>
  <si>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</si>
  <si>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</si>
  <si>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</si>
  <si>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</si>
  <si>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</si>
  <si>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</si>
  <si>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</si>
  <si>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в.к. 90  кг.</t>
  </si>
  <si>
    <t>Вакаев Шейх-Магомед Ширваниевич</t>
  </si>
  <si>
    <t>30.10.87 мсмк</t>
  </si>
  <si>
    <t>ЮФО Чеченская  Аргун Д</t>
  </si>
  <si>
    <t>001208</t>
  </si>
  <si>
    <t>Аюбов И, Абдул-Азиев Х</t>
  </si>
  <si>
    <t>Стороженко Виктор Петрович</t>
  </si>
  <si>
    <t>12.12.79 мсмк</t>
  </si>
  <si>
    <t>ДВФО Приморский Артем Д</t>
  </si>
  <si>
    <t>000707</t>
  </si>
  <si>
    <t>Урядов ВВ, Шкедов СГ</t>
  </si>
  <si>
    <t>Новосадов Егор Федорович</t>
  </si>
  <si>
    <t>08.12.88 кмс</t>
  </si>
  <si>
    <t>Москва Д</t>
  </si>
  <si>
    <t>000226</t>
  </si>
  <si>
    <t>Чернов КК Бобылев АБ</t>
  </si>
  <si>
    <t>Филиппов Алексей Николаевич</t>
  </si>
  <si>
    <t>22.02.84 мс</t>
  </si>
  <si>
    <t>ПФО Нижегородская Н.Новгород  Д</t>
  </si>
  <si>
    <t>000418</t>
  </si>
  <si>
    <t xml:space="preserve">Ефремов ЕА </t>
  </si>
  <si>
    <t>Синюков Иван Васильевич</t>
  </si>
  <si>
    <t>11.04.87 кмс</t>
  </si>
  <si>
    <t>ПФО Пензенская Пенза Д</t>
  </si>
  <si>
    <t>001152</t>
  </si>
  <si>
    <t>Можаров АВ Аникин МС</t>
  </si>
  <si>
    <t>Орлов Иван Николаевич</t>
  </si>
  <si>
    <t>07.05.85 МС</t>
  </si>
  <si>
    <t>ПФО Пермский Пермь Д</t>
  </si>
  <si>
    <t>000320</t>
  </si>
  <si>
    <t>Забалуев АИ, Салихов РХ</t>
  </si>
  <si>
    <t>Зотов Виктор Андреевич</t>
  </si>
  <si>
    <t>17.12.85 мс</t>
  </si>
  <si>
    <t>СЗФО Калининградская Калининград Д</t>
  </si>
  <si>
    <t>000372</t>
  </si>
  <si>
    <t>Чуева ЛП Ярмолюк ВС</t>
  </si>
  <si>
    <t>Черноскулов Альсим Леонидович</t>
  </si>
  <si>
    <t>11.05..83 змс</t>
  </si>
  <si>
    <t>УФО Свердловская В.Пышма ВС</t>
  </si>
  <si>
    <t>000684</t>
  </si>
  <si>
    <t>Стеннков ВГ Мельников АН</t>
  </si>
  <si>
    <t>Зеленяк Дмитрий Сергеевич</t>
  </si>
  <si>
    <t>15.02.84 мс</t>
  </si>
  <si>
    <t>УФО Свердловская В.Пышма ПР</t>
  </si>
  <si>
    <t>001447</t>
  </si>
  <si>
    <t>Клепалов Антон Александрович</t>
  </si>
  <si>
    <t>09.12.87 кмс</t>
  </si>
  <si>
    <t>001308</t>
  </si>
  <si>
    <t>Штырков Иван Владимирович</t>
  </si>
  <si>
    <t>06.09.88 мс</t>
  </si>
  <si>
    <t>УФО Свердловская Екатеринбург МО</t>
  </si>
  <si>
    <t xml:space="preserve">Козлов АА  </t>
  </si>
  <si>
    <t>Осипенко Виктор Иванович</t>
  </si>
  <si>
    <t>08.01.91 мс</t>
  </si>
  <si>
    <t>ЦФО Брянская Брянск ВС</t>
  </si>
  <si>
    <t>0151130</t>
  </si>
  <si>
    <t xml:space="preserve">Портнов СВ Зубов РП </t>
  </si>
  <si>
    <t>Воронин Дмитрий Андреевич</t>
  </si>
  <si>
    <t>07.02.85 мс</t>
  </si>
  <si>
    <t>ЦФО Костромская Кострома ПР</t>
  </si>
  <si>
    <t>001435</t>
  </si>
  <si>
    <t>Коркин ЮД Степанов АА</t>
  </si>
  <si>
    <t>Кургинян Эдуард Славикович</t>
  </si>
  <si>
    <t>16.12.86 мс</t>
  </si>
  <si>
    <t>ЮФО Краснодарский Армавир Д</t>
  </si>
  <si>
    <t>011002</t>
  </si>
  <si>
    <t>Бабоян РМ</t>
  </si>
  <si>
    <t>Баялиев Мовладий Хусеевич</t>
  </si>
  <si>
    <t>06.04.84 мсмк</t>
  </si>
  <si>
    <t>000311</t>
  </si>
  <si>
    <t>Маркарян АЮ</t>
  </si>
  <si>
    <t>Бисултанов Адлан Ибрагимович</t>
  </si>
  <si>
    <t>07.05.89 мс</t>
  </si>
  <si>
    <t>ЮФО Чеченская Аргун Д</t>
  </si>
  <si>
    <t>006359</t>
  </si>
  <si>
    <t>Широбоков Никита Андреевич</t>
  </si>
  <si>
    <t>02.02.88 мс</t>
  </si>
  <si>
    <t>ЮФО Ростов Д</t>
  </si>
  <si>
    <t>001293</t>
  </si>
  <si>
    <t>Широбоков АМ</t>
  </si>
  <si>
    <t>Спасенников Олег Сергеевич</t>
  </si>
  <si>
    <t>22.07.87 мс</t>
  </si>
  <si>
    <t>ДВФО Приморский Владивосток РССС</t>
  </si>
  <si>
    <t>001201</t>
  </si>
  <si>
    <t>Сорванов ВА Левин СЛ Свиягина СЛ</t>
  </si>
  <si>
    <t>Ситимов Азамат Байзетович</t>
  </si>
  <si>
    <t>11.08.89 мс</t>
  </si>
  <si>
    <t>ЮФО Краснодарский Лабинск Д</t>
  </si>
  <si>
    <t>Нагоев Рамазан Мухарбиевич</t>
  </si>
  <si>
    <t>Коломыц Андрей Николаевич</t>
  </si>
  <si>
    <t>15.09.84 мс</t>
  </si>
  <si>
    <t>ЮФО РСО-Алания МО</t>
  </si>
  <si>
    <t>000712.</t>
  </si>
  <si>
    <t>Гасиев П, Колиев И</t>
  </si>
  <si>
    <t>Шульга Виталий Викторович</t>
  </si>
  <si>
    <t>15.08.88 мс</t>
  </si>
  <si>
    <t>УФО ХМАО-Югра</t>
  </si>
  <si>
    <t>Магеррамов АС, Петрова ОЮ</t>
  </si>
  <si>
    <t>Говядин Сергей Сергеевич</t>
  </si>
  <si>
    <t>15.02.91 кмс</t>
  </si>
  <si>
    <t>ЦФО Брянская Брянск Д</t>
  </si>
  <si>
    <t>003880</t>
  </si>
  <si>
    <t>Терешок АА Фукс АИ</t>
  </si>
  <si>
    <t>Иванов Анатолий Викторович</t>
  </si>
  <si>
    <t>05.02.87 мс</t>
  </si>
  <si>
    <t>УФО Курганская Курган МС</t>
  </si>
  <si>
    <t>Евтодев ВФ</t>
  </si>
  <si>
    <t>Зарипов Алмаз Азатович</t>
  </si>
  <si>
    <t>09.12.89 кмс</t>
  </si>
  <si>
    <t>ПФО Р.Татарстан Казань Д</t>
  </si>
  <si>
    <t>001699</t>
  </si>
  <si>
    <t>Бадерт денов МИ Сагдиев АВ</t>
  </si>
  <si>
    <t>Баранов Илья Владимирович</t>
  </si>
  <si>
    <t>18.07.88 мс</t>
  </si>
  <si>
    <t>ЦФО Ярославская Ярославль МО</t>
  </si>
  <si>
    <t>002230</t>
  </si>
  <si>
    <t>Санников АА</t>
  </si>
  <si>
    <t>2/0</t>
  </si>
  <si>
    <t>4/0</t>
  </si>
  <si>
    <t>3/0</t>
  </si>
  <si>
    <t>3,5/0</t>
  </si>
  <si>
    <t>3/1</t>
  </si>
  <si>
    <t>7-8</t>
  </si>
  <si>
    <t>9-12</t>
  </si>
  <si>
    <t>13-15</t>
  </si>
  <si>
    <t>16-19</t>
  </si>
  <si>
    <t>20-25</t>
  </si>
  <si>
    <t>Парфенов ВП Мельников АН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</si>
</sst>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6" fillId="0" borderId="21" xfId="0" applyNumberFormat="1" applyFont="1" applyBorder="1" applyAlignment="1">
      <alignment horizontal="center"/>
    </xf>
    <xf numFmtId="49" fontId="0" fillId="0" borderId="22" xfId="0" applyNumberFormat="1" applyBorder="1" applyAlignment="1">
      <alignment/>
    </xf>
    <xf numFmtId="49" fontId="3" fillId="0" borderId="2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0" fillId="0" borderId="23" xfId="0" applyNumberFormat="1" applyBorder="1" applyAlignment="1">
      <alignment/>
    </xf>
    <xf numFmtId="0" fontId="4" fillId="0" borderId="27" xfId="0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3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0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0" fillId="0" borderId="0" xfId="0" applyAlignment="1">
      <alignment horizontal="right"/>
    </xf>
    <xf numFmtId="0" fontId="3" fillId="0" borderId="31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2" fillId="24" borderId="36" xfId="42" applyFont="1" applyFill="1" applyBorder="1" applyAlignment="1" applyProtection="1">
      <alignment horizontal="center" vertical="center" wrapText="1"/>
      <protection/>
    </xf>
    <xf numFmtId="0" fontId="12" fillId="24" borderId="37" xfId="42" applyFont="1" applyFill="1" applyBorder="1" applyAlignment="1" applyProtection="1">
      <alignment horizontal="center" vertical="center" wrapText="1"/>
      <protection/>
    </xf>
    <xf numFmtId="0" fontId="12" fillId="24" borderId="38" xfId="42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0" fillId="0" borderId="14" xfId="42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49" fontId="16" fillId="0" borderId="39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42" xfId="42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>
      <alignment horizontal="left" vertical="center" wrapText="1"/>
    </xf>
    <xf numFmtId="0" fontId="7" fillId="0" borderId="17" xfId="42" applyFont="1" applyBorder="1" applyAlignment="1" applyProtection="1">
      <alignment horizontal="left" vertical="center" wrapText="1"/>
      <protection/>
    </xf>
    <xf numFmtId="0" fontId="7" fillId="0" borderId="44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18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1" fillId="0" borderId="45" xfId="42" applyFont="1" applyBorder="1" applyAlignment="1" applyProtection="1">
      <alignment horizontal="left" vertical="center" wrapText="1"/>
      <protection/>
    </xf>
    <xf numFmtId="0" fontId="21" fillId="0" borderId="18" xfId="42" applyFont="1" applyBorder="1" applyAlignment="1" applyProtection="1">
      <alignment horizontal="left" vertical="center" wrapText="1"/>
      <protection/>
    </xf>
    <xf numFmtId="0" fontId="21" fillId="0" borderId="44" xfId="42" applyFont="1" applyBorder="1" applyAlignment="1" applyProtection="1">
      <alignment horizontal="left" vertical="center" wrapText="1"/>
      <protection/>
    </xf>
    <xf numFmtId="0" fontId="21" fillId="0" borderId="43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39" fillId="25" borderId="36" xfId="42" applyFont="1" applyFill="1" applyBorder="1" applyAlignment="1" applyProtection="1">
      <alignment horizontal="center" vertical="center"/>
      <protection/>
    </xf>
    <xf numFmtId="0" fontId="39" fillId="25" borderId="37" xfId="42" applyFont="1" applyFill="1" applyBorder="1" applyAlignment="1" applyProtection="1">
      <alignment horizontal="center" vertical="center"/>
      <protection/>
    </xf>
    <xf numFmtId="0" fontId="39" fillId="25" borderId="38" xfId="42" applyFont="1" applyFill="1" applyBorder="1" applyAlignment="1" applyProtection="1">
      <alignment horizontal="center" vertical="center"/>
      <protection/>
    </xf>
    <xf numFmtId="0" fontId="19" fillId="25" borderId="49" xfId="0" applyFont="1" applyFill="1" applyBorder="1" applyAlignment="1">
      <alignment horizontal="center" vertical="center"/>
    </xf>
    <xf numFmtId="0" fontId="19" fillId="25" borderId="32" xfId="0" applyFont="1" applyFill="1" applyBorder="1" applyAlignment="1">
      <alignment horizontal="center" vertical="center"/>
    </xf>
    <xf numFmtId="0" fontId="19" fillId="25" borderId="29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9" fillId="17" borderId="49" xfId="0" applyFont="1" applyFill="1" applyBorder="1" applyAlignment="1">
      <alignment horizontal="center" vertical="center"/>
    </xf>
    <xf numFmtId="0" fontId="19" fillId="17" borderId="32" xfId="0" applyFont="1" applyFill="1" applyBorder="1" applyAlignment="1">
      <alignment horizontal="center" vertical="center"/>
    </xf>
    <xf numFmtId="0" fontId="19" fillId="17" borderId="29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9" fillId="26" borderId="49" xfId="0" applyFont="1" applyFill="1" applyBorder="1" applyAlignment="1">
      <alignment horizontal="center" vertical="center"/>
    </xf>
    <xf numFmtId="0" fontId="19" fillId="26" borderId="32" xfId="0" applyFont="1" applyFill="1" applyBorder="1" applyAlignment="1">
      <alignment horizontal="center" vertical="center"/>
    </xf>
    <xf numFmtId="0" fontId="19" fillId="26" borderId="29" xfId="0" applyFont="1" applyFill="1" applyBorder="1" applyAlignment="1">
      <alignment horizontal="center" vertical="center"/>
    </xf>
    <xf numFmtId="0" fontId="4" fillId="0" borderId="49" xfId="42" applyFont="1" applyBorder="1" applyAlignment="1" applyProtection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24" borderId="36" xfId="42" applyFont="1" applyFill="1" applyBorder="1" applyAlignment="1" applyProtection="1">
      <alignment horizontal="center" vertical="center" wrapText="1"/>
      <protection/>
    </xf>
    <xf numFmtId="0" fontId="6" fillId="24" borderId="37" xfId="42" applyFont="1" applyFill="1" applyBorder="1" applyAlignment="1" applyProtection="1">
      <alignment horizontal="center" vertical="center" wrapText="1"/>
      <protection/>
    </xf>
    <xf numFmtId="0" fontId="6" fillId="24" borderId="38" xfId="42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>
      <alignment horizontal="center" vertical="center" wrapText="1"/>
    </xf>
    <xf numFmtId="0" fontId="40" fillId="0" borderId="53" xfId="0" applyNumberFormat="1" applyFont="1" applyBorder="1" applyAlignment="1">
      <alignment horizontal="center" vertical="center" wrapText="1"/>
    </xf>
    <xf numFmtId="0" fontId="40" fillId="0" borderId="54" xfId="0" applyNumberFormat="1" applyFont="1" applyBorder="1" applyAlignment="1">
      <alignment horizontal="center" vertical="center" wrapText="1"/>
    </xf>
    <xf numFmtId="0" fontId="40" fillId="0" borderId="55" xfId="0" applyNumberFormat="1" applyFont="1" applyBorder="1" applyAlignment="1">
      <alignment horizontal="center" vertical="center" wrapText="1"/>
    </xf>
    <xf numFmtId="0" fontId="40" fillId="0" borderId="56" xfId="0" applyNumberFormat="1" applyFont="1" applyBorder="1" applyAlignment="1">
      <alignment horizontal="center" vertical="center" wrapText="1"/>
    </xf>
    <xf numFmtId="0" fontId="40" fillId="0" borderId="57" xfId="0" applyNumberFormat="1" applyFont="1" applyBorder="1" applyAlignment="1">
      <alignment horizontal="center" vertical="center" wrapText="1"/>
    </xf>
    <xf numFmtId="0" fontId="40" fillId="0" borderId="5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41" fillId="0" borderId="59" xfId="0" applyNumberFormat="1" applyFont="1" applyBorder="1" applyAlignment="1">
      <alignment horizontal="center" vertical="center" wrapText="1"/>
    </xf>
    <xf numFmtId="0" fontId="41" fillId="0" borderId="60" xfId="0" applyNumberFormat="1" applyFont="1" applyBorder="1" applyAlignment="1">
      <alignment horizontal="center" vertical="center" wrapText="1"/>
    </xf>
    <xf numFmtId="0" fontId="41" fillId="0" borderId="61" xfId="0" applyNumberFormat="1" applyFont="1" applyBorder="1" applyAlignment="1">
      <alignment horizontal="center" vertical="center" wrapText="1"/>
    </xf>
    <xf numFmtId="0" fontId="41" fillId="0" borderId="62" xfId="0" applyNumberFormat="1" applyFont="1" applyBorder="1" applyAlignment="1">
      <alignment horizontal="center" vertical="center" wrapText="1"/>
    </xf>
    <xf numFmtId="0" fontId="41" fillId="0" borderId="63" xfId="0" applyNumberFormat="1" applyFont="1" applyBorder="1" applyAlignment="1">
      <alignment horizontal="center" vertical="center" wrapText="1"/>
    </xf>
    <xf numFmtId="0" fontId="41" fillId="0" borderId="64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42" fillId="0" borderId="65" xfId="0" applyNumberFormat="1" applyFont="1" applyBorder="1" applyAlignment="1">
      <alignment horizontal="center" vertical="center" wrapText="1"/>
    </xf>
    <xf numFmtId="0" fontId="42" fillId="0" borderId="66" xfId="0" applyNumberFormat="1" applyFont="1" applyBorder="1" applyAlignment="1">
      <alignment horizontal="center" vertical="center" wrapText="1"/>
    </xf>
    <xf numFmtId="0" fontId="42" fillId="0" borderId="67" xfId="0" applyNumberFormat="1" applyFont="1" applyBorder="1" applyAlignment="1">
      <alignment horizontal="center" vertical="center" wrapText="1"/>
    </xf>
    <xf numFmtId="0" fontId="42" fillId="0" borderId="68" xfId="0" applyNumberFormat="1" applyFont="1" applyBorder="1" applyAlignment="1">
      <alignment horizontal="center" vertical="center" wrapText="1"/>
    </xf>
    <xf numFmtId="0" fontId="42" fillId="0" borderId="69" xfId="0" applyNumberFormat="1" applyFont="1" applyBorder="1" applyAlignment="1">
      <alignment horizontal="center" vertical="center" wrapText="1"/>
    </xf>
    <xf numFmtId="0" fontId="42" fillId="0" borderId="70" xfId="0" applyNumberFormat="1" applyFont="1" applyBorder="1" applyAlignment="1">
      <alignment horizontal="center" vertical="center" wrapText="1"/>
    </xf>
    <xf numFmtId="0" fontId="7" fillId="0" borderId="39" xfId="42" applyFont="1" applyFill="1" applyBorder="1" applyAlignment="1" applyProtection="1">
      <alignment horizontal="center" vertical="center" wrapText="1"/>
      <protection/>
    </xf>
    <xf numFmtId="0" fontId="8" fillId="0" borderId="39" xfId="0" applyFont="1" applyBorder="1" applyAlignment="1">
      <alignment horizontal="center" vertical="center" wrapText="1"/>
    </xf>
    <xf numFmtId="0" fontId="7" fillId="0" borderId="39" xfId="42" applyFont="1" applyFill="1" applyBorder="1" applyAlignment="1" applyProtection="1">
      <alignment horizontal="left" vertical="center" wrapText="1"/>
      <protection/>
    </xf>
    <xf numFmtId="49" fontId="7" fillId="0" borderId="39" xfId="0" applyNumberFormat="1" applyFont="1" applyBorder="1" applyAlignment="1">
      <alignment horizontal="center" vertical="center" wrapText="1"/>
    </xf>
    <xf numFmtId="0" fontId="7" fillId="17" borderId="39" xfId="0" applyFont="1" applyFill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7" fillId="25" borderId="39" xfId="0" applyFont="1" applyFill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438150</xdr:colOff>
      <xdr:row>1</xdr:row>
      <xdr:rowOff>228600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1</xdr:col>
      <xdr:colOff>257175</xdr:colOff>
      <xdr:row>1</xdr:row>
      <xdr:rowOff>257175</xdr:rowOff>
    </xdr:to>
    <xdr:pic>
      <xdr:nvPicPr>
        <xdr:cNvPr id="2" name="Picture 4" descr="677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47625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55</xdr:row>
      <xdr:rowOff>95250</xdr:rowOff>
    </xdr:from>
    <xdr:to>
      <xdr:col>3</xdr:col>
      <xdr:colOff>647700</xdr:colOff>
      <xdr:row>56</xdr:row>
      <xdr:rowOff>28575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54852"/>
        <a:stretch>
          <a:fillRect/>
        </a:stretch>
      </xdr:blipFill>
      <xdr:spPr>
        <a:xfrm>
          <a:off x="1143000" y="9191625"/>
          <a:ext cx="1905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56</xdr:row>
      <xdr:rowOff>76200</xdr:rowOff>
    </xdr:from>
    <xdr:to>
      <xdr:col>3</xdr:col>
      <xdr:colOff>752475</xdr:colOff>
      <xdr:row>58</xdr:row>
      <xdr:rowOff>9525</xdr:rowOff>
    </xdr:to>
    <xdr:pic>
      <xdr:nvPicPr>
        <xdr:cNvPr id="4" name="Picture 4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44552" b="-4927"/>
        <a:stretch>
          <a:fillRect/>
        </a:stretch>
      </xdr:blipFill>
      <xdr:spPr>
        <a:xfrm>
          <a:off x="1247775" y="9582150"/>
          <a:ext cx="1905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76200</xdr:rowOff>
    </xdr:from>
    <xdr:to>
      <xdr:col>1</xdr:col>
      <xdr:colOff>819150</xdr:colOff>
      <xdr:row>3</xdr:row>
      <xdr:rowOff>0</xdr:rowOff>
    </xdr:to>
    <xdr:pic>
      <xdr:nvPicPr>
        <xdr:cNvPr id="2" name="Picture 8" descr="677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76200"/>
          <a:ext cx="371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38</xdr:row>
      <xdr:rowOff>76200</xdr:rowOff>
    </xdr:from>
    <xdr:to>
      <xdr:col>5</xdr:col>
      <xdr:colOff>219075</xdr:colOff>
      <xdr:row>40</xdr:row>
      <xdr:rowOff>95250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54852"/>
        <a:stretch>
          <a:fillRect/>
        </a:stretch>
      </xdr:blipFill>
      <xdr:spPr>
        <a:xfrm>
          <a:off x="866775" y="6562725"/>
          <a:ext cx="1905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39</xdr:row>
      <xdr:rowOff>152400</xdr:rowOff>
    </xdr:from>
    <xdr:to>
      <xdr:col>6</xdr:col>
      <xdr:colOff>9525</xdr:colOff>
      <xdr:row>42</xdr:row>
      <xdr:rowOff>123825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44552" b="-4927"/>
        <a:stretch>
          <a:fillRect/>
        </a:stretch>
      </xdr:blipFill>
      <xdr:spPr>
        <a:xfrm>
          <a:off x="971550" y="6800850"/>
          <a:ext cx="1905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63;-&#1090;%20&#1056;&#1086;&#1089;&#1089;&#1080;&#1080;%20&#1084;%20&#1071;&#1088;&#1086;&#1089;&#1083;&#1072;&#1074;&#1083;&#1100;%202010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63;-&#1090;%20&#1056;&#1086;&#1089;&#1089;&#1080;&#1080;%20&#1084;%20&#1071;&#1088;&#1086;&#1089;&#1083;&#1072;&#1074;&#1083;&#1100;%202010\&#1055;&#1088;&#1086;&#1090;&#1086;&#1082;&#1086;&#1083;&#1099;\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4-7  марта  2010 г.  г. Ярославль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6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0" sqref="A1:G60"/>
    </sheetView>
  </sheetViews>
  <sheetFormatPr defaultColWidth="9.140625" defaultRowHeight="12.75"/>
  <cols>
    <col min="1" max="1" width="6.8515625" style="0" customWidth="1"/>
    <col min="2" max="2" width="7.14062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68" t="s">
        <v>56</v>
      </c>
      <c r="B1" s="168"/>
      <c r="C1" s="168"/>
      <c r="D1" s="168"/>
      <c r="E1" s="168"/>
      <c r="F1" s="168"/>
      <c r="G1" s="168"/>
    </row>
    <row r="2" spans="2:7" ht="22.5" customHeight="1" thickBot="1">
      <c r="B2" s="160" t="s">
        <v>58</v>
      </c>
      <c r="C2" s="160"/>
      <c r="D2" s="161" t="str">
        <f>HYPERLINK('[1]реквизиты'!$A$2)</f>
        <v>Чемпионат России по самбо среди мужчин</v>
      </c>
      <c r="E2" s="162"/>
      <c r="F2" s="162"/>
      <c r="G2" s="163"/>
    </row>
    <row r="3" spans="2:7" ht="15" customHeight="1">
      <c r="B3" s="131"/>
      <c r="C3" s="171" t="str">
        <f>HYPERLINK('[1]реквизиты'!$A$3)</f>
        <v>4-7  марта  2010 г.  г. Ярославль</v>
      </c>
      <c r="D3" s="171"/>
      <c r="E3" s="171"/>
      <c r="F3" s="158" t="str">
        <f>HYPERLINK('пр.взв.'!D4)</f>
        <v>в.к. 90  кг.</v>
      </c>
      <c r="G3" s="159"/>
    </row>
    <row r="4" spans="1:7" ht="12.75">
      <c r="A4" s="169" t="s">
        <v>10</v>
      </c>
      <c r="B4" s="170" t="s">
        <v>5</v>
      </c>
      <c r="C4" s="169" t="s">
        <v>6</v>
      </c>
      <c r="D4" s="169" t="s">
        <v>7</v>
      </c>
      <c r="E4" s="169" t="s">
        <v>8</v>
      </c>
      <c r="F4" s="169" t="s">
        <v>11</v>
      </c>
      <c r="G4" s="169" t="s">
        <v>9</v>
      </c>
    </row>
    <row r="5" spans="1:7" ht="9.75" customHeight="1">
      <c r="A5" s="169"/>
      <c r="B5" s="170"/>
      <c r="C5" s="169"/>
      <c r="D5" s="169"/>
      <c r="E5" s="169"/>
      <c r="F5" s="169"/>
      <c r="G5" s="169"/>
    </row>
    <row r="6" spans="1:7" ht="12.75" customHeight="1">
      <c r="A6" s="166" t="s">
        <v>25</v>
      </c>
      <c r="B6" s="167">
        <v>14</v>
      </c>
      <c r="C6" s="164" t="str">
        <f>VLOOKUP(B6,'пр.взв.'!B5:G70,2,FALSE)</f>
        <v>Кургинян Эдуард Славикович</v>
      </c>
      <c r="D6" s="156" t="str">
        <f>VLOOKUP(B6,'пр.взв.'!B5:G70,3,FALSE)</f>
        <v>16.12.86 мс</v>
      </c>
      <c r="E6" s="156" t="str">
        <f>VLOOKUP(B6,'пр.взв.'!B5:G70,4,FALSE)</f>
        <v>ЮФО Краснодарский Армавир Д</v>
      </c>
      <c r="F6" s="156" t="str">
        <f>VLOOKUP(B6,'пр.взв.'!B5:G70,5,FALSE)</f>
        <v>011002</v>
      </c>
      <c r="G6" s="164" t="str">
        <f>VLOOKUP(B6,'пр.взв.'!B5:G70,6,FALSE)</f>
        <v>Бабоян РМ</v>
      </c>
    </row>
    <row r="7" spans="1:7" ht="12.75" customHeight="1">
      <c r="A7" s="166"/>
      <c r="B7" s="167"/>
      <c r="C7" s="165"/>
      <c r="D7" s="157"/>
      <c r="E7" s="157"/>
      <c r="F7" s="157"/>
      <c r="G7" s="165"/>
    </row>
    <row r="8" spans="1:7" ht="12.75" customHeight="1">
      <c r="A8" s="166" t="s">
        <v>26</v>
      </c>
      <c r="B8" s="167">
        <v>5</v>
      </c>
      <c r="C8" s="164" t="str">
        <f>VLOOKUP(B8,'пр.взв.'!B7:G70,2,FALSE)</f>
        <v>Черноскулов Альсим Леонидович</v>
      </c>
      <c r="D8" s="156" t="str">
        <f>VLOOKUP(B8,'пр.взв.'!B7:G70,3,FALSE)</f>
        <v>11.05..83 змс</v>
      </c>
      <c r="E8" s="156" t="str">
        <f>VLOOKUP(B8,'пр.взв.'!B7:G70,4,FALSE)</f>
        <v>УФО Свердловская В.Пышма ВС</v>
      </c>
      <c r="F8" s="156" t="str">
        <f>VLOOKUP(B8,'пр.взв.'!B7:G70,5,FALSE)</f>
        <v>000684</v>
      </c>
      <c r="G8" s="164" t="str">
        <f>VLOOKUP(B8,'пр.взв.'!B7:G70,6,FALSE)</f>
        <v>Парфенов ВП Мельников АН</v>
      </c>
    </row>
    <row r="9" spans="1:7" ht="12.75" customHeight="1">
      <c r="A9" s="166"/>
      <c r="B9" s="167"/>
      <c r="C9" s="165"/>
      <c r="D9" s="157"/>
      <c r="E9" s="157"/>
      <c r="F9" s="157"/>
      <c r="G9" s="165"/>
    </row>
    <row r="10" spans="1:7" ht="12.75" customHeight="1">
      <c r="A10" s="166" t="s">
        <v>28</v>
      </c>
      <c r="B10" s="167">
        <v>20</v>
      </c>
      <c r="C10" s="164" t="str">
        <f>VLOOKUP(B10,'пр.взв.'!B7:G70,2,FALSE)</f>
        <v>Ситимов Азамат Байзетович</v>
      </c>
      <c r="D10" s="156" t="str">
        <f>VLOOKUP(B10,'пр.взв.'!B7:G70,3,FALSE)</f>
        <v>11.08.89 мс</v>
      </c>
      <c r="E10" s="156" t="str">
        <f>VLOOKUP(B10,'пр.взв.'!B7:G70,4,FALSE)</f>
        <v>ЮФО Краснодарский Лабинск Д</v>
      </c>
      <c r="F10" s="156">
        <f>VLOOKUP(B10,'пр.взв.'!B7:G70,5,FALSE)</f>
        <v>0</v>
      </c>
      <c r="G10" s="164" t="str">
        <f>VLOOKUP(B10,'пр.взв.'!B7:G70,6,FALSE)</f>
        <v>Нагоев Рамазан Мухарбиевич</v>
      </c>
    </row>
    <row r="11" spans="1:7" ht="12.75" customHeight="1">
      <c r="A11" s="166"/>
      <c r="B11" s="167"/>
      <c r="C11" s="165"/>
      <c r="D11" s="157"/>
      <c r="E11" s="157"/>
      <c r="F11" s="157"/>
      <c r="G11" s="165"/>
    </row>
    <row r="12" spans="1:7" ht="12.75" customHeight="1">
      <c r="A12" s="166" t="s">
        <v>28</v>
      </c>
      <c r="B12" s="167">
        <v>3</v>
      </c>
      <c r="C12" s="164" t="str">
        <f>VLOOKUP(B12,'пр.взв.'!B7:G70,2,FALSE)</f>
        <v>Вакаев Шейх-Магомед Ширваниевич</v>
      </c>
      <c r="D12" s="156" t="str">
        <f>VLOOKUP(B12,'пр.взв.'!B7:G70,3,FALSE)</f>
        <v>30.10.87 мсмк</v>
      </c>
      <c r="E12" s="156" t="str">
        <f>VLOOKUP(B12,'пр.взв.'!B7:G70,4,FALSE)</f>
        <v>ЮФО Чеченская  Аргун Д</v>
      </c>
      <c r="F12" s="156" t="str">
        <f>VLOOKUP(B12,'пр.взв.'!B7:G70,5,FALSE)</f>
        <v>001208</v>
      </c>
      <c r="G12" s="164" t="str">
        <f>VLOOKUP(B12,'пр.взв.'!B7:G70,6,FALSE)</f>
        <v>Аюбов И, Абдул-Азиев Х</v>
      </c>
    </row>
    <row r="13" spans="1:7" ht="12.75" customHeight="1">
      <c r="A13" s="166"/>
      <c r="B13" s="167"/>
      <c r="C13" s="165"/>
      <c r="D13" s="157"/>
      <c r="E13" s="157"/>
      <c r="F13" s="157"/>
      <c r="G13" s="165"/>
    </row>
    <row r="14" spans="1:7" ht="12.75" customHeight="1">
      <c r="A14" s="166" t="s">
        <v>32</v>
      </c>
      <c r="B14" s="167">
        <v>17</v>
      </c>
      <c r="C14" s="164" t="str">
        <f>VLOOKUP(B14,'пр.взв.'!B7:G70,2,FALSE)</f>
        <v>Филиппов Алексей Николаевич</v>
      </c>
      <c r="D14" s="156" t="str">
        <f>VLOOKUP(B14,'пр.взв.'!B7:G70,3,FALSE)</f>
        <v>22.02.84 мс</v>
      </c>
      <c r="E14" s="156" t="str">
        <f>VLOOKUP(B14,'пр.взв.'!B7:G70,4,FALSE)</f>
        <v>ПФО Нижегородская Н.Новгород  Д</v>
      </c>
      <c r="F14" s="156" t="str">
        <f>VLOOKUP(B14,'пр.взв.'!B7:G70,5,FALSE)</f>
        <v>000418</v>
      </c>
      <c r="G14" s="164" t="str">
        <f>VLOOKUP(B14,'пр.взв.'!B7:G70,6,FALSE)</f>
        <v>Ефремов ЕА </v>
      </c>
    </row>
    <row r="15" spans="1:7" ht="12.75" customHeight="1">
      <c r="A15" s="166"/>
      <c r="B15" s="167"/>
      <c r="C15" s="165"/>
      <c r="D15" s="157"/>
      <c r="E15" s="157"/>
      <c r="F15" s="157"/>
      <c r="G15" s="165"/>
    </row>
    <row r="16" spans="1:7" ht="12.75" customHeight="1">
      <c r="A16" s="166" t="s">
        <v>32</v>
      </c>
      <c r="B16" s="167">
        <v>10</v>
      </c>
      <c r="C16" s="164" t="str">
        <f>VLOOKUP(B16,'пр.взв.'!B7:G70,2,FALSE)</f>
        <v>Зеленяк Дмитрий Сергеевич</v>
      </c>
      <c r="D16" s="156" t="str">
        <f>VLOOKUP(B16,'пр.взв.'!B7:G70,3,FALSE)</f>
        <v>15.02.84 мс</v>
      </c>
      <c r="E16" s="156" t="str">
        <f>VLOOKUP(B16,'пр.взв.'!B7:G70,4,FALSE)</f>
        <v>УФО Свердловская В.Пышма ПР</v>
      </c>
      <c r="F16" s="156" t="str">
        <f>VLOOKUP(B16,'пр.взв.'!B7:G70,5,FALSE)</f>
        <v>001447</v>
      </c>
      <c r="G16" s="164" t="str">
        <f>VLOOKUP(B16,'пр.взв.'!B7:G70,6,FALSE)</f>
        <v>Стеннков ВГ Мельников АН</v>
      </c>
    </row>
    <row r="17" spans="1:7" ht="12.75" customHeight="1">
      <c r="A17" s="166"/>
      <c r="B17" s="167"/>
      <c r="C17" s="165"/>
      <c r="D17" s="157"/>
      <c r="E17" s="157"/>
      <c r="F17" s="157"/>
      <c r="G17" s="165"/>
    </row>
    <row r="18" spans="1:7" ht="12.75" customHeight="1">
      <c r="A18" s="166" t="s">
        <v>193</v>
      </c>
      <c r="B18" s="167">
        <v>19</v>
      </c>
      <c r="C18" s="164" t="str">
        <f>VLOOKUP(B18,'пр.взв.'!B7:G70,2,FALSE)</f>
        <v>Шульга Виталий Викторович</v>
      </c>
      <c r="D18" s="156" t="str">
        <f>VLOOKUP(B18,'пр.взв.'!B7:G70,3,FALSE)</f>
        <v>15.08.88 мс</v>
      </c>
      <c r="E18" s="156" t="str">
        <f>VLOOKUP(B18,'пр.взв.'!B7:G70,4,FALSE)</f>
        <v>УФО ХМАО-Югра</v>
      </c>
      <c r="F18" s="156">
        <f>VLOOKUP(B18,'пр.взв.'!B7:G70,5,FALSE)</f>
        <v>0</v>
      </c>
      <c r="G18" s="164" t="str">
        <f>VLOOKUP(B18,'пр.взв.'!B7:G70,6,FALSE)</f>
        <v>Магеррамов АС, Петрова ОЮ</v>
      </c>
    </row>
    <row r="19" spans="1:7" ht="12.75" customHeight="1">
      <c r="A19" s="166"/>
      <c r="B19" s="167"/>
      <c r="C19" s="165"/>
      <c r="D19" s="157"/>
      <c r="E19" s="157"/>
      <c r="F19" s="157"/>
      <c r="G19" s="165"/>
    </row>
    <row r="20" spans="1:7" ht="12.75" customHeight="1">
      <c r="A20" s="166" t="s">
        <v>193</v>
      </c>
      <c r="B20" s="167">
        <v>4</v>
      </c>
      <c r="C20" s="164" t="str">
        <f>VLOOKUP(B20,'пр.взв.'!B7:G70,2,FALSE)</f>
        <v>Стороженко Виктор Петрович</v>
      </c>
      <c r="D20" s="156" t="str">
        <f>VLOOKUP(B20,'пр.взв.'!B7:G70,3,FALSE)</f>
        <v>12.12.79 мсмк</v>
      </c>
      <c r="E20" s="156" t="str">
        <f>VLOOKUP(B20,'пр.взв.'!B7:G70,4,FALSE)</f>
        <v>ДВФО Приморский Артем Д</v>
      </c>
      <c r="F20" s="156" t="str">
        <f>VLOOKUP(B20,'пр.взв.'!B7:G70,5,FALSE)</f>
        <v>000707</v>
      </c>
      <c r="G20" s="164" t="str">
        <f>VLOOKUP(B20,'пр.взв.'!B7:G70,6,FALSE)</f>
        <v>Урядов ВВ, Шкедов СГ</v>
      </c>
    </row>
    <row r="21" spans="1:7" ht="12.75" customHeight="1">
      <c r="A21" s="166"/>
      <c r="B21" s="167"/>
      <c r="C21" s="165"/>
      <c r="D21" s="157"/>
      <c r="E21" s="157"/>
      <c r="F21" s="157"/>
      <c r="G21" s="165"/>
    </row>
    <row r="22" spans="1:7" ht="12.75" customHeight="1">
      <c r="A22" s="166" t="s">
        <v>194</v>
      </c>
      <c r="B22" s="167">
        <v>13</v>
      </c>
      <c r="C22" s="164" t="str">
        <f>VLOOKUP(B22,'пр.взв.'!B7:G70,2,FALSE)</f>
        <v>Широбоков Никита Андреевич</v>
      </c>
      <c r="D22" s="156" t="str">
        <f>VLOOKUP(B22,'пр.взв.'!B7:G70,3,FALSE)</f>
        <v>02.02.88 мс</v>
      </c>
      <c r="E22" s="156" t="str">
        <f>VLOOKUP(B22,'пр.взв.'!B7:G70,4,FALSE)</f>
        <v>ЮФО Ростов Д</v>
      </c>
      <c r="F22" s="156" t="str">
        <f>VLOOKUP(B22,'пр.взв.'!B7:G70,5,FALSE)</f>
        <v>001293</v>
      </c>
      <c r="G22" s="164" t="str">
        <f>VLOOKUP(B22,'пр.взв.'!B7:G70,6,FALSE)</f>
        <v>Широбоков АМ</v>
      </c>
    </row>
    <row r="23" spans="1:7" ht="12.75" customHeight="1">
      <c r="A23" s="166"/>
      <c r="B23" s="167"/>
      <c r="C23" s="165"/>
      <c r="D23" s="157"/>
      <c r="E23" s="157"/>
      <c r="F23" s="157"/>
      <c r="G23" s="165"/>
    </row>
    <row r="24" spans="1:7" ht="12.75" customHeight="1">
      <c r="A24" s="166" t="s">
        <v>194</v>
      </c>
      <c r="B24" s="167">
        <v>23</v>
      </c>
      <c r="C24" s="164" t="str">
        <f>VLOOKUP(B24,'пр.взв.'!B7:G70,2,FALSE)</f>
        <v>Штырков Иван Владимирович</v>
      </c>
      <c r="D24" s="156" t="str">
        <f>VLOOKUP(B24,'пр.взв.'!B7:G70,3,FALSE)</f>
        <v>06.09.88 мс</v>
      </c>
      <c r="E24" s="156" t="str">
        <f>VLOOKUP(B24,'пр.взв.'!B7:G70,4,FALSE)</f>
        <v>УФО Свердловская Екатеринбург МО</v>
      </c>
      <c r="F24" s="156">
        <f>VLOOKUP(B24,'пр.взв.'!B7:G70,5,FALSE)</f>
        <v>0</v>
      </c>
      <c r="G24" s="164" t="str">
        <f>VLOOKUP(B24,'пр.взв.'!B7:G70,6,FALSE)</f>
        <v>Козлов АА  </v>
      </c>
    </row>
    <row r="25" spans="1:7" ht="12.75" customHeight="1">
      <c r="A25" s="166"/>
      <c r="B25" s="167"/>
      <c r="C25" s="165"/>
      <c r="D25" s="157"/>
      <c r="E25" s="157"/>
      <c r="F25" s="157"/>
      <c r="G25" s="165"/>
    </row>
    <row r="26" spans="1:7" ht="12.75" customHeight="1">
      <c r="A26" s="166" t="s">
        <v>194</v>
      </c>
      <c r="B26" s="167">
        <v>6</v>
      </c>
      <c r="C26" s="164" t="str">
        <f>VLOOKUP(B26,'пр.взв.'!B7:G70,2,FALSE)</f>
        <v>Говядин Сергей Сергеевич</v>
      </c>
      <c r="D26" s="156" t="str">
        <f>VLOOKUP(B26,'пр.взв.'!B7:G70,3,FALSE)</f>
        <v>15.02.91 кмс</v>
      </c>
      <c r="E26" s="156" t="str">
        <f>VLOOKUP(B26,'пр.взв.'!B7:G70,4,FALSE)</f>
        <v>ЦФО Брянская Брянск Д</v>
      </c>
      <c r="F26" s="156" t="str">
        <f>VLOOKUP(B26,'пр.взв.'!B7:G70,5,FALSE)</f>
        <v>003880</v>
      </c>
      <c r="G26" s="164" t="str">
        <f>VLOOKUP(B26,'пр.взв.'!B7:G70,6,FALSE)</f>
        <v>Терешок АА Фукс АИ</v>
      </c>
    </row>
    <row r="27" spans="1:7" ht="12.75" customHeight="1">
      <c r="A27" s="166"/>
      <c r="B27" s="167"/>
      <c r="C27" s="165"/>
      <c r="D27" s="157"/>
      <c r="E27" s="157"/>
      <c r="F27" s="157"/>
      <c r="G27" s="165"/>
    </row>
    <row r="28" spans="1:7" ht="12.75" customHeight="1">
      <c r="A28" s="166" t="s">
        <v>194</v>
      </c>
      <c r="B28" s="167">
        <v>8</v>
      </c>
      <c r="C28" s="164" t="str">
        <f>VLOOKUP(B28,'пр.взв.'!B7:G70,2,FALSE)</f>
        <v>Орлов Иван Николаевич</v>
      </c>
      <c r="D28" s="156" t="str">
        <f>VLOOKUP(B28,'пр.взв.'!B7:G70,3,FALSE)</f>
        <v>07.05.85 МС</v>
      </c>
      <c r="E28" s="156" t="str">
        <f>VLOOKUP(B28,'пр.взв.'!B7:G70,4,FALSE)</f>
        <v>ПФО Пермский Пермь Д</v>
      </c>
      <c r="F28" s="156" t="str">
        <f>VLOOKUP(B28,'пр.взв.'!B7:G70,5,FALSE)</f>
        <v>000320</v>
      </c>
      <c r="G28" s="164" t="str">
        <f>VLOOKUP(B28,'пр.взв.'!B7:G70,6,FALSE)</f>
        <v>Забалуев АИ, Салихов РХ</v>
      </c>
    </row>
    <row r="29" spans="1:7" ht="12.75" customHeight="1">
      <c r="A29" s="166"/>
      <c r="B29" s="167"/>
      <c r="C29" s="165"/>
      <c r="D29" s="157"/>
      <c r="E29" s="157"/>
      <c r="F29" s="157"/>
      <c r="G29" s="165"/>
    </row>
    <row r="30" spans="1:7" ht="12.75" customHeight="1">
      <c r="A30" s="166" t="s">
        <v>195</v>
      </c>
      <c r="B30" s="167">
        <v>21</v>
      </c>
      <c r="C30" s="164" t="str">
        <f>VLOOKUP(B30,'пр.взв.'!B7:G70,2,FALSE)</f>
        <v>Иванов Анатолий Викторович</v>
      </c>
      <c r="D30" s="156" t="str">
        <f>VLOOKUP(B30,'пр.взв.'!B7:G70,3,FALSE)</f>
        <v>05.02.87 мс</v>
      </c>
      <c r="E30" s="156" t="str">
        <f>VLOOKUP(B30,'пр.взв.'!B7:G70,4,FALSE)</f>
        <v>УФО Курганская Курган МС</v>
      </c>
      <c r="F30" s="156">
        <f>VLOOKUP(B30,'пр.взв.'!B7:G70,5,FALSE)</f>
        <v>0</v>
      </c>
      <c r="G30" s="164" t="str">
        <f>VLOOKUP(B30,'пр.взв.'!B7:G70,6,FALSE)</f>
        <v>Евтодев ВФ</v>
      </c>
    </row>
    <row r="31" spans="1:7" ht="12.75" customHeight="1">
      <c r="A31" s="166"/>
      <c r="B31" s="167"/>
      <c r="C31" s="165"/>
      <c r="D31" s="157"/>
      <c r="E31" s="157"/>
      <c r="F31" s="157"/>
      <c r="G31" s="165"/>
    </row>
    <row r="32" spans="1:7" ht="12.75" customHeight="1">
      <c r="A32" s="166" t="s">
        <v>195</v>
      </c>
      <c r="B32" s="167">
        <v>11</v>
      </c>
      <c r="C32" s="156" t="str">
        <f>VLOOKUP(B32,'пр.взв.'!B7:G70,2,FALSE)</f>
        <v>Коломыц Андрей Николаевич</v>
      </c>
      <c r="D32" s="156" t="str">
        <f>VLOOKUP(C32,'пр.взв.'!C7:H70,2,FALSE)</f>
        <v>15.09.84 мс</v>
      </c>
      <c r="E32" s="156" t="str">
        <f>VLOOKUP(B32,'пр.взв.'!B7:G70,4,FALSE)</f>
        <v>ЮФО РСО-Алания МО</v>
      </c>
      <c r="F32" s="156" t="str">
        <f>VLOOKUP(B32,'пр.взв.'!B7:G70,5,FALSE)</f>
        <v>000712.</v>
      </c>
      <c r="G32" s="164" t="str">
        <f>VLOOKUP(B32,'пр.взв.'!B7:G70,6,FALSE)</f>
        <v>Гасиев П, Колиев И</v>
      </c>
    </row>
    <row r="33" spans="1:7" ht="12.75" customHeight="1">
      <c r="A33" s="166"/>
      <c r="B33" s="167"/>
      <c r="C33" s="157"/>
      <c r="D33" s="157"/>
      <c r="E33" s="157"/>
      <c r="F33" s="157"/>
      <c r="G33" s="165"/>
    </row>
    <row r="34" spans="1:7" ht="12.75" customHeight="1">
      <c r="A34" s="166" t="s">
        <v>195</v>
      </c>
      <c r="B34" s="167">
        <v>12</v>
      </c>
      <c r="C34" s="164" t="str">
        <f>VLOOKUP(B34,'пр.взв.'!B7:G70,2,FALSE)</f>
        <v>Клепалов Антон Александрович</v>
      </c>
      <c r="D34" s="156" t="str">
        <f>VLOOKUP(B34,'пр.взв.'!B7:G70,3,FALSE)</f>
        <v>09.12.87 кмс</v>
      </c>
      <c r="E34" s="156" t="str">
        <f>VLOOKUP(B34,'пр.взв.'!B7:G70,4,FALSE)</f>
        <v>УФО Свердловская В.Пышма ПР</v>
      </c>
      <c r="F34" s="156" t="str">
        <f>VLOOKUP(B34,'пр.взв.'!B7:G70,5,FALSE)</f>
        <v>001308</v>
      </c>
      <c r="G34" s="164" t="str">
        <f>VLOOKUP(B34,'пр.взв.'!B7:G70,6,FALSE)</f>
        <v>Стеннков ВГ Мельников АН</v>
      </c>
    </row>
    <row r="35" spans="1:7" ht="12.75" customHeight="1">
      <c r="A35" s="166"/>
      <c r="B35" s="167"/>
      <c r="C35" s="165"/>
      <c r="D35" s="157"/>
      <c r="E35" s="157"/>
      <c r="F35" s="157"/>
      <c r="G35" s="165"/>
    </row>
    <row r="36" spans="1:7" ht="12.75" customHeight="1">
      <c r="A36" s="166" t="s">
        <v>196</v>
      </c>
      <c r="B36" s="167">
        <v>9</v>
      </c>
      <c r="C36" s="164" t="str">
        <f>VLOOKUP(B36,'пр.взв.'!B7:G70,2,FALSE)</f>
        <v>Баялиев Мовладий Хусеевич</v>
      </c>
      <c r="D36" s="156" t="str">
        <f>VLOOKUP(B36,'пр.взв.'!B7:G70,3,FALSE)</f>
        <v>06.04.84 мсмк</v>
      </c>
      <c r="E36" s="156" t="str">
        <f>VLOOKUP(B36,'пр.взв.'!B7:G70,4,FALSE)</f>
        <v>ЮФО Краснодарский Армавир Д</v>
      </c>
      <c r="F36" s="156" t="str">
        <f>VLOOKUP(B36,'пр.взв.'!B7:G70,5,FALSE)</f>
        <v>000311</v>
      </c>
      <c r="G36" s="164" t="str">
        <f>VLOOKUP(B36,'пр.взв.'!B7:G70,6,FALSE)</f>
        <v>Маркарян АЮ</v>
      </c>
    </row>
    <row r="37" spans="1:7" ht="12.75" customHeight="1">
      <c r="A37" s="166"/>
      <c r="B37" s="167"/>
      <c r="C37" s="165"/>
      <c r="D37" s="157"/>
      <c r="E37" s="157"/>
      <c r="F37" s="157"/>
      <c r="G37" s="165"/>
    </row>
    <row r="38" spans="1:7" ht="12.75" customHeight="1">
      <c r="A38" s="166" t="s">
        <v>196</v>
      </c>
      <c r="B38" s="167">
        <v>15</v>
      </c>
      <c r="C38" s="164" t="str">
        <f>VLOOKUP(B38,'пр.взв.'!B7:G70,2,FALSE)</f>
        <v>Воронин Дмитрий Андреевич</v>
      </c>
      <c r="D38" s="156" t="str">
        <f>VLOOKUP(B38,'пр.взв.'!B7:G70,3,FALSE)</f>
        <v>07.02.85 мс</v>
      </c>
      <c r="E38" s="156" t="str">
        <f>VLOOKUP(B38,'пр.взв.'!B7:G70,4,FALSE)</f>
        <v>ЦФО Костромская Кострома ПР</v>
      </c>
      <c r="F38" s="156" t="str">
        <f>VLOOKUP(B38,'пр.взв.'!B7:G70,5,FALSE)</f>
        <v>001435</v>
      </c>
      <c r="G38" s="164" t="str">
        <f>VLOOKUP(B38,'пр.взв.'!B7:G70,6,FALSE)</f>
        <v>Коркин ЮД Степанов АА</v>
      </c>
    </row>
    <row r="39" spans="1:7" ht="12.75" customHeight="1">
      <c r="A39" s="166"/>
      <c r="B39" s="167"/>
      <c r="C39" s="165"/>
      <c r="D39" s="157"/>
      <c r="E39" s="157"/>
      <c r="F39" s="157"/>
      <c r="G39" s="165"/>
    </row>
    <row r="40" spans="1:7" ht="12.75" customHeight="1">
      <c r="A40" s="166" t="s">
        <v>196</v>
      </c>
      <c r="B40" s="167">
        <v>2</v>
      </c>
      <c r="C40" s="164" t="str">
        <f>VLOOKUP(B40,'пр.взв.'!B7:G70,2,FALSE)</f>
        <v>Новосадов Егор Федорович</v>
      </c>
      <c r="D40" s="156" t="str">
        <f>VLOOKUP(B40,'пр.взв.'!B7:G70,3,FALSE)</f>
        <v>08.12.88 кмс</v>
      </c>
      <c r="E40" s="156" t="str">
        <f>VLOOKUP(B40,'пр.взв.'!B7:G70,4,FALSE)</f>
        <v>Москва Д</v>
      </c>
      <c r="F40" s="156" t="str">
        <f>VLOOKUP(B40,'пр.взв.'!B7:G70,5,FALSE)</f>
        <v>000226</v>
      </c>
      <c r="G40" s="164" t="str">
        <f>VLOOKUP(B40,'пр.взв.'!B7:G70,6,FALSE)</f>
        <v>Чернов КК Бобылев АБ</v>
      </c>
    </row>
    <row r="41" spans="1:7" ht="12.75" customHeight="1">
      <c r="A41" s="166"/>
      <c r="B41" s="167"/>
      <c r="C41" s="165"/>
      <c r="D41" s="157"/>
      <c r="E41" s="157"/>
      <c r="F41" s="157"/>
      <c r="G41" s="165"/>
    </row>
    <row r="42" spans="1:7" ht="12.75" customHeight="1">
      <c r="A42" s="166" t="s">
        <v>196</v>
      </c>
      <c r="B42" s="167">
        <v>16</v>
      </c>
      <c r="C42" s="164" t="str">
        <f>VLOOKUP(B42,'пр.взв.'!B7:G70,2,FALSE)</f>
        <v>Баранов Илья Владимирович</v>
      </c>
      <c r="D42" s="156" t="str">
        <f>VLOOKUP(B42,'пр.взв.'!B7:G70,3,FALSE)</f>
        <v>18.07.88 мс</v>
      </c>
      <c r="E42" s="156" t="str">
        <f>VLOOKUP(B42,'пр.взв.'!B7:G70,4,FALSE)</f>
        <v>ЦФО Ярославская Ярославль МО</v>
      </c>
      <c r="F42" s="156" t="str">
        <f>VLOOKUP(B42,'пр.взв.'!B7:G70,5,FALSE)</f>
        <v>002230</v>
      </c>
      <c r="G42" s="164" t="str">
        <f>VLOOKUP(B42,'пр.взв.'!B7:G70,6,FALSE)</f>
        <v>Санников АА</v>
      </c>
    </row>
    <row r="43" spans="1:7" ht="12.75" customHeight="1">
      <c r="A43" s="166"/>
      <c r="B43" s="167"/>
      <c r="C43" s="165"/>
      <c r="D43" s="157"/>
      <c r="E43" s="157"/>
      <c r="F43" s="157"/>
      <c r="G43" s="165"/>
    </row>
    <row r="44" spans="1:7" ht="12.75" customHeight="1">
      <c r="A44" s="166" t="s">
        <v>197</v>
      </c>
      <c r="B44" s="167">
        <v>1</v>
      </c>
      <c r="C44" s="164" t="str">
        <f>VLOOKUP(B44,'пр.взв.'!B7:G70,2,FALSE)</f>
        <v>Осипенко Виктор Иванович</v>
      </c>
      <c r="D44" s="156" t="str">
        <f>VLOOKUP(B44,'пр.взв.'!B7:G70,3,FALSE)</f>
        <v>08.01.91 мс</v>
      </c>
      <c r="E44" s="156" t="str">
        <f>VLOOKUP(B44,'пр.взв.'!B7:G70,4,FALSE)</f>
        <v>ЦФО Брянская Брянск ВС</v>
      </c>
      <c r="F44" s="156" t="str">
        <f>VLOOKUP(B44,'пр.взв.'!B7:G70,5,FALSE)</f>
        <v>0151130</v>
      </c>
      <c r="G44" s="164" t="str">
        <f>VLOOKUP(B44,'пр.взв.'!B7:G70,6,FALSE)</f>
        <v>Портнов СВ Зубов РП </v>
      </c>
    </row>
    <row r="45" spans="1:7" ht="12.75" customHeight="1">
      <c r="A45" s="166"/>
      <c r="B45" s="167"/>
      <c r="C45" s="165"/>
      <c r="D45" s="157"/>
      <c r="E45" s="157"/>
      <c r="F45" s="157"/>
      <c r="G45" s="165"/>
    </row>
    <row r="46" spans="1:7" ht="12.75" customHeight="1">
      <c r="A46" s="166" t="s">
        <v>197</v>
      </c>
      <c r="B46" s="167">
        <v>25</v>
      </c>
      <c r="C46" s="164" t="str">
        <f>VLOOKUP(B46,'пр.взв.'!B7:G70,2,FALSE)</f>
        <v>Спасенников Олег Сергеевич</v>
      </c>
      <c r="D46" s="156" t="str">
        <f>VLOOKUP(B46,'пр.взв.'!B7:G70,3,FALSE)</f>
        <v>22.07.87 мс</v>
      </c>
      <c r="E46" s="156" t="str">
        <f>VLOOKUP(B46,'пр.взв.'!B7:G70,4,FALSE)</f>
        <v>ДВФО Приморский Владивосток РССС</v>
      </c>
      <c r="F46" s="156" t="str">
        <f>VLOOKUP(B46,'пр.взв.'!B7:G70,5,FALSE)</f>
        <v>001201</v>
      </c>
      <c r="G46" s="164" t="str">
        <f>VLOOKUP(B46,'пр.взв.'!B7:G70,6,FALSE)</f>
        <v>Сорванов ВА Левин СЛ Свиягина СЛ</v>
      </c>
    </row>
    <row r="47" spans="1:7" ht="12.75" customHeight="1">
      <c r="A47" s="166"/>
      <c r="B47" s="167"/>
      <c r="C47" s="165"/>
      <c r="D47" s="157"/>
      <c r="E47" s="157"/>
      <c r="F47" s="157"/>
      <c r="G47" s="165"/>
    </row>
    <row r="48" spans="1:7" ht="12.75" customHeight="1">
      <c r="A48" s="166" t="s">
        <v>197</v>
      </c>
      <c r="B48" s="167">
        <v>7</v>
      </c>
      <c r="C48" s="164" t="str">
        <f>VLOOKUP(B48,'пр.взв.'!B7:G70,2,FALSE)</f>
        <v>Синюков Иван Васильевич</v>
      </c>
      <c r="D48" s="156" t="str">
        <f>VLOOKUP(B48,'пр.взв.'!B7:G70,3,FALSE)</f>
        <v>11.04.87 кмс</v>
      </c>
      <c r="E48" s="156" t="str">
        <f>VLOOKUP(B48,'пр.взв.'!B7:G70,4,FALSE)</f>
        <v>ПФО Пензенская Пенза Д</v>
      </c>
      <c r="F48" s="156" t="str">
        <f>VLOOKUP(B48,'пр.взв.'!B7:G70,5,FALSE)</f>
        <v>001152</v>
      </c>
      <c r="G48" s="164" t="str">
        <f>VLOOKUP(B48,'пр.взв.'!B7:G70,6,FALSE)</f>
        <v>Можаров АВ Аникин МС</v>
      </c>
    </row>
    <row r="49" spans="1:7" ht="12.75" customHeight="1">
      <c r="A49" s="166"/>
      <c r="B49" s="167"/>
      <c r="C49" s="165"/>
      <c r="D49" s="157"/>
      <c r="E49" s="157"/>
      <c r="F49" s="157"/>
      <c r="G49" s="165"/>
    </row>
    <row r="50" spans="1:7" ht="12.75" customHeight="1">
      <c r="A50" s="166" t="s">
        <v>197</v>
      </c>
      <c r="B50" s="167">
        <v>18</v>
      </c>
      <c r="C50" s="164" t="str">
        <f>VLOOKUP(B50,'пр.взв.'!B7:G70,2,FALSE)</f>
        <v>Зарипов Алмаз Азатович</v>
      </c>
      <c r="D50" s="156" t="str">
        <f>VLOOKUP(B50,'пр.взв.'!B7:G70,3,FALSE)</f>
        <v>09.12.89 кмс</v>
      </c>
      <c r="E50" s="156" t="str">
        <f>VLOOKUP(B50,'пр.взв.'!B7:G70,4,FALSE)</f>
        <v>ПФО Р.Татарстан Казань Д</v>
      </c>
      <c r="F50" s="156" t="str">
        <f>VLOOKUP(B50,'пр.взв.'!B7:G70,5,FALSE)</f>
        <v>001699</v>
      </c>
      <c r="G50" s="164" t="str">
        <f>VLOOKUP(B50,'пр.взв.'!B7:G70,6,FALSE)</f>
        <v>Бадерт денов МИ Сагдиев АВ</v>
      </c>
    </row>
    <row r="51" spans="1:7" ht="12.75" customHeight="1">
      <c r="A51" s="166"/>
      <c r="B51" s="167"/>
      <c r="C51" s="165"/>
      <c r="D51" s="157"/>
      <c r="E51" s="157"/>
      <c r="F51" s="157"/>
      <c r="G51" s="165"/>
    </row>
    <row r="52" spans="1:7" ht="12.75" customHeight="1">
      <c r="A52" s="166" t="s">
        <v>197</v>
      </c>
      <c r="B52" s="167">
        <v>22</v>
      </c>
      <c r="C52" s="164" t="str">
        <f>VLOOKUP(B52,'пр.взв.'!B7:G70,2,FALSE)</f>
        <v>Зотов Виктор Андреевич</v>
      </c>
      <c r="D52" s="156" t="str">
        <f>VLOOKUP(B52,'пр.взв.'!B7:G70,3,FALSE)</f>
        <v>17.12.85 мс</v>
      </c>
      <c r="E52" s="156" t="str">
        <f>VLOOKUP(B52,'пр.взв.'!B7:G70,4,FALSE)</f>
        <v>СЗФО Калининградская Калининград Д</v>
      </c>
      <c r="F52" s="156" t="str">
        <f>VLOOKUP(B52,'пр.взв.'!B7:G70,5,FALSE)</f>
        <v>000372</v>
      </c>
      <c r="G52" s="164" t="str">
        <f>VLOOKUP(B52,'пр.взв.'!B7:G70,6,FALSE)</f>
        <v>Чуева ЛП Ярмолюк ВС</v>
      </c>
    </row>
    <row r="53" spans="1:7" ht="12.75" customHeight="1">
      <c r="A53" s="166"/>
      <c r="B53" s="167"/>
      <c r="C53" s="165"/>
      <c r="D53" s="157"/>
      <c r="E53" s="157"/>
      <c r="F53" s="157"/>
      <c r="G53" s="165"/>
    </row>
    <row r="54" spans="1:7" ht="12.75" customHeight="1">
      <c r="A54" s="166" t="s">
        <v>197</v>
      </c>
      <c r="B54" s="167">
        <v>24</v>
      </c>
      <c r="C54" s="164" t="str">
        <f>VLOOKUP(B54,'пр.взв.'!B7:G70,2,FALSE)</f>
        <v>Бисултанов Адлан Ибрагимович</v>
      </c>
      <c r="D54" s="156" t="str">
        <f>VLOOKUP(B54,'пр.взв.'!B7:G70,3,FALSE)</f>
        <v>07.05.89 мс</v>
      </c>
      <c r="E54" s="156" t="str">
        <f>VLOOKUP(B54,'пр.взв.'!B7:G70,4,FALSE)</f>
        <v>ЮФО Чеченская Аргун Д</v>
      </c>
      <c r="F54" s="156" t="str">
        <f>VLOOKUP(B54,'пр.взв.'!B7:G70,5,FALSE)</f>
        <v>006359</v>
      </c>
      <c r="G54" s="164" t="str">
        <f>VLOOKUP(B54,'пр.взв.'!B7:G70,6,FALSE)</f>
        <v>Аюбов И, Абдул-Азиев Х</v>
      </c>
    </row>
    <row r="55" spans="1:7" ht="12.75" customHeight="1">
      <c r="A55" s="166"/>
      <c r="B55" s="167"/>
      <c r="C55" s="165"/>
      <c r="D55" s="157"/>
      <c r="E55" s="157"/>
      <c r="F55" s="157"/>
      <c r="G55" s="165"/>
    </row>
    <row r="56" spans="1:6" ht="32.25" customHeight="1">
      <c r="A56" s="124" t="str">
        <f>HYPERLINK('[1]реквизиты'!$A$6)</f>
        <v>Гл. судья, судья МК</v>
      </c>
      <c r="B56" s="27"/>
      <c r="C56" s="126"/>
      <c r="D56" s="126"/>
      <c r="E56" s="127" t="str">
        <f>HYPERLINK('[1]реквизиты'!$G$6)</f>
        <v>Р.М. Бабоян</v>
      </c>
      <c r="F56" s="128" t="str">
        <f>HYPERLINK('[1]реквизиты'!$G$7)</f>
        <v>/ г. Армавир /</v>
      </c>
    </row>
    <row r="57" spans="1:7" ht="28.5" customHeight="1">
      <c r="A57" s="124" t="str">
        <f>HYPERLINK('[1]реквизиты'!$A$8)</f>
        <v>Гл. секретарь, судья МК</v>
      </c>
      <c r="B57" s="27"/>
      <c r="C57" s="126"/>
      <c r="D57" s="126"/>
      <c r="E57" s="127" t="str">
        <f>HYPERLINK('[1]реквизиты'!$G$8)</f>
        <v>Р.М. Закиров</v>
      </c>
      <c r="F57" s="128" t="str">
        <f>HYPERLINK('[1]реквизиты'!$G$9)</f>
        <v>/  г. Пермь /</v>
      </c>
      <c r="G57" s="27"/>
    </row>
    <row r="58" spans="1:7" ht="12.75">
      <c r="A58" s="27"/>
      <c r="B58" s="27"/>
      <c r="C58" s="27"/>
      <c r="D58" s="27"/>
      <c r="E58" s="27"/>
      <c r="G58" s="27"/>
    </row>
    <row r="59" spans="1:7" ht="12.75">
      <c r="A59" s="27"/>
      <c r="B59" s="27"/>
      <c r="C59" s="27"/>
      <c r="D59" s="27"/>
      <c r="E59" s="27"/>
      <c r="F59" s="27"/>
      <c r="G59" s="27"/>
    </row>
    <row r="60" spans="1:7" ht="12.75">
      <c r="A60" s="27"/>
      <c r="B60" s="27"/>
      <c r="C60" s="27"/>
      <c r="D60" s="27"/>
      <c r="E60" s="27"/>
      <c r="F60" s="27"/>
      <c r="G60" s="27"/>
    </row>
    <row r="61" spans="1:5" ht="27.75" customHeight="1">
      <c r="A61" s="25"/>
      <c r="C61" s="32"/>
      <c r="D61" s="32"/>
      <c r="E61" s="32"/>
    </row>
    <row r="62" spans="1:5" ht="12.75">
      <c r="A62" s="25"/>
      <c r="B62" s="33"/>
      <c r="C62" s="33"/>
      <c r="D62" s="33"/>
      <c r="E62" s="33"/>
    </row>
    <row r="63" spans="1:6" ht="12.75">
      <c r="A63" s="25"/>
      <c r="B63" s="33"/>
      <c r="C63" s="33"/>
      <c r="D63" s="33"/>
      <c r="E63" s="33"/>
      <c r="F63" s="33"/>
    </row>
    <row r="64" spans="1:6" ht="12.75">
      <c r="A64" s="25"/>
      <c r="B64" s="33"/>
      <c r="C64" s="33"/>
      <c r="D64" s="33"/>
      <c r="E64" s="33"/>
      <c r="F64" s="33"/>
    </row>
    <row r="65" ht="12.75">
      <c r="A65" s="25"/>
    </row>
    <row r="66" ht="12.75">
      <c r="A66" s="25"/>
    </row>
  </sheetData>
  <sheetProtection/>
  <mergeCells count="187">
    <mergeCell ref="C3:E3"/>
    <mergeCell ref="F52:F53"/>
    <mergeCell ref="E52:E53"/>
    <mergeCell ref="G54:G55"/>
    <mergeCell ref="E54:E55"/>
    <mergeCell ref="F54:F55"/>
    <mergeCell ref="D54:D55"/>
    <mergeCell ref="D52:D53"/>
    <mergeCell ref="E50:E51"/>
    <mergeCell ref="E46:E47"/>
    <mergeCell ref="A50:A51"/>
    <mergeCell ref="A54:A55"/>
    <mergeCell ref="B54:B55"/>
    <mergeCell ref="C54:C55"/>
    <mergeCell ref="A52:A53"/>
    <mergeCell ref="B52:B53"/>
    <mergeCell ref="C52:C53"/>
    <mergeCell ref="B50:B51"/>
    <mergeCell ref="C50:C51"/>
    <mergeCell ref="D50:D51"/>
    <mergeCell ref="E48:E49"/>
    <mergeCell ref="E44:E45"/>
    <mergeCell ref="E40:E41"/>
    <mergeCell ref="E42:E43"/>
    <mergeCell ref="D42:D43"/>
    <mergeCell ref="D40:D41"/>
    <mergeCell ref="A48:A49"/>
    <mergeCell ref="B48:B49"/>
    <mergeCell ref="C48:C49"/>
    <mergeCell ref="D48:D49"/>
    <mergeCell ref="B44:B45"/>
    <mergeCell ref="C44:C45"/>
    <mergeCell ref="D44:D45"/>
    <mergeCell ref="C46:C47"/>
    <mergeCell ref="D46:D47"/>
    <mergeCell ref="C34:C35"/>
    <mergeCell ref="A38:A39"/>
    <mergeCell ref="A46:A47"/>
    <mergeCell ref="B46:B47"/>
    <mergeCell ref="A44:A45"/>
    <mergeCell ref="A42:A43"/>
    <mergeCell ref="B42:B43"/>
    <mergeCell ref="B40:B41"/>
    <mergeCell ref="C40:C41"/>
    <mergeCell ref="A40:A41"/>
    <mergeCell ref="D34:D35"/>
    <mergeCell ref="E34:E35"/>
    <mergeCell ref="E36:E37"/>
    <mergeCell ref="E38:E39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B36:B37"/>
    <mergeCell ref="G40:G41"/>
    <mergeCell ref="F42:F43"/>
    <mergeCell ref="G42:G43"/>
    <mergeCell ref="A36:A37"/>
    <mergeCell ref="C36:C37"/>
    <mergeCell ref="D36:D37"/>
    <mergeCell ref="B38:B39"/>
    <mergeCell ref="C38:C39"/>
    <mergeCell ref="D38:D39"/>
    <mergeCell ref="C42:C43"/>
    <mergeCell ref="F34:F35"/>
    <mergeCell ref="G34:G35"/>
    <mergeCell ref="F36:F37"/>
    <mergeCell ref="G36:G37"/>
    <mergeCell ref="F38:F39"/>
    <mergeCell ref="G48:G49"/>
    <mergeCell ref="F50:F51"/>
    <mergeCell ref="G50:G51"/>
    <mergeCell ref="F44:F45"/>
    <mergeCell ref="G44:G45"/>
    <mergeCell ref="F46:F47"/>
    <mergeCell ref="F48:F49"/>
    <mergeCell ref="G38:G39"/>
    <mergeCell ref="F40:F41"/>
    <mergeCell ref="F16:F17"/>
    <mergeCell ref="F18:F19"/>
    <mergeCell ref="G30:G31"/>
    <mergeCell ref="G24:G25"/>
    <mergeCell ref="F20:F21"/>
    <mergeCell ref="F32:F33"/>
    <mergeCell ref="G32:G33"/>
    <mergeCell ref="F22:F23"/>
    <mergeCell ref="G22:G23"/>
    <mergeCell ref="G28:G29"/>
    <mergeCell ref="F30:F31"/>
    <mergeCell ref="F24:F25"/>
    <mergeCell ref="F26:F27"/>
    <mergeCell ref="F28:F29"/>
    <mergeCell ref="A4:A5"/>
    <mergeCell ref="B4:B5"/>
    <mergeCell ref="C4:C5"/>
    <mergeCell ref="D4:D5"/>
    <mergeCell ref="F8:F9"/>
    <mergeCell ref="F10:F11"/>
    <mergeCell ref="E4:E5"/>
    <mergeCell ref="G4:G5"/>
    <mergeCell ref="E6:E7"/>
    <mergeCell ref="G6:G7"/>
    <mergeCell ref="F4:F5"/>
    <mergeCell ref="F6:F7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4:E15"/>
    <mergeCell ref="G14:G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E30:E31"/>
    <mergeCell ref="E28:E29"/>
    <mergeCell ref="A30:A31"/>
    <mergeCell ref="B30:B31"/>
    <mergeCell ref="C30:C31"/>
    <mergeCell ref="D30:D31"/>
    <mergeCell ref="A26:A27"/>
    <mergeCell ref="A1:G1"/>
    <mergeCell ref="E26:E27"/>
    <mergeCell ref="G26:G27"/>
    <mergeCell ref="E24:E25"/>
    <mergeCell ref="D22:D23"/>
    <mergeCell ref="A24:A25"/>
    <mergeCell ref="B24:B25"/>
    <mergeCell ref="C24:C25"/>
    <mergeCell ref="D24:D25"/>
    <mergeCell ref="B26:B27"/>
    <mergeCell ref="D26:D27"/>
    <mergeCell ref="A28:A29"/>
    <mergeCell ref="B28:B29"/>
    <mergeCell ref="C28:C29"/>
    <mergeCell ref="D28:D29"/>
    <mergeCell ref="C26:C27"/>
    <mergeCell ref="E22:E23"/>
    <mergeCell ref="F3:G3"/>
    <mergeCell ref="B2:C2"/>
    <mergeCell ref="D2:G2"/>
    <mergeCell ref="D18:D19"/>
    <mergeCell ref="E18:E19"/>
    <mergeCell ref="G18:G19"/>
    <mergeCell ref="E20:E21"/>
    <mergeCell ref="G20:G21"/>
    <mergeCell ref="D20:D2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0">
      <selection activeCell="H31" sqref="H3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60" t="s">
        <v>55</v>
      </c>
      <c r="B1" s="160"/>
      <c r="C1" s="160"/>
      <c r="D1" s="160"/>
      <c r="E1" s="160"/>
      <c r="F1" s="160"/>
      <c r="G1" s="160"/>
    </row>
    <row r="2" spans="3:9" ht="27.75" customHeight="1" thickBot="1">
      <c r="C2" s="161" t="str">
        <f>HYPERLINK('[1]реквизиты'!$A$2)</f>
        <v>Чемпионат России по самбо среди мужчин</v>
      </c>
      <c r="D2" s="162"/>
      <c r="E2" s="162"/>
      <c r="F2" s="163"/>
      <c r="G2" s="116"/>
      <c r="H2" s="116"/>
      <c r="I2" s="116"/>
    </row>
    <row r="3" spans="1:7" ht="12.75" customHeight="1">
      <c r="A3" s="181" t="str">
        <f>HYPERLINK('[1]реквизиты'!$A$3)</f>
        <v>4-7  марта  2010 г.  г. Ярославль</v>
      </c>
      <c r="B3" s="181"/>
      <c r="C3" s="181"/>
      <c r="D3" s="181"/>
      <c r="E3" s="181"/>
      <c r="F3" s="181"/>
      <c r="G3" s="181"/>
    </row>
    <row r="4" spans="4:5" ht="12.75">
      <c r="D4" s="182" t="s">
        <v>71</v>
      </c>
      <c r="E4" s="182"/>
    </row>
    <row r="5" spans="1:7" ht="12.75" customHeight="1">
      <c r="A5" s="187" t="s">
        <v>4</v>
      </c>
      <c r="B5" s="187" t="s">
        <v>5</v>
      </c>
      <c r="C5" s="187" t="s">
        <v>6</v>
      </c>
      <c r="D5" s="187" t="s">
        <v>7</v>
      </c>
      <c r="E5" s="187" t="s">
        <v>8</v>
      </c>
      <c r="F5" s="187" t="s">
        <v>11</v>
      </c>
      <c r="G5" s="187" t="s">
        <v>9</v>
      </c>
    </row>
    <row r="6" spans="1:7" ht="12.75" customHeight="1">
      <c r="A6" s="180"/>
      <c r="B6" s="180"/>
      <c r="C6" s="180"/>
      <c r="D6" s="180"/>
      <c r="E6" s="180"/>
      <c r="F6" s="180"/>
      <c r="G6" s="180"/>
    </row>
    <row r="7" spans="1:7" ht="12.75" customHeight="1">
      <c r="A7" s="183" t="s">
        <v>25</v>
      </c>
      <c r="B7" s="184">
        <v>1</v>
      </c>
      <c r="C7" s="185" t="s">
        <v>123</v>
      </c>
      <c r="D7" s="186" t="s">
        <v>124</v>
      </c>
      <c r="E7" s="186" t="s">
        <v>125</v>
      </c>
      <c r="F7" s="186" t="s">
        <v>126</v>
      </c>
      <c r="G7" s="185" t="s">
        <v>127</v>
      </c>
    </row>
    <row r="8" spans="1:7" ht="15" customHeight="1">
      <c r="A8" s="183"/>
      <c r="B8" s="184"/>
      <c r="C8" s="185"/>
      <c r="D8" s="186"/>
      <c r="E8" s="186"/>
      <c r="F8" s="186"/>
      <c r="G8" s="185"/>
    </row>
    <row r="9" spans="1:7" ht="12.75" customHeight="1">
      <c r="A9" s="183" t="s">
        <v>26</v>
      </c>
      <c r="B9" s="184">
        <v>2</v>
      </c>
      <c r="C9" s="185" t="s">
        <v>82</v>
      </c>
      <c r="D9" s="186" t="s">
        <v>83</v>
      </c>
      <c r="E9" s="186" t="s">
        <v>84</v>
      </c>
      <c r="F9" s="186" t="s">
        <v>85</v>
      </c>
      <c r="G9" s="185" t="s">
        <v>86</v>
      </c>
    </row>
    <row r="10" spans="1:7" ht="15" customHeight="1">
      <c r="A10" s="183"/>
      <c r="B10" s="184"/>
      <c r="C10" s="185"/>
      <c r="D10" s="186"/>
      <c r="E10" s="186"/>
      <c r="F10" s="186"/>
      <c r="G10" s="185"/>
    </row>
    <row r="11" spans="1:7" ht="15" customHeight="1">
      <c r="A11" s="183" t="s">
        <v>28</v>
      </c>
      <c r="B11" s="184">
        <v>3</v>
      </c>
      <c r="C11" s="185" t="s">
        <v>72</v>
      </c>
      <c r="D11" s="186" t="s">
        <v>73</v>
      </c>
      <c r="E11" s="186" t="s">
        <v>74</v>
      </c>
      <c r="F11" s="186" t="s">
        <v>75</v>
      </c>
      <c r="G11" s="185" t="s">
        <v>76</v>
      </c>
    </row>
    <row r="12" spans="1:7" ht="15.75" customHeight="1">
      <c r="A12" s="183"/>
      <c r="B12" s="184"/>
      <c r="C12" s="185"/>
      <c r="D12" s="186"/>
      <c r="E12" s="186"/>
      <c r="F12" s="186"/>
      <c r="G12" s="185"/>
    </row>
    <row r="13" spans="1:7" ht="12.75" customHeight="1">
      <c r="A13" s="183" t="s">
        <v>30</v>
      </c>
      <c r="B13" s="184">
        <v>4</v>
      </c>
      <c r="C13" s="185" t="s">
        <v>77</v>
      </c>
      <c r="D13" s="186" t="s">
        <v>78</v>
      </c>
      <c r="E13" s="186" t="s">
        <v>79</v>
      </c>
      <c r="F13" s="186" t="s">
        <v>80</v>
      </c>
      <c r="G13" s="185" t="s">
        <v>81</v>
      </c>
    </row>
    <row r="14" spans="1:7" ht="15" customHeight="1">
      <c r="A14" s="183"/>
      <c r="B14" s="184"/>
      <c r="C14" s="185"/>
      <c r="D14" s="186"/>
      <c r="E14" s="186"/>
      <c r="F14" s="186"/>
      <c r="G14" s="185"/>
    </row>
    <row r="15" spans="1:7" ht="12.75" customHeight="1">
      <c r="A15" s="183" t="s">
        <v>32</v>
      </c>
      <c r="B15" s="184">
        <v>5</v>
      </c>
      <c r="C15" s="185" t="s">
        <v>107</v>
      </c>
      <c r="D15" s="186" t="s">
        <v>108</v>
      </c>
      <c r="E15" s="186" t="s">
        <v>109</v>
      </c>
      <c r="F15" s="186" t="s">
        <v>110</v>
      </c>
      <c r="G15" s="185" t="s">
        <v>198</v>
      </c>
    </row>
    <row r="16" spans="1:7" ht="15" customHeight="1">
      <c r="A16" s="183"/>
      <c r="B16" s="184"/>
      <c r="C16" s="185"/>
      <c r="D16" s="186"/>
      <c r="E16" s="186"/>
      <c r="F16" s="186"/>
      <c r="G16" s="185"/>
    </row>
    <row r="17" spans="1:7" ht="12.75" customHeight="1">
      <c r="A17" s="183" t="s">
        <v>34</v>
      </c>
      <c r="B17" s="184">
        <v>6</v>
      </c>
      <c r="C17" s="185" t="s">
        <v>169</v>
      </c>
      <c r="D17" s="186" t="s">
        <v>170</v>
      </c>
      <c r="E17" s="186" t="s">
        <v>171</v>
      </c>
      <c r="F17" s="186" t="s">
        <v>172</v>
      </c>
      <c r="G17" s="185" t="s">
        <v>173</v>
      </c>
    </row>
    <row r="18" spans="1:7" ht="15" customHeight="1">
      <c r="A18" s="183"/>
      <c r="B18" s="184"/>
      <c r="C18" s="185"/>
      <c r="D18" s="186"/>
      <c r="E18" s="186"/>
      <c r="F18" s="186"/>
      <c r="G18" s="185"/>
    </row>
    <row r="19" spans="1:7" ht="12.75" customHeight="1">
      <c r="A19" s="183" t="s">
        <v>35</v>
      </c>
      <c r="B19" s="184">
        <v>7</v>
      </c>
      <c r="C19" s="185" t="s">
        <v>92</v>
      </c>
      <c r="D19" s="186" t="s">
        <v>93</v>
      </c>
      <c r="E19" s="186" t="s">
        <v>94</v>
      </c>
      <c r="F19" s="186" t="s">
        <v>95</v>
      </c>
      <c r="G19" s="185" t="s">
        <v>96</v>
      </c>
    </row>
    <row r="20" spans="1:7" ht="15" customHeight="1">
      <c r="A20" s="183"/>
      <c r="B20" s="184"/>
      <c r="C20" s="185"/>
      <c r="D20" s="186"/>
      <c r="E20" s="186"/>
      <c r="F20" s="186"/>
      <c r="G20" s="185"/>
    </row>
    <row r="21" spans="1:7" ht="12.75" customHeight="1">
      <c r="A21" s="183" t="s">
        <v>36</v>
      </c>
      <c r="B21" s="184">
        <v>8</v>
      </c>
      <c r="C21" s="185" t="s">
        <v>97</v>
      </c>
      <c r="D21" s="186" t="s">
        <v>98</v>
      </c>
      <c r="E21" s="186" t="s">
        <v>99</v>
      </c>
      <c r="F21" s="186" t="s">
        <v>100</v>
      </c>
      <c r="G21" s="185" t="s">
        <v>101</v>
      </c>
    </row>
    <row r="22" spans="1:7" ht="15" customHeight="1">
      <c r="A22" s="183"/>
      <c r="B22" s="184"/>
      <c r="C22" s="185"/>
      <c r="D22" s="186"/>
      <c r="E22" s="186"/>
      <c r="F22" s="186"/>
      <c r="G22" s="185"/>
    </row>
    <row r="23" spans="1:7" ht="12.75" customHeight="1">
      <c r="A23" s="183" t="s">
        <v>37</v>
      </c>
      <c r="B23" s="184">
        <v>9</v>
      </c>
      <c r="C23" s="185" t="s">
        <v>138</v>
      </c>
      <c r="D23" s="186" t="s">
        <v>139</v>
      </c>
      <c r="E23" s="186" t="s">
        <v>135</v>
      </c>
      <c r="F23" s="186" t="s">
        <v>140</v>
      </c>
      <c r="G23" s="185" t="s">
        <v>141</v>
      </c>
    </row>
    <row r="24" spans="1:7" ht="15" customHeight="1">
      <c r="A24" s="183"/>
      <c r="B24" s="184"/>
      <c r="C24" s="185"/>
      <c r="D24" s="186"/>
      <c r="E24" s="186"/>
      <c r="F24" s="186"/>
      <c r="G24" s="185"/>
    </row>
    <row r="25" spans="1:7" ht="12.75" customHeight="1">
      <c r="A25" s="183" t="s">
        <v>38</v>
      </c>
      <c r="B25" s="184">
        <v>10</v>
      </c>
      <c r="C25" s="185" t="s">
        <v>112</v>
      </c>
      <c r="D25" s="186" t="s">
        <v>113</v>
      </c>
      <c r="E25" s="186" t="s">
        <v>114</v>
      </c>
      <c r="F25" s="186" t="s">
        <v>115</v>
      </c>
      <c r="G25" s="185" t="s">
        <v>111</v>
      </c>
    </row>
    <row r="26" spans="1:7" ht="15" customHeight="1">
      <c r="A26" s="183"/>
      <c r="B26" s="184"/>
      <c r="C26" s="185"/>
      <c r="D26" s="186"/>
      <c r="E26" s="186"/>
      <c r="F26" s="186"/>
      <c r="G26" s="185"/>
    </row>
    <row r="27" spans="1:7" ht="12.75" customHeight="1">
      <c r="A27" s="183" t="s">
        <v>39</v>
      </c>
      <c r="B27" s="184">
        <v>11</v>
      </c>
      <c r="C27" s="185" t="s">
        <v>160</v>
      </c>
      <c r="D27" s="186" t="s">
        <v>161</v>
      </c>
      <c r="E27" s="186" t="s">
        <v>162</v>
      </c>
      <c r="F27" s="186" t="s">
        <v>163</v>
      </c>
      <c r="G27" s="185" t="s">
        <v>164</v>
      </c>
    </row>
    <row r="28" spans="1:7" ht="15" customHeight="1">
      <c r="A28" s="183"/>
      <c r="B28" s="184"/>
      <c r="C28" s="185"/>
      <c r="D28" s="186"/>
      <c r="E28" s="186"/>
      <c r="F28" s="186"/>
      <c r="G28" s="185"/>
    </row>
    <row r="29" spans="1:7" ht="15.75" customHeight="1">
      <c r="A29" s="183" t="s">
        <v>40</v>
      </c>
      <c r="B29" s="184">
        <v>12</v>
      </c>
      <c r="C29" s="185" t="s">
        <v>116</v>
      </c>
      <c r="D29" s="186" t="s">
        <v>117</v>
      </c>
      <c r="E29" s="186" t="s">
        <v>114</v>
      </c>
      <c r="F29" s="186" t="s">
        <v>118</v>
      </c>
      <c r="G29" s="185" t="s">
        <v>111</v>
      </c>
    </row>
    <row r="30" spans="1:7" ht="15" customHeight="1">
      <c r="A30" s="183"/>
      <c r="B30" s="184"/>
      <c r="C30" s="185"/>
      <c r="D30" s="186"/>
      <c r="E30" s="186"/>
      <c r="F30" s="186"/>
      <c r="G30" s="185"/>
    </row>
    <row r="31" spans="1:7" ht="12.75" customHeight="1">
      <c r="A31" s="183" t="s">
        <v>41</v>
      </c>
      <c r="B31" s="184">
        <v>13</v>
      </c>
      <c r="C31" s="185" t="s">
        <v>146</v>
      </c>
      <c r="D31" s="186" t="s">
        <v>147</v>
      </c>
      <c r="E31" s="186" t="s">
        <v>148</v>
      </c>
      <c r="F31" s="186" t="s">
        <v>149</v>
      </c>
      <c r="G31" s="185" t="s">
        <v>150</v>
      </c>
    </row>
    <row r="32" spans="1:7" ht="15" customHeight="1">
      <c r="A32" s="183"/>
      <c r="B32" s="184"/>
      <c r="C32" s="185"/>
      <c r="D32" s="186"/>
      <c r="E32" s="186"/>
      <c r="F32" s="186"/>
      <c r="G32" s="185"/>
    </row>
    <row r="33" spans="1:7" ht="12.75" customHeight="1">
      <c r="A33" s="183" t="s">
        <v>42</v>
      </c>
      <c r="B33" s="184">
        <v>14</v>
      </c>
      <c r="C33" s="185" t="s">
        <v>133</v>
      </c>
      <c r="D33" s="186" t="s">
        <v>134</v>
      </c>
      <c r="E33" s="186" t="s">
        <v>135</v>
      </c>
      <c r="F33" s="186" t="s">
        <v>136</v>
      </c>
      <c r="G33" s="185" t="s">
        <v>137</v>
      </c>
    </row>
    <row r="34" spans="1:7" ht="15" customHeight="1">
      <c r="A34" s="183"/>
      <c r="B34" s="184"/>
      <c r="C34" s="185"/>
      <c r="D34" s="186"/>
      <c r="E34" s="186"/>
      <c r="F34" s="186"/>
      <c r="G34" s="185"/>
    </row>
    <row r="35" spans="1:7" ht="12.75" customHeight="1">
      <c r="A35" s="183" t="s">
        <v>43</v>
      </c>
      <c r="B35" s="184">
        <v>15</v>
      </c>
      <c r="C35" s="185" t="s">
        <v>128</v>
      </c>
      <c r="D35" s="186" t="s">
        <v>129</v>
      </c>
      <c r="E35" s="186" t="s">
        <v>130</v>
      </c>
      <c r="F35" s="186" t="s">
        <v>131</v>
      </c>
      <c r="G35" s="185" t="s">
        <v>132</v>
      </c>
    </row>
    <row r="36" spans="1:7" ht="15" customHeight="1">
      <c r="A36" s="183"/>
      <c r="B36" s="184"/>
      <c r="C36" s="185"/>
      <c r="D36" s="186"/>
      <c r="E36" s="186"/>
      <c r="F36" s="186"/>
      <c r="G36" s="185"/>
    </row>
    <row r="37" spans="1:7" ht="15.75" customHeight="1">
      <c r="A37" s="183" t="s">
        <v>44</v>
      </c>
      <c r="B37" s="184">
        <v>16</v>
      </c>
      <c r="C37" s="185" t="s">
        <v>183</v>
      </c>
      <c r="D37" s="186" t="s">
        <v>184</v>
      </c>
      <c r="E37" s="186" t="s">
        <v>185</v>
      </c>
      <c r="F37" s="186" t="s">
        <v>186</v>
      </c>
      <c r="G37" s="185" t="s">
        <v>187</v>
      </c>
    </row>
    <row r="38" spans="1:7" ht="12.75" customHeight="1">
      <c r="A38" s="183"/>
      <c r="B38" s="184"/>
      <c r="C38" s="185" t="s">
        <v>183</v>
      </c>
      <c r="D38" s="186" t="s">
        <v>184</v>
      </c>
      <c r="E38" s="186" t="s">
        <v>185</v>
      </c>
      <c r="F38" s="186" t="s">
        <v>186</v>
      </c>
      <c r="G38" s="185" t="s">
        <v>187</v>
      </c>
    </row>
    <row r="39" spans="1:7" ht="12.75" customHeight="1">
      <c r="A39" s="183" t="s">
        <v>45</v>
      </c>
      <c r="B39" s="184">
        <v>17</v>
      </c>
      <c r="C39" s="185" t="s">
        <v>87</v>
      </c>
      <c r="D39" s="186" t="s">
        <v>88</v>
      </c>
      <c r="E39" s="186" t="s">
        <v>89</v>
      </c>
      <c r="F39" s="186" t="s">
        <v>90</v>
      </c>
      <c r="G39" s="185" t="s">
        <v>91</v>
      </c>
    </row>
    <row r="40" spans="1:7" ht="12.75" customHeight="1">
      <c r="A40" s="183"/>
      <c r="B40" s="184"/>
      <c r="C40" s="185"/>
      <c r="D40" s="186"/>
      <c r="E40" s="186"/>
      <c r="F40" s="186"/>
      <c r="G40" s="185"/>
    </row>
    <row r="41" spans="1:7" ht="12.75" customHeight="1">
      <c r="A41" s="183" t="s">
        <v>46</v>
      </c>
      <c r="B41" s="184">
        <v>18</v>
      </c>
      <c r="C41" s="185" t="s">
        <v>178</v>
      </c>
      <c r="D41" s="186" t="s">
        <v>179</v>
      </c>
      <c r="E41" s="186" t="s">
        <v>180</v>
      </c>
      <c r="F41" s="186" t="s">
        <v>181</v>
      </c>
      <c r="G41" s="185" t="s">
        <v>182</v>
      </c>
    </row>
    <row r="42" spans="1:7" ht="12.75" customHeight="1">
      <c r="A42" s="183"/>
      <c r="B42" s="184"/>
      <c r="C42" s="185"/>
      <c r="D42" s="186"/>
      <c r="E42" s="186"/>
      <c r="F42" s="186"/>
      <c r="G42" s="185"/>
    </row>
    <row r="43" spans="1:7" ht="12.75" customHeight="1">
      <c r="A43" s="183" t="s">
        <v>62</v>
      </c>
      <c r="B43" s="184">
        <v>19</v>
      </c>
      <c r="C43" s="185" t="s">
        <v>165</v>
      </c>
      <c r="D43" s="186" t="s">
        <v>166</v>
      </c>
      <c r="E43" s="186" t="s">
        <v>167</v>
      </c>
      <c r="F43" s="186"/>
      <c r="G43" s="185" t="s">
        <v>168</v>
      </c>
    </row>
    <row r="44" spans="1:7" ht="12.75" customHeight="1">
      <c r="A44" s="183"/>
      <c r="B44" s="184"/>
      <c r="C44" s="185"/>
      <c r="D44" s="186"/>
      <c r="E44" s="186"/>
      <c r="F44" s="186"/>
      <c r="G44" s="185"/>
    </row>
    <row r="45" spans="1:7" ht="12.75" customHeight="1">
      <c r="A45" s="183" t="s">
        <v>47</v>
      </c>
      <c r="B45" s="184">
        <v>20</v>
      </c>
      <c r="C45" s="185" t="s">
        <v>156</v>
      </c>
      <c r="D45" s="186" t="s">
        <v>157</v>
      </c>
      <c r="E45" s="186" t="s">
        <v>158</v>
      </c>
      <c r="F45" s="186"/>
      <c r="G45" s="185" t="s">
        <v>159</v>
      </c>
    </row>
    <row r="46" spans="1:7" ht="12.75" customHeight="1">
      <c r="A46" s="183"/>
      <c r="B46" s="184"/>
      <c r="C46" s="185"/>
      <c r="D46" s="186"/>
      <c r="E46" s="186"/>
      <c r="F46" s="186"/>
      <c r="G46" s="185"/>
    </row>
    <row r="47" spans="1:7" ht="12.75" customHeight="1">
      <c r="A47" s="183" t="s">
        <v>27</v>
      </c>
      <c r="B47" s="184">
        <v>21</v>
      </c>
      <c r="C47" s="185" t="s">
        <v>174</v>
      </c>
      <c r="D47" s="186" t="s">
        <v>175</v>
      </c>
      <c r="E47" s="186" t="s">
        <v>176</v>
      </c>
      <c r="F47" s="186"/>
      <c r="G47" s="185" t="s">
        <v>177</v>
      </c>
    </row>
    <row r="48" spans="1:7" ht="12.75" customHeight="1">
      <c r="A48" s="183"/>
      <c r="B48" s="184"/>
      <c r="C48" s="185"/>
      <c r="D48" s="186"/>
      <c r="E48" s="186"/>
      <c r="F48" s="186"/>
      <c r="G48" s="185"/>
    </row>
    <row r="49" spans="1:7" ht="12.75" customHeight="1">
      <c r="A49" s="183" t="s">
        <v>48</v>
      </c>
      <c r="B49" s="184">
        <v>22</v>
      </c>
      <c r="C49" s="185" t="s">
        <v>102</v>
      </c>
      <c r="D49" s="186" t="s">
        <v>103</v>
      </c>
      <c r="E49" s="186" t="s">
        <v>104</v>
      </c>
      <c r="F49" s="186" t="s">
        <v>105</v>
      </c>
      <c r="G49" s="185" t="s">
        <v>106</v>
      </c>
    </row>
    <row r="50" spans="1:7" ht="12.75" customHeight="1">
      <c r="A50" s="183"/>
      <c r="B50" s="184"/>
      <c r="C50" s="185"/>
      <c r="D50" s="186"/>
      <c r="E50" s="186"/>
      <c r="F50" s="186"/>
      <c r="G50" s="185"/>
    </row>
    <row r="51" spans="1:7" ht="12.75" customHeight="1">
      <c r="A51" s="183" t="s">
        <v>49</v>
      </c>
      <c r="B51" s="184">
        <v>23</v>
      </c>
      <c r="C51" s="185" t="s">
        <v>119</v>
      </c>
      <c r="D51" s="186" t="s">
        <v>120</v>
      </c>
      <c r="E51" s="186" t="s">
        <v>121</v>
      </c>
      <c r="F51" s="186"/>
      <c r="G51" s="185" t="s">
        <v>122</v>
      </c>
    </row>
    <row r="52" spans="1:7" ht="12.75" customHeight="1">
      <c r="A52" s="183"/>
      <c r="B52" s="184"/>
      <c r="C52" s="185"/>
      <c r="D52" s="186"/>
      <c r="E52" s="186"/>
      <c r="F52" s="186"/>
      <c r="G52" s="185"/>
    </row>
    <row r="53" spans="1:7" ht="12.75" customHeight="1">
      <c r="A53" s="183" t="s">
        <v>50</v>
      </c>
      <c r="B53" s="184">
        <v>24</v>
      </c>
      <c r="C53" s="185" t="s">
        <v>142</v>
      </c>
      <c r="D53" s="186" t="s">
        <v>143</v>
      </c>
      <c r="E53" s="186" t="s">
        <v>144</v>
      </c>
      <c r="F53" s="186" t="s">
        <v>145</v>
      </c>
      <c r="G53" s="185" t="s">
        <v>76</v>
      </c>
    </row>
    <row r="54" spans="1:7" ht="12.75" customHeight="1">
      <c r="A54" s="183"/>
      <c r="B54" s="184"/>
      <c r="C54" s="185"/>
      <c r="D54" s="186"/>
      <c r="E54" s="186"/>
      <c r="F54" s="186"/>
      <c r="G54" s="185"/>
    </row>
    <row r="55" spans="1:7" ht="12.75" customHeight="1">
      <c r="A55" s="183" t="s">
        <v>29</v>
      </c>
      <c r="B55" s="184">
        <v>25</v>
      </c>
      <c r="C55" s="185" t="s">
        <v>151</v>
      </c>
      <c r="D55" s="186" t="s">
        <v>152</v>
      </c>
      <c r="E55" s="186" t="s">
        <v>153</v>
      </c>
      <c r="F55" s="186" t="s">
        <v>154</v>
      </c>
      <c r="G55" s="185" t="s">
        <v>155</v>
      </c>
    </row>
    <row r="56" spans="1:7" ht="12.75" customHeight="1">
      <c r="A56" s="183"/>
      <c r="B56" s="184"/>
      <c r="C56" s="185"/>
      <c r="D56" s="186"/>
      <c r="E56" s="186"/>
      <c r="F56" s="186"/>
      <c r="G56" s="185"/>
    </row>
    <row r="57" spans="1:7" ht="12.75" customHeight="1">
      <c r="A57" s="183" t="s">
        <v>63</v>
      </c>
      <c r="B57" s="184"/>
      <c r="C57" s="172"/>
      <c r="D57" s="174"/>
      <c r="E57" s="176"/>
      <c r="F57" s="178"/>
      <c r="G57" s="172"/>
    </row>
    <row r="58" spans="1:7" ht="12.75" customHeight="1">
      <c r="A58" s="183"/>
      <c r="B58" s="184"/>
      <c r="C58" s="173"/>
      <c r="D58" s="180"/>
      <c r="E58" s="177"/>
      <c r="F58" s="179"/>
      <c r="G58" s="173"/>
    </row>
    <row r="59" spans="1:7" ht="12.75" customHeight="1">
      <c r="A59" s="183" t="s">
        <v>31</v>
      </c>
      <c r="B59" s="184"/>
      <c r="C59" s="172"/>
      <c r="D59" s="174"/>
      <c r="E59" s="176"/>
      <c r="F59" s="178"/>
      <c r="G59" s="172"/>
    </row>
    <row r="60" spans="1:7" ht="12.75" customHeight="1">
      <c r="A60" s="183"/>
      <c r="B60" s="184"/>
      <c r="C60" s="173"/>
      <c r="D60" s="180"/>
      <c r="E60" s="177"/>
      <c r="F60" s="179"/>
      <c r="G60" s="173"/>
    </row>
    <row r="61" spans="1:7" ht="12.75" customHeight="1">
      <c r="A61" s="183" t="s">
        <v>33</v>
      </c>
      <c r="B61" s="184"/>
      <c r="C61" s="172"/>
      <c r="D61" s="174"/>
      <c r="E61" s="176"/>
      <c r="F61" s="178"/>
      <c r="G61" s="172"/>
    </row>
    <row r="62" spans="1:7" ht="12.75" customHeight="1">
      <c r="A62" s="183"/>
      <c r="B62" s="184"/>
      <c r="C62" s="173"/>
      <c r="D62" s="180"/>
      <c r="E62" s="177"/>
      <c r="F62" s="179"/>
      <c r="G62" s="173"/>
    </row>
    <row r="63" spans="1:7" ht="12.75" customHeight="1">
      <c r="A63" s="183" t="s">
        <v>51</v>
      </c>
      <c r="B63" s="184"/>
      <c r="C63" s="172"/>
      <c r="D63" s="174"/>
      <c r="E63" s="176"/>
      <c r="F63" s="178"/>
      <c r="G63" s="172"/>
    </row>
    <row r="64" spans="1:7" ht="12.75" customHeight="1">
      <c r="A64" s="183"/>
      <c r="B64" s="184"/>
      <c r="C64" s="173"/>
      <c r="D64" s="180"/>
      <c r="E64" s="177"/>
      <c r="F64" s="179"/>
      <c r="G64" s="173"/>
    </row>
    <row r="65" spans="1:7" ht="12.75" customHeight="1">
      <c r="A65" s="183" t="s">
        <v>52</v>
      </c>
      <c r="B65" s="184"/>
      <c r="C65" s="172"/>
      <c r="D65" s="174"/>
      <c r="E65" s="176"/>
      <c r="F65" s="178"/>
      <c r="G65" s="172"/>
    </row>
    <row r="66" spans="1:7" ht="12.75" customHeight="1">
      <c r="A66" s="183"/>
      <c r="B66" s="184"/>
      <c r="C66" s="173"/>
      <c r="D66" s="180"/>
      <c r="E66" s="177"/>
      <c r="F66" s="179"/>
      <c r="G66" s="173"/>
    </row>
    <row r="67" spans="1:7" ht="12.75">
      <c r="A67" s="183" t="s">
        <v>53</v>
      </c>
      <c r="B67" s="184"/>
      <c r="C67" s="172"/>
      <c r="D67" s="174"/>
      <c r="E67" s="176"/>
      <c r="F67" s="178"/>
      <c r="G67" s="172"/>
    </row>
    <row r="68" spans="1:7" ht="12.75">
      <c r="A68" s="183"/>
      <c r="B68" s="184"/>
      <c r="C68" s="173"/>
      <c r="D68" s="175"/>
      <c r="E68" s="177"/>
      <c r="F68" s="179"/>
      <c r="G68" s="173"/>
    </row>
    <row r="69" spans="1:7" ht="12.75">
      <c r="A69" s="183" t="s">
        <v>54</v>
      </c>
      <c r="B69" s="184"/>
      <c r="C69" s="172"/>
      <c r="D69" s="174"/>
      <c r="E69" s="176"/>
      <c r="F69" s="178"/>
      <c r="G69" s="172"/>
    </row>
    <row r="70" spans="1:7" ht="12.75">
      <c r="A70" s="183"/>
      <c r="B70" s="184"/>
      <c r="C70" s="173"/>
      <c r="D70" s="175"/>
      <c r="E70" s="177"/>
      <c r="F70" s="179"/>
      <c r="G70" s="173"/>
    </row>
  </sheetData>
  <sheetProtection/>
  <mergeCells count="235">
    <mergeCell ref="E5:E6"/>
    <mergeCell ref="D9:D10"/>
    <mergeCell ref="F5:F6"/>
    <mergeCell ref="F7:F8"/>
    <mergeCell ref="F9:F10"/>
    <mergeCell ref="F11:F12"/>
    <mergeCell ref="C67:C68"/>
    <mergeCell ref="D67:D68"/>
    <mergeCell ref="D11:D12"/>
    <mergeCell ref="E57:E58"/>
    <mergeCell ref="C53:C54"/>
    <mergeCell ref="D53:D54"/>
    <mergeCell ref="E53:E54"/>
    <mergeCell ref="E49:E50"/>
    <mergeCell ref="E45:E46"/>
    <mergeCell ref="B5:B6"/>
    <mergeCell ref="C5:C6"/>
    <mergeCell ref="D5:D6"/>
    <mergeCell ref="A63:A64"/>
    <mergeCell ref="B63:B64"/>
    <mergeCell ref="A55:A56"/>
    <mergeCell ref="C57:C58"/>
    <mergeCell ref="D57:D58"/>
    <mergeCell ref="A53:A54"/>
    <mergeCell ref="B53:B54"/>
    <mergeCell ref="A69:A70"/>
    <mergeCell ref="B69:B70"/>
    <mergeCell ref="A67:A68"/>
    <mergeCell ref="B67:B68"/>
    <mergeCell ref="A65:A66"/>
    <mergeCell ref="A5:A6"/>
    <mergeCell ref="B11:B12"/>
    <mergeCell ref="B65:B66"/>
    <mergeCell ref="B59:B60"/>
    <mergeCell ref="A59:A60"/>
    <mergeCell ref="A61:A62"/>
    <mergeCell ref="B61:B62"/>
    <mergeCell ref="A57:A58"/>
    <mergeCell ref="B57:B58"/>
    <mergeCell ref="G67:G68"/>
    <mergeCell ref="E65:E66"/>
    <mergeCell ref="G65:G66"/>
    <mergeCell ref="F63:F64"/>
    <mergeCell ref="F65:F66"/>
    <mergeCell ref="G63:G64"/>
    <mergeCell ref="F67:F68"/>
    <mergeCell ref="E63:E64"/>
    <mergeCell ref="E67:E68"/>
    <mergeCell ref="G59:G60"/>
    <mergeCell ref="E61:E62"/>
    <mergeCell ref="C61:C62"/>
    <mergeCell ref="D61:D62"/>
    <mergeCell ref="G61:G62"/>
    <mergeCell ref="F59:F60"/>
    <mergeCell ref="F61:F62"/>
    <mergeCell ref="D59:D60"/>
    <mergeCell ref="E59:E60"/>
    <mergeCell ref="G57:G58"/>
    <mergeCell ref="F57:F58"/>
    <mergeCell ref="B55:B56"/>
    <mergeCell ref="E55:E56"/>
    <mergeCell ref="G55:G56"/>
    <mergeCell ref="C55:C56"/>
    <mergeCell ref="D55:D56"/>
    <mergeCell ref="F55:F56"/>
    <mergeCell ref="G53:G54"/>
    <mergeCell ref="F53:F54"/>
    <mergeCell ref="A51:A52"/>
    <mergeCell ref="B51:B52"/>
    <mergeCell ref="E51:E52"/>
    <mergeCell ref="G51:G52"/>
    <mergeCell ref="D51:D52"/>
    <mergeCell ref="C51:C52"/>
    <mergeCell ref="F51:F52"/>
    <mergeCell ref="A49:A50"/>
    <mergeCell ref="B49:B50"/>
    <mergeCell ref="C49:C50"/>
    <mergeCell ref="D49:D50"/>
    <mergeCell ref="G49:G50"/>
    <mergeCell ref="F49:F50"/>
    <mergeCell ref="F43:F44"/>
    <mergeCell ref="F45:F46"/>
    <mergeCell ref="G45:G46"/>
    <mergeCell ref="E43:E44"/>
    <mergeCell ref="G43:G44"/>
    <mergeCell ref="A47:A48"/>
    <mergeCell ref="B47:B48"/>
    <mergeCell ref="E47:E48"/>
    <mergeCell ref="G47:G48"/>
    <mergeCell ref="F47:F48"/>
    <mergeCell ref="D47:D48"/>
    <mergeCell ref="C47:C48"/>
    <mergeCell ref="C45:C46"/>
    <mergeCell ref="A39:A40"/>
    <mergeCell ref="A41:A42"/>
    <mergeCell ref="D43:D44"/>
    <mergeCell ref="C43:C44"/>
    <mergeCell ref="B39:B40"/>
    <mergeCell ref="B41:B42"/>
    <mergeCell ref="D45:D46"/>
    <mergeCell ref="A43:A44"/>
    <mergeCell ref="B43:B44"/>
    <mergeCell ref="A45:A46"/>
    <mergeCell ref="B45:B46"/>
    <mergeCell ref="E39:E40"/>
    <mergeCell ref="C41:C42"/>
    <mergeCell ref="D41:D42"/>
    <mergeCell ref="E41:E42"/>
    <mergeCell ref="C39:C40"/>
    <mergeCell ref="D39:D40"/>
    <mergeCell ref="G41:G42"/>
    <mergeCell ref="F41:F42"/>
    <mergeCell ref="G39:G40"/>
    <mergeCell ref="F39:F40"/>
    <mergeCell ref="A21:A22"/>
    <mergeCell ref="E37:E38"/>
    <mergeCell ref="G37:G38"/>
    <mergeCell ref="F37:F38"/>
    <mergeCell ref="A37:A38"/>
    <mergeCell ref="B37:B38"/>
    <mergeCell ref="C37:C38"/>
    <mergeCell ref="D37:D38"/>
    <mergeCell ref="E35:E36"/>
    <mergeCell ref="G35:G36"/>
    <mergeCell ref="A7:A8"/>
    <mergeCell ref="B7:B8"/>
    <mergeCell ref="C7:C8"/>
    <mergeCell ref="D7:D8"/>
    <mergeCell ref="A11:A12"/>
    <mergeCell ref="A13:A14"/>
    <mergeCell ref="B13:B14"/>
    <mergeCell ref="C13:C14"/>
    <mergeCell ref="C11:C12"/>
    <mergeCell ref="F35:F36"/>
    <mergeCell ref="A35:A36"/>
    <mergeCell ref="C35:C36"/>
    <mergeCell ref="D35:D36"/>
    <mergeCell ref="B35:B36"/>
    <mergeCell ref="A9:A10"/>
    <mergeCell ref="B9:B10"/>
    <mergeCell ref="C9:C10"/>
    <mergeCell ref="G17:G18"/>
    <mergeCell ref="E13:E14"/>
    <mergeCell ref="G13:G14"/>
    <mergeCell ref="F13:F14"/>
    <mergeCell ref="A15:A16"/>
    <mergeCell ref="B15:B16"/>
    <mergeCell ref="C15:C16"/>
    <mergeCell ref="G5:G6"/>
    <mergeCell ref="E7:E8"/>
    <mergeCell ref="F15:F16"/>
    <mergeCell ref="G7:G8"/>
    <mergeCell ref="E11:E12"/>
    <mergeCell ref="G11:G12"/>
    <mergeCell ref="E9:E10"/>
    <mergeCell ref="G9:G10"/>
    <mergeCell ref="E15:E16"/>
    <mergeCell ref="G15:G16"/>
    <mergeCell ref="D15:D16"/>
    <mergeCell ref="D13:D14"/>
    <mergeCell ref="A19:A20"/>
    <mergeCell ref="F23:F24"/>
    <mergeCell ref="B21:B22"/>
    <mergeCell ref="C17:C18"/>
    <mergeCell ref="D17:D18"/>
    <mergeCell ref="A17:A18"/>
    <mergeCell ref="B17:B18"/>
    <mergeCell ref="E19:E20"/>
    <mergeCell ref="F17:F18"/>
    <mergeCell ref="E17:E18"/>
    <mergeCell ref="A23:A24"/>
    <mergeCell ref="B23:B24"/>
    <mergeCell ref="C23:C24"/>
    <mergeCell ref="D23:D24"/>
    <mergeCell ref="E21:E22"/>
    <mergeCell ref="B19:B20"/>
    <mergeCell ref="D21:D22"/>
    <mergeCell ref="C21:C22"/>
    <mergeCell ref="G19:G20"/>
    <mergeCell ref="C19:C20"/>
    <mergeCell ref="D19:D20"/>
    <mergeCell ref="F19:F20"/>
    <mergeCell ref="G21:G22"/>
    <mergeCell ref="E23:E24"/>
    <mergeCell ref="G23:G24"/>
    <mergeCell ref="F21:F22"/>
    <mergeCell ref="A25:A26"/>
    <mergeCell ref="B25:B26"/>
    <mergeCell ref="A27:A28"/>
    <mergeCell ref="B27:B28"/>
    <mergeCell ref="C25:C26"/>
    <mergeCell ref="D25:D26"/>
    <mergeCell ref="G25:G26"/>
    <mergeCell ref="C29:C30"/>
    <mergeCell ref="E25:E26"/>
    <mergeCell ref="E27:E28"/>
    <mergeCell ref="F25:F26"/>
    <mergeCell ref="G27:G28"/>
    <mergeCell ref="C27:C28"/>
    <mergeCell ref="D27:D28"/>
    <mergeCell ref="F27:F28"/>
    <mergeCell ref="G29:G30"/>
    <mergeCell ref="E33:E34"/>
    <mergeCell ref="G33:G34"/>
    <mergeCell ref="E31:E32"/>
    <mergeCell ref="G31:G32"/>
    <mergeCell ref="F31:F32"/>
    <mergeCell ref="F33:F34"/>
    <mergeCell ref="F29:F30"/>
    <mergeCell ref="E29:E30"/>
    <mergeCell ref="A29:A30"/>
    <mergeCell ref="B29:B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1:G1"/>
    <mergeCell ref="A3:G3"/>
    <mergeCell ref="D4:E4"/>
    <mergeCell ref="C2:F2"/>
    <mergeCell ref="D65:D66"/>
    <mergeCell ref="C59:C60"/>
    <mergeCell ref="C63:C64"/>
    <mergeCell ref="D63:D64"/>
    <mergeCell ref="C65:C66"/>
    <mergeCell ref="G69:G70"/>
    <mergeCell ref="C69:C70"/>
    <mergeCell ref="D69:D70"/>
    <mergeCell ref="E69:E70"/>
    <mergeCell ref="F69:F7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I1">
      <selection activeCell="H53" sqref="H1:N53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58" t="str">
        <f>HYPERLINK('[1]реквизиты'!$A$2)</f>
        <v>Чемпионат России по самбо среди мужчин</v>
      </c>
      <c r="B1" s="158"/>
      <c r="C1" s="158"/>
      <c r="D1" s="158"/>
      <c r="E1" s="158"/>
      <c r="F1" s="158"/>
      <c r="G1" s="158"/>
      <c r="H1" s="158" t="str">
        <f>HYPERLINK('[1]реквизиты'!$A$2)</f>
        <v>Чемпионат России по самбо среди мужчин</v>
      </c>
      <c r="I1" s="158"/>
      <c r="J1" s="158"/>
      <c r="K1" s="158"/>
      <c r="L1" s="158"/>
      <c r="M1" s="158"/>
      <c r="N1" s="158"/>
      <c r="O1" s="132"/>
      <c r="P1" s="132"/>
      <c r="Q1" s="132"/>
      <c r="R1" s="132"/>
      <c r="S1" s="132"/>
      <c r="T1" s="132"/>
      <c r="U1" s="132"/>
      <c r="V1" s="132"/>
      <c r="W1" s="132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19" ht="15">
      <c r="A2" s="181">
        <f>HYPERLINK('[1]реквизиты'!$A$15)</f>
      </c>
      <c r="B2" s="190"/>
      <c r="C2" s="190"/>
      <c r="D2" s="190"/>
      <c r="E2" s="190"/>
      <c r="F2" s="190"/>
      <c r="G2" s="190"/>
      <c r="H2" s="181">
        <f>HYPERLINK('[1]реквизиты'!$A$15)</f>
      </c>
      <c r="I2" s="190"/>
      <c r="J2" s="190"/>
      <c r="K2" s="190"/>
      <c r="L2" s="190"/>
      <c r="M2" s="190"/>
      <c r="N2" s="190"/>
      <c r="O2" s="35"/>
      <c r="P2" s="35"/>
      <c r="Q2" s="35"/>
      <c r="R2" s="26"/>
      <c r="S2" s="26"/>
    </row>
    <row r="3" spans="2:14" ht="15.75">
      <c r="B3" s="33" t="s">
        <v>12</v>
      </c>
      <c r="C3" s="188" t="str">
        <f>HYPERLINK('пр.взв.'!D4)</f>
        <v>в.к. 90  кг.</v>
      </c>
      <c r="D3" s="188"/>
      <c r="E3" s="73"/>
      <c r="F3" s="73"/>
      <c r="G3" s="73"/>
      <c r="I3" s="33" t="s">
        <v>13</v>
      </c>
      <c r="J3" s="188" t="str">
        <f>HYPERLINK('пр.взв.'!D4)</f>
        <v>в.к. 90  кг.</v>
      </c>
      <c r="K3" s="188"/>
      <c r="L3" s="73"/>
      <c r="M3" s="73"/>
      <c r="N3" s="73"/>
    </row>
    <row r="4" spans="1:2" ht="16.5" thickBot="1">
      <c r="A4" s="189"/>
      <c r="B4" s="189"/>
    </row>
    <row r="5" spans="1:12" ht="12.75" customHeight="1">
      <c r="A5" s="191">
        <v>1</v>
      </c>
      <c r="B5" s="193" t="str">
        <f>VLOOKUP(A5,'пр.взв.'!B5:C68,2,FALSE)</f>
        <v>Осипенко Виктор Иванович</v>
      </c>
      <c r="C5" s="193" t="str">
        <f>VLOOKUP(A5,'пр.взв.'!B5:G68,3,FALSE)</f>
        <v>08.01.91 мс</v>
      </c>
      <c r="D5" s="193" t="str">
        <f>VLOOKUP(A5,'пр.взв.'!B5:G68,4,FALSE)</f>
        <v>ЦФО Брянская Брянск ВС</v>
      </c>
      <c r="E5" s="146"/>
      <c r="G5" s="14"/>
      <c r="H5" s="197">
        <v>2</v>
      </c>
      <c r="I5" s="195" t="str">
        <f>VLOOKUP(H5,'пр.взв.'!B7:C70,2,FALSE)</f>
        <v>Новосадов Егор Федорович</v>
      </c>
      <c r="J5" s="195" t="str">
        <f>VLOOKUP(H5,'пр.взв.'!B7:E70,3,FALSE)</f>
        <v>08.12.88 кмс</v>
      </c>
      <c r="K5" s="195" t="str">
        <f>VLOOKUP(H5,'пр.взв.'!B7:E70,4,FALSE)</f>
        <v>Москва Д</v>
      </c>
      <c r="L5" s="150"/>
    </row>
    <row r="6" spans="1:12" ht="15.75">
      <c r="A6" s="192"/>
      <c r="B6" s="194"/>
      <c r="C6" s="194"/>
      <c r="D6" s="194"/>
      <c r="E6" s="147"/>
      <c r="F6" s="2"/>
      <c r="G6" s="7"/>
      <c r="H6" s="198"/>
      <c r="I6" s="196"/>
      <c r="J6" s="196"/>
      <c r="K6" s="196"/>
      <c r="L6" s="150"/>
    </row>
    <row r="7" spans="1:13" ht="15.75">
      <c r="A7" s="192">
        <v>17</v>
      </c>
      <c r="B7" s="196" t="str">
        <f>VLOOKUP(A7,'пр.взв.'!B7:C70,2,FALSE)</f>
        <v>Филиппов Алексей Николаевич</v>
      </c>
      <c r="C7" s="196" t="str">
        <f>VLOOKUP(A7,'пр.взв.'!B5:G68,3,FALSE)</f>
        <v>22.02.84 мс</v>
      </c>
      <c r="D7" s="196" t="str">
        <f>VLOOKUP(A7,'пр.взв.'!B5:G68,4,FALSE)</f>
        <v>ПФО Нижегородская Н.Новгород  Д</v>
      </c>
      <c r="E7" s="148"/>
      <c r="F7" s="2"/>
      <c r="G7" s="2"/>
      <c r="H7" s="202">
        <v>18</v>
      </c>
      <c r="I7" s="199" t="str">
        <f>VLOOKUP(H7,'пр.взв.'!B9:C72,2,FALSE)</f>
        <v>Зарипов Алмаз Азатович</v>
      </c>
      <c r="J7" s="199" t="str">
        <f>VLOOKUP(H7,'пр.взв.'!B9:E72,3,FALSE)</f>
        <v>09.12.89 кмс</v>
      </c>
      <c r="K7" s="199" t="str">
        <f>VLOOKUP(H7,'пр.взв.'!B9:E72,4,FALSE)</f>
        <v>ПФО Р.Татарстан Казань Д</v>
      </c>
      <c r="L7" s="151"/>
      <c r="M7" s="75"/>
    </row>
    <row r="8" spans="1:13" ht="16.5" thickBot="1">
      <c r="A8" s="201"/>
      <c r="B8" s="194"/>
      <c r="C8" s="194"/>
      <c r="D8" s="194"/>
      <c r="E8" s="149"/>
      <c r="F8" s="5"/>
      <c r="G8" s="2"/>
      <c r="H8" s="198"/>
      <c r="I8" s="200"/>
      <c r="J8" s="200"/>
      <c r="K8" s="200"/>
      <c r="L8" s="152"/>
      <c r="M8" s="75"/>
    </row>
    <row r="9" spans="1:13" ht="15.75">
      <c r="A9" s="191">
        <v>9</v>
      </c>
      <c r="B9" s="193" t="str">
        <f>VLOOKUP(A9,'пр.взв.'!B9:C72,2,FALSE)</f>
        <v>Баялиев Мовладий Хусеевич</v>
      </c>
      <c r="C9" s="193" t="str">
        <f>VLOOKUP(A9,'пр.взв.'!B5:G68,3,FALSE)</f>
        <v>06.04.84 мсмк</v>
      </c>
      <c r="D9" s="193" t="str">
        <f>VLOOKUP(A9,'пр.взв.'!B5:G68,4,FALSE)</f>
        <v>ЮФО Краснодарский Армавир Д</v>
      </c>
      <c r="E9" s="149"/>
      <c r="F9" s="3"/>
      <c r="G9" s="2"/>
      <c r="H9" s="197">
        <v>10</v>
      </c>
      <c r="I9" s="195" t="str">
        <f>VLOOKUP(H9,'пр.взв.'!B11:C74,2,FALSE)</f>
        <v>Зеленяк Дмитрий Сергеевич</v>
      </c>
      <c r="J9" s="195" t="str">
        <f>VLOOKUP(H9,'пр.взв.'!B11:E74,3,FALSE)</f>
        <v>15.02.84 мс</v>
      </c>
      <c r="K9" s="195" t="str">
        <f>VLOOKUP(H9,'пр.взв.'!B11:E74,4,FALSE)</f>
        <v>УФО Свердловская В.Пышма ПР</v>
      </c>
      <c r="L9" s="152"/>
      <c r="M9" s="76"/>
    </row>
    <row r="10" spans="1:13" ht="15.75">
      <c r="A10" s="192"/>
      <c r="B10" s="194"/>
      <c r="C10" s="194"/>
      <c r="D10" s="194"/>
      <c r="E10" s="144"/>
      <c r="F10" s="4"/>
      <c r="G10" s="2"/>
      <c r="H10" s="198"/>
      <c r="I10" s="196"/>
      <c r="J10" s="196"/>
      <c r="K10" s="196"/>
      <c r="L10" s="153">
        <v>10</v>
      </c>
      <c r="M10" s="77"/>
    </row>
    <row r="11" spans="1:13" ht="15.75">
      <c r="A11" s="192">
        <v>25</v>
      </c>
      <c r="B11" s="196" t="str">
        <f>VLOOKUP(A11,'пр.взв.'!B11:C74,2,FALSE)</f>
        <v>Спасенников Олег Сергеевич</v>
      </c>
      <c r="C11" s="196" t="str">
        <f>VLOOKUP(A11,'пр.взв.'!B5:G68,3,FALSE)</f>
        <v>22.07.87 мс</v>
      </c>
      <c r="D11" s="196" t="str">
        <f>VLOOKUP(A11,'пр.взв.'!B5:G68,4,FALSE)</f>
        <v>ДВФО Приморский Владивосток РССС</v>
      </c>
      <c r="E11" s="145"/>
      <c r="F11" s="4"/>
      <c r="G11" s="2"/>
      <c r="H11" s="202">
        <v>26</v>
      </c>
      <c r="I11" s="203" t="e">
        <f>VLOOKUP(H11,'пр.взв.'!B13:C76,2,FALSE)</f>
        <v>#N/A</v>
      </c>
      <c r="J11" s="203" t="e">
        <f>VLOOKUP(H11,'пр.взв.'!B13:E76,3,FALSE)</f>
        <v>#N/A</v>
      </c>
      <c r="K11" s="203" t="e">
        <f>VLOOKUP(H11,'пр.взв.'!B13:E76,4,FALSE)</f>
        <v>#N/A</v>
      </c>
      <c r="L11" s="150"/>
      <c r="M11" s="78"/>
    </row>
    <row r="12" spans="1:13" ht="16.5" thickBot="1">
      <c r="A12" s="201"/>
      <c r="B12" s="194"/>
      <c r="C12" s="194"/>
      <c r="D12" s="194"/>
      <c r="E12" s="147"/>
      <c r="F12" s="4"/>
      <c r="G12" s="5"/>
      <c r="H12" s="198"/>
      <c r="I12" s="204"/>
      <c r="J12" s="204"/>
      <c r="K12" s="204"/>
      <c r="L12" s="150"/>
      <c r="M12" s="78"/>
    </row>
    <row r="13" spans="1:14" ht="15.75">
      <c r="A13" s="191">
        <v>5</v>
      </c>
      <c r="B13" s="193" t="str">
        <f>VLOOKUP(A13,'пр.взв.'!B13:C76,2,FALSE)</f>
        <v>Черноскулов Альсим Леонидович</v>
      </c>
      <c r="C13" s="193" t="str">
        <f>VLOOKUP(A13,'пр.взв.'!B5:G68,3,FALSE)</f>
        <v>11.05..83 змс</v>
      </c>
      <c r="D13" s="193" t="str">
        <f>VLOOKUP(A13,'пр.взв.'!B5:G68,4,FALSE)</f>
        <v>УФО Свердловская В.Пышма ВС</v>
      </c>
      <c r="E13" s="147"/>
      <c r="F13" s="4"/>
      <c r="G13" s="8"/>
      <c r="H13" s="197">
        <v>6</v>
      </c>
      <c r="I13" s="195" t="str">
        <f>VLOOKUP(H13,'пр.взв.'!B15:C78,2,FALSE)</f>
        <v>Говядин Сергей Сергеевич</v>
      </c>
      <c r="J13" s="195" t="str">
        <f>VLOOKUP(H13,'пр.взв.'!B15:E78,3,FALSE)</f>
        <v>15.02.91 кмс</v>
      </c>
      <c r="K13" s="195" t="str">
        <f>VLOOKUP(H13,'пр.взв.'!B15:E78,4,FALSE)</f>
        <v>ЦФО Брянская Брянск Д</v>
      </c>
      <c r="L13" s="150"/>
      <c r="M13" s="78"/>
      <c r="N13" s="80"/>
    </row>
    <row r="14" spans="1:14" ht="15.75">
      <c r="A14" s="192"/>
      <c r="B14" s="194"/>
      <c r="C14" s="194"/>
      <c r="D14" s="194"/>
      <c r="E14" s="145"/>
      <c r="F14" s="4"/>
      <c r="G14" s="2"/>
      <c r="H14" s="198"/>
      <c r="I14" s="196"/>
      <c r="J14" s="196"/>
      <c r="K14" s="196"/>
      <c r="L14" s="151"/>
      <c r="M14" s="77"/>
      <c r="N14" s="78"/>
    </row>
    <row r="15" spans="1:14" ht="15.75">
      <c r="A15" s="192">
        <v>21</v>
      </c>
      <c r="B15" s="196" t="str">
        <f>VLOOKUP(A15,'пр.взв.'!B15:C78,2,FALSE)</f>
        <v>Иванов Анатолий Викторович</v>
      </c>
      <c r="C15" s="196" t="str">
        <f>VLOOKUP(A15,'пр.взв.'!B5:G68,3,FALSE)</f>
        <v>05.02.87 мс</v>
      </c>
      <c r="D15" s="196" t="str">
        <f>VLOOKUP(A15,'пр.взв.'!B5:G68,4,FALSE)</f>
        <v>УФО Курганская Курган МС</v>
      </c>
      <c r="E15" s="148"/>
      <c r="F15" s="4"/>
      <c r="G15" s="2"/>
      <c r="H15" s="202">
        <v>22</v>
      </c>
      <c r="I15" s="199" t="str">
        <f>VLOOKUP(H15,'пр.взв.'!B17:C80,2,FALSE)</f>
        <v>Зотов Виктор Андреевич</v>
      </c>
      <c r="J15" s="199" t="str">
        <f>VLOOKUP(H15,'пр.взв.'!B17:E80,3,FALSE)</f>
        <v>17.12.85 мс</v>
      </c>
      <c r="K15" s="199" t="str">
        <f>VLOOKUP(H15,'пр.взв.'!B17:E80,4,FALSE)</f>
        <v>СЗФО Калининградская Калининград Д</v>
      </c>
      <c r="L15" s="152"/>
      <c r="M15" s="77"/>
      <c r="N15" s="78"/>
    </row>
    <row r="16" spans="1:14" ht="16.5" thickBot="1">
      <c r="A16" s="201"/>
      <c r="B16" s="194"/>
      <c r="C16" s="194"/>
      <c r="D16" s="194"/>
      <c r="E16" s="149"/>
      <c r="F16" s="6"/>
      <c r="G16" s="2"/>
      <c r="H16" s="198"/>
      <c r="I16" s="200"/>
      <c r="J16" s="200"/>
      <c r="K16" s="200"/>
      <c r="L16" s="152"/>
      <c r="M16" s="79"/>
      <c r="N16" s="78"/>
    </row>
    <row r="17" spans="1:14" ht="15.75">
      <c r="A17" s="191">
        <v>13</v>
      </c>
      <c r="B17" s="193" t="str">
        <f>VLOOKUP(A17,'пр.взв.'!B17:C80,2,FALSE)</f>
        <v>Широбоков Никита Андреевич</v>
      </c>
      <c r="C17" s="193" t="str">
        <f>VLOOKUP(A17,'пр.взв.'!B5:G68,3,FALSE)</f>
        <v>02.02.88 мс</v>
      </c>
      <c r="D17" s="193" t="str">
        <f>VLOOKUP(A17,'пр.взв.'!B5:G68,4,FALSE)</f>
        <v>ЮФО Ростов Д</v>
      </c>
      <c r="E17" s="149"/>
      <c r="F17" s="2"/>
      <c r="G17" s="2"/>
      <c r="H17" s="197">
        <v>14</v>
      </c>
      <c r="I17" s="195" t="str">
        <f>VLOOKUP(H17,'пр.взв.'!B19:C82,2,FALSE)</f>
        <v>Кургинян Эдуард Славикович</v>
      </c>
      <c r="J17" s="195" t="str">
        <f>VLOOKUP(H17,'пр.взв.'!B19:E82,3,FALSE)</f>
        <v>16.12.86 мс</v>
      </c>
      <c r="K17" s="195" t="str">
        <f>VLOOKUP(H17,'пр.взв.'!B19:E82,4,FALSE)</f>
        <v>ЮФО Краснодарский Армавир Д</v>
      </c>
      <c r="L17" s="152"/>
      <c r="M17" s="75"/>
      <c r="N17" s="78"/>
    </row>
    <row r="18" spans="1:14" ht="15.75">
      <c r="A18" s="192"/>
      <c r="B18" s="194"/>
      <c r="C18" s="194"/>
      <c r="D18" s="194"/>
      <c r="E18" s="144">
        <v>13</v>
      </c>
      <c r="F18" s="2"/>
      <c r="G18" s="2"/>
      <c r="H18" s="198"/>
      <c r="I18" s="196"/>
      <c r="J18" s="196"/>
      <c r="K18" s="196"/>
      <c r="L18" s="153">
        <v>14</v>
      </c>
      <c r="M18" s="75"/>
      <c r="N18" s="78"/>
    </row>
    <row r="19" spans="1:14" ht="15.75">
      <c r="A19" s="192">
        <v>29</v>
      </c>
      <c r="B19" s="205" t="e">
        <f>VLOOKUP(A19,'пр.взв.'!B19:C82,2,FALSE)</f>
        <v>#N/A</v>
      </c>
      <c r="C19" s="205" t="e">
        <f>VLOOKUP(A19,'пр.взв.'!B5:G68,3,FALSE)</f>
        <v>#N/A</v>
      </c>
      <c r="D19" s="205" t="e">
        <f>VLOOKUP(A19,'пр.взв.'!B5:G68,4,FALSE)</f>
        <v>#N/A</v>
      </c>
      <c r="E19" s="145"/>
      <c r="F19" s="2"/>
      <c r="G19" s="2"/>
      <c r="H19" s="202">
        <v>30</v>
      </c>
      <c r="I19" s="203" t="e">
        <f>VLOOKUP(H19,'пр.взв.'!B21:C84,2,FALSE)</f>
        <v>#N/A</v>
      </c>
      <c r="J19" s="203" t="e">
        <f>VLOOKUP(H19,'пр.взв.'!B21:E84,3,FALSE)</f>
        <v>#N/A</v>
      </c>
      <c r="K19" s="203" t="e">
        <f>VLOOKUP(H19,'пр.взв.'!B21:E84,4,FALSE)</f>
        <v>#N/A</v>
      </c>
      <c r="L19" s="150"/>
      <c r="N19" s="78"/>
    </row>
    <row r="20" spans="1:14" ht="16.5" thickBot="1">
      <c r="A20" s="201"/>
      <c r="B20" s="206"/>
      <c r="C20" s="206"/>
      <c r="D20" s="206"/>
      <c r="E20" s="147"/>
      <c r="F20" s="2"/>
      <c r="G20" s="40"/>
      <c r="H20" s="198"/>
      <c r="I20" s="204"/>
      <c r="J20" s="204"/>
      <c r="K20" s="204"/>
      <c r="L20" s="150"/>
      <c r="N20" s="81"/>
    </row>
    <row r="21" spans="1:14" ht="15.75">
      <c r="A21" s="191">
        <v>3</v>
      </c>
      <c r="B21" s="193" t="str">
        <f>VLOOKUP(A21,'пр.взв.'!B5:C68,2,FALSE)</f>
        <v>Вакаев Шейх-Магомед Ширваниевич</v>
      </c>
      <c r="C21" s="193" t="str">
        <f>VLOOKUP(A21,'пр.взв.'!B5:G68,3,FALSE)</f>
        <v>30.10.87 мсмк</v>
      </c>
      <c r="D21" s="193" t="str">
        <f>VLOOKUP(A21,'пр.взв.'!B5:G68,4,FALSE)</f>
        <v>ЮФО Чеченская  Аргун Д</v>
      </c>
      <c r="E21" s="147"/>
      <c r="F21" s="2"/>
      <c r="G21" s="2"/>
      <c r="H21" s="197">
        <v>4</v>
      </c>
      <c r="I21" s="195" t="str">
        <f>VLOOKUP(H21,'пр.взв.'!B7:C70,2,FALSE)</f>
        <v>Стороженко Виктор Петрович</v>
      </c>
      <c r="J21" s="195" t="str">
        <f>VLOOKUP(H21,'пр.взв.'!B7:E70,3,FALSE)</f>
        <v>12.12.79 мсмк</v>
      </c>
      <c r="K21" s="195" t="str">
        <f>VLOOKUP(H21,'пр.взв.'!B7:E70,4,FALSE)</f>
        <v>ДВФО Приморский Артем Д</v>
      </c>
      <c r="L21" s="150"/>
      <c r="N21" s="78"/>
    </row>
    <row r="22" spans="1:14" ht="15.75">
      <c r="A22" s="192"/>
      <c r="B22" s="194"/>
      <c r="C22" s="194"/>
      <c r="D22" s="194"/>
      <c r="E22" s="145"/>
      <c r="F22" s="2"/>
      <c r="G22" s="2"/>
      <c r="H22" s="198"/>
      <c r="I22" s="196"/>
      <c r="J22" s="196"/>
      <c r="K22" s="196"/>
      <c r="L22" s="150"/>
      <c r="N22" s="78"/>
    </row>
    <row r="23" spans="1:14" ht="15.75">
      <c r="A23" s="192">
        <v>19</v>
      </c>
      <c r="B23" s="196" t="str">
        <f>VLOOKUP(A23,'пр.взв.'!B23:C86,2,FALSE)</f>
        <v>Шульга Виталий Викторович</v>
      </c>
      <c r="C23" s="196" t="str">
        <f>VLOOKUP(A23,'пр.взв.'!B5:G68,3,FALSE)</f>
        <v>15.08.88 мс</v>
      </c>
      <c r="D23" s="196" t="str">
        <f>VLOOKUP(A23,'пр.взв.'!B5:G68,4,FALSE)</f>
        <v>УФО ХМАО-Югра</v>
      </c>
      <c r="E23" s="148"/>
      <c r="F23" s="2"/>
      <c r="G23" s="2"/>
      <c r="H23" s="202">
        <v>20</v>
      </c>
      <c r="I23" s="199" t="str">
        <f>VLOOKUP(H23,'пр.взв.'!B25:C88,2,FALSE)</f>
        <v>Ситимов Азамат Байзетович</v>
      </c>
      <c r="J23" s="199" t="str">
        <f>VLOOKUP(H23,'пр.взв.'!B25:E88,3,FALSE)</f>
        <v>11.08.89 мс</v>
      </c>
      <c r="K23" s="199" t="str">
        <f>VLOOKUP(H23,'пр.взв.'!B25:E88,4,FALSE)</f>
        <v>ЮФО Краснодарский Лабинск Д</v>
      </c>
      <c r="L23" s="151"/>
      <c r="M23" s="75"/>
      <c r="N23" s="78"/>
    </row>
    <row r="24" spans="1:14" ht="16.5" thickBot="1">
      <c r="A24" s="201"/>
      <c r="B24" s="194"/>
      <c r="C24" s="194"/>
      <c r="D24" s="194"/>
      <c r="E24" s="149"/>
      <c r="F24" s="5"/>
      <c r="G24" s="2"/>
      <c r="H24" s="198"/>
      <c r="I24" s="200"/>
      <c r="J24" s="200"/>
      <c r="K24" s="200"/>
      <c r="L24" s="152"/>
      <c r="M24" s="75"/>
      <c r="N24" s="78"/>
    </row>
    <row r="25" spans="1:14" ht="15.75">
      <c r="A25" s="191">
        <v>11</v>
      </c>
      <c r="B25" s="193" t="str">
        <f>VLOOKUP(A25,'пр.взв.'!B25:C88,2,FALSE)</f>
        <v>Коломыц Андрей Николаевич</v>
      </c>
      <c r="C25" s="193" t="str">
        <f>VLOOKUP(A25,'пр.взв.'!B5:G68,3,FALSE)</f>
        <v>15.09.84 мс</v>
      </c>
      <c r="D25" s="193" t="str">
        <f>VLOOKUP(A25,'пр.взв.'!B5:G68,4,FALSE)</f>
        <v>ЮФО РСО-Алания МО</v>
      </c>
      <c r="E25" s="149"/>
      <c r="F25" s="3"/>
      <c r="G25" s="2"/>
      <c r="H25" s="197">
        <v>12</v>
      </c>
      <c r="I25" s="195" t="str">
        <f>VLOOKUP(H25,'пр.взв.'!B27:C90,2,FALSE)</f>
        <v>Клепалов Антон Александрович</v>
      </c>
      <c r="J25" s="195" t="str">
        <f>VLOOKUP(H25,'пр.взв.'!B27:E90,3,FALSE)</f>
        <v>09.12.87 кмс</v>
      </c>
      <c r="K25" s="195" t="str">
        <f>VLOOKUP(H25,'пр.взв.'!B27:E90,4,FALSE)</f>
        <v>УФО Свердловская В.Пышма ПР</v>
      </c>
      <c r="L25" s="152"/>
      <c r="M25" s="76"/>
      <c r="N25" s="78"/>
    </row>
    <row r="26" spans="1:14" ht="15.75">
      <c r="A26" s="192"/>
      <c r="B26" s="194"/>
      <c r="C26" s="194"/>
      <c r="D26" s="194"/>
      <c r="E26" s="144">
        <v>11</v>
      </c>
      <c r="F26" s="4"/>
      <c r="G26" s="2"/>
      <c r="H26" s="198"/>
      <c r="I26" s="196"/>
      <c r="J26" s="196"/>
      <c r="K26" s="196"/>
      <c r="L26" s="153">
        <v>12</v>
      </c>
      <c r="M26" s="77"/>
      <c r="N26" s="78"/>
    </row>
    <row r="27" spans="1:14" ht="15.75">
      <c r="A27" s="192">
        <v>27</v>
      </c>
      <c r="B27" s="205" t="e">
        <f>VLOOKUP(A27,'пр.взв.'!B27:C90,2,FALSE)</f>
        <v>#N/A</v>
      </c>
      <c r="C27" s="205" t="e">
        <f>VLOOKUP(A27,'пр.взв.'!B5:G68,3,FALSE)</f>
        <v>#N/A</v>
      </c>
      <c r="D27" s="205" t="e">
        <f>VLOOKUP(A27,'пр.взв.'!B5:G68,4,FALSE)</f>
        <v>#N/A</v>
      </c>
      <c r="E27" s="145"/>
      <c r="F27" s="4"/>
      <c r="G27" s="2"/>
      <c r="H27" s="202">
        <v>28</v>
      </c>
      <c r="I27" s="203" t="e">
        <f>VLOOKUP(H27,'пр.взв.'!B29:C92,2,FALSE)</f>
        <v>#N/A</v>
      </c>
      <c r="J27" s="203" t="e">
        <f>VLOOKUP(H27,'пр.взв.'!B29:E92,3,FALSE)</f>
        <v>#N/A</v>
      </c>
      <c r="K27" s="203" t="e">
        <f>VLOOKUP(H27,'пр.взв.'!B29:E92,4,FALSE)</f>
        <v>#N/A</v>
      </c>
      <c r="L27" s="150"/>
      <c r="M27" s="78"/>
      <c r="N27" s="78"/>
    </row>
    <row r="28" spans="1:14" ht="16.5" thickBot="1">
      <c r="A28" s="201"/>
      <c r="B28" s="206"/>
      <c r="C28" s="206"/>
      <c r="D28" s="206"/>
      <c r="E28" s="147"/>
      <c r="F28" s="4"/>
      <c r="G28" s="2"/>
      <c r="H28" s="198"/>
      <c r="I28" s="204"/>
      <c r="J28" s="204"/>
      <c r="K28" s="204"/>
      <c r="L28" s="150"/>
      <c r="M28" s="78"/>
      <c r="N28" s="78"/>
    </row>
    <row r="29" spans="1:14" ht="15.75">
      <c r="A29" s="191">
        <v>7</v>
      </c>
      <c r="B29" s="193" t="str">
        <f>VLOOKUP(A29,'пр.взв.'!B5:C68,2,FALSE)</f>
        <v>Синюков Иван Васильевич</v>
      </c>
      <c r="C29" s="193" t="str">
        <f>VLOOKUP(A29,'пр.взв.'!B5:G68,3,FALSE)</f>
        <v>11.04.87 кмс</v>
      </c>
      <c r="D29" s="193" t="str">
        <f>VLOOKUP(A29,'пр.взв.'!B5:G68,4,FALSE)</f>
        <v>ПФО Пензенская Пенза Д</v>
      </c>
      <c r="E29" s="147"/>
      <c r="F29" s="4"/>
      <c r="G29" s="82"/>
      <c r="H29" s="197">
        <v>8</v>
      </c>
      <c r="I29" s="195" t="str">
        <f>VLOOKUP(H29,'пр.взв.'!B7:C70,2,FALSE)</f>
        <v>Орлов Иван Николаевич</v>
      </c>
      <c r="J29" s="195" t="str">
        <f>VLOOKUP(H29,'пр.взв.'!B7:E70,3,FALSE)</f>
        <v>07.05.85 МС</v>
      </c>
      <c r="K29" s="195" t="str">
        <f>VLOOKUP(H29,'пр.взв.'!B7:E70,4,FALSE)</f>
        <v>ПФО Пермский Пермь Д</v>
      </c>
      <c r="L29" s="150"/>
      <c r="M29" s="78"/>
      <c r="N29" s="81"/>
    </row>
    <row r="30" spans="1:13" ht="15.75">
      <c r="A30" s="192"/>
      <c r="B30" s="194"/>
      <c r="C30" s="194"/>
      <c r="D30" s="194"/>
      <c r="E30" s="145"/>
      <c r="F30" s="4"/>
      <c r="G30" s="2"/>
      <c r="H30" s="198"/>
      <c r="I30" s="196"/>
      <c r="J30" s="196"/>
      <c r="K30" s="196"/>
      <c r="L30" s="150"/>
      <c r="M30" s="78"/>
    </row>
    <row r="31" spans="1:13" ht="15.75">
      <c r="A31" s="192">
        <v>23</v>
      </c>
      <c r="B31" s="196" t="str">
        <f>VLOOKUP(A31,'пр.взв.'!B31:C94,2,FALSE)</f>
        <v>Штырков Иван Владимирович</v>
      </c>
      <c r="C31" s="196" t="str">
        <f>VLOOKUP(A31,'пр.взв.'!B5:G68,3,FALSE)</f>
        <v>06.09.88 мс</v>
      </c>
      <c r="D31" s="196" t="str">
        <f>VLOOKUP(A31,'пр.взв.'!B5:G68,4,FALSE)</f>
        <v>УФО Свердловская Екатеринбург МО</v>
      </c>
      <c r="E31" s="148"/>
      <c r="F31" s="4"/>
      <c r="G31" s="2"/>
      <c r="H31" s="202">
        <v>24</v>
      </c>
      <c r="I31" s="199" t="str">
        <f>VLOOKUP(H31,'пр.взв.'!B33:C96,2,FALSE)</f>
        <v>Бисултанов Адлан Ибрагимович</v>
      </c>
      <c r="J31" s="199" t="str">
        <f>VLOOKUP(H31,'пр.взв.'!B33:E96,3,FALSE)</f>
        <v>07.05.89 мс</v>
      </c>
      <c r="K31" s="199" t="str">
        <f>VLOOKUP(H31,'пр.взв.'!B33:E96,4,FALSE)</f>
        <v>ЮФО Чеченская Аргун Д</v>
      </c>
      <c r="L31" s="151"/>
      <c r="M31" s="77"/>
    </row>
    <row r="32" spans="1:13" ht="16.5" thickBot="1">
      <c r="A32" s="201"/>
      <c r="B32" s="194"/>
      <c r="C32" s="194"/>
      <c r="D32" s="194"/>
      <c r="E32" s="149"/>
      <c r="F32" s="6"/>
      <c r="G32" s="2"/>
      <c r="H32" s="198"/>
      <c r="I32" s="200"/>
      <c r="J32" s="200"/>
      <c r="K32" s="200"/>
      <c r="L32" s="152"/>
      <c r="M32" s="79"/>
    </row>
    <row r="33" spans="1:13" ht="15.75">
      <c r="A33" s="191">
        <v>15</v>
      </c>
      <c r="B33" s="193" t="str">
        <f>VLOOKUP(A33,'пр.взв.'!B33:C96,2,FALSE)</f>
        <v>Воронин Дмитрий Андреевич</v>
      </c>
      <c r="C33" s="193" t="str">
        <f>VLOOKUP(A33,'пр.взв.'!B5:G68,3,FALSE)</f>
        <v>07.02.85 мс</v>
      </c>
      <c r="D33" s="193" t="str">
        <f>VLOOKUP(A33,'пр.взв.'!B5:G68,4,FALSE)</f>
        <v>ЦФО Костромская Кострома ПР</v>
      </c>
      <c r="E33" s="149"/>
      <c r="F33" s="2"/>
      <c r="G33" s="2"/>
      <c r="H33" s="197">
        <v>16</v>
      </c>
      <c r="I33" s="195" t="str">
        <f>VLOOKUP(H33,'пр.взв.'!B35:C98,2,FALSE)</f>
        <v>Баранов Илья Владимирович</v>
      </c>
      <c r="J33" s="195" t="str">
        <f>VLOOKUP(H33,'пр.взв.'!B35:E98,3,FALSE)</f>
        <v>18.07.88 мс</v>
      </c>
      <c r="K33" s="195" t="str">
        <f>VLOOKUP(H33,'пр.взв.'!B35:E98,4,FALSE)</f>
        <v>ЦФО Ярославская Ярославль МО</v>
      </c>
      <c r="L33" s="152"/>
      <c r="M33" s="75"/>
    </row>
    <row r="34" spans="1:13" ht="15.75">
      <c r="A34" s="192"/>
      <c r="B34" s="194"/>
      <c r="C34" s="194"/>
      <c r="D34" s="194"/>
      <c r="E34" s="144">
        <v>15</v>
      </c>
      <c r="F34" s="2"/>
      <c r="G34" s="2"/>
      <c r="H34" s="198"/>
      <c r="I34" s="196"/>
      <c r="J34" s="196"/>
      <c r="K34" s="196"/>
      <c r="L34" s="153">
        <v>16</v>
      </c>
      <c r="M34" s="75"/>
    </row>
    <row r="35" spans="1:12" ht="15.75">
      <c r="A35" s="192">
        <v>31</v>
      </c>
      <c r="B35" s="205" t="e">
        <f>VLOOKUP(A35,'пр.взв.'!B35:C98,2,FALSE)</f>
        <v>#N/A</v>
      </c>
      <c r="C35" s="205" t="e">
        <f>VLOOKUP(A35,'пр.взв.'!B5:G68,3,FALSE)</f>
        <v>#N/A</v>
      </c>
      <c r="D35" s="205" t="e">
        <f>VLOOKUP(A35,'пр.взв.'!B5:G68,4,FALSE)</f>
        <v>#N/A</v>
      </c>
      <c r="E35" s="145"/>
      <c r="F35" s="2"/>
      <c r="G35" s="2"/>
      <c r="H35" s="202">
        <v>32</v>
      </c>
      <c r="I35" s="203" t="e">
        <f>VLOOKUP(H35,'пр.взв.'!B37:C100,2,FALSE)</f>
        <v>#N/A</v>
      </c>
      <c r="J35" s="203" t="e">
        <f>VLOOKUP(H35,'пр.взв.'!B37:E100,3,FALSE)</f>
        <v>#N/A</v>
      </c>
      <c r="K35" s="203" t="e">
        <f>VLOOKUP(H35,'пр.взв.'!B37:E100,4,FALSE)</f>
        <v>#N/A</v>
      </c>
      <c r="L35" s="150"/>
    </row>
    <row r="36" spans="1:12" ht="13.5" customHeight="1" thickBot="1">
      <c r="A36" s="201"/>
      <c r="B36" s="207"/>
      <c r="C36" s="207"/>
      <c r="D36" s="207"/>
      <c r="E36" s="146"/>
      <c r="H36" s="208"/>
      <c r="I36" s="204"/>
      <c r="J36" s="204"/>
      <c r="K36" s="204"/>
      <c r="L36" s="150"/>
    </row>
    <row r="37" spans="1:16" ht="15.75">
      <c r="A37" s="1"/>
      <c r="B37" s="1"/>
      <c r="C37" s="1"/>
      <c r="E37" s="2"/>
      <c r="F37" s="2"/>
      <c r="G37" s="2"/>
      <c r="P37" s="27"/>
    </row>
    <row r="38" spans="1:16" ht="12.75">
      <c r="A38" s="33" t="s">
        <v>2</v>
      </c>
      <c r="B38" s="10"/>
      <c r="C38" s="24"/>
      <c r="D38" s="11"/>
      <c r="E38" s="16"/>
      <c r="F38" s="16"/>
      <c r="H38" s="33" t="s">
        <v>3</v>
      </c>
      <c r="I38" s="10"/>
      <c r="J38" s="24"/>
      <c r="K38" s="91"/>
      <c r="L38" s="21"/>
      <c r="M38" s="21"/>
      <c r="N38" s="10"/>
      <c r="O38" s="10"/>
      <c r="P38" s="10"/>
    </row>
    <row r="39" spans="1:16" ht="12.75">
      <c r="A39" s="1"/>
      <c r="B39" s="10"/>
      <c r="C39" s="21"/>
      <c r="I39" s="10"/>
      <c r="J39" s="21"/>
      <c r="K39" s="10"/>
      <c r="L39" s="10"/>
      <c r="M39" s="10"/>
      <c r="N39" s="10"/>
      <c r="O39" s="10"/>
      <c r="P39" s="10"/>
    </row>
    <row r="40" spans="2:16" ht="12.75">
      <c r="B40" s="15"/>
      <c r="C40" s="17"/>
      <c r="D40" s="16"/>
      <c r="E40" s="16"/>
      <c r="I40" s="15"/>
      <c r="J40" s="17"/>
      <c r="K40" s="16"/>
      <c r="L40" s="16"/>
      <c r="N40" s="10"/>
      <c r="O40" s="10"/>
      <c r="P40" s="10"/>
    </row>
    <row r="41" spans="2:16" ht="12.75">
      <c r="B41" s="10"/>
      <c r="C41" s="20"/>
      <c r="D41" s="11"/>
      <c r="E41" s="16"/>
      <c r="I41" s="10"/>
      <c r="J41" s="20"/>
      <c r="K41" s="11"/>
      <c r="L41" s="16"/>
      <c r="N41" s="10"/>
      <c r="O41" s="10"/>
      <c r="P41" s="10"/>
    </row>
    <row r="42" spans="2:16" ht="12.75">
      <c r="B42" s="10"/>
      <c r="C42" s="20"/>
      <c r="D42" s="22"/>
      <c r="E42" s="21"/>
      <c r="I42" s="10"/>
      <c r="J42" s="20"/>
      <c r="K42" s="22"/>
      <c r="L42" s="21"/>
      <c r="N42" s="10"/>
      <c r="O42" s="10"/>
      <c r="P42" s="10"/>
    </row>
    <row r="43" spans="2:16" ht="12.75">
      <c r="B43" s="9"/>
      <c r="C43" s="13"/>
      <c r="D43" s="23"/>
      <c r="E43" s="88"/>
      <c r="I43" s="9"/>
      <c r="J43" s="13"/>
      <c r="K43" s="23"/>
      <c r="L43" s="88"/>
      <c r="N43" s="10"/>
      <c r="O43" s="10"/>
      <c r="P43" s="10"/>
    </row>
    <row r="44" spans="2:16" ht="12.75">
      <c r="B44" s="10"/>
      <c r="C44" s="19"/>
      <c r="D44" s="20"/>
      <c r="E44" s="17"/>
      <c r="I44" s="10"/>
      <c r="J44" s="19"/>
      <c r="K44" s="20"/>
      <c r="L44" s="17"/>
      <c r="N44" s="10"/>
      <c r="O44" s="10"/>
      <c r="P44" s="10"/>
    </row>
    <row r="45" spans="2:16" ht="12.75">
      <c r="B45" s="10"/>
      <c r="C45" s="16"/>
      <c r="D45" s="13"/>
      <c r="E45" s="20"/>
      <c r="I45" s="10"/>
      <c r="J45" s="16"/>
      <c r="K45" s="13"/>
      <c r="L45" s="20"/>
      <c r="N45" s="10"/>
      <c r="O45" s="10"/>
      <c r="P45" s="10"/>
    </row>
    <row r="46" spans="2:16" ht="12.75">
      <c r="B46" s="10"/>
      <c r="E46" s="78"/>
      <c r="I46" s="10"/>
      <c r="L46" s="78"/>
      <c r="N46" s="10"/>
      <c r="O46" s="10"/>
      <c r="P46" s="10"/>
    </row>
    <row r="47" spans="2:16" ht="12.75">
      <c r="B47" s="10"/>
      <c r="C47" s="11"/>
      <c r="D47" s="16"/>
      <c r="E47" s="20"/>
      <c r="F47" s="90"/>
      <c r="I47" s="10"/>
      <c r="J47" s="11"/>
      <c r="K47" s="16"/>
      <c r="L47" s="20"/>
      <c r="M47" s="90"/>
      <c r="N47" s="10"/>
      <c r="O47" s="10"/>
      <c r="P47" s="10"/>
    </row>
    <row r="48" spans="2:16" ht="12.75">
      <c r="B48" s="15"/>
      <c r="C48" s="17"/>
      <c r="D48" s="16"/>
      <c r="E48" s="20"/>
      <c r="F48" s="80"/>
      <c r="I48" s="15"/>
      <c r="J48" s="17"/>
      <c r="K48" s="16"/>
      <c r="L48" s="20"/>
      <c r="M48" s="80"/>
      <c r="N48" s="10"/>
      <c r="O48" s="10"/>
      <c r="P48" s="10"/>
    </row>
    <row r="49" spans="2:16" ht="12.75">
      <c r="B49" s="10"/>
      <c r="C49" s="20"/>
      <c r="D49" s="11"/>
      <c r="E49" s="20"/>
      <c r="F49" s="78"/>
      <c r="I49" s="10"/>
      <c r="J49" s="20"/>
      <c r="K49" s="11"/>
      <c r="L49" s="20"/>
      <c r="M49" s="78"/>
      <c r="N49" s="10"/>
      <c r="O49" s="10"/>
      <c r="P49" s="10"/>
    </row>
    <row r="50" spans="2:16" ht="12.75">
      <c r="B50" s="10"/>
      <c r="C50" s="21"/>
      <c r="D50" s="22"/>
      <c r="E50" s="20"/>
      <c r="F50" s="78"/>
      <c r="I50" s="10"/>
      <c r="J50" s="21"/>
      <c r="K50" s="22"/>
      <c r="L50" s="20"/>
      <c r="M50" s="78"/>
      <c r="N50" s="90"/>
      <c r="O50" s="10"/>
      <c r="P50" s="10"/>
    </row>
    <row r="51" spans="2:16" ht="12.75">
      <c r="B51" s="9"/>
      <c r="C51" s="12"/>
      <c r="D51" s="23"/>
      <c r="E51" s="89"/>
      <c r="F51" s="78"/>
      <c r="I51" s="9"/>
      <c r="J51" s="12"/>
      <c r="K51" s="23"/>
      <c r="L51" s="89"/>
      <c r="M51" s="78"/>
      <c r="N51" s="10"/>
      <c r="O51" s="10"/>
      <c r="P51" s="10"/>
    </row>
    <row r="52" spans="3:16" ht="12.75">
      <c r="C52" s="19"/>
      <c r="D52" s="20"/>
      <c r="E52" s="24"/>
      <c r="F52" s="78"/>
      <c r="J52" s="19"/>
      <c r="K52" s="20"/>
      <c r="L52" s="24"/>
      <c r="M52" s="78"/>
      <c r="N52" s="10"/>
      <c r="O52" s="10"/>
      <c r="P52" s="10"/>
    </row>
    <row r="53" spans="3:16" ht="12.75">
      <c r="C53" s="16"/>
      <c r="D53" s="13"/>
      <c r="E53" s="21"/>
      <c r="F53" s="81"/>
      <c r="J53" s="16"/>
      <c r="K53" s="13"/>
      <c r="L53" s="21"/>
      <c r="M53" s="81"/>
      <c r="N53" s="10"/>
      <c r="O53" s="10"/>
      <c r="P53" s="10"/>
    </row>
    <row r="54" spans="9:16" ht="12.75">
      <c r="I54" s="10"/>
      <c r="J54" s="10"/>
      <c r="K54" s="10"/>
      <c r="L54" s="10"/>
      <c r="M54" s="10"/>
      <c r="N54" s="10"/>
      <c r="O54" s="10"/>
      <c r="P54" s="10"/>
    </row>
    <row r="55" spans="9:16" ht="12.75">
      <c r="I55" s="10"/>
      <c r="J55" s="10"/>
      <c r="K55" s="10"/>
      <c r="L55" s="10"/>
      <c r="M55" s="10"/>
      <c r="N55" s="10"/>
      <c r="O55" s="10"/>
      <c r="P55" s="10"/>
    </row>
    <row r="56" spans="9:16" ht="12.75">
      <c r="I56" s="10"/>
      <c r="J56" s="10"/>
      <c r="K56" s="10"/>
      <c r="L56" s="10"/>
      <c r="M56" s="10"/>
      <c r="N56" s="10"/>
      <c r="O56" s="10"/>
      <c r="P56" s="10"/>
    </row>
    <row r="57" spans="9:16" ht="12.75">
      <c r="I57" s="10"/>
      <c r="J57" s="10"/>
      <c r="K57" s="10"/>
      <c r="L57" s="10"/>
      <c r="M57" s="10"/>
      <c r="N57" s="10"/>
      <c r="O57" s="10"/>
      <c r="P57" s="10"/>
    </row>
    <row r="58" spans="9:16" ht="12.75">
      <c r="I58" s="10"/>
      <c r="J58" s="10"/>
      <c r="K58" s="10"/>
      <c r="L58" s="10"/>
      <c r="M58" s="10"/>
      <c r="N58" s="10"/>
      <c r="O58" s="10"/>
      <c r="P58" s="10"/>
    </row>
    <row r="59" ht="12.75">
      <c r="A59" s="28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I27:I28"/>
    <mergeCell ref="J27:J28"/>
    <mergeCell ref="A25:A26"/>
    <mergeCell ref="B25:B26"/>
    <mergeCell ref="C25:C26"/>
    <mergeCell ref="D25:D26"/>
    <mergeCell ref="A27:A28"/>
    <mergeCell ref="B27:B28"/>
    <mergeCell ref="C27:C28"/>
    <mergeCell ref="D27:D28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I5:I6"/>
    <mergeCell ref="J5:J6"/>
    <mergeCell ref="K5:K6"/>
    <mergeCell ref="H5:H6"/>
    <mergeCell ref="A5:A6"/>
    <mergeCell ref="B5:B6"/>
    <mergeCell ref="C5:C6"/>
    <mergeCell ref="D5:D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25">
      <selection activeCell="A1" sqref="A1:H42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1" t="str">
        <f>HYPERLINK('[1]реквизиты'!$A$2)</f>
        <v>Чемпионат России по самбо среди мужчин</v>
      </c>
      <c r="B1" s="162"/>
      <c r="C1" s="162"/>
      <c r="D1" s="162"/>
      <c r="E1" s="162"/>
      <c r="F1" s="162"/>
      <c r="G1" s="162"/>
      <c r="H1" s="163"/>
    </row>
    <row r="2" spans="1:8" ht="12.75" customHeight="1">
      <c r="A2" s="209" t="str">
        <f>HYPERLINK('[1]реквизиты'!$A$3)</f>
        <v>4-7  марта  2010 г.  г. Ярославль</v>
      </c>
      <c r="B2" s="209"/>
      <c r="C2" s="209"/>
      <c r="D2" s="209"/>
      <c r="E2" s="209"/>
      <c r="F2" s="209"/>
      <c r="G2" s="209"/>
      <c r="H2" s="209"/>
    </row>
    <row r="3" spans="1:8" ht="18.75" thickBot="1">
      <c r="A3" s="210" t="s">
        <v>65</v>
      </c>
      <c r="B3" s="210"/>
      <c r="C3" s="210"/>
      <c r="D3" s="210"/>
      <c r="E3" s="210"/>
      <c r="F3" s="210"/>
      <c r="G3" s="210"/>
      <c r="H3" s="210"/>
    </row>
    <row r="4" spans="2:8" ht="18.75" thickBot="1">
      <c r="B4" s="138"/>
      <c r="C4" s="139"/>
      <c r="D4" s="211" t="str">
        <f>HYPERLINK('пр.взв.'!D4)</f>
        <v>в.к. 90  кг.</v>
      </c>
      <c r="E4" s="212"/>
      <c r="F4" s="213"/>
      <c r="G4" s="139"/>
      <c r="H4" s="139"/>
    </row>
    <row r="5" spans="1:8" ht="18.75" thickBot="1">
      <c r="A5" s="139"/>
      <c r="B5" s="139"/>
      <c r="C5" s="139"/>
      <c r="D5" s="139"/>
      <c r="E5" s="139"/>
      <c r="F5" s="139"/>
      <c r="G5" s="139"/>
      <c r="H5" s="139"/>
    </row>
    <row r="6" spans="1:10" ht="12.75" customHeight="1">
      <c r="A6" s="224" t="s">
        <v>66</v>
      </c>
      <c r="B6" s="217" t="str">
        <f>VLOOKUP(J6,'пр.взв.'!B6:G133,2,FALSE)</f>
        <v>Кургинян Эдуард Славикович</v>
      </c>
      <c r="C6" s="217"/>
      <c r="D6" s="217"/>
      <c r="E6" s="217"/>
      <c r="F6" s="217"/>
      <c r="G6" s="217"/>
      <c r="H6" s="219" t="str">
        <f>VLOOKUP(J6,'пр.взв.'!B6:G133,3,FALSE)</f>
        <v>16.12.86 мс</v>
      </c>
      <c r="I6" s="139"/>
      <c r="J6" s="143">
        <v>14</v>
      </c>
    </row>
    <row r="7" spans="1:10" ht="12.75" customHeight="1">
      <c r="A7" s="225"/>
      <c r="B7" s="218"/>
      <c r="C7" s="218"/>
      <c r="D7" s="218"/>
      <c r="E7" s="218"/>
      <c r="F7" s="218"/>
      <c r="G7" s="218"/>
      <c r="H7" s="220"/>
      <c r="I7" s="139"/>
      <c r="J7" s="143"/>
    </row>
    <row r="8" spans="1:10" ht="12.75" customHeight="1">
      <c r="A8" s="225"/>
      <c r="B8" s="221" t="str">
        <f>VLOOKUP(J6,'пр.взв.'!B6:G133,4,FALSE)</f>
        <v>ЮФО Краснодарский Армавир Д</v>
      </c>
      <c r="C8" s="221"/>
      <c r="D8" s="221"/>
      <c r="E8" s="221"/>
      <c r="F8" s="221"/>
      <c r="G8" s="221"/>
      <c r="H8" s="220"/>
      <c r="I8" s="139"/>
      <c r="J8" s="143"/>
    </row>
    <row r="9" spans="1:10" ht="13.5" customHeight="1" thickBot="1">
      <c r="A9" s="226"/>
      <c r="B9" s="222"/>
      <c r="C9" s="222"/>
      <c r="D9" s="222"/>
      <c r="E9" s="222"/>
      <c r="F9" s="222"/>
      <c r="G9" s="222"/>
      <c r="H9" s="223"/>
      <c r="I9" s="139"/>
      <c r="J9" s="143"/>
    </row>
    <row r="10" spans="1:10" ht="18.75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43"/>
    </row>
    <row r="11" spans="1:10" ht="12.75" customHeight="1">
      <c r="A11" s="214" t="s">
        <v>67</v>
      </c>
      <c r="B11" s="217" t="str">
        <f>VLOOKUP(J11,'пр.взв.'!B6:G133,2,FALSE)</f>
        <v>Черноскулов Альсим Леонидович</v>
      </c>
      <c r="C11" s="217"/>
      <c r="D11" s="217"/>
      <c r="E11" s="217"/>
      <c r="F11" s="217"/>
      <c r="G11" s="217"/>
      <c r="H11" s="219" t="str">
        <f>VLOOKUP(J11,'пр.взв.'!B6:G133,3,FALSE)</f>
        <v>11.05..83 змс</v>
      </c>
      <c r="I11" s="139"/>
      <c r="J11" s="143">
        <v>5</v>
      </c>
    </row>
    <row r="12" spans="1:10" ht="12.75" customHeight="1">
      <c r="A12" s="215"/>
      <c r="B12" s="218"/>
      <c r="C12" s="218"/>
      <c r="D12" s="218"/>
      <c r="E12" s="218"/>
      <c r="F12" s="218"/>
      <c r="G12" s="218"/>
      <c r="H12" s="220"/>
      <c r="I12" s="139"/>
      <c r="J12" s="143"/>
    </row>
    <row r="13" spans="1:10" ht="12.75" customHeight="1">
      <c r="A13" s="215"/>
      <c r="B13" s="221" t="str">
        <f>VLOOKUP(J11,'пр.взв.'!B6:G133,4,FALSE)</f>
        <v>УФО Свердловская В.Пышма ВС</v>
      </c>
      <c r="C13" s="221"/>
      <c r="D13" s="221"/>
      <c r="E13" s="221"/>
      <c r="F13" s="221"/>
      <c r="G13" s="221"/>
      <c r="H13" s="220"/>
      <c r="I13" s="139"/>
      <c r="J13" s="143"/>
    </row>
    <row r="14" spans="1:10" ht="13.5" customHeight="1" thickBot="1">
      <c r="A14" s="216"/>
      <c r="B14" s="222"/>
      <c r="C14" s="222"/>
      <c r="D14" s="222"/>
      <c r="E14" s="222"/>
      <c r="F14" s="222"/>
      <c r="G14" s="222"/>
      <c r="H14" s="223"/>
      <c r="I14" s="139"/>
      <c r="J14" s="143"/>
    </row>
    <row r="15" spans="1:10" ht="18.75" thickBot="1">
      <c r="A15" s="139"/>
      <c r="B15" s="139"/>
      <c r="C15" s="139"/>
      <c r="D15" s="139"/>
      <c r="E15" s="139"/>
      <c r="F15" s="139"/>
      <c r="G15" s="139"/>
      <c r="H15" s="139"/>
      <c r="I15" s="139"/>
      <c r="J15" s="143"/>
    </row>
    <row r="16" spans="1:10" ht="12.75" customHeight="1">
      <c r="A16" s="230" t="s">
        <v>68</v>
      </c>
      <c r="B16" s="217" t="str">
        <f>VLOOKUP(J16,'пр.взв.'!B6:G133,2,FALSE)</f>
        <v>Вакаев Шейх-Магомед Ширваниевич</v>
      </c>
      <c r="C16" s="217"/>
      <c r="D16" s="217"/>
      <c r="E16" s="217"/>
      <c r="F16" s="217"/>
      <c r="G16" s="217"/>
      <c r="H16" s="219" t="str">
        <f>VLOOKUP(J16,'пр.взв.'!B6:G133,3,FALSE)</f>
        <v>30.10.87 мсмк</v>
      </c>
      <c r="I16" s="139"/>
      <c r="J16" s="143">
        <v>3</v>
      </c>
    </row>
    <row r="17" spans="1:10" ht="12.75" customHeight="1">
      <c r="A17" s="231"/>
      <c r="B17" s="218"/>
      <c r="C17" s="218"/>
      <c r="D17" s="218"/>
      <c r="E17" s="218"/>
      <c r="F17" s="218"/>
      <c r="G17" s="218"/>
      <c r="H17" s="220"/>
      <c r="I17" s="139"/>
      <c r="J17" s="143"/>
    </row>
    <row r="18" spans="1:10" ht="12.75" customHeight="1">
      <c r="A18" s="231"/>
      <c r="B18" s="221" t="str">
        <f>VLOOKUP(J16,'пр.взв.'!B6:G133,4,FALSE)</f>
        <v>ЮФО Чеченская  Аргун Д</v>
      </c>
      <c r="C18" s="221"/>
      <c r="D18" s="221"/>
      <c r="E18" s="221"/>
      <c r="F18" s="221"/>
      <c r="G18" s="221"/>
      <c r="H18" s="220"/>
      <c r="I18" s="139"/>
      <c r="J18" s="143"/>
    </row>
    <row r="19" spans="1:10" ht="13.5" customHeight="1" thickBot="1">
      <c r="A19" s="232"/>
      <c r="B19" s="222"/>
      <c r="C19" s="222"/>
      <c r="D19" s="222"/>
      <c r="E19" s="222"/>
      <c r="F19" s="222"/>
      <c r="G19" s="222"/>
      <c r="H19" s="223"/>
      <c r="I19" s="139"/>
      <c r="J19" s="143"/>
    </row>
    <row r="20" spans="1:10" ht="18.75" thickBot="1">
      <c r="A20" s="139"/>
      <c r="B20" s="139"/>
      <c r="C20" s="139"/>
      <c r="D20" s="139"/>
      <c r="E20" s="139"/>
      <c r="F20" s="139"/>
      <c r="G20" s="139"/>
      <c r="H20" s="139"/>
      <c r="I20" s="139"/>
      <c r="J20" s="143"/>
    </row>
    <row r="21" spans="1:10" ht="12.75" customHeight="1">
      <c r="A21" s="230" t="s">
        <v>68</v>
      </c>
      <c r="B21" s="217" t="str">
        <f>VLOOKUP(J21,'пр.взв.'!B6:G133,2,FALSE)</f>
        <v>Ситимов Азамат Байзетович</v>
      </c>
      <c r="C21" s="217"/>
      <c r="D21" s="217"/>
      <c r="E21" s="217"/>
      <c r="F21" s="217"/>
      <c r="G21" s="217"/>
      <c r="H21" s="219" t="str">
        <f>VLOOKUP(J21,'пр.взв.'!B7:G138,3,FALSE)</f>
        <v>11.08.89 мс</v>
      </c>
      <c r="I21" s="139"/>
      <c r="J21" s="143">
        <v>20</v>
      </c>
    </row>
    <row r="22" spans="1:10" ht="12.75" customHeight="1">
      <c r="A22" s="231"/>
      <c r="B22" s="218"/>
      <c r="C22" s="218"/>
      <c r="D22" s="218"/>
      <c r="E22" s="218"/>
      <c r="F22" s="218"/>
      <c r="G22" s="218"/>
      <c r="H22" s="220"/>
      <c r="I22" s="139"/>
      <c r="J22" s="143"/>
    </row>
    <row r="23" spans="1:9" ht="12.75" customHeight="1">
      <c r="A23" s="231"/>
      <c r="B23" s="221" t="str">
        <f>VLOOKUP(J21,'пр.взв.'!B6:G133,4,FALSE)</f>
        <v>ЮФО Краснодарский Лабинск Д</v>
      </c>
      <c r="C23" s="221"/>
      <c r="D23" s="221"/>
      <c r="E23" s="221"/>
      <c r="F23" s="221"/>
      <c r="G23" s="221"/>
      <c r="H23" s="220"/>
      <c r="I23" s="139"/>
    </row>
    <row r="24" spans="1:9" ht="13.5" customHeight="1" thickBot="1">
      <c r="A24" s="232"/>
      <c r="B24" s="222"/>
      <c r="C24" s="222"/>
      <c r="D24" s="222"/>
      <c r="E24" s="222"/>
      <c r="F24" s="222"/>
      <c r="G24" s="222"/>
      <c r="H24" s="223"/>
      <c r="I24" s="139"/>
    </row>
    <row r="25" spans="1:8" ht="18">
      <c r="A25" s="139"/>
      <c r="B25" s="139"/>
      <c r="C25" s="139"/>
      <c r="D25" s="139"/>
      <c r="E25" s="139"/>
      <c r="F25" s="139"/>
      <c r="G25" s="139"/>
      <c r="H25" s="139"/>
    </row>
    <row r="26" spans="1:8" ht="18">
      <c r="A26" s="139" t="s">
        <v>70</v>
      </c>
      <c r="B26" s="139"/>
      <c r="C26" s="139"/>
      <c r="D26" s="139"/>
      <c r="E26" s="139"/>
      <c r="F26" s="139"/>
      <c r="G26" s="139"/>
      <c r="H26" s="139"/>
    </row>
    <row r="27" ht="13.5" thickBot="1"/>
    <row r="28" spans="1:10" ht="12.75" customHeight="1">
      <c r="A28" s="227" t="str">
        <f>VLOOKUP(J28,'пр.взв.'!B7:G133,6,FALSE)</f>
        <v>Бабоян РМ</v>
      </c>
      <c r="B28" s="228"/>
      <c r="C28" s="228"/>
      <c r="D28" s="228"/>
      <c r="E28" s="228"/>
      <c r="F28" s="228"/>
      <c r="G28" s="228"/>
      <c r="H28" s="219"/>
      <c r="J28">
        <v>14</v>
      </c>
    </row>
    <row r="29" spans="1:8" ht="13.5" customHeight="1" thickBot="1">
      <c r="A29" s="229"/>
      <c r="B29" s="222"/>
      <c r="C29" s="222"/>
      <c r="D29" s="222"/>
      <c r="E29" s="222"/>
      <c r="F29" s="222"/>
      <c r="G29" s="222"/>
      <c r="H29" s="223"/>
    </row>
    <row r="32" spans="1:8" ht="18">
      <c r="A32" s="139" t="s">
        <v>69</v>
      </c>
      <c r="B32" s="139"/>
      <c r="C32" s="139"/>
      <c r="D32" s="139"/>
      <c r="E32" s="139"/>
      <c r="F32" s="139"/>
      <c r="G32" s="139"/>
      <c r="H32" s="139"/>
    </row>
    <row r="33" spans="1:8" ht="18">
      <c r="A33" s="139"/>
      <c r="B33" s="139"/>
      <c r="C33" s="139"/>
      <c r="D33" s="139"/>
      <c r="E33" s="139"/>
      <c r="F33" s="139"/>
      <c r="G33" s="139"/>
      <c r="H33" s="139"/>
    </row>
    <row r="34" spans="1:8" ht="18">
      <c r="A34" s="139"/>
      <c r="B34" s="139"/>
      <c r="C34" s="139"/>
      <c r="D34" s="139"/>
      <c r="E34" s="139"/>
      <c r="F34" s="139"/>
      <c r="G34" s="139"/>
      <c r="H34" s="139"/>
    </row>
    <row r="35" spans="1:8" ht="18">
      <c r="A35" s="140"/>
      <c r="B35" s="140"/>
      <c r="C35" s="140"/>
      <c r="D35" s="140"/>
      <c r="E35" s="140"/>
      <c r="F35" s="140"/>
      <c r="G35" s="140"/>
      <c r="H35" s="140"/>
    </row>
    <row r="36" spans="1:8" ht="18">
      <c r="A36" s="141"/>
      <c r="B36" s="141"/>
      <c r="C36" s="141"/>
      <c r="D36" s="141"/>
      <c r="E36" s="141"/>
      <c r="F36" s="141"/>
      <c r="G36" s="141"/>
      <c r="H36" s="141"/>
    </row>
    <row r="37" spans="1:8" ht="18">
      <c r="A37" s="140"/>
      <c r="B37" s="140"/>
      <c r="C37" s="140"/>
      <c r="D37" s="140"/>
      <c r="E37" s="140"/>
      <c r="F37" s="140"/>
      <c r="G37" s="140"/>
      <c r="H37" s="140"/>
    </row>
    <row r="38" spans="1:8" ht="18">
      <c r="A38" s="142"/>
      <c r="B38" s="142"/>
      <c r="C38" s="142"/>
      <c r="D38" s="142"/>
      <c r="E38" s="142"/>
      <c r="F38" s="142"/>
      <c r="G38" s="142"/>
      <c r="H38" s="142"/>
    </row>
    <row r="39" spans="1:8" ht="18">
      <c r="A39" s="140"/>
      <c r="B39" s="140"/>
      <c r="C39" s="140"/>
      <c r="D39" s="140"/>
      <c r="E39" s="140"/>
      <c r="F39" s="140"/>
      <c r="G39" s="140"/>
      <c r="H39" s="140"/>
    </row>
    <row r="40" spans="1:8" ht="18">
      <c r="A40" s="142"/>
      <c r="B40" s="142"/>
      <c r="C40" s="142"/>
      <c r="D40" s="142"/>
      <c r="E40" s="142"/>
      <c r="F40" s="142"/>
      <c r="G40" s="142"/>
      <c r="H40" s="142"/>
    </row>
    <row r="41" spans="1:8" ht="18">
      <c r="A41" s="140"/>
      <c r="B41" s="140"/>
      <c r="C41" s="140"/>
      <c r="D41" s="140"/>
      <c r="E41" s="140"/>
      <c r="F41" s="140"/>
      <c r="G41" s="140"/>
      <c r="H41" s="140"/>
    </row>
    <row r="42" spans="1:8" ht="18">
      <c r="A42" s="142"/>
      <c r="B42" s="142"/>
      <c r="C42" s="142"/>
      <c r="D42" s="142"/>
      <c r="E42" s="142"/>
      <c r="F42" s="142"/>
      <c r="G42" s="142"/>
      <c r="H42" s="142"/>
    </row>
    <row r="43" spans="1:8" ht="18">
      <c r="A43" s="140"/>
      <c r="B43" s="140"/>
      <c r="C43" s="140"/>
      <c r="D43" s="140"/>
      <c r="E43" s="140"/>
      <c r="F43" s="140"/>
      <c r="G43" s="140"/>
      <c r="H43" s="140"/>
    </row>
    <row r="44" spans="1:8" ht="18">
      <c r="A44" s="142"/>
      <c r="B44" s="142"/>
      <c r="C44" s="142"/>
      <c r="D44" s="142"/>
      <c r="E44" s="142"/>
      <c r="F44" s="142"/>
      <c r="G44" s="142"/>
      <c r="H44" s="142"/>
    </row>
  </sheetData>
  <sheetProtection/>
  <mergeCells count="21"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  <mergeCell ref="A6:A9"/>
    <mergeCell ref="B6:G7"/>
    <mergeCell ref="H6:H7"/>
    <mergeCell ref="B8:H9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X42" sqref="A1:X42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68" t="s">
        <v>56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4" ht="13.5" customHeight="1" thickBot="1">
      <c r="A2" s="160" t="s">
        <v>57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</row>
    <row r="3" spans="4:19" ht="27.75" customHeight="1" thickBot="1">
      <c r="D3" s="132"/>
      <c r="E3" s="132"/>
      <c r="F3" s="237" t="str">
        <f>HYPERLINK('[1]реквизиты'!$A$2)</f>
        <v>Чемпионат России по самбо среди мужчин</v>
      </c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9"/>
    </row>
    <row r="4" spans="1:23" ht="15" customHeight="1" thickBot="1">
      <c r="A4" s="117"/>
      <c r="B4" s="117"/>
      <c r="F4" s="209" t="str">
        <f>HYPERLINK('[1]реквизиты'!$A$3)</f>
        <v>4-7  марта  2010 г.  г. Ярославль</v>
      </c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134"/>
      <c r="U4" s="134"/>
      <c r="V4" s="233" t="str">
        <f>HYPERLINK('пр.взв.'!D4)</f>
        <v>в.к. 90  кг.</v>
      </c>
      <c r="W4" s="234"/>
    </row>
    <row r="5" spans="1:24" ht="14.25" customHeight="1" thickBot="1">
      <c r="A5" s="159" t="s">
        <v>0</v>
      </c>
      <c r="H5" s="73"/>
      <c r="I5" s="159" t="s">
        <v>2</v>
      </c>
      <c r="K5" s="11">
        <v>21</v>
      </c>
      <c r="P5" s="241" t="str">
        <f>VLOOKUP(O6,'пр.взв.'!B7:E70,2,FALSE)</f>
        <v>Ситимов Азамат Байзетович</v>
      </c>
      <c r="Q5" s="242"/>
      <c r="R5" s="242"/>
      <c r="S5" s="243"/>
      <c r="V5" s="235"/>
      <c r="W5" s="236"/>
      <c r="X5" s="159" t="s">
        <v>1</v>
      </c>
    </row>
    <row r="6" spans="1:26" ht="14.25" customHeight="1" thickBot="1">
      <c r="A6" s="240"/>
      <c r="B6" s="98"/>
      <c r="E6" s="25"/>
      <c r="F6" s="25"/>
      <c r="G6" s="25"/>
      <c r="H6" s="25"/>
      <c r="I6" s="159"/>
      <c r="J6" s="10"/>
      <c r="K6" s="111"/>
      <c r="L6" s="91">
        <v>13</v>
      </c>
      <c r="M6" s="10"/>
      <c r="N6" s="104"/>
      <c r="O6" s="106">
        <v>20</v>
      </c>
      <c r="P6" s="244"/>
      <c r="Q6" s="245"/>
      <c r="R6" s="245"/>
      <c r="S6" s="246"/>
      <c r="X6" s="240"/>
      <c r="Z6" s="34"/>
    </row>
    <row r="7" spans="1:24" ht="12.75" customHeight="1" thickBot="1">
      <c r="A7" s="191">
        <v>1</v>
      </c>
      <c r="B7" s="193" t="str">
        <f>VLOOKUP(A7,'пр.взв.'!B7:C70,2,FALSE)</f>
        <v>Осипенко Виктор Иванович</v>
      </c>
      <c r="C7" s="193" t="str">
        <f>VLOOKUP(A7,'пр.взв.'!B7:G70,3,FALSE)</f>
        <v>08.01.91 мс</v>
      </c>
      <c r="D7" s="193" t="str">
        <f>VLOOKUP(A7,'пр.взв.'!B7:G70,4,FALSE)</f>
        <v>ЦФО Брянская Брянск ВС</v>
      </c>
      <c r="E7" s="25"/>
      <c r="F7" s="25"/>
      <c r="G7" s="43"/>
      <c r="I7" s="93"/>
      <c r="J7" s="10"/>
      <c r="K7" s="13">
        <v>13</v>
      </c>
      <c r="L7" s="111" t="s">
        <v>190</v>
      </c>
      <c r="M7" s="91">
        <v>17</v>
      </c>
      <c r="N7" s="109"/>
      <c r="O7" s="110"/>
      <c r="P7" s="48"/>
      <c r="Q7" s="51" t="s">
        <v>24</v>
      </c>
      <c r="R7" s="25"/>
      <c r="S7" s="25"/>
      <c r="T7" s="25"/>
      <c r="U7" s="193" t="str">
        <f>VLOOKUP(X7,'пр.взв.'!B7:G70,2,FALSE)</f>
        <v>Новосадов Егор Федорович</v>
      </c>
      <c r="V7" s="193" t="str">
        <f>VLOOKUP(X7,'пр.взв.'!B7:G70,3,FALSE)</f>
        <v>08.12.88 кмс</v>
      </c>
      <c r="W7" s="193" t="str">
        <f>VLOOKUP(X7,'пр.взв.'!B7:G70,4,FALSE)</f>
        <v>Москва Д</v>
      </c>
      <c r="X7" s="197">
        <v>2</v>
      </c>
    </row>
    <row r="8" spans="1:24" ht="12.75" customHeight="1">
      <c r="A8" s="192"/>
      <c r="B8" s="194"/>
      <c r="C8" s="194"/>
      <c r="D8" s="194"/>
      <c r="E8" s="41" t="s">
        <v>45</v>
      </c>
      <c r="F8" s="36"/>
      <c r="G8" s="46"/>
      <c r="H8" s="47"/>
      <c r="I8" s="48"/>
      <c r="J8" s="10"/>
      <c r="K8" s="108"/>
      <c r="L8" s="18">
        <v>17</v>
      </c>
      <c r="M8" s="111" t="s">
        <v>190</v>
      </c>
      <c r="N8" s="21"/>
      <c r="O8" s="51"/>
      <c r="P8" s="51"/>
      <c r="R8" s="25"/>
      <c r="S8" s="25"/>
      <c r="T8" s="41" t="s">
        <v>26</v>
      </c>
      <c r="U8" s="194"/>
      <c r="V8" s="194"/>
      <c r="W8" s="194"/>
      <c r="X8" s="198"/>
    </row>
    <row r="9" spans="1:24" ht="12.75" customHeight="1" thickBot="1">
      <c r="A9" s="192">
        <v>17</v>
      </c>
      <c r="B9" s="196" t="str">
        <f>VLOOKUP(A9,'пр.взв.'!B9:C72,2,FALSE)</f>
        <v>Филиппов Алексей Николаевич</v>
      </c>
      <c r="C9" s="196" t="str">
        <f>VLOOKUP(A9,'пр.взв.'!B7:G70,3,FALSE)</f>
        <v>22.02.84 мс</v>
      </c>
      <c r="D9" s="196" t="str">
        <f>VLOOKUP(A9,'пр.взв.'!B7:G70,4,FALSE)</f>
        <v>ПФО Нижегородская Н.Новгород  Д</v>
      </c>
      <c r="E9" s="42" t="s">
        <v>189</v>
      </c>
      <c r="F9" s="52"/>
      <c r="G9" s="36"/>
      <c r="H9" s="53"/>
      <c r="I9" s="50"/>
      <c r="J9" s="10"/>
      <c r="K9" s="91">
        <v>19</v>
      </c>
      <c r="L9" s="108"/>
      <c r="M9" s="20"/>
      <c r="N9" s="91">
        <v>17</v>
      </c>
      <c r="O9" s="51"/>
      <c r="P9" s="51"/>
      <c r="Q9" s="51"/>
      <c r="R9" s="69"/>
      <c r="S9" s="67"/>
      <c r="T9" s="42" t="s">
        <v>192</v>
      </c>
      <c r="U9" s="196" t="str">
        <f>VLOOKUP(X9,'пр.взв.'!B7:G70,2,FALSE)</f>
        <v>Зарипов Алмаз Азатович</v>
      </c>
      <c r="V9" s="196" t="str">
        <f>VLOOKUP(X9,'пр.взв.'!B7:G70,3,FALSE)</f>
        <v>09.12.89 кмс</v>
      </c>
      <c r="W9" s="196" t="str">
        <f>VLOOKUP(X9,'пр.взв.'!B7:G70,4,FALSE)</f>
        <v>ПФО Р.Татарстан Казань Д</v>
      </c>
      <c r="X9" s="198">
        <v>18</v>
      </c>
    </row>
    <row r="10" spans="1:24" ht="12.75" customHeight="1" thickBot="1">
      <c r="A10" s="201"/>
      <c r="B10" s="194"/>
      <c r="C10" s="194"/>
      <c r="D10" s="194"/>
      <c r="E10" s="36"/>
      <c r="F10" s="37"/>
      <c r="G10" s="41" t="s">
        <v>45</v>
      </c>
      <c r="H10" s="49"/>
      <c r="I10" s="48"/>
      <c r="J10" s="10"/>
      <c r="K10" s="111" t="s">
        <v>192</v>
      </c>
      <c r="L10" s="91">
        <v>19</v>
      </c>
      <c r="M10" s="78"/>
      <c r="N10" s="111" t="s">
        <v>188</v>
      </c>
      <c r="O10" s="10"/>
      <c r="P10" s="10"/>
      <c r="Q10" s="10"/>
      <c r="R10" s="41" t="s">
        <v>38</v>
      </c>
      <c r="S10" s="38"/>
      <c r="T10" s="36"/>
      <c r="U10" s="194"/>
      <c r="V10" s="194"/>
      <c r="W10" s="194"/>
      <c r="X10" s="208"/>
    </row>
    <row r="11" spans="1:24" ht="12.75" customHeight="1" thickBot="1">
      <c r="A11" s="191">
        <v>9</v>
      </c>
      <c r="B11" s="193" t="str">
        <f>VLOOKUP(A11,'пр.взв.'!B11:C74,2,FALSE)</f>
        <v>Баялиев Мовладий Хусеевич</v>
      </c>
      <c r="C11" s="193" t="str">
        <f>VLOOKUP(A11,'пр.взв.'!B7:G70,3,FALSE)</f>
        <v>06.04.84 мсмк</v>
      </c>
      <c r="D11" s="193" t="str">
        <f>VLOOKUP(A11,'пр.взв.'!B7:G70,4,FALSE)</f>
        <v>ЮФО Краснодарский Армавир Д</v>
      </c>
      <c r="E11" s="25"/>
      <c r="F11" s="36"/>
      <c r="G11" s="42" t="s">
        <v>189</v>
      </c>
      <c r="H11" s="99"/>
      <c r="I11" s="100"/>
      <c r="J11" s="10"/>
      <c r="K11" s="13">
        <v>11</v>
      </c>
      <c r="L11" s="111" t="s">
        <v>192</v>
      </c>
      <c r="M11" s="13">
        <v>19</v>
      </c>
      <c r="N11" s="78"/>
      <c r="O11" s="113">
        <v>20</v>
      </c>
      <c r="P11" s="10"/>
      <c r="Q11" s="96"/>
      <c r="R11" s="42" t="s">
        <v>191</v>
      </c>
      <c r="S11" s="38"/>
      <c r="T11" s="25"/>
      <c r="U11" s="193" t="str">
        <f>VLOOKUP(X11,'пр.взв.'!B7:G70,2,FALSE)</f>
        <v>Зеленяк Дмитрий Сергеевич</v>
      </c>
      <c r="V11" s="193" t="str">
        <f>VLOOKUP(X11,'пр.взв.'!B7:G70,3,FALSE)</f>
        <v>15.02.84 мс</v>
      </c>
      <c r="W11" s="193" t="str">
        <f>VLOOKUP(X11,'пр.взв.'!B7:G70,4,FALSE)</f>
        <v>УФО Свердловская В.Пышма ПР</v>
      </c>
      <c r="X11" s="197">
        <v>10</v>
      </c>
    </row>
    <row r="12" spans="1:24" ht="12.75" customHeight="1">
      <c r="A12" s="192"/>
      <c r="B12" s="194"/>
      <c r="C12" s="194"/>
      <c r="D12" s="194"/>
      <c r="E12" s="41" t="s">
        <v>37</v>
      </c>
      <c r="F12" s="54"/>
      <c r="G12" s="36"/>
      <c r="H12" s="47"/>
      <c r="I12" s="101"/>
      <c r="J12" s="21"/>
      <c r="K12" s="108"/>
      <c r="L12" s="13">
        <v>23</v>
      </c>
      <c r="M12" s="53" t="s">
        <v>190</v>
      </c>
      <c r="N12" s="92"/>
      <c r="O12" s="53" t="s">
        <v>192</v>
      </c>
      <c r="P12" s="51"/>
      <c r="Q12" s="71"/>
      <c r="R12" s="70"/>
      <c r="S12" s="39"/>
      <c r="T12" s="41" t="s">
        <v>38</v>
      </c>
      <c r="U12" s="194"/>
      <c r="V12" s="194"/>
      <c r="W12" s="194"/>
      <c r="X12" s="198"/>
    </row>
    <row r="13" spans="1:24" ht="12.75" customHeight="1" thickBot="1">
      <c r="A13" s="192">
        <v>25</v>
      </c>
      <c r="B13" s="196" t="str">
        <f>VLOOKUP(A13,'пр.взв.'!B13:C76,2,FALSE)</f>
        <v>Спасенников Олег Сергеевич</v>
      </c>
      <c r="C13" s="196" t="str">
        <f>VLOOKUP(A13,'пр.взв.'!B7:G70,3,FALSE)</f>
        <v>22.07.87 мс</v>
      </c>
      <c r="D13" s="196" t="str">
        <f>VLOOKUP(A13,'пр.взв.'!B7:G70,4,FALSE)</f>
        <v>ДВФО Приморский Владивосток РССС</v>
      </c>
      <c r="E13" s="107" t="s">
        <v>188</v>
      </c>
      <c r="F13" s="36"/>
      <c r="G13" s="36"/>
      <c r="H13" s="53"/>
      <c r="I13" s="101"/>
      <c r="J13" s="21"/>
      <c r="K13" s="91"/>
      <c r="L13" s="108"/>
      <c r="M13" s="91"/>
      <c r="N13" s="18">
        <v>20</v>
      </c>
      <c r="O13" s="10"/>
      <c r="P13" s="51"/>
      <c r="Q13" s="94"/>
      <c r="R13" s="25"/>
      <c r="S13" s="25"/>
      <c r="T13" s="114"/>
      <c r="U13" s="205" t="e">
        <f>VLOOKUP(X13,'пр.взв.'!B7:G70,2,FALSE)</f>
        <v>#N/A</v>
      </c>
      <c r="V13" s="205" t="e">
        <f>VLOOKUP(X13,'пр.взв.'!B7:G70,3,FALSE)</f>
        <v>#N/A</v>
      </c>
      <c r="W13" s="205" t="e">
        <f>VLOOKUP(X13,'пр.взв.'!B7:G70,4,FALSE)</f>
        <v>#N/A</v>
      </c>
      <c r="X13" s="198">
        <v>26</v>
      </c>
    </row>
    <row r="14" spans="1:24" ht="12.75" customHeight="1" thickBot="1">
      <c r="A14" s="201"/>
      <c r="B14" s="194"/>
      <c r="C14" s="194"/>
      <c r="D14" s="194"/>
      <c r="E14" s="36"/>
      <c r="F14" s="36"/>
      <c r="G14" s="37"/>
      <c r="H14" s="50"/>
      <c r="I14" s="102"/>
      <c r="J14" s="10"/>
      <c r="K14" s="91"/>
      <c r="L14" s="21"/>
      <c r="M14" s="21"/>
      <c r="N14" s="91"/>
      <c r="P14" s="103"/>
      <c r="Q14" s="37"/>
      <c r="R14" s="25"/>
      <c r="S14" s="25"/>
      <c r="T14" s="36"/>
      <c r="U14" s="206"/>
      <c r="V14" s="206"/>
      <c r="W14" s="206"/>
      <c r="X14" s="208"/>
    </row>
    <row r="15" spans="1:24" ht="12.75" customHeight="1" thickBot="1">
      <c r="A15" s="191">
        <v>5</v>
      </c>
      <c r="B15" s="193" t="str">
        <f>VLOOKUP(A15,'пр.взв.'!B15:C78,2,FALSE)</f>
        <v>Черноскулов Альсим Леонидович</v>
      </c>
      <c r="C15" s="193" t="str">
        <f>VLOOKUP(A15,'пр.взв.'!B7:G70,3,FALSE)</f>
        <v>11.05..83 змс</v>
      </c>
      <c r="D15" s="193" t="str">
        <f>VLOOKUP(A15,'пр.взв.'!B7:G70,4,FALSE)</f>
        <v>УФО Свердловская В.Пышма ВС</v>
      </c>
      <c r="E15" s="25"/>
      <c r="F15" s="25"/>
      <c r="G15" s="36"/>
      <c r="H15" s="48"/>
      <c r="I15" s="41" t="s">
        <v>32</v>
      </c>
      <c r="J15" s="74"/>
      <c r="K15" s="91"/>
      <c r="L15" s="10"/>
      <c r="M15" s="10"/>
      <c r="N15" s="10"/>
      <c r="O15" s="9"/>
      <c r="P15" s="41" t="s">
        <v>42</v>
      </c>
      <c r="Q15" s="95"/>
      <c r="R15" s="25"/>
      <c r="S15" s="25"/>
      <c r="T15" s="25"/>
      <c r="U15" s="193" t="str">
        <f>VLOOKUP(X15,'пр.взв.'!B7:G70,2,FALSE)</f>
        <v>Говядин Сергей Сергеевич</v>
      </c>
      <c r="V15" s="193" t="str">
        <f>VLOOKUP(X15,'пр.взв.'!B7:G70,3,FALSE)</f>
        <v>15.02.91 кмс</v>
      </c>
      <c r="W15" s="193" t="str">
        <f>VLOOKUP(X15,'пр.взв.'!B7:G70,4,FALSE)</f>
        <v>ЦФО Брянская Брянск Д</v>
      </c>
      <c r="X15" s="197">
        <v>6</v>
      </c>
    </row>
    <row r="16" spans="1:24" ht="12.75" customHeight="1" thickBot="1">
      <c r="A16" s="192"/>
      <c r="B16" s="194"/>
      <c r="C16" s="194"/>
      <c r="D16" s="194"/>
      <c r="E16" s="41" t="s">
        <v>32</v>
      </c>
      <c r="F16" s="36"/>
      <c r="G16" s="36"/>
      <c r="H16" s="61"/>
      <c r="I16" s="107" t="s">
        <v>190</v>
      </c>
      <c r="J16" s="10"/>
      <c r="K16" s="75"/>
      <c r="L16" s="247" t="s">
        <v>59</v>
      </c>
      <c r="M16" s="247"/>
      <c r="N16" s="10"/>
      <c r="O16" s="95"/>
      <c r="P16" s="42" t="s">
        <v>188</v>
      </c>
      <c r="Q16" s="75"/>
      <c r="R16" s="25"/>
      <c r="S16" s="25"/>
      <c r="T16" s="41" t="s">
        <v>34</v>
      </c>
      <c r="U16" s="194"/>
      <c r="V16" s="194"/>
      <c r="W16" s="194"/>
      <c r="X16" s="198"/>
    </row>
    <row r="17" spans="1:24" ht="12.75" customHeight="1" thickBot="1">
      <c r="A17" s="192">
        <v>21</v>
      </c>
      <c r="B17" s="196" t="str">
        <f>VLOOKUP(A17,'пр.взв.'!B17:C80,2,FALSE)</f>
        <v>Иванов Анатолий Викторович</v>
      </c>
      <c r="C17" s="196" t="str">
        <f>VLOOKUP(A17,'пр.взв.'!B7:G70,3,FALSE)</f>
        <v>05.02.87 мс</v>
      </c>
      <c r="D17" s="196" t="str">
        <f>VLOOKUP(A17,'пр.взв.'!B7:G70,4,FALSE)</f>
        <v>УФО Курганская Курган МС</v>
      </c>
      <c r="E17" s="107" t="s">
        <v>190</v>
      </c>
      <c r="F17" s="52"/>
      <c r="G17" s="36"/>
      <c r="H17" s="60"/>
      <c r="I17" s="38"/>
      <c r="J17" s="38"/>
      <c r="K17" s="133">
        <v>14</v>
      </c>
      <c r="L17" s="104"/>
      <c r="M17" s="104"/>
      <c r="N17" s="105"/>
      <c r="O17" s="38"/>
      <c r="P17" s="38"/>
      <c r="Q17" s="75"/>
      <c r="R17" s="69"/>
      <c r="S17" s="67"/>
      <c r="T17" s="42" t="s">
        <v>192</v>
      </c>
      <c r="U17" s="196" t="str">
        <f>VLOOKUP(X17,'пр.взв.'!B7:G70,2,FALSE)</f>
        <v>Зотов Виктор Андреевич</v>
      </c>
      <c r="V17" s="196" t="str">
        <f>VLOOKUP(X17,'пр.взв.'!B7:G70,3,FALSE)</f>
        <v>17.12.85 мс</v>
      </c>
      <c r="W17" s="196" t="str">
        <f>VLOOKUP(X17,'пр.взв.'!B7:G70,4,FALSE)</f>
        <v>СЗФО Калининградская Калининград Д</v>
      </c>
      <c r="X17" s="198">
        <v>22</v>
      </c>
    </row>
    <row r="18" spans="1:24" ht="12.75" customHeight="1" thickBot="1">
      <c r="A18" s="201"/>
      <c r="B18" s="194"/>
      <c r="C18" s="194"/>
      <c r="D18" s="194"/>
      <c r="E18" s="36"/>
      <c r="F18" s="37"/>
      <c r="G18" s="41" t="s">
        <v>32</v>
      </c>
      <c r="H18" s="62"/>
      <c r="I18" s="38"/>
      <c r="J18" s="38"/>
      <c r="K18" s="248" t="str">
        <f>VLOOKUP(K17,'пр.взв.'!B7:D70,2,FALSE)</f>
        <v>Кургинян Эдуард Славикович</v>
      </c>
      <c r="L18" s="249"/>
      <c r="M18" s="249"/>
      <c r="N18" s="250"/>
      <c r="O18" s="51"/>
      <c r="P18" s="38"/>
      <c r="Q18" s="97"/>
      <c r="R18" s="41" t="s">
        <v>42</v>
      </c>
      <c r="S18" s="38"/>
      <c r="T18" s="36"/>
      <c r="U18" s="194"/>
      <c r="V18" s="194"/>
      <c r="W18" s="194"/>
      <c r="X18" s="208"/>
    </row>
    <row r="19" spans="1:24" ht="12.75" customHeight="1" thickBot="1">
      <c r="A19" s="191">
        <v>13</v>
      </c>
      <c r="B19" s="193" t="str">
        <f>VLOOKUP(A19,'пр.взв.'!B19:C82,2,FALSE)</f>
        <v>Широбоков Никита Андреевич</v>
      </c>
      <c r="C19" s="193" t="str">
        <f>VLOOKUP(A19,'пр.взв.'!B7:G70,3,FALSE)</f>
        <v>02.02.88 мс</v>
      </c>
      <c r="D19" s="193" t="str">
        <f>VLOOKUP(A19,'пр.взв.'!B7:G70,4,FALSE)</f>
        <v>ЮФО Ростов Д</v>
      </c>
      <c r="E19" s="25"/>
      <c r="F19" s="36"/>
      <c r="G19" s="42" t="s">
        <v>190</v>
      </c>
      <c r="H19" s="53"/>
      <c r="I19" s="38"/>
      <c r="J19" s="38"/>
      <c r="K19" s="251"/>
      <c r="L19" s="252"/>
      <c r="M19" s="252"/>
      <c r="N19" s="253"/>
      <c r="O19" s="51"/>
      <c r="P19" s="38"/>
      <c r="Q19" s="38"/>
      <c r="R19" s="42" t="s">
        <v>188</v>
      </c>
      <c r="S19" s="38"/>
      <c r="T19" s="25"/>
      <c r="U19" s="193" t="str">
        <f>VLOOKUP(X19,'пр.взв.'!B7:G70,2,FALSE)</f>
        <v>Кургинян Эдуард Славикович</v>
      </c>
      <c r="V19" s="193" t="str">
        <f>VLOOKUP(X19,'пр.взв.'!B7:G70,3,FALSE)</f>
        <v>16.12.86 мс</v>
      </c>
      <c r="W19" s="193" t="str">
        <f>VLOOKUP(X19,'пр.взв.'!B7:G70,4,FALSE)</f>
        <v>ЮФО Краснодарский Армавир Д</v>
      </c>
      <c r="X19" s="197">
        <v>14</v>
      </c>
    </row>
    <row r="20" spans="1:24" ht="12.75" customHeight="1">
      <c r="A20" s="192"/>
      <c r="B20" s="194"/>
      <c r="C20" s="194"/>
      <c r="D20" s="194"/>
      <c r="E20" s="41" t="s">
        <v>41</v>
      </c>
      <c r="F20" s="54"/>
      <c r="G20" s="36"/>
      <c r="H20" s="47"/>
      <c r="I20" s="38"/>
      <c r="J20" s="38"/>
      <c r="K20" s="65"/>
      <c r="L20" s="254"/>
      <c r="M20" s="254"/>
      <c r="N20" s="51"/>
      <c r="O20" s="71"/>
      <c r="P20" s="38"/>
      <c r="Q20" s="25"/>
      <c r="R20" s="70"/>
      <c r="S20" s="39"/>
      <c r="T20" s="41" t="s">
        <v>42</v>
      </c>
      <c r="U20" s="194"/>
      <c r="V20" s="194"/>
      <c r="W20" s="194"/>
      <c r="X20" s="198"/>
    </row>
    <row r="21" spans="1:24" ht="12.75" customHeight="1" thickBot="1">
      <c r="A21" s="192">
        <v>29</v>
      </c>
      <c r="B21" s="205" t="e">
        <f>VLOOKUP(A21,'пр.взв.'!B21:C84,2,FALSE)</f>
        <v>#N/A</v>
      </c>
      <c r="C21" s="205" t="e">
        <f>VLOOKUP(A21,'пр.взв.'!B7:G70,3,FALSE)</f>
        <v>#N/A</v>
      </c>
      <c r="D21" s="205" t="e">
        <f>VLOOKUP(A21,'пр.взв.'!B7:G70,4,FALSE)</f>
        <v>#N/A</v>
      </c>
      <c r="E21" s="107"/>
      <c r="F21" s="36"/>
      <c r="G21" s="36"/>
      <c r="H21" s="53"/>
      <c r="I21" s="38"/>
      <c r="J21" s="38"/>
      <c r="K21" s="65"/>
      <c r="L21" s="38"/>
      <c r="M21" s="51"/>
      <c r="N21" s="51"/>
      <c r="O21" s="71"/>
      <c r="P21" s="38"/>
      <c r="Q21" s="25"/>
      <c r="R21" s="25"/>
      <c r="S21" s="25"/>
      <c r="T21" s="42"/>
      <c r="U21" s="205" t="e">
        <f>VLOOKUP(X21,'пр.взв.'!B7:G70,2,FALSE)</f>
        <v>#N/A</v>
      </c>
      <c r="V21" s="205" t="e">
        <f>VLOOKUP(X21,'пр.взв.'!B7:G70,3,FALSE)</f>
        <v>#N/A</v>
      </c>
      <c r="W21" s="205" t="e">
        <f>VLOOKUP(X21,'пр.взв.'!B7:G70,4,FALSE)</f>
        <v>#N/A</v>
      </c>
      <c r="X21" s="198">
        <v>30</v>
      </c>
    </row>
    <row r="22" spans="1:24" ht="12.75" customHeight="1" thickBot="1">
      <c r="A22" s="201"/>
      <c r="B22" s="206"/>
      <c r="C22" s="206"/>
      <c r="D22" s="206"/>
      <c r="E22" s="36"/>
      <c r="F22" s="36"/>
      <c r="G22" s="36"/>
      <c r="H22" s="47"/>
      <c r="I22" s="38"/>
      <c r="J22" s="38"/>
      <c r="K22" s="41" t="s">
        <v>32</v>
      </c>
      <c r="L22" s="38"/>
      <c r="M22" s="51"/>
      <c r="N22" s="41" t="s">
        <v>42</v>
      </c>
      <c r="O22" s="71"/>
      <c r="P22" s="38"/>
      <c r="Q22" s="25"/>
      <c r="R22" s="25"/>
      <c r="S22" s="25"/>
      <c r="T22" s="36"/>
      <c r="U22" s="206"/>
      <c r="V22" s="206"/>
      <c r="W22" s="206"/>
      <c r="X22" s="208"/>
    </row>
    <row r="23" spans="1:24" ht="12.75" customHeight="1" thickBot="1">
      <c r="A23" s="191">
        <v>3</v>
      </c>
      <c r="B23" s="193" t="str">
        <f>VLOOKUP(A23,'пр.взв.'!B7:C70,2,FALSE)</f>
        <v>Вакаев Шейх-Магомед Ширваниевич</v>
      </c>
      <c r="C23" s="193" t="str">
        <f>VLOOKUP(A23,'пр.взв.'!B7:G70,3,FALSE)</f>
        <v>30.10.87 мсмк</v>
      </c>
      <c r="D23" s="193" t="str">
        <f>VLOOKUP(A23,'пр.взв.'!B7:G70,4,FALSE)</f>
        <v>ЮФО Чеченская  Аргун Д</v>
      </c>
      <c r="E23" s="25"/>
      <c r="F23" s="25"/>
      <c r="G23" s="43"/>
      <c r="H23" s="43"/>
      <c r="I23" s="44"/>
      <c r="J23" s="45"/>
      <c r="K23" s="42" t="s">
        <v>191</v>
      </c>
      <c r="L23" s="55"/>
      <c r="M23" s="51"/>
      <c r="N23" s="42" t="s">
        <v>188</v>
      </c>
      <c r="O23" s="71"/>
      <c r="P23" s="38"/>
      <c r="Q23" s="25"/>
      <c r="R23" s="25"/>
      <c r="S23" s="25"/>
      <c r="T23" s="25"/>
      <c r="U23" s="193" t="str">
        <f>VLOOKUP(X23,'пр.взв.'!B7:G70,2,FALSE)</f>
        <v>Стороженко Виктор Петрович</v>
      </c>
      <c r="V23" s="193" t="str">
        <f>VLOOKUP(X23,'пр.взв.'!B7:G70,3,FALSE)</f>
        <v>12.12.79 мсмк</v>
      </c>
      <c r="W23" s="193" t="str">
        <f>VLOOKUP(X23,'пр.взв.'!B7:G70,4,FALSE)</f>
        <v>ДВФО Приморский Артем Д</v>
      </c>
      <c r="X23" s="197">
        <v>4</v>
      </c>
    </row>
    <row r="24" spans="1:24" ht="12.75" customHeight="1">
      <c r="A24" s="192"/>
      <c r="B24" s="194"/>
      <c r="C24" s="194"/>
      <c r="D24" s="194"/>
      <c r="E24" s="41" t="s">
        <v>28</v>
      </c>
      <c r="F24" s="36"/>
      <c r="G24" s="46"/>
      <c r="H24" s="47"/>
      <c r="I24" s="48"/>
      <c r="J24" s="49"/>
      <c r="K24" s="64"/>
      <c r="L24" s="247" t="s">
        <v>60</v>
      </c>
      <c r="M24" s="247"/>
      <c r="N24" s="51"/>
      <c r="O24" s="71"/>
      <c r="P24" s="38"/>
      <c r="Q24" s="25"/>
      <c r="R24" s="25"/>
      <c r="S24" s="25"/>
      <c r="T24" s="41" t="s">
        <v>47</v>
      </c>
      <c r="U24" s="194"/>
      <c r="V24" s="194"/>
      <c r="W24" s="194"/>
      <c r="X24" s="198"/>
    </row>
    <row r="25" spans="1:24" ht="12.75" customHeight="1" thickBot="1">
      <c r="A25" s="192">
        <v>19</v>
      </c>
      <c r="B25" s="196" t="str">
        <f>VLOOKUP(A25,'пр.взв.'!B25:C88,2,FALSE)</f>
        <v>Шульга Виталий Викторович</v>
      </c>
      <c r="C25" s="196" t="str">
        <f>VLOOKUP(A25,'пр.взв.'!B7:G70,3,FALSE)</f>
        <v>15.08.88 мс</v>
      </c>
      <c r="D25" s="196" t="str">
        <f>VLOOKUP(A25,'пр.взв.'!B7:G70,4,FALSE)</f>
        <v>УФО ХМАО-Югра</v>
      </c>
      <c r="E25" s="107" t="s">
        <v>189</v>
      </c>
      <c r="F25" s="52"/>
      <c r="G25" s="36"/>
      <c r="H25" s="53"/>
      <c r="I25" s="50"/>
      <c r="J25" s="48"/>
      <c r="K25" s="133">
        <v>5</v>
      </c>
      <c r="L25" s="104"/>
      <c r="M25" s="104"/>
      <c r="N25" s="105"/>
      <c r="O25" s="71"/>
      <c r="P25" s="38"/>
      <c r="Q25" s="25"/>
      <c r="R25" s="69"/>
      <c r="S25" s="67"/>
      <c r="T25" s="42" t="s">
        <v>192</v>
      </c>
      <c r="U25" s="196" t="str">
        <f>VLOOKUP(X25,'пр.взв.'!B7:G70,2,FALSE)</f>
        <v>Ситимов Азамат Байзетович</v>
      </c>
      <c r="V25" s="196" t="str">
        <f>VLOOKUP(X25,'пр.взв.'!B7:G70,3,FALSE)</f>
        <v>11.08.89 мс</v>
      </c>
      <c r="W25" s="196" t="str">
        <f>VLOOKUP(X25,'пр.взв.'!B7:G70,4,FALSE)</f>
        <v>ЮФО Краснодарский Лабинск Д</v>
      </c>
      <c r="X25" s="198">
        <v>20</v>
      </c>
    </row>
    <row r="26" spans="1:24" ht="12.75" customHeight="1" thickBot="1">
      <c r="A26" s="201"/>
      <c r="B26" s="194"/>
      <c r="C26" s="194"/>
      <c r="D26" s="194"/>
      <c r="E26" s="36"/>
      <c r="F26" s="37"/>
      <c r="G26" s="41" t="s">
        <v>28</v>
      </c>
      <c r="H26" s="49"/>
      <c r="I26" s="48"/>
      <c r="J26" s="136"/>
      <c r="K26" s="255" t="str">
        <f>VLOOKUP(K25,'пр.взв.'!B7:D78,2,FALSE)</f>
        <v>Черноскулов Альсим Леонидович</v>
      </c>
      <c r="L26" s="256"/>
      <c r="M26" s="256"/>
      <c r="N26" s="257"/>
      <c r="O26" s="51"/>
      <c r="P26" s="38"/>
      <c r="Q26" s="25"/>
      <c r="R26" s="41" t="s">
        <v>47</v>
      </c>
      <c r="S26" s="38"/>
      <c r="T26" s="36"/>
      <c r="U26" s="194"/>
      <c r="V26" s="194"/>
      <c r="W26" s="194"/>
      <c r="X26" s="208"/>
    </row>
    <row r="27" spans="1:24" ht="12.75" customHeight="1" thickBot="1">
      <c r="A27" s="191">
        <v>11</v>
      </c>
      <c r="B27" s="193" t="str">
        <f>VLOOKUP(A27,'пр.взв.'!B27:C90,2,FALSE)</f>
        <v>Коломыц Андрей Николаевич</v>
      </c>
      <c r="C27" s="193" t="str">
        <f>VLOOKUP(A27,'пр.взв.'!B7:G70,3,FALSE)</f>
        <v>15.09.84 мс</v>
      </c>
      <c r="D27" s="193" t="str">
        <f>VLOOKUP(A27,'пр.взв.'!B7:G70,4,FALSE)</f>
        <v>ЮФО РСО-Алания МО</v>
      </c>
      <c r="E27" s="25"/>
      <c r="F27" s="36"/>
      <c r="G27" s="42" t="s">
        <v>189</v>
      </c>
      <c r="H27" s="58"/>
      <c r="I27" s="49"/>
      <c r="J27" s="136"/>
      <c r="K27" s="258"/>
      <c r="L27" s="259"/>
      <c r="M27" s="259"/>
      <c r="N27" s="260"/>
      <c r="O27" s="51"/>
      <c r="P27" s="68"/>
      <c r="Q27" s="67"/>
      <c r="R27" s="42" t="s">
        <v>190</v>
      </c>
      <c r="S27" s="38"/>
      <c r="T27" s="25"/>
      <c r="U27" s="193" t="str">
        <f>VLOOKUP(X27,'пр.взв.'!B7:G70,2,FALSE)</f>
        <v>Клепалов Антон Александрович</v>
      </c>
      <c r="V27" s="193" t="str">
        <f>VLOOKUP(X27,'пр.взв.'!B7:G70,3,FALSE)</f>
        <v>09.12.87 кмс</v>
      </c>
      <c r="W27" s="193" t="str">
        <f>VLOOKUP(X27,'пр.взв.'!B7:G70,4,FALSE)</f>
        <v>УФО Свердловская В.Пышма ПР</v>
      </c>
      <c r="X27" s="197">
        <v>12</v>
      </c>
    </row>
    <row r="28" spans="1:24" ht="12.75" customHeight="1">
      <c r="A28" s="192"/>
      <c r="B28" s="194"/>
      <c r="C28" s="194"/>
      <c r="D28" s="194"/>
      <c r="E28" s="41" t="s">
        <v>39</v>
      </c>
      <c r="F28" s="54"/>
      <c r="G28" s="36"/>
      <c r="H28" s="59"/>
      <c r="I28" s="50"/>
      <c r="J28" s="49"/>
      <c r="K28" s="66"/>
      <c r="L28" s="55"/>
      <c r="M28" s="51"/>
      <c r="N28" s="51"/>
      <c r="O28" s="71"/>
      <c r="P28" s="68"/>
      <c r="Q28" s="38"/>
      <c r="R28" s="70"/>
      <c r="S28" s="39"/>
      <c r="T28" s="41" t="s">
        <v>40</v>
      </c>
      <c r="U28" s="194"/>
      <c r="V28" s="194"/>
      <c r="W28" s="194"/>
      <c r="X28" s="198"/>
    </row>
    <row r="29" spans="1:24" ht="12.75" customHeight="1" thickBot="1">
      <c r="A29" s="192">
        <v>27</v>
      </c>
      <c r="B29" s="205" t="e">
        <f>VLOOKUP(A29,'пр.взв.'!B29:C92,2,FALSE)</f>
        <v>#N/A</v>
      </c>
      <c r="C29" s="205" t="e">
        <f>VLOOKUP(A29,'пр.взв.'!B7:G70,3,FALSE)</f>
        <v>#N/A</v>
      </c>
      <c r="D29" s="205" t="e">
        <f>VLOOKUP(A29,'пр.взв.'!B7:G70,4,FALSE)</f>
        <v>#N/A</v>
      </c>
      <c r="E29" s="107"/>
      <c r="F29" s="36"/>
      <c r="G29" s="36"/>
      <c r="H29" s="60"/>
      <c r="I29" s="50"/>
      <c r="J29" s="48"/>
      <c r="K29" s="66"/>
      <c r="L29" s="55"/>
      <c r="M29" s="51"/>
      <c r="N29" s="51"/>
      <c r="O29" s="71"/>
      <c r="P29" s="68"/>
      <c r="Q29" s="38"/>
      <c r="R29" s="25"/>
      <c r="S29" s="25"/>
      <c r="T29" s="42"/>
      <c r="U29" s="205" t="e">
        <f>VLOOKUP(X29,'пр.взв.'!B7:G70,2,FALSE)</f>
        <v>#N/A</v>
      </c>
      <c r="V29" s="205" t="e">
        <f>VLOOKUP(X29,'пр.взв.'!B7:G70,3,FALSE)</f>
        <v>#N/A</v>
      </c>
      <c r="W29" s="205" t="e">
        <f>VLOOKUP(X29,'пр.взв.'!B7:G70,4,FALSE)</f>
        <v>#N/A</v>
      </c>
      <c r="X29" s="198">
        <v>28</v>
      </c>
    </row>
    <row r="30" spans="1:24" ht="12.75" customHeight="1" thickBot="1">
      <c r="A30" s="201"/>
      <c r="B30" s="206"/>
      <c r="C30" s="206"/>
      <c r="D30" s="206"/>
      <c r="E30" s="36"/>
      <c r="F30" s="36"/>
      <c r="G30" s="37"/>
      <c r="H30" s="50"/>
      <c r="I30" s="41" t="s">
        <v>28</v>
      </c>
      <c r="J30" s="63"/>
      <c r="K30" s="65"/>
      <c r="L30" s="38"/>
      <c r="M30" s="51"/>
      <c r="N30" s="51"/>
      <c r="O30" s="72"/>
      <c r="P30" s="41" t="s">
        <v>47</v>
      </c>
      <c r="Q30" s="38"/>
      <c r="R30" s="25"/>
      <c r="S30" s="25"/>
      <c r="T30" s="36"/>
      <c r="U30" s="206"/>
      <c r="V30" s="206"/>
      <c r="W30" s="206"/>
      <c r="X30" s="208"/>
    </row>
    <row r="31" spans="1:24" ht="12.75" customHeight="1" thickBot="1">
      <c r="A31" s="191">
        <v>7</v>
      </c>
      <c r="B31" s="193" t="str">
        <f>VLOOKUP(A31,'пр.взв.'!B7:C70,2,FALSE)</f>
        <v>Синюков Иван Васильевич</v>
      </c>
      <c r="C31" s="193" t="str">
        <f>VLOOKUP(A31,'пр.взв.'!B7:G70,3,FALSE)</f>
        <v>11.04.87 кмс</v>
      </c>
      <c r="D31" s="193" t="str">
        <f>VLOOKUP(A31,'пр.взв.'!B7:G70,4,FALSE)</f>
        <v>ПФО Пензенская Пенза Д</v>
      </c>
      <c r="E31" s="25"/>
      <c r="F31" s="25"/>
      <c r="G31" s="36"/>
      <c r="H31" s="48"/>
      <c r="I31" s="42" t="s">
        <v>190</v>
      </c>
      <c r="J31" s="50"/>
      <c r="K31" s="38"/>
      <c r="L31" s="38"/>
      <c r="M31" s="51"/>
      <c r="N31" s="51"/>
      <c r="O31" s="51"/>
      <c r="P31" s="42" t="s">
        <v>190</v>
      </c>
      <c r="Q31" s="38"/>
      <c r="R31" s="25"/>
      <c r="S31" s="25"/>
      <c r="T31" s="25"/>
      <c r="U31" s="193" t="str">
        <f>VLOOKUP(X31,'пр.взв.'!B7:G70,2,FALSE)</f>
        <v>Орлов Иван Николаевич</v>
      </c>
      <c r="V31" s="193" t="str">
        <f>VLOOKUP(X31,'пр.взв.'!B7:G70,3,FALSE)</f>
        <v>07.05.85 МС</v>
      </c>
      <c r="W31" s="193" t="str">
        <f>VLOOKUP(X31,'пр.взв.'!B7:G70,4,FALSE)</f>
        <v>ПФО Пермский Пермь Д</v>
      </c>
      <c r="X31" s="197">
        <v>8</v>
      </c>
    </row>
    <row r="32" spans="1:24" ht="12.75" customHeight="1">
      <c r="A32" s="192"/>
      <c r="B32" s="194"/>
      <c r="C32" s="194"/>
      <c r="D32" s="194"/>
      <c r="E32" s="41" t="s">
        <v>49</v>
      </c>
      <c r="F32" s="36"/>
      <c r="G32" s="36"/>
      <c r="H32" s="61"/>
      <c r="I32" s="38"/>
      <c r="J32" s="159" t="s">
        <v>3</v>
      </c>
      <c r="P32" s="38"/>
      <c r="Q32" s="65"/>
      <c r="R32" s="25"/>
      <c r="S32" s="25"/>
      <c r="T32" s="41" t="s">
        <v>36</v>
      </c>
      <c r="U32" s="194"/>
      <c r="V32" s="194"/>
      <c r="W32" s="194"/>
      <c r="X32" s="198"/>
    </row>
    <row r="33" spans="1:24" ht="12.75" customHeight="1" thickBot="1">
      <c r="A33" s="192">
        <v>23</v>
      </c>
      <c r="B33" s="196" t="str">
        <f>VLOOKUP(A33,'пр.взв.'!B33:C96,2,FALSE)</f>
        <v>Штырков Иван Владимирович</v>
      </c>
      <c r="C33" s="196" t="str">
        <f>VLOOKUP(A33,'пр.взв.'!B7:G70,3,FALSE)</f>
        <v>06.09.88 мс</v>
      </c>
      <c r="D33" s="196" t="str">
        <f>VLOOKUP(A33,'пр.взв.'!B7:G70,4,FALSE)</f>
        <v>УФО Свердловская Екатеринбург МО</v>
      </c>
      <c r="E33" s="107" t="s">
        <v>189</v>
      </c>
      <c r="F33" s="52"/>
      <c r="G33" s="36"/>
      <c r="H33" s="60"/>
      <c r="I33" s="38"/>
      <c r="J33" s="159"/>
      <c r="K33" s="154"/>
      <c r="L33" s="112"/>
      <c r="M33" s="112"/>
      <c r="N33" s="112"/>
      <c r="O33" s="112"/>
      <c r="Q33" s="65"/>
      <c r="R33" s="69"/>
      <c r="S33" s="67"/>
      <c r="T33" s="42" t="s">
        <v>192</v>
      </c>
      <c r="U33" s="196" t="str">
        <f>VLOOKUP(X33,'пр.взв.'!B7:G70,2,FALSE)</f>
        <v>Бисултанов Адлан Ибрагимович</v>
      </c>
      <c r="V33" s="196" t="str">
        <f>VLOOKUP(X33,'пр.взв.'!B7:G70,3,FALSE)</f>
        <v>07.05.89 мс</v>
      </c>
      <c r="W33" s="196" t="str">
        <f>VLOOKUP(X33,'пр.взв.'!B7:G70,4,FALSE)</f>
        <v>ЮФО Чеченская Аргун Д</v>
      </c>
      <c r="X33" s="198">
        <v>24</v>
      </c>
    </row>
    <row r="34" spans="1:24" ht="12.75" customHeight="1" thickBot="1">
      <c r="A34" s="201"/>
      <c r="B34" s="194"/>
      <c r="C34" s="194"/>
      <c r="D34" s="194"/>
      <c r="E34" s="36"/>
      <c r="F34" s="37"/>
      <c r="G34" s="41" t="s">
        <v>49</v>
      </c>
      <c r="H34" s="62"/>
      <c r="I34" s="38"/>
      <c r="J34" s="38"/>
      <c r="K34" s="155"/>
      <c r="L34" s="91">
        <v>6</v>
      </c>
      <c r="M34" s="10"/>
      <c r="N34" s="104"/>
      <c r="O34" s="106"/>
      <c r="Q34" s="72"/>
      <c r="R34" s="41" t="s">
        <v>36</v>
      </c>
      <c r="S34" s="38"/>
      <c r="T34" s="36"/>
      <c r="U34" s="194"/>
      <c r="V34" s="194"/>
      <c r="W34" s="194"/>
      <c r="X34" s="208"/>
    </row>
    <row r="35" spans="1:24" ht="12.75" customHeight="1" thickBot="1">
      <c r="A35" s="191">
        <v>15</v>
      </c>
      <c r="B35" s="193" t="str">
        <f>VLOOKUP(A35,'пр.взв.'!B35:C98,2,FALSE)</f>
        <v>Воронин Дмитрий Андреевич</v>
      </c>
      <c r="C35" s="193" t="str">
        <f>VLOOKUP(A35,'пр.взв.'!B7:G70,3,FALSE)</f>
        <v>07.02.85 мс</v>
      </c>
      <c r="D35" s="193" t="str">
        <f>VLOOKUP(A35,'пр.взв.'!B7:G70,4,FALSE)</f>
        <v>ЦФО Костромская Кострома ПР</v>
      </c>
      <c r="E35" s="25"/>
      <c r="F35" s="36"/>
      <c r="G35" s="42" t="s">
        <v>189</v>
      </c>
      <c r="H35" s="53"/>
      <c r="I35" s="38"/>
      <c r="J35" s="38"/>
      <c r="K35" s="91"/>
      <c r="L35" s="111"/>
      <c r="M35" s="91">
        <v>10</v>
      </c>
      <c r="N35" s="109"/>
      <c r="O35" s="110"/>
      <c r="Q35" s="51"/>
      <c r="R35" s="42" t="s">
        <v>191</v>
      </c>
      <c r="S35" s="38"/>
      <c r="T35" s="25"/>
      <c r="U35" s="193" t="str">
        <f>VLOOKUP(X35,'пр.взв.'!B7:G70,2,FALSE)</f>
        <v>Баранов Илья Владимирович</v>
      </c>
      <c r="V35" s="193" t="str">
        <f>VLOOKUP(X35,'пр.взв.'!B7:G70,3,FALSE)</f>
        <v>18.07.88 мс</v>
      </c>
      <c r="W35" s="193" t="str">
        <f>VLOOKUP(X35,'пр.взв.'!B7:G70,4,FALSE)</f>
        <v>ЦФО Ярославская Ярославль МО</v>
      </c>
      <c r="X35" s="197">
        <v>16</v>
      </c>
    </row>
    <row r="36" spans="1:24" ht="12.75" customHeight="1">
      <c r="A36" s="192"/>
      <c r="B36" s="194"/>
      <c r="C36" s="194"/>
      <c r="D36" s="194"/>
      <c r="E36" s="41" t="s">
        <v>43</v>
      </c>
      <c r="F36" s="54"/>
      <c r="G36" s="36"/>
      <c r="H36" s="47"/>
      <c r="I36" s="38"/>
      <c r="J36" s="38"/>
      <c r="K36" s="108"/>
      <c r="L36" s="18">
        <v>10</v>
      </c>
      <c r="M36" s="111" t="s">
        <v>189</v>
      </c>
      <c r="N36" s="21"/>
      <c r="O36" s="51"/>
      <c r="Q36" s="51"/>
      <c r="R36" s="70"/>
      <c r="S36" s="39"/>
      <c r="T36" s="41" t="s">
        <v>44</v>
      </c>
      <c r="U36" s="194"/>
      <c r="V36" s="194"/>
      <c r="W36" s="194"/>
      <c r="X36" s="198"/>
    </row>
    <row r="37" spans="1:24" ht="12.75" customHeight="1" thickBot="1">
      <c r="A37" s="192">
        <v>31</v>
      </c>
      <c r="B37" s="205" t="e">
        <f>VLOOKUP(A37,'пр.взв.'!B37:C100,2,FALSE)</f>
        <v>#N/A</v>
      </c>
      <c r="C37" s="205" t="e">
        <f>VLOOKUP(A37,'пр.взв.'!B7:G70,3,FALSE)</f>
        <v>#N/A</v>
      </c>
      <c r="D37" s="205" t="e">
        <f>VLOOKUP(A37,'пр.взв.'!B7:G70,4,FALSE)</f>
        <v>#N/A</v>
      </c>
      <c r="E37" s="107"/>
      <c r="F37" s="36"/>
      <c r="G37" s="36"/>
      <c r="H37" s="53"/>
      <c r="I37" s="38"/>
      <c r="J37" s="38"/>
      <c r="K37" s="91">
        <v>4</v>
      </c>
      <c r="L37" s="108"/>
      <c r="M37" s="20"/>
      <c r="N37" s="91">
        <v>10</v>
      </c>
      <c r="O37" s="51"/>
      <c r="R37" s="25"/>
      <c r="S37" s="25"/>
      <c r="T37" s="42"/>
      <c r="U37" s="205" t="e">
        <f>VLOOKUP(X37,'пр.взв.'!B7:G70,2,FALSE)</f>
        <v>#N/A</v>
      </c>
      <c r="V37" s="205" t="e">
        <f>VLOOKUP(X37,'пр.взв.'!B7:G70,3,FALSE)</f>
        <v>#N/A</v>
      </c>
      <c r="W37" s="205" t="e">
        <f>VLOOKUP(X37,'пр.взв.'!B7:G70,4,FALSE)</f>
        <v>#N/A</v>
      </c>
      <c r="X37" s="198">
        <v>32</v>
      </c>
    </row>
    <row r="38" spans="1:24" ht="12.75" customHeight="1" thickBot="1">
      <c r="A38" s="201"/>
      <c r="B38" s="207"/>
      <c r="C38" s="207"/>
      <c r="D38" s="207"/>
      <c r="E38" s="36"/>
      <c r="F38" s="36"/>
      <c r="G38" s="36"/>
      <c r="H38" s="47"/>
      <c r="I38" s="38"/>
      <c r="J38" s="38"/>
      <c r="K38" s="111"/>
      <c r="L38" s="91">
        <v>4</v>
      </c>
      <c r="M38" s="78"/>
      <c r="N38" s="111" t="s">
        <v>190</v>
      </c>
      <c r="O38" s="10"/>
      <c r="Q38" s="37"/>
      <c r="R38" s="25"/>
      <c r="S38" s="25"/>
      <c r="T38" s="36"/>
      <c r="U38" s="207"/>
      <c r="V38" s="207"/>
      <c r="W38" s="207"/>
      <c r="X38" s="208"/>
    </row>
    <row r="39" spans="1:19" ht="12.75" customHeight="1" thickBot="1">
      <c r="A39" s="1"/>
      <c r="B39" s="1"/>
      <c r="C39" s="1"/>
      <c r="E39" s="36"/>
      <c r="F39" s="36"/>
      <c r="G39" s="36"/>
      <c r="H39" s="38"/>
      <c r="I39" s="50"/>
      <c r="J39" s="48"/>
      <c r="K39" s="13">
        <v>12</v>
      </c>
      <c r="L39" s="111" t="s">
        <v>190</v>
      </c>
      <c r="M39" s="13">
        <v>4</v>
      </c>
      <c r="N39" s="78"/>
      <c r="O39" s="113">
        <v>3</v>
      </c>
      <c r="P39" s="115">
        <v>3</v>
      </c>
      <c r="Q39" s="36"/>
      <c r="R39" s="38"/>
      <c r="S39" s="25"/>
    </row>
    <row r="40" spans="1:20" ht="12.75" customHeight="1">
      <c r="A40" s="124" t="str">
        <f>HYPERLINK('[1]реквизиты'!$A$6)</f>
        <v>Гл. судья, судья МК</v>
      </c>
      <c r="B40" s="125"/>
      <c r="C40" s="130"/>
      <c r="D40" s="118"/>
      <c r="E40" s="10"/>
      <c r="F40" s="127" t="str">
        <f>HYPERLINK('[1]реквизиты'!$G$6)</f>
        <v>Р.М. Бабоян</v>
      </c>
      <c r="G40" s="27"/>
      <c r="I40" s="27"/>
      <c r="J40" s="48"/>
      <c r="K40" s="108"/>
      <c r="L40" s="13">
        <v>8</v>
      </c>
      <c r="M40" s="53" t="s">
        <v>192</v>
      </c>
      <c r="N40" s="92"/>
      <c r="O40" s="53" t="s">
        <v>188</v>
      </c>
      <c r="P40" s="10"/>
      <c r="Q40" s="241" t="str">
        <f>VLOOKUP(P39,'пр.взв.'!B7:E70,2,FALSE)</f>
        <v>Вакаев Шейх-Магомед Ширваниевич</v>
      </c>
      <c r="R40" s="242"/>
      <c r="S40" s="242"/>
      <c r="T40" s="243"/>
    </row>
    <row r="41" spans="1:20" ht="12.75" customHeight="1" thickBot="1">
      <c r="A41" s="27"/>
      <c r="B41" s="27"/>
      <c r="C41" s="126"/>
      <c r="D41" s="118"/>
      <c r="E41" s="10"/>
      <c r="F41" s="128" t="str">
        <f>HYPERLINK('[1]реквизиты'!$G$7)</f>
        <v>/ г. Армавир /</v>
      </c>
      <c r="H41" s="27"/>
      <c r="I41" s="27"/>
      <c r="J41" s="129"/>
      <c r="K41" s="91"/>
      <c r="L41" s="108"/>
      <c r="M41" s="91"/>
      <c r="N41" s="18">
        <v>3</v>
      </c>
      <c r="O41" s="10"/>
      <c r="P41" s="10"/>
      <c r="Q41" s="244"/>
      <c r="R41" s="245"/>
      <c r="S41" s="245"/>
      <c r="T41" s="246"/>
    </row>
    <row r="42" spans="1:43" ht="12.75" customHeight="1">
      <c r="A42" s="124" t="str">
        <f>HYPERLINK('[1]реквизиты'!$A$8)</f>
        <v>Гл. секретарь, судья МК</v>
      </c>
      <c r="B42" s="27"/>
      <c r="C42" s="126"/>
      <c r="D42" s="118"/>
      <c r="E42" s="10"/>
      <c r="F42" s="127" t="str">
        <f>HYPERLINK('[1]реквизиты'!$G$8)</f>
        <v>Р.М. Закиров</v>
      </c>
      <c r="G42" s="27"/>
      <c r="I42" s="27"/>
      <c r="J42" s="27"/>
      <c r="K42" s="10"/>
      <c r="L42" s="21"/>
      <c r="M42" s="21"/>
      <c r="N42" s="91"/>
      <c r="O42" s="51"/>
      <c r="P42" s="10"/>
      <c r="Q42" s="37"/>
      <c r="R42" s="37" t="s">
        <v>24</v>
      </c>
      <c r="V42" s="25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ht="12.75" customHeight="1">
      <c r="A43" s="27"/>
      <c r="B43" s="27"/>
      <c r="C43" s="27"/>
      <c r="D43" s="119"/>
      <c r="E43" s="119"/>
      <c r="F43" s="128" t="str">
        <f>HYPERLINK('[1]реквизиты'!$G$9)</f>
        <v>/  г. Пермь /</v>
      </c>
      <c r="H43" s="119"/>
      <c r="I43" s="119"/>
      <c r="J43" s="119"/>
      <c r="K43" s="10"/>
      <c r="L43" s="10"/>
      <c r="M43" s="10"/>
      <c r="N43" s="10"/>
      <c r="O43" s="10"/>
      <c r="P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ht="14.25" customHeight="1">
      <c r="A44" s="120"/>
      <c r="B44" s="121"/>
      <c r="C44" s="122"/>
      <c r="D44" s="122"/>
      <c r="E44" s="55"/>
      <c r="F44" s="122"/>
      <c r="G44" s="123"/>
      <c r="H44" s="55"/>
      <c r="I44" s="55"/>
      <c r="J44" s="122"/>
      <c r="K44" s="10"/>
      <c r="L44" s="10"/>
      <c r="M44" s="10"/>
      <c r="N44" s="10"/>
      <c r="O44" s="38"/>
      <c r="P44" s="56"/>
      <c r="Q44" s="38"/>
      <c r="R44" s="38"/>
      <c r="S44" s="38"/>
      <c r="T44" s="38"/>
      <c r="U44" s="10"/>
      <c r="V44" s="56"/>
      <c r="W44" s="10"/>
      <c r="Y44" s="38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3:43" ht="12.75" customHeight="1">
      <c r="C45" s="10"/>
      <c r="D45" s="10"/>
      <c r="E45" s="38"/>
      <c r="F45" s="10"/>
      <c r="G45" s="57"/>
      <c r="H45" s="38"/>
      <c r="I45" s="38"/>
      <c r="J45" s="38"/>
      <c r="K45" s="38"/>
      <c r="L45" s="38"/>
      <c r="M45" s="38"/>
      <c r="N45" s="38"/>
      <c r="O45" s="38"/>
      <c r="P45" s="10"/>
      <c r="Q45" s="10"/>
      <c r="R45" s="10"/>
      <c r="S45" s="10"/>
      <c r="T45" s="10"/>
      <c r="U45" s="10"/>
      <c r="V45" s="57"/>
      <c r="W45" s="10"/>
      <c r="X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3:43" ht="12.75" customHeight="1">
      <c r="C46" s="10"/>
      <c r="D46" s="10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10"/>
      <c r="U46" s="10"/>
      <c r="V46" s="10"/>
      <c r="W46" s="10"/>
      <c r="X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3:24" ht="12.75">
      <c r="C47" s="10"/>
      <c r="D47" s="10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10"/>
      <c r="U47" s="10"/>
      <c r="V47" s="10"/>
      <c r="W47" s="10"/>
      <c r="X47" s="10"/>
    </row>
    <row r="48" spans="3:24" ht="12.75">
      <c r="C48" s="10"/>
      <c r="D48" s="10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10"/>
      <c r="U48" s="10"/>
      <c r="V48" s="10"/>
      <c r="W48" s="10"/>
      <c r="X48" s="10"/>
    </row>
    <row r="49" spans="3:24" ht="12.75">
      <c r="C49" s="10"/>
      <c r="D49" s="10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10"/>
      <c r="U49" s="10"/>
      <c r="V49" s="10"/>
      <c r="W49" s="10"/>
      <c r="X49" s="10"/>
    </row>
    <row r="50" spans="3:24" ht="12.75">
      <c r="C50" s="10"/>
      <c r="D50" s="10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10"/>
      <c r="U50" s="10"/>
      <c r="V50" s="10"/>
      <c r="W50" s="10"/>
      <c r="X50" s="10"/>
    </row>
    <row r="51" spans="5:19" ht="12.75"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5:19" ht="12.75"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5:19" ht="12.75"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5:19" ht="12.75"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0"/>
      <c r="S54" s="25"/>
    </row>
    <row r="55" spans="5:19" ht="12.75"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5:19" ht="12.75"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5:19" ht="12.75"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5:19" ht="12.75"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5:19" ht="12.75"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5:19" ht="12.75"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5:19" ht="12.75"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5:19" ht="12.75"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5:19" ht="12.75"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5:19" ht="12.75"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5:19" ht="12.75"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spans="5:19" ht="12.75"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ht="12.75">
      <c r="E67" s="25"/>
    </row>
    <row r="68" ht="12.75">
      <c r="E68" s="25"/>
    </row>
    <row r="69" ht="12.75">
      <c r="E69" s="25"/>
    </row>
    <row r="70" ht="12.75">
      <c r="E70" s="25"/>
    </row>
    <row r="71" ht="12.75">
      <c r="E71" s="25"/>
    </row>
    <row r="72" ht="12.75">
      <c r="E72" s="25"/>
    </row>
    <row r="73" ht="12.75">
      <c r="E73" s="25"/>
    </row>
    <row r="74" ht="12.75">
      <c r="E74" s="25"/>
    </row>
    <row r="75" ht="12.75">
      <c r="E75" s="25"/>
    </row>
    <row r="76" ht="12.75">
      <c r="E76" s="25"/>
    </row>
    <row r="77" ht="12.75">
      <c r="E77" s="25"/>
    </row>
    <row r="78" ht="12.75">
      <c r="E78" s="25"/>
    </row>
    <row r="79" ht="12.75">
      <c r="E79" s="25"/>
    </row>
    <row r="80" ht="12.75">
      <c r="E80" s="25"/>
    </row>
    <row r="81" ht="12.75">
      <c r="E81" s="25"/>
    </row>
    <row r="82" ht="12.75">
      <c r="E82" s="25"/>
    </row>
    <row r="83" ht="12.75">
      <c r="E83" s="25"/>
    </row>
  </sheetData>
  <sheetProtection/>
  <mergeCells count="144">
    <mergeCell ref="X17:X18"/>
    <mergeCell ref="V13:V14"/>
    <mergeCell ref="X7:X8"/>
    <mergeCell ref="W17:W18"/>
    <mergeCell ref="W7:W8"/>
    <mergeCell ref="W9:W10"/>
    <mergeCell ref="V11:V12"/>
    <mergeCell ref="V15:V16"/>
    <mergeCell ref="V17:V18"/>
    <mergeCell ref="W13:W14"/>
    <mergeCell ref="W21:W22"/>
    <mergeCell ref="W19:W20"/>
    <mergeCell ref="Q40:T41"/>
    <mergeCell ref="V9:V10"/>
    <mergeCell ref="V19:V20"/>
    <mergeCell ref="U21:U22"/>
    <mergeCell ref="V21:V22"/>
    <mergeCell ref="U23:U24"/>
    <mergeCell ref="V23:V24"/>
    <mergeCell ref="U11:U12"/>
    <mergeCell ref="D17:D18"/>
    <mergeCell ref="D19:D20"/>
    <mergeCell ref="D21:D22"/>
    <mergeCell ref="D23:D24"/>
    <mergeCell ref="V27:V28"/>
    <mergeCell ref="U29:U30"/>
    <mergeCell ref="V37:V38"/>
    <mergeCell ref="V25:V26"/>
    <mergeCell ref="V31:V32"/>
    <mergeCell ref="V29:V30"/>
    <mergeCell ref="U33:U34"/>
    <mergeCell ref="V35:V36"/>
    <mergeCell ref="D37:D38"/>
    <mergeCell ref="U37:U38"/>
    <mergeCell ref="U25:U26"/>
    <mergeCell ref="D35:D36"/>
    <mergeCell ref="U35:U36"/>
    <mergeCell ref="U27:U28"/>
    <mergeCell ref="D33:D34"/>
    <mergeCell ref="C35:C36"/>
    <mergeCell ref="W35:W36"/>
    <mergeCell ref="W33:W34"/>
    <mergeCell ref="V33:V34"/>
    <mergeCell ref="W25:W26"/>
    <mergeCell ref="W31:W32"/>
    <mergeCell ref="D27:D28"/>
    <mergeCell ref="D29:D30"/>
    <mergeCell ref="J32:J33"/>
    <mergeCell ref="U31:U32"/>
    <mergeCell ref="D31:D32"/>
    <mergeCell ref="W27:W28"/>
    <mergeCell ref="W29:W30"/>
    <mergeCell ref="D25:D26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U7:U8"/>
    <mergeCell ref="W11:W12"/>
    <mergeCell ref="C15:C16"/>
    <mergeCell ref="D11:D12"/>
    <mergeCell ref="D13:D14"/>
    <mergeCell ref="C11:C12"/>
    <mergeCell ref="C13:C14"/>
    <mergeCell ref="D15:D16"/>
    <mergeCell ref="W15:W16"/>
    <mergeCell ref="L16:M16"/>
    <mergeCell ref="X37:X38"/>
    <mergeCell ref="W37:W38"/>
    <mergeCell ref="X21:X22"/>
    <mergeCell ref="X33:X34"/>
    <mergeCell ref="X27:X28"/>
    <mergeCell ref="X29:X30"/>
    <mergeCell ref="X35:X36"/>
    <mergeCell ref="X23:X24"/>
    <mergeCell ref="W23:W24"/>
    <mergeCell ref="X25:X26"/>
    <mergeCell ref="X31:X32"/>
    <mergeCell ref="I5:I6"/>
    <mergeCell ref="X19:X20"/>
    <mergeCell ref="X11:X12"/>
    <mergeCell ref="X13:X14"/>
    <mergeCell ref="X9:X10"/>
    <mergeCell ref="X15:X16"/>
    <mergeCell ref="L20:M20"/>
    <mergeCell ref="U13:U14"/>
    <mergeCell ref="K26:N27"/>
    <mergeCell ref="L24:M24"/>
    <mergeCell ref="U19:U20"/>
    <mergeCell ref="U17:U18"/>
    <mergeCell ref="U15:U16"/>
    <mergeCell ref="K18:N19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">
      <selection activeCell="A38" sqref="A1:H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68" t="str">
        <f>HYPERLINK('[1]реквизиты'!$A$2)</f>
        <v>Чемпионат России по самбо среди мужчин</v>
      </c>
      <c r="B1" s="268"/>
      <c r="C1" s="268"/>
      <c r="D1" s="268"/>
      <c r="E1" s="268"/>
      <c r="F1" s="268"/>
      <c r="G1" s="268"/>
      <c r="H1" s="268"/>
    </row>
    <row r="2" spans="4:6" ht="15.75">
      <c r="D2" s="83"/>
      <c r="E2" s="188" t="str">
        <f>HYPERLINK('пр.взв.'!D4)</f>
        <v>в.к. 90  кг.</v>
      </c>
      <c r="F2" s="188"/>
    </row>
    <row r="3" ht="20.25" customHeight="1">
      <c r="C3" s="84" t="s">
        <v>61</v>
      </c>
    </row>
    <row r="4" ht="12.75">
      <c r="C4" s="85" t="s">
        <v>14</v>
      </c>
    </row>
    <row r="5" spans="1:8" ht="12.75">
      <c r="A5" s="169" t="s">
        <v>15</v>
      </c>
      <c r="B5" s="169" t="s">
        <v>5</v>
      </c>
      <c r="C5" s="180" t="s">
        <v>6</v>
      </c>
      <c r="D5" s="169" t="s">
        <v>16</v>
      </c>
      <c r="E5" s="169" t="s">
        <v>17</v>
      </c>
      <c r="F5" s="169" t="s">
        <v>18</v>
      </c>
      <c r="G5" s="169" t="s">
        <v>19</v>
      </c>
      <c r="H5" s="169" t="s">
        <v>20</v>
      </c>
    </row>
    <row r="6" spans="1:8" ht="12.75">
      <c r="A6" s="187"/>
      <c r="B6" s="187"/>
      <c r="C6" s="187"/>
      <c r="D6" s="187"/>
      <c r="E6" s="187"/>
      <c r="F6" s="187"/>
      <c r="G6" s="187"/>
      <c r="H6" s="187"/>
    </row>
    <row r="7" spans="1:8" ht="12.75">
      <c r="A7" s="265"/>
      <c r="B7" s="266"/>
      <c r="C7" s="263" t="e">
        <f>VLOOKUP(B7,'пр.взв.'!B7:E70,2,FALSE)</f>
        <v>#N/A</v>
      </c>
      <c r="D7" s="263" t="e">
        <f>VLOOKUP(B7,'пр.взв.'!B7:G70,3,FALSE)</f>
        <v>#N/A</v>
      </c>
      <c r="E7" s="263" t="e">
        <f>VLOOKUP(B7,'пр.взв.'!B7:G70,4,FALSE)</f>
        <v>#N/A</v>
      </c>
      <c r="F7" s="262"/>
      <c r="G7" s="264"/>
      <c r="H7" s="169"/>
    </row>
    <row r="8" spans="1:8" ht="12.75">
      <c r="A8" s="265"/>
      <c r="B8" s="169"/>
      <c r="C8" s="263"/>
      <c r="D8" s="263"/>
      <c r="E8" s="263"/>
      <c r="F8" s="262"/>
      <c r="G8" s="264"/>
      <c r="H8" s="169"/>
    </row>
    <row r="9" spans="1:8" ht="12.75">
      <c r="A9" s="267"/>
      <c r="B9" s="266">
        <v>20</v>
      </c>
      <c r="C9" s="263" t="str">
        <f>VLOOKUP(B9,'пр.взв.'!B9:E70,2,FALSE)</f>
        <v>Ситимов Азамат Байзетович</v>
      </c>
      <c r="D9" s="263" t="str">
        <f>VLOOKUP(B9,'пр.взв.'!B9:F70,3,FALSE)</f>
        <v>11.08.89 мс</v>
      </c>
      <c r="E9" s="263" t="str">
        <f>VLOOKUP(B9,'пр.взв.'!B9:G70,4,FALSE)</f>
        <v>ЮФО Краснодарский Лабинск Д</v>
      </c>
      <c r="F9" s="262"/>
      <c r="G9" s="169"/>
      <c r="H9" s="169"/>
    </row>
    <row r="10" spans="1:8" ht="12.75">
      <c r="A10" s="267"/>
      <c r="B10" s="169"/>
      <c r="C10" s="263"/>
      <c r="D10" s="263"/>
      <c r="E10" s="263"/>
      <c r="F10" s="262"/>
      <c r="G10" s="169"/>
      <c r="H10" s="169"/>
    </row>
    <row r="11" spans="1:2" ht="34.5" customHeight="1">
      <c r="A11" s="33" t="s">
        <v>21</v>
      </c>
      <c r="B11" s="33"/>
    </row>
    <row r="12" spans="2:8" ht="19.5" customHeight="1">
      <c r="B12" s="33" t="s">
        <v>0</v>
      </c>
      <c r="C12" s="86"/>
      <c r="D12" s="86"/>
      <c r="E12" s="86"/>
      <c r="F12" s="86"/>
      <c r="G12" s="86"/>
      <c r="H12" s="86"/>
    </row>
    <row r="13" spans="2:8" ht="19.5" customHeight="1">
      <c r="B13" s="33" t="s">
        <v>1</v>
      </c>
      <c r="C13" s="86"/>
      <c r="D13" s="86"/>
      <c r="E13" s="86"/>
      <c r="F13" s="86"/>
      <c r="G13" s="86"/>
      <c r="H13" s="86"/>
    </row>
    <row r="14" ht="19.5" customHeight="1"/>
    <row r="15" ht="12.75">
      <c r="C15" s="11" t="s">
        <v>64</v>
      </c>
    </row>
    <row r="16" spans="3:5" ht="15.75">
      <c r="C16" s="85" t="s">
        <v>22</v>
      </c>
      <c r="E16" s="137" t="str">
        <f>HYPERLINK('[2]пр.взв.'!D4)</f>
        <v>в.к.        кг.</v>
      </c>
    </row>
    <row r="17" spans="1:8" ht="12.75">
      <c r="A17" s="169" t="s">
        <v>15</v>
      </c>
      <c r="B17" s="169" t="s">
        <v>5</v>
      </c>
      <c r="C17" s="180" t="s">
        <v>6</v>
      </c>
      <c r="D17" s="169" t="s">
        <v>16</v>
      </c>
      <c r="E17" s="169" t="s">
        <v>17</v>
      </c>
      <c r="F17" s="169" t="s">
        <v>18</v>
      </c>
      <c r="G17" s="169" t="s">
        <v>19</v>
      </c>
      <c r="H17" s="169" t="s">
        <v>20</v>
      </c>
    </row>
    <row r="18" spans="1:8" ht="12.75">
      <c r="A18" s="187"/>
      <c r="B18" s="187"/>
      <c r="C18" s="187"/>
      <c r="D18" s="187"/>
      <c r="E18" s="187"/>
      <c r="F18" s="187"/>
      <c r="G18" s="187"/>
      <c r="H18" s="187"/>
    </row>
    <row r="19" spans="1:8" ht="12.75">
      <c r="A19" s="265"/>
      <c r="B19" s="266"/>
      <c r="C19" s="263" t="e">
        <f>VLOOKUP(B19,'пр.взв.'!B7:E70,2,FALSE)</f>
        <v>#N/A</v>
      </c>
      <c r="D19" s="263" t="e">
        <f>VLOOKUP(B19,'пр.взв.'!B7:F70,3,FALSE)</f>
        <v>#N/A</v>
      </c>
      <c r="E19" s="263" t="e">
        <f>VLOOKUP(B19,'пр.взв.'!B7:G70,4,FALSE)</f>
        <v>#N/A</v>
      </c>
      <c r="F19" s="262"/>
      <c r="G19" s="264"/>
      <c r="H19" s="169"/>
    </row>
    <row r="20" spans="1:8" ht="12.75">
      <c r="A20" s="265"/>
      <c r="B20" s="169"/>
      <c r="C20" s="263"/>
      <c r="D20" s="263"/>
      <c r="E20" s="263"/>
      <c r="F20" s="262"/>
      <c r="G20" s="264"/>
      <c r="H20" s="169"/>
    </row>
    <row r="21" spans="1:8" ht="12.75">
      <c r="A21" s="267"/>
      <c r="B21" s="266">
        <v>3</v>
      </c>
      <c r="C21" s="263" t="str">
        <f>VLOOKUP(B21,'пр.взв.'!B9:E70,2,FALSE)</f>
        <v>Вакаев Шейх-Магомед Ширваниевич</v>
      </c>
      <c r="D21" s="263" t="str">
        <f>VLOOKUP(B21,'пр.взв.'!B9:F70,3,FALSE)</f>
        <v>30.10.87 мсмк</v>
      </c>
      <c r="E21" s="263" t="str">
        <f>VLOOKUP(B21,'пр.взв.'!B9:G70,4,FALSE)</f>
        <v>ЮФО Чеченская  Аргун Д</v>
      </c>
      <c r="F21" s="262"/>
      <c r="G21" s="169"/>
      <c r="H21" s="169"/>
    </row>
    <row r="22" spans="1:8" ht="12.75">
      <c r="A22" s="267"/>
      <c r="B22" s="169"/>
      <c r="C22" s="263"/>
      <c r="D22" s="263"/>
      <c r="E22" s="263"/>
      <c r="F22" s="262"/>
      <c r="G22" s="169"/>
      <c r="H22" s="169"/>
    </row>
    <row r="23" spans="1:2" ht="32.25" customHeight="1">
      <c r="A23" s="33" t="s">
        <v>21</v>
      </c>
      <c r="B23" s="33"/>
    </row>
    <row r="24" spans="2:8" ht="19.5" customHeight="1">
      <c r="B24" s="33" t="s">
        <v>0</v>
      </c>
      <c r="C24" s="86"/>
      <c r="D24" s="86"/>
      <c r="E24" s="86"/>
      <c r="F24" s="86"/>
      <c r="G24" s="86"/>
      <c r="H24" s="86"/>
    </row>
    <row r="25" spans="2:8" ht="19.5" customHeight="1">
      <c r="B25" s="33" t="s">
        <v>1</v>
      </c>
      <c r="C25" s="86"/>
      <c r="D25" s="86"/>
      <c r="E25" s="86"/>
      <c r="F25" s="86"/>
      <c r="G25" s="86"/>
      <c r="H25" s="86"/>
    </row>
    <row r="29" spans="3:6" ht="15.75">
      <c r="C29" s="82" t="s">
        <v>23</v>
      </c>
      <c r="E29" s="188" t="str">
        <f>HYPERLINK('пр.взв.'!D4)</f>
        <v>в.к. 90  кг.</v>
      </c>
      <c r="F29" s="188"/>
    </row>
    <row r="30" spans="1:8" ht="12.75">
      <c r="A30" s="169" t="s">
        <v>15</v>
      </c>
      <c r="B30" s="169" t="s">
        <v>5</v>
      </c>
      <c r="C30" s="180" t="s">
        <v>6</v>
      </c>
      <c r="D30" s="169" t="s">
        <v>16</v>
      </c>
      <c r="E30" s="169" t="s">
        <v>17</v>
      </c>
      <c r="F30" s="169" t="s">
        <v>18</v>
      </c>
      <c r="G30" s="169" t="s">
        <v>19</v>
      </c>
      <c r="H30" s="169" t="s">
        <v>20</v>
      </c>
    </row>
    <row r="31" spans="1:8" ht="12.75">
      <c r="A31" s="187"/>
      <c r="B31" s="187"/>
      <c r="C31" s="187"/>
      <c r="D31" s="187"/>
      <c r="E31" s="187"/>
      <c r="F31" s="187"/>
      <c r="G31" s="187"/>
      <c r="H31" s="187"/>
    </row>
    <row r="32" spans="1:8" ht="12.75">
      <c r="A32" s="265"/>
      <c r="B32" s="266">
        <v>5</v>
      </c>
      <c r="C32" s="263" t="str">
        <f>VLOOKUP(B32,'пр.взв.'!B7:C70,2,FALSE)</f>
        <v>Черноскулов Альсим Леонидович</v>
      </c>
      <c r="D32" s="261" t="str">
        <f>VLOOKUP(B32,'пр.взв.'!B7:D95,3,FALSE)</f>
        <v>11.05..83 змс</v>
      </c>
      <c r="E32" s="261" t="str">
        <f>VLOOKUP(B32,'пр.взв.'!B7:E95,4,FALSE)</f>
        <v>УФО Свердловская В.Пышма ВС</v>
      </c>
      <c r="F32" s="262"/>
      <c r="G32" s="264"/>
      <c r="H32" s="169"/>
    </row>
    <row r="33" spans="1:8" ht="12.75">
      <c r="A33" s="265"/>
      <c r="B33" s="169"/>
      <c r="C33" s="263"/>
      <c r="D33" s="261"/>
      <c r="E33" s="261"/>
      <c r="F33" s="262"/>
      <c r="G33" s="264"/>
      <c r="H33" s="169"/>
    </row>
    <row r="34" spans="1:8" ht="12.75">
      <c r="A34" s="267"/>
      <c r="B34" s="266">
        <v>14</v>
      </c>
      <c r="C34" s="263" t="str">
        <f>VLOOKUP(B34,'пр.взв.'!B9:C72,2,FALSE)</f>
        <v>Кургинян Эдуард Славикович</v>
      </c>
      <c r="D34" s="261" t="str">
        <f>VLOOKUP(B34,'пр.взв.'!B7:D97,3,FALSE)</f>
        <v>16.12.86 мс</v>
      </c>
      <c r="E34" s="261" t="str">
        <f>VLOOKUP(B34,'пр.взв.'!B7:E97,4,FALSE)</f>
        <v>ЮФО Краснодарский Армавир Д</v>
      </c>
      <c r="F34" s="262"/>
      <c r="G34" s="169"/>
      <c r="H34" s="169"/>
    </row>
    <row r="35" spans="1:8" ht="12.75">
      <c r="A35" s="267"/>
      <c r="B35" s="169"/>
      <c r="C35" s="263"/>
      <c r="D35" s="261"/>
      <c r="E35" s="261"/>
      <c r="F35" s="262"/>
      <c r="G35" s="169"/>
      <c r="H35" s="169"/>
    </row>
    <row r="36" spans="1:2" ht="38.25" customHeight="1">
      <c r="A36" s="33" t="s">
        <v>21</v>
      </c>
      <c r="B36" s="33"/>
    </row>
    <row r="37" spans="2:8" ht="19.5" customHeight="1">
      <c r="B37" s="33" t="s">
        <v>0</v>
      </c>
      <c r="C37" s="86"/>
      <c r="D37" s="86"/>
      <c r="E37" s="86"/>
      <c r="F37" s="86"/>
      <c r="G37" s="86"/>
      <c r="H37" s="86"/>
    </row>
    <row r="38" spans="2:8" ht="19.5" customHeight="1">
      <c r="B38" s="33" t="s">
        <v>1</v>
      </c>
      <c r="C38" s="86"/>
      <c r="D38" s="86"/>
      <c r="E38" s="86"/>
      <c r="F38" s="86"/>
      <c r="G38" s="86"/>
      <c r="H38" s="86"/>
    </row>
    <row r="42" spans="1:7" ht="12.75">
      <c r="A42" s="28">
        <f>HYPERLINK('[1]реквизиты'!$A$20)</f>
      </c>
      <c r="B42" s="32"/>
      <c r="C42" s="32"/>
      <c r="D42" s="32"/>
      <c r="E42" s="10"/>
      <c r="F42" s="87">
        <f>HYPERLINK('[1]реквизиты'!$G$20)</f>
      </c>
      <c r="G42" s="30">
        <f>HYPERLINK('[1]реквизиты'!$G$21)</f>
      </c>
    </row>
    <row r="43" spans="1:7" ht="12.75">
      <c r="A43" s="32"/>
      <c r="B43" s="32"/>
      <c r="C43" s="32"/>
      <c r="D43" s="32"/>
      <c r="E43" s="10"/>
      <c r="F43" s="135"/>
      <c r="G43" s="10"/>
    </row>
    <row r="44" spans="1:7" ht="12.75">
      <c r="A44" s="29">
        <f>HYPERLINK('[1]реквизиты'!$A$22)</f>
      </c>
      <c r="C44" s="32"/>
      <c r="D44" s="32"/>
      <c r="E44" s="29"/>
      <c r="F44" s="87">
        <f>HYPERLINK('[1]реквизиты'!$G$22)</f>
      </c>
      <c r="G44" s="31">
        <f>HYPERLINK('[1]реквизиты'!$G$23)</f>
      </c>
    </row>
    <row r="45" spans="3:6" ht="12.75">
      <c r="C45" s="10"/>
      <c r="D45" s="10"/>
      <c r="E45" s="10"/>
      <c r="F45" s="10"/>
    </row>
  </sheetData>
  <sheetProtection/>
  <mergeCells count="75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A30:A31"/>
    <mergeCell ref="B30:B31"/>
    <mergeCell ref="C30:C31"/>
    <mergeCell ref="D30:D31"/>
    <mergeCell ref="A21:A22"/>
    <mergeCell ref="B21:B22"/>
    <mergeCell ref="C21:C22"/>
    <mergeCell ref="D21:D22"/>
    <mergeCell ref="A34:A35"/>
    <mergeCell ref="B34:B35"/>
    <mergeCell ref="C34:C35"/>
    <mergeCell ref="D34:D35"/>
    <mergeCell ref="A32:A33"/>
    <mergeCell ref="B32:B33"/>
    <mergeCell ref="C32:C33"/>
    <mergeCell ref="D32:D33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2010-03-07T11:24:59Z</cp:lastPrinted>
  <dcterms:created xsi:type="dcterms:W3CDTF">1996-10-08T23:32:33Z</dcterms:created>
  <dcterms:modified xsi:type="dcterms:W3CDTF">2010-03-09T10:10:15Z</dcterms:modified>
  <cp:category/>
  <cp:version/>
  <cp:contentType/>
  <cp:contentStatus/>
</cp:coreProperties>
</file>