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овый" sheetId="1" r:id="rId1"/>
    <sheet name="пр.взв." sheetId="2" r:id="rId2"/>
    <sheet name="полуфинал" sheetId="3" r:id="rId3"/>
    <sheet name="Стартовый" sheetId="4" r:id="rId4"/>
    <sheet name="наградной лист" sheetId="5" r:id="rId5"/>
    <sheet name="пр.хода" sheetId="6" r:id="rId6"/>
    <sheet name="круги" sheetId="7" r:id="rId7"/>
  </sheets>
  <externalReferences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<sst xmlns="http://schemas.openxmlformats.org/spreadsheetml/2006/main" count="359" uniqueCount="204">
  <si>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</si>
  <si>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</si>
  <si>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</si>
  <si>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</si>
  <si>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</si>
  <si>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</si>
  <si>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</si>
  <si>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</si>
  <si>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</si>
  <si>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</si>
  <si>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</si>
  <si>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</si>
  <si>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</si>
  <si>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</si>
  <si>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</si>
  <si>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</si>
  <si>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</si>
  <si>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</si>
  <si>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</si>
  <si>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</si>
  <si>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</si>
  <si>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</si>
  <si>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</si>
  <si>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</si>
  <si>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</si>
  <si>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1</t>
  </si>
  <si>
    <t>2</t>
  </si>
  <si>
    <t>21</t>
  </si>
  <si>
    <t>3</t>
  </si>
  <si>
    <t>25</t>
  </si>
  <si>
    <t>4</t>
  </si>
  <si>
    <t>27</t>
  </si>
  <si>
    <t>5</t>
  </si>
  <si>
    <t>28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</si>
  <si>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</si>
  <si>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</si>
  <si>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</si>
  <si>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</si>
  <si>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</si>
  <si>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</si>
  <si>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</si>
  <si>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</si>
  <si>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</si>
  <si>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</si>
  <si>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</si>
  <si>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</si>
  <si>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</si>
  <si>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</si>
  <si>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22</t>
  </si>
  <si>
    <t>23</t>
  </si>
  <si>
    <t>24</t>
  </si>
  <si>
    <t>29</t>
  </si>
  <si>
    <t>30</t>
  </si>
  <si>
    <t>31</t>
  </si>
  <si>
    <t>32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</si>
  <si>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</si>
  <si>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</si>
  <si>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</si>
  <si>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</si>
  <si>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1 мсто</t>
  </si>
  <si>
    <t>2 место</t>
  </si>
  <si>
    <t>за 3-е место</t>
  </si>
  <si>
    <t>19</t>
  </si>
  <si>
    <t>26</t>
  </si>
  <si>
    <t>3А 3 МЕСТО</t>
  </si>
  <si>
    <t>НАГРАДНОЙ ЛИСТ</t>
  </si>
  <si>
    <t>I м</t>
  </si>
  <si>
    <t>II м</t>
  </si>
  <si>
    <t>III м</t>
  </si>
  <si>
    <t>Награждение проводят:</t>
  </si>
  <si>
    <t>Тренер победттеля:</t>
  </si>
  <si>
    <t>СОСТАВ ПАР ПО КРУГАМ</t>
  </si>
  <si>
    <t>Кол-во баллов</t>
  </si>
  <si>
    <t>в.к. 68  кг.</t>
  </si>
  <si>
    <t>Жданов Владимир Васильевич</t>
  </si>
  <si>
    <t>29.01.1990, КМС</t>
  </si>
  <si>
    <t>СФО, Алтайский, Барнаул, Д</t>
  </si>
  <si>
    <t>Таскин А.И., Тебереков Г.И.</t>
  </si>
  <si>
    <t>03.12.1990, КМС</t>
  </si>
  <si>
    <t>СФО, Р.Алтай, ПР</t>
  </si>
  <si>
    <t>Кудачин Амаду Мергенович</t>
  </si>
  <si>
    <t>11.05.1991, КМС</t>
  </si>
  <si>
    <t>008728</t>
  </si>
  <si>
    <t>Аткунов С.Ю.</t>
  </si>
  <si>
    <t>Филимонов Артем Олегович</t>
  </si>
  <si>
    <t>09.08.1991, КМС</t>
  </si>
  <si>
    <t>СФО, Кемеровская, Прокопьевск, МО</t>
  </si>
  <si>
    <t>Сопрунов А.И.</t>
  </si>
  <si>
    <t>Макеев Константин Сергеевич</t>
  </si>
  <si>
    <t>06.01.1991, КМС</t>
  </si>
  <si>
    <t>УФО, Тюменская, Тюмень, Д</t>
  </si>
  <si>
    <t>Хохлов Н.П.</t>
  </si>
  <si>
    <t>Леонов Антон Юрьевич</t>
  </si>
  <si>
    <t>07.12.1990, КМС</t>
  </si>
  <si>
    <t>ДВФО, Амурская, Благовещенк, МО</t>
  </si>
  <si>
    <t>Тришин В.Б.</t>
  </si>
  <si>
    <t>Сергеев Степан Евгеньевич</t>
  </si>
  <si>
    <t>22.05.1991, КМС</t>
  </si>
  <si>
    <t>ДВФО, Приморский, Владивосток, МО</t>
  </si>
  <si>
    <t>007157</t>
  </si>
  <si>
    <t>Сорванов В.А., Свиягина Е.В.</t>
  </si>
  <si>
    <t>Гуськов Антон Николаевич</t>
  </si>
  <si>
    <t>13.05.1990, КМС</t>
  </si>
  <si>
    <t>УФО, Курганская, Курган, МО</t>
  </si>
  <si>
    <t>Стенников М.Г., Бородин О.Б.</t>
  </si>
  <si>
    <t>Савоник Антон Иванович</t>
  </si>
  <si>
    <t>19.12.1991, КМС</t>
  </si>
  <si>
    <t>002993</t>
  </si>
  <si>
    <t>Родионов А.П.</t>
  </si>
  <si>
    <t>Красилов Евгений Юрьевич</t>
  </si>
  <si>
    <t>06.06.1991, КМС</t>
  </si>
  <si>
    <t>002888</t>
  </si>
  <si>
    <t>Суханов Денис Николаевич</t>
  </si>
  <si>
    <t>20.03.1991, МСМК</t>
  </si>
  <si>
    <t>Яковлев Николай Андреевич</t>
  </si>
  <si>
    <t>04.12.1991, КМС</t>
  </si>
  <si>
    <t>Кучук Александр Владимирович</t>
  </si>
  <si>
    <t>05.04.1990, КМС</t>
  </si>
  <si>
    <t>СФО, Иркутская, У-Сибирское, МО</t>
  </si>
  <si>
    <t>Голубев А.А., Князев А.Д., Шилин В.В.</t>
  </si>
  <si>
    <t>Агабекян Арцрун Мгерович</t>
  </si>
  <si>
    <t>25.04.1991, КМС</t>
  </si>
  <si>
    <t>СФО, Омская, Омск, МО</t>
  </si>
  <si>
    <t>020268</t>
  </si>
  <si>
    <t>Войлошников С.Н.</t>
  </si>
  <si>
    <t>Емченко Максим Юрьевич</t>
  </si>
  <si>
    <t>21.06.1991, КМС</t>
  </si>
  <si>
    <t>020270</t>
  </si>
  <si>
    <t>Шемазашвили Георгий Кобаевич</t>
  </si>
  <si>
    <t>03.09.1990, МС</t>
  </si>
  <si>
    <t>СФО, Иркутская, Иркутск, Д</t>
  </si>
  <si>
    <t>008735</t>
  </si>
  <si>
    <t>Журавлев Ю.М., Магура И.Б.</t>
  </si>
  <si>
    <t>Степанян Нарек Вагинагович</t>
  </si>
  <si>
    <t>10.03.1991, КМС</t>
  </si>
  <si>
    <t>СФО, Красноярский, Красноярск, МО</t>
  </si>
  <si>
    <t>009055</t>
  </si>
  <si>
    <t>Табунцов Н.Н.</t>
  </si>
  <si>
    <t>Анохин Станислав Алексеевич</t>
  </si>
  <si>
    <t>11.12.1991, КМС</t>
  </si>
  <si>
    <t>009013</t>
  </si>
  <si>
    <t>Хориков М.А.</t>
  </si>
  <si>
    <t>Сухомлинов Евгений Игоревич</t>
  </si>
  <si>
    <t>17.07.1991, МС</t>
  </si>
  <si>
    <t>ДВФО, Хабаровский, Хабаровск, МО</t>
  </si>
  <si>
    <t>Сухомлинов И.А.</t>
  </si>
  <si>
    <t>Цыганок Дмитрий Сергеевич</t>
  </si>
  <si>
    <t>22.08.1990, МС</t>
  </si>
  <si>
    <t>ДВФО, Хабаровский, Комсомольск, МО</t>
  </si>
  <si>
    <t>007067</t>
  </si>
  <si>
    <t>Куликов И.В.</t>
  </si>
  <si>
    <t>Чигжит Айдыс Танович</t>
  </si>
  <si>
    <t>17.02.1990, 1р</t>
  </si>
  <si>
    <t>СФО, Р.Тыва, Кызыл, МО</t>
  </si>
  <si>
    <t>Лоовай Д.Д.</t>
  </si>
  <si>
    <t>Нариманов Айюб Яшар-Оглы</t>
  </si>
  <si>
    <t>10.07.1990, КМС</t>
  </si>
  <si>
    <t>СФО, Новосибирская, Болотное, СС</t>
  </si>
  <si>
    <t>Александров Ю.П.</t>
  </si>
  <si>
    <t>Парсоян Артак Сейранович</t>
  </si>
  <si>
    <t>18.05.1991, КМС</t>
  </si>
  <si>
    <t>СФО, Новосибирская, Новосибирск, Л</t>
  </si>
  <si>
    <t>Мошкин С.И.</t>
  </si>
  <si>
    <t>Лапцевич Антон Сергеевич</t>
  </si>
  <si>
    <t>04.01.1991, КМС</t>
  </si>
  <si>
    <t>СФО, Новосибирская, Новосибирск, Б</t>
  </si>
  <si>
    <t>Немцов Г.Н., Гончаров В.И.</t>
  </si>
  <si>
    <t>Семиног Денис Вадимович</t>
  </si>
  <si>
    <t>23.08.1991, МС</t>
  </si>
  <si>
    <t>Богодист Д.И., Вильямов К.И.</t>
  </si>
  <si>
    <t>Николаев Владимир Владимирович</t>
  </si>
  <si>
    <t>27.03.1991, КМС</t>
  </si>
  <si>
    <t>УФО, Свердловская, В.Пышма, Д</t>
  </si>
  <si>
    <t>Мельников А.Н., Стенников В.Г.</t>
  </si>
  <si>
    <t>Николаенко Игорь Александрович</t>
  </si>
  <si>
    <t>УФО, Свердловская, Екатеринбург, Д</t>
  </si>
  <si>
    <t>Кустов А.Ю.</t>
  </si>
  <si>
    <t>Андриевских Евгений Сергеевич</t>
  </si>
  <si>
    <t>14.07.1991, КМС</t>
  </si>
  <si>
    <t>УФО, Курганская, Шадринск, МО</t>
  </si>
  <si>
    <t>Старцев А.А.</t>
  </si>
  <si>
    <t>Гориславский Игорь Александрович</t>
  </si>
  <si>
    <t>14.04.1990, КМС</t>
  </si>
  <si>
    <t>УФО, Свердловская, Н.Тагил, МО</t>
  </si>
  <si>
    <t>Матвеев С.В.</t>
  </si>
  <si>
    <t>Алдохин Владимир Юрьевич</t>
  </si>
  <si>
    <t>25.01.1991, КМС</t>
  </si>
  <si>
    <t>УФО, челябинская, Увелка, МО</t>
  </si>
  <si>
    <t>Семынин Д.С., Вильямов К.И.</t>
  </si>
  <si>
    <t>Мингазов марат Рашитович</t>
  </si>
  <si>
    <t>13.02.1990, МС</t>
  </si>
  <si>
    <t xml:space="preserve"> Стенников В.Г., Мельников А.Н.</t>
  </si>
  <si>
    <t>в.к.68 кг.</t>
  </si>
  <si>
    <t>4:0</t>
  </si>
  <si>
    <t>3:1</t>
  </si>
  <si>
    <t>3:0</t>
  </si>
  <si>
    <r>
      <t xml:space="preserve"> КРУГ 3  </t>
    </r>
    <r>
      <rPr>
        <b/>
        <sz val="10"/>
        <rFont val="Arial Narrow"/>
        <family val="2"/>
      </rPr>
      <t>ПОДГРУППА В</t>
    </r>
  </si>
  <si>
    <t>утешительные</t>
  </si>
  <si>
    <t>3,5:0,5</t>
  </si>
  <si>
    <t>3,5:0</t>
  </si>
  <si>
    <t>10-11</t>
  </si>
  <si>
    <t>9-10</t>
  </si>
  <si>
    <t>12-17</t>
  </si>
  <si>
    <t>18-30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</si>
</sst>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6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9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Narrow"/>
      <family val="2"/>
    </font>
    <font>
      <sz val="8"/>
      <name val="Arial Narrow"/>
      <family val="2"/>
    </font>
    <font>
      <sz val="10"/>
      <color indexed="9"/>
      <name val="Arial Narrow"/>
      <family val="2"/>
    </font>
    <font>
      <sz val="8"/>
      <color indexed="9"/>
      <name val="Arial Narrow"/>
      <family val="2"/>
    </font>
    <font>
      <sz val="6"/>
      <name val="Arial Narrow"/>
      <family val="2"/>
    </font>
    <font>
      <b/>
      <i/>
      <sz val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328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49" fontId="0" fillId="0" borderId="18" xfId="0" applyNumberForma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/>
    </xf>
    <xf numFmtId="49" fontId="6" fillId="0" borderId="0" xfId="42" applyNumberFormat="1" applyFont="1" applyBorder="1" applyAlignment="1" applyProtection="1">
      <alignment/>
      <protection/>
    </xf>
    <xf numFmtId="49" fontId="0" fillId="0" borderId="0" xfId="42" applyNumberFormat="1" applyFont="1" applyBorder="1" applyAlignment="1" applyProtection="1">
      <alignment/>
      <protection/>
    </xf>
    <xf numFmtId="49" fontId="7" fillId="0" borderId="13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/>
    </xf>
    <xf numFmtId="49" fontId="0" fillId="0" borderId="24" xfId="0" applyNumberFormat="1" applyBorder="1" applyAlignment="1">
      <alignment/>
    </xf>
    <xf numFmtId="49" fontId="0" fillId="0" borderId="24" xfId="0" applyNumberFormat="1" applyFont="1" applyBorder="1" applyAlignment="1">
      <alignment/>
    </xf>
    <xf numFmtId="49" fontId="0" fillId="0" borderId="17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6" fillId="0" borderId="25" xfId="0" applyNumberFormat="1" applyFont="1" applyBorder="1" applyAlignment="1">
      <alignment horizontal="center"/>
    </xf>
    <xf numFmtId="49" fontId="0" fillId="0" borderId="26" xfId="0" applyNumberFormat="1" applyBorder="1" applyAlignment="1">
      <alignment/>
    </xf>
    <xf numFmtId="49" fontId="3" fillId="0" borderId="24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23" xfId="0" applyBorder="1" applyAlignment="1">
      <alignment/>
    </xf>
    <xf numFmtId="0" fontId="0" fillId="0" borderId="28" xfId="0" applyBorder="1" applyAlignment="1">
      <alignment/>
    </xf>
    <xf numFmtId="0" fontId="0" fillId="0" borderId="10" xfId="0" applyBorder="1" applyAlignment="1">
      <alignment/>
    </xf>
    <xf numFmtId="0" fontId="0" fillId="0" borderId="24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9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6" fillId="0" borderId="24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0" fillId="0" borderId="27" xfId="0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49" fontId="6" fillId="0" borderId="0" xfId="0" applyNumberFormat="1" applyFont="1" applyAlignment="1">
      <alignment/>
    </xf>
    <xf numFmtId="49" fontId="3" fillId="0" borderId="24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49" fontId="0" fillId="0" borderId="27" xfId="0" applyNumberFormat="1" applyBorder="1" applyAlignment="1">
      <alignment/>
    </xf>
    <xf numFmtId="0" fontId="4" fillId="0" borderId="32" xfId="0" applyFont="1" applyBorder="1" applyAlignment="1">
      <alignment vertical="center" wrapText="1"/>
    </xf>
    <xf numFmtId="49" fontId="7" fillId="0" borderId="17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25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49" fontId="7" fillId="0" borderId="2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2" fillId="0" borderId="0" xfId="0" applyFont="1" applyBorder="1" applyAlignment="1">
      <alignment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6" fillId="0" borderId="0" xfId="42" applyNumberFormat="1" applyFont="1" applyBorder="1" applyAlignment="1" applyProtection="1">
      <alignment/>
      <protection/>
    </xf>
    <xf numFmtId="0" fontId="7" fillId="0" borderId="0" xfId="42" applyFont="1" applyAlignment="1" applyProtection="1">
      <alignment/>
      <protection/>
    </xf>
    <xf numFmtId="0" fontId="2" fillId="0" borderId="0" xfId="0" applyFont="1" applyAlignment="1">
      <alignment/>
    </xf>
    <xf numFmtId="0" fontId="7" fillId="0" borderId="0" xfId="0" applyFont="1" applyBorder="1" applyAlignment="1">
      <alignment/>
    </xf>
    <xf numFmtId="0" fontId="14" fillId="0" borderId="0" xfId="42" applyFont="1" applyAlignment="1" applyProtection="1">
      <alignment/>
      <protection/>
    </xf>
    <xf numFmtId="0" fontId="7" fillId="0" borderId="0" xfId="42" applyFont="1" applyAlignment="1" applyProtection="1">
      <alignment horizontal="left"/>
      <protection/>
    </xf>
    <xf numFmtId="49" fontId="7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7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0" fillId="0" borderId="0" xfId="42" applyFont="1" applyAlignment="1" applyProtection="1">
      <alignment vertical="center" wrapText="1"/>
      <protection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24" xfId="0" applyNumberFormat="1" applyFont="1" applyBorder="1" applyAlignment="1">
      <alignment horizontal="center"/>
    </xf>
    <xf numFmtId="0" fontId="0" fillId="0" borderId="0" xfId="42" applyFont="1" applyBorder="1" applyAlignment="1" applyProtection="1">
      <alignment vertical="center" wrapText="1"/>
      <protection/>
    </xf>
    <xf numFmtId="0" fontId="0" fillId="0" borderId="0" xfId="0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0" fontId="4" fillId="0" borderId="0" xfId="42" applyFont="1" applyAlignment="1" applyProtection="1">
      <alignment horizontal="center" vertical="center"/>
      <protection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7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8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53" applyNumberFormat="1">
      <alignment/>
      <protection/>
    </xf>
    <xf numFmtId="0" fontId="0" fillId="0" borderId="0" xfId="53">
      <alignment/>
      <protection/>
    </xf>
    <xf numFmtId="0" fontId="7" fillId="0" borderId="0" xfId="53" applyNumberFormat="1" applyFont="1" applyAlignment="1">
      <alignment horizontal="center" vertical="center"/>
      <protection/>
    </xf>
    <xf numFmtId="0" fontId="0" fillId="0" borderId="0" xfId="53" applyNumberFormat="1" applyBorder="1">
      <alignment/>
      <protection/>
    </xf>
    <xf numFmtId="49" fontId="41" fillId="0" borderId="22" xfId="0" applyNumberFormat="1" applyFont="1" applyBorder="1" applyAlignment="1">
      <alignment horizontal="center" vertical="center" wrapText="1"/>
    </xf>
    <xf numFmtId="49" fontId="44" fillId="0" borderId="22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45" fillId="24" borderId="37" xfId="42" applyFont="1" applyFill="1" applyBorder="1" applyAlignment="1" applyProtection="1">
      <alignment horizontal="center" vertical="center" wrapText="1"/>
      <protection/>
    </xf>
    <xf numFmtId="0" fontId="45" fillId="24" borderId="38" xfId="42" applyFont="1" applyFill="1" applyBorder="1" applyAlignment="1" applyProtection="1">
      <alignment horizontal="center" vertical="center" wrapText="1"/>
      <protection/>
    </xf>
    <xf numFmtId="0" fontId="45" fillId="24" borderId="39" xfId="42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left" vertical="center" wrapText="1"/>
    </xf>
    <xf numFmtId="0" fontId="7" fillId="0" borderId="29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49" fontId="8" fillId="0" borderId="36" xfId="0" applyNumberFormat="1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7" fillId="0" borderId="36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14" fontId="7" fillId="0" borderId="19" xfId="0" applyNumberFormat="1" applyFont="1" applyBorder="1" applyAlignment="1">
      <alignment horizontal="center" vertical="center" wrapText="1"/>
    </xf>
    <xf numFmtId="14" fontId="7" fillId="0" borderId="29" xfId="0" applyNumberFormat="1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0" fontId="7" fillId="0" borderId="19" xfId="0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49" fontId="16" fillId="0" borderId="36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18" xfId="0" applyFont="1" applyBorder="1" applyAlignment="1">
      <alignment horizontal="center" vertical="center" wrapText="1"/>
    </xf>
    <xf numFmtId="0" fontId="12" fillId="24" borderId="37" xfId="42" applyFont="1" applyFill="1" applyBorder="1" applyAlignment="1" applyProtection="1">
      <alignment horizontal="center" vertical="center" wrapText="1"/>
      <protection/>
    </xf>
    <xf numFmtId="0" fontId="12" fillId="24" borderId="38" xfId="42" applyFont="1" applyFill="1" applyBorder="1" applyAlignment="1" applyProtection="1">
      <alignment horizontal="center" vertical="center" wrapText="1"/>
      <protection/>
    </xf>
    <xf numFmtId="0" fontId="12" fillId="24" borderId="39" xfId="42" applyFont="1" applyFill="1" applyBorder="1" applyAlignment="1" applyProtection="1">
      <alignment horizontal="center" vertical="center" wrapText="1"/>
      <protection/>
    </xf>
    <xf numFmtId="0" fontId="0" fillId="0" borderId="29" xfId="0" applyBorder="1" applyAlignment="1">
      <alignment/>
    </xf>
    <xf numFmtId="0" fontId="4" fillId="0" borderId="0" xfId="42" applyFont="1" applyAlignment="1" applyProtection="1">
      <alignment horizontal="center"/>
      <protection/>
    </xf>
    <xf numFmtId="0" fontId="7" fillId="0" borderId="36" xfId="42" applyFont="1" applyFill="1" applyBorder="1" applyAlignment="1" applyProtection="1">
      <alignment horizontal="center" vertical="center" wrapText="1"/>
      <protection/>
    </xf>
    <xf numFmtId="0" fontId="8" fillId="0" borderId="36" xfId="0" applyFont="1" applyBorder="1" applyAlignment="1">
      <alignment horizontal="center" vertical="center" wrapText="1"/>
    </xf>
    <xf numFmtId="0" fontId="7" fillId="0" borderId="36" xfId="42" applyFont="1" applyFill="1" applyBorder="1" applyAlignment="1" applyProtection="1">
      <alignment horizontal="left" vertical="center" wrapText="1"/>
      <protection/>
    </xf>
    <xf numFmtId="49" fontId="7" fillId="0" borderId="36" xfId="0" applyNumberFormat="1" applyFont="1" applyBorder="1" applyAlignment="1">
      <alignment horizontal="center" vertical="center" wrapText="1"/>
    </xf>
    <xf numFmtId="0" fontId="7" fillId="25" borderId="36" xfId="0" applyFont="1" applyFill="1" applyBorder="1" applyAlignment="1">
      <alignment horizontal="center" vertical="center" wrapText="1"/>
    </xf>
    <xf numFmtId="0" fontId="0" fillId="0" borderId="36" xfId="42" applyFont="1" applyBorder="1" applyAlignment="1" applyProtection="1">
      <alignment horizontal="center" vertical="center" wrapText="1"/>
      <protection/>
    </xf>
    <xf numFmtId="0" fontId="7" fillId="17" borderId="36" xfId="0" applyFont="1" applyFill="1" applyBorder="1" applyAlignment="1">
      <alignment horizontal="center" vertical="center" wrapText="1"/>
    </xf>
    <xf numFmtId="0" fontId="12" fillId="0" borderId="0" xfId="42" applyFont="1" applyBorder="1" applyAlignment="1" applyProtection="1">
      <alignment horizontal="center" vertical="center" wrapText="1"/>
      <protection/>
    </xf>
    <xf numFmtId="0" fontId="4" fillId="0" borderId="32" xfId="0" applyFont="1" applyBorder="1" applyAlignment="1">
      <alignment horizontal="left" vertical="center" wrapText="1"/>
    </xf>
    <xf numFmtId="0" fontId="7" fillId="0" borderId="21" xfId="42" applyFont="1" applyBorder="1" applyAlignment="1" applyProtection="1">
      <alignment horizontal="left" vertical="center" wrapText="1"/>
      <protection/>
    </xf>
    <xf numFmtId="0" fontId="7" fillId="0" borderId="40" xfId="42" applyFont="1" applyBorder="1" applyAlignment="1" applyProtection="1">
      <alignment horizontal="left" vertical="center" wrapText="1"/>
      <protection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7" fillId="0" borderId="41" xfId="42" applyFont="1" applyBorder="1" applyAlignment="1" applyProtection="1">
      <alignment horizontal="left" vertical="center" wrapText="1"/>
      <protection/>
    </xf>
    <xf numFmtId="0" fontId="7" fillId="0" borderId="42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7" fillId="0" borderId="45" xfId="42" applyFont="1" applyBorder="1" applyAlignment="1" applyProtection="1">
      <alignment horizontal="left" vertical="center" wrapText="1"/>
      <protection/>
    </xf>
    <xf numFmtId="0" fontId="7" fillId="0" borderId="22" xfId="42" applyFont="1" applyBorder="1" applyAlignment="1" applyProtection="1">
      <alignment horizontal="left" vertical="center" wrapText="1"/>
      <protection/>
    </xf>
    <xf numFmtId="0" fontId="4" fillId="0" borderId="46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0" fillId="0" borderId="51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25" borderId="37" xfId="42" applyFont="1" applyFill="1" applyBorder="1" applyAlignment="1" applyProtection="1">
      <alignment horizontal="center" vertical="center"/>
      <protection/>
    </xf>
    <xf numFmtId="0" fontId="19" fillId="25" borderId="38" xfId="42" applyFont="1" applyFill="1" applyBorder="1" applyAlignment="1" applyProtection="1">
      <alignment horizontal="center" vertical="center"/>
      <protection/>
    </xf>
    <xf numFmtId="0" fontId="19" fillId="25" borderId="39" xfId="42" applyFont="1" applyFill="1" applyBorder="1" applyAlignment="1" applyProtection="1">
      <alignment horizontal="center" vertical="center"/>
      <protection/>
    </xf>
    <xf numFmtId="0" fontId="20" fillId="26" borderId="52" xfId="0" applyFont="1" applyFill="1" applyBorder="1" applyAlignment="1">
      <alignment horizontal="center" vertical="center"/>
    </xf>
    <xf numFmtId="0" fontId="20" fillId="26" borderId="10" xfId="0" applyFont="1" applyFill="1" applyBorder="1" applyAlignment="1">
      <alignment horizontal="center" vertical="center"/>
    </xf>
    <xf numFmtId="0" fontId="20" fillId="26" borderId="34" xfId="0" applyFont="1" applyFill="1" applyBorder="1" applyAlignment="1">
      <alignment horizontal="center" vertical="center"/>
    </xf>
    <xf numFmtId="0" fontId="21" fillId="0" borderId="51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0" fillId="25" borderId="52" xfId="0" applyFont="1" applyFill="1" applyBorder="1" applyAlignment="1">
      <alignment horizontal="center" vertical="center"/>
    </xf>
    <xf numFmtId="0" fontId="20" fillId="25" borderId="10" xfId="0" applyFont="1" applyFill="1" applyBorder="1" applyAlignment="1">
      <alignment horizontal="center" vertical="center"/>
    </xf>
    <xf numFmtId="0" fontId="20" fillId="25" borderId="34" xfId="0" applyFont="1" applyFill="1" applyBorder="1" applyAlignment="1">
      <alignment horizontal="center" vertical="center"/>
    </xf>
    <xf numFmtId="0" fontId="20" fillId="17" borderId="52" xfId="0" applyFont="1" applyFill="1" applyBorder="1" applyAlignment="1">
      <alignment horizontal="center" vertical="center"/>
    </xf>
    <xf numFmtId="0" fontId="20" fillId="17" borderId="10" xfId="0" applyFont="1" applyFill="1" applyBorder="1" applyAlignment="1">
      <alignment horizontal="center" vertical="center"/>
    </xf>
    <xf numFmtId="0" fontId="20" fillId="17" borderId="34" xfId="0" applyFont="1" applyFill="1" applyBorder="1" applyAlignment="1">
      <alignment horizontal="center" vertical="center"/>
    </xf>
    <xf numFmtId="0" fontId="17" fillId="0" borderId="52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4" fillId="0" borderId="52" xfId="42" applyFont="1" applyBorder="1" applyAlignment="1" applyProtection="1">
      <alignment horizontal="center" vertical="center"/>
      <protection/>
    </xf>
    <xf numFmtId="0" fontId="4" fillId="0" borderId="4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6" fillId="24" borderId="37" xfId="42" applyFont="1" applyFill="1" applyBorder="1" applyAlignment="1" applyProtection="1">
      <alignment horizontal="center" vertical="center" wrapText="1"/>
      <protection/>
    </xf>
    <xf numFmtId="0" fontId="6" fillId="24" borderId="38" xfId="42" applyFont="1" applyFill="1" applyBorder="1" applyAlignment="1" applyProtection="1">
      <alignment horizontal="center" vertical="center" wrapText="1"/>
      <protection/>
    </xf>
    <xf numFmtId="0" fontId="6" fillId="24" borderId="39" xfId="42" applyFont="1" applyFill="1" applyBorder="1" applyAlignment="1" applyProtection="1">
      <alignment horizontal="center" vertical="center" wrapText="1"/>
      <protection/>
    </xf>
    <xf numFmtId="0" fontId="4" fillId="0" borderId="32" xfId="0" applyFont="1" applyBorder="1" applyAlignment="1">
      <alignment horizontal="center" vertical="center" wrapText="1"/>
    </xf>
    <xf numFmtId="0" fontId="6" fillId="0" borderId="53" xfId="0" applyNumberFormat="1" applyFont="1" applyBorder="1" applyAlignment="1">
      <alignment horizontal="center" vertical="center" wrapText="1"/>
    </xf>
    <xf numFmtId="0" fontId="6" fillId="0" borderId="54" xfId="0" applyNumberFormat="1" applyFont="1" applyBorder="1" applyAlignment="1">
      <alignment horizontal="center" vertical="center" wrapText="1"/>
    </xf>
    <xf numFmtId="0" fontId="6" fillId="0" borderId="55" xfId="0" applyNumberFormat="1" applyFont="1" applyBorder="1" applyAlignment="1">
      <alignment horizontal="center" vertical="center" wrapText="1"/>
    </xf>
    <xf numFmtId="0" fontId="6" fillId="0" borderId="56" xfId="0" applyNumberFormat="1" applyFont="1" applyBorder="1" applyAlignment="1">
      <alignment horizontal="center" vertical="center" wrapText="1"/>
    </xf>
    <xf numFmtId="0" fontId="6" fillId="0" borderId="57" xfId="0" applyNumberFormat="1" applyFont="1" applyBorder="1" applyAlignment="1">
      <alignment horizontal="center" vertical="center" wrapText="1"/>
    </xf>
    <xf numFmtId="0" fontId="6" fillId="0" borderId="58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6" fillId="0" borderId="59" xfId="0" applyNumberFormat="1" applyFont="1" applyBorder="1" applyAlignment="1">
      <alignment horizontal="center" vertical="center" wrapText="1"/>
    </xf>
    <xf numFmtId="0" fontId="6" fillId="0" borderId="60" xfId="0" applyNumberFormat="1" applyFont="1" applyBorder="1" applyAlignment="1">
      <alignment horizontal="center" vertical="center" wrapText="1"/>
    </xf>
    <xf numFmtId="0" fontId="6" fillId="0" borderId="61" xfId="0" applyNumberFormat="1" applyFont="1" applyBorder="1" applyAlignment="1">
      <alignment horizontal="center" vertical="center" wrapText="1"/>
    </xf>
    <xf numFmtId="0" fontId="6" fillId="0" borderId="62" xfId="0" applyNumberFormat="1" applyFont="1" applyBorder="1" applyAlignment="1">
      <alignment horizontal="center" vertical="center" wrapText="1"/>
    </xf>
    <xf numFmtId="0" fontId="6" fillId="0" borderId="63" xfId="0" applyNumberFormat="1" applyFont="1" applyBorder="1" applyAlignment="1">
      <alignment horizontal="center" vertical="center" wrapText="1"/>
    </xf>
    <xf numFmtId="0" fontId="6" fillId="0" borderId="64" xfId="0" applyNumberFormat="1" applyFont="1" applyBorder="1" applyAlignment="1">
      <alignment horizontal="center" vertical="center" wrapText="1"/>
    </xf>
    <xf numFmtId="0" fontId="42" fillId="0" borderId="40" xfId="42" applyFont="1" applyBorder="1" applyAlignment="1" applyProtection="1">
      <alignment horizontal="left" vertical="center" wrapText="1"/>
      <protection/>
    </xf>
    <xf numFmtId="0" fontId="42" fillId="0" borderId="47" xfId="0" applyFont="1" applyBorder="1" applyAlignment="1">
      <alignment horizontal="left" vertical="center" wrapText="1"/>
    </xf>
    <xf numFmtId="0" fontId="41" fillId="0" borderId="41" xfId="42" applyFont="1" applyBorder="1" applyAlignment="1" applyProtection="1">
      <alignment horizontal="left" vertical="center" wrapText="1"/>
      <protection/>
    </xf>
    <xf numFmtId="0" fontId="41" fillId="0" borderId="42" xfId="0" applyFont="1" applyBorder="1" applyAlignment="1">
      <alignment horizontal="left" vertical="center" wrapText="1"/>
    </xf>
    <xf numFmtId="0" fontId="6" fillId="0" borderId="65" xfId="0" applyNumberFormat="1" applyFont="1" applyBorder="1" applyAlignment="1">
      <alignment horizontal="center" vertical="center" wrapText="1"/>
    </xf>
    <xf numFmtId="0" fontId="6" fillId="0" borderId="66" xfId="0" applyNumberFormat="1" applyFont="1" applyBorder="1" applyAlignment="1">
      <alignment horizontal="center" vertical="center" wrapText="1"/>
    </xf>
    <xf numFmtId="0" fontId="6" fillId="0" borderId="67" xfId="0" applyNumberFormat="1" applyFont="1" applyBorder="1" applyAlignment="1">
      <alignment horizontal="center" vertical="center" wrapText="1"/>
    </xf>
    <xf numFmtId="0" fontId="6" fillId="0" borderId="68" xfId="0" applyNumberFormat="1" applyFont="1" applyBorder="1" applyAlignment="1">
      <alignment horizontal="center" vertical="center" wrapText="1"/>
    </xf>
    <xf numFmtId="0" fontId="6" fillId="0" borderId="69" xfId="0" applyNumberFormat="1" applyFont="1" applyBorder="1" applyAlignment="1">
      <alignment horizontal="center" vertical="center" wrapText="1"/>
    </xf>
    <xf numFmtId="0" fontId="6" fillId="0" borderId="70" xfId="0" applyNumberFormat="1" applyFont="1" applyBorder="1" applyAlignment="1">
      <alignment horizontal="center" vertical="center" wrapText="1"/>
    </xf>
    <xf numFmtId="0" fontId="0" fillId="0" borderId="53" xfId="0" applyNumberFormat="1" applyFont="1" applyBorder="1" applyAlignment="1">
      <alignment horizontal="center" vertical="center" wrapText="1"/>
    </xf>
    <xf numFmtId="0" fontId="0" fillId="0" borderId="54" xfId="0" applyNumberFormat="1" applyFont="1" applyBorder="1" applyAlignment="1">
      <alignment horizontal="center" vertical="center" wrapText="1"/>
    </xf>
    <xf numFmtId="0" fontId="0" fillId="0" borderId="55" xfId="0" applyNumberFormat="1" applyFont="1" applyBorder="1" applyAlignment="1">
      <alignment horizontal="center" vertical="center" wrapText="1"/>
    </xf>
    <xf numFmtId="0" fontId="0" fillId="0" borderId="56" xfId="0" applyNumberFormat="1" applyFont="1" applyBorder="1" applyAlignment="1">
      <alignment horizontal="center" vertical="center" wrapText="1"/>
    </xf>
    <xf numFmtId="0" fontId="0" fillId="0" borderId="57" xfId="0" applyNumberFormat="1" applyFont="1" applyBorder="1" applyAlignment="1">
      <alignment horizontal="center" vertical="center" wrapText="1"/>
    </xf>
    <xf numFmtId="0" fontId="0" fillId="0" borderId="58" xfId="0" applyNumberFormat="1" applyFont="1" applyBorder="1" applyAlignment="1">
      <alignment horizontal="center" vertical="center" wrapText="1"/>
    </xf>
    <xf numFmtId="0" fontId="43" fillId="0" borderId="40" xfId="42" applyFont="1" applyBorder="1" applyAlignment="1" applyProtection="1">
      <alignment horizontal="left" vertical="center" wrapText="1"/>
      <protection/>
    </xf>
    <xf numFmtId="0" fontId="43" fillId="0" borderId="47" xfId="0" applyFont="1" applyBorder="1" applyAlignment="1">
      <alignment horizontal="left" vertical="center" wrapText="1"/>
    </xf>
    <xf numFmtId="0" fontId="8" fillId="0" borderId="71" xfId="53" applyNumberFormat="1" applyFont="1" applyBorder="1" applyAlignment="1">
      <alignment horizontal="center" vertical="center" wrapText="1"/>
      <protection/>
    </xf>
    <xf numFmtId="0" fontId="8" fillId="0" borderId="72" xfId="53" applyNumberFormat="1" applyFont="1" applyBorder="1" applyAlignment="1">
      <alignment horizontal="center" vertical="center" wrapText="1"/>
      <protection/>
    </xf>
    <xf numFmtId="0" fontId="8" fillId="0" borderId="36" xfId="53" applyNumberFormat="1" applyFont="1" applyBorder="1" applyAlignment="1">
      <alignment horizontal="center" vertical="center" wrapText="1"/>
      <protection/>
    </xf>
    <xf numFmtId="0" fontId="8" fillId="0" borderId="73" xfId="53" applyNumberFormat="1" applyFont="1" applyBorder="1" applyAlignment="1">
      <alignment horizontal="center" vertical="center" wrapText="1"/>
      <protection/>
    </xf>
    <xf numFmtId="0" fontId="7" fillId="0" borderId="74" xfId="53" applyNumberFormat="1" applyFont="1" applyBorder="1" applyAlignment="1">
      <alignment horizontal="center" vertical="center" wrapText="1"/>
      <protection/>
    </xf>
    <xf numFmtId="0" fontId="7" fillId="0" borderId="75" xfId="53" applyNumberFormat="1" applyFont="1" applyBorder="1" applyAlignment="1">
      <alignment horizontal="center" vertical="center" wrapText="1"/>
      <protection/>
    </xf>
    <xf numFmtId="0" fontId="7" fillId="0" borderId="76" xfId="53" applyNumberFormat="1" applyFont="1" applyBorder="1" applyAlignment="1">
      <alignment horizontal="center" vertical="center" wrapText="1"/>
      <protection/>
    </xf>
    <xf numFmtId="0" fontId="7" fillId="0" borderId="36" xfId="53" applyNumberFormat="1" applyFont="1" applyBorder="1" applyAlignment="1">
      <alignment horizontal="center" vertical="center" wrapText="1"/>
      <protection/>
    </xf>
    <xf numFmtId="0" fontId="7" fillId="0" borderId="77" xfId="53" applyNumberFormat="1" applyFont="1" applyBorder="1" applyAlignment="1">
      <alignment horizontal="center" vertical="center" wrapText="1"/>
      <protection/>
    </xf>
    <xf numFmtId="0" fontId="7" fillId="0" borderId="78" xfId="53" applyNumberFormat="1" applyFont="1" applyBorder="1" applyAlignment="1">
      <alignment horizontal="center" vertical="center" wrapText="1"/>
      <protection/>
    </xf>
    <xf numFmtId="0" fontId="7" fillId="0" borderId="73" xfId="53" applyNumberFormat="1" applyFont="1" applyBorder="1" applyAlignment="1">
      <alignment horizontal="center" vertical="center" wrapText="1"/>
      <protection/>
    </xf>
    <xf numFmtId="0" fontId="7" fillId="0" borderId="79" xfId="53" applyNumberFormat="1" applyFont="1" applyBorder="1" applyAlignment="1">
      <alignment horizontal="center" vertical="center" wrapText="1"/>
      <protection/>
    </xf>
    <xf numFmtId="0" fontId="7" fillId="0" borderId="80" xfId="53" applyNumberFormat="1" applyFont="1" applyBorder="1" applyAlignment="1">
      <alignment horizontal="center" vertical="center" wrapText="1"/>
      <protection/>
    </xf>
    <xf numFmtId="0" fontId="7" fillId="0" borderId="19" xfId="53" applyNumberFormat="1" applyFont="1" applyBorder="1" applyAlignment="1">
      <alignment horizontal="center" vertical="center" wrapText="1"/>
      <protection/>
    </xf>
    <xf numFmtId="0" fontId="7" fillId="0" borderId="81" xfId="53" applyNumberFormat="1" applyFont="1" applyBorder="1" applyAlignment="1">
      <alignment horizontal="center" vertical="center" wrapText="1"/>
      <protection/>
    </xf>
    <xf numFmtId="0" fontId="8" fillId="0" borderId="29" xfId="53" applyNumberFormat="1" applyFont="1" applyBorder="1" applyAlignment="1">
      <alignment horizontal="center" vertical="center" wrapText="1"/>
      <protection/>
    </xf>
    <xf numFmtId="0" fontId="8" fillId="0" borderId="82" xfId="53" applyNumberFormat="1" applyFont="1" applyBorder="1" applyAlignment="1">
      <alignment horizontal="center" vertical="center" wrapText="1"/>
      <protection/>
    </xf>
    <xf numFmtId="0" fontId="8" fillId="0" borderId="76" xfId="53" applyNumberFormat="1" applyFont="1" applyBorder="1" applyAlignment="1">
      <alignment horizontal="center" vertical="center" wrapText="1"/>
      <protection/>
    </xf>
    <xf numFmtId="0" fontId="8" fillId="0" borderId="19" xfId="53" applyNumberFormat="1" applyFont="1" applyBorder="1" applyAlignment="1">
      <alignment horizontal="center" vertical="center" wrapText="1"/>
      <protection/>
    </xf>
    <xf numFmtId="0" fontId="7" fillId="0" borderId="11" xfId="53" applyNumberFormat="1" applyFont="1" applyBorder="1" applyAlignment="1">
      <alignment horizontal="center" vertical="center" wrapText="1"/>
      <protection/>
    </xf>
    <xf numFmtId="0" fontId="7" fillId="0" borderId="29" xfId="53" applyNumberFormat="1" applyFont="1" applyBorder="1" applyAlignment="1">
      <alignment horizontal="center" vertical="center" wrapText="1"/>
      <protection/>
    </xf>
    <xf numFmtId="0" fontId="7" fillId="0" borderId="83" xfId="53" applyNumberFormat="1" applyFont="1" applyBorder="1" applyAlignment="1">
      <alignment horizontal="center" vertical="center" wrapText="1"/>
      <protection/>
    </xf>
    <xf numFmtId="0" fontId="7" fillId="0" borderId="15" xfId="53" applyNumberFormat="1" applyFont="1" applyBorder="1" applyAlignment="1">
      <alignment horizontal="center" vertical="center" wrapText="1"/>
      <protection/>
    </xf>
    <xf numFmtId="0" fontId="40" fillId="0" borderId="0" xfId="53" applyNumberFormat="1" applyFont="1" applyAlignment="1">
      <alignment horizontal="center" vertical="center" wrapText="1"/>
      <protection/>
    </xf>
    <xf numFmtId="0" fontId="7" fillId="0" borderId="43" xfId="53" applyNumberFormat="1" applyFont="1" applyBorder="1" applyAlignment="1">
      <alignment horizontal="center" vertical="center" wrapText="1"/>
      <protection/>
    </xf>
    <xf numFmtId="0" fontId="7" fillId="0" borderId="46" xfId="53" applyNumberFormat="1" applyFont="1" applyBorder="1" applyAlignment="1">
      <alignment horizontal="center" vertical="center" wrapText="1"/>
      <protection/>
    </xf>
    <xf numFmtId="0" fontId="7" fillId="0" borderId="41" xfId="53" applyNumberFormat="1" applyFont="1" applyBorder="1" applyAlignment="1">
      <alignment horizontal="center" vertical="center" wrapText="1"/>
      <protection/>
    </xf>
    <xf numFmtId="0" fontId="7" fillId="0" borderId="47" xfId="53" applyNumberFormat="1" applyFont="1" applyBorder="1" applyAlignment="1">
      <alignment horizontal="center" vertical="center" wrapText="1"/>
      <protection/>
    </xf>
    <xf numFmtId="0" fontId="7" fillId="0" borderId="84" xfId="53" applyNumberFormat="1" applyFont="1" applyBorder="1" applyAlignment="1">
      <alignment horizontal="center" vertical="center" wrapText="1"/>
      <protection/>
    </xf>
    <xf numFmtId="0" fontId="7" fillId="0" borderId="85" xfId="53" applyNumberFormat="1" applyFont="1" applyBorder="1" applyAlignment="1">
      <alignment horizontal="center" vertical="center" wrapText="1"/>
      <protection/>
    </xf>
    <xf numFmtId="0" fontId="7" fillId="0" borderId="86" xfId="53" applyNumberFormat="1" applyFont="1" applyBorder="1" applyAlignment="1">
      <alignment horizontal="center" vertical="center" wrapText="1"/>
      <protection/>
    </xf>
    <xf numFmtId="0" fontId="7" fillId="0" borderId="87" xfId="53" applyNumberFormat="1" applyFont="1" applyBorder="1" applyAlignment="1">
      <alignment horizontal="center" vertical="center" wrapText="1"/>
      <protection/>
    </xf>
    <xf numFmtId="0" fontId="0" fillId="0" borderId="49" xfId="53" applyNumberFormat="1" applyBorder="1" applyAlignment="1">
      <alignment horizontal="center"/>
      <protection/>
    </xf>
    <xf numFmtId="0" fontId="42" fillId="0" borderId="74" xfId="53" applyNumberFormat="1" applyFont="1" applyBorder="1" applyAlignment="1">
      <alignment horizontal="center" vertical="center" wrapText="1"/>
      <protection/>
    </xf>
    <xf numFmtId="0" fontId="42" fillId="0" borderId="75" xfId="53" applyNumberFormat="1" applyFont="1" applyBorder="1" applyAlignment="1">
      <alignment horizontal="center" vertical="center" wrapText="1"/>
      <protection/>
    </xf>
    <xf numFmtId="0" fontId="42" fillId="0" borderId="36" xfId="42" applyFont="1" applyFill="1" applyBorder="1" applyAlignment="1" applyProtection="1">
      <alignment horizontal="left" vertical="center" wrapText="1"/>
      <protection/>
    </xf>
    <xf numFmtId="0" fontId="42" fillId="0" borderId="80" xfId="53" applyNumberFormat="1" applyFont="1" applyBorder="1" applyAlignment="1">
      <alignment horizontal="center" vertical="center" wrapText="1"/>
      <protection/>
    </xf>
    <xf numFmtId="0" fontId="42" fillId="0" borderId="15" xfId="53" applyNumberFormat="1" applyFont="1" applyBorder="1" applyAlignment="1">
      <alignment horizontal="center" vertical="center" wrapText="1"/>
      <protection/>
    </xf>
    <xf numFmtId="0" fontId="42" fillId="0" borderId="11" xfId="53" applyNumberFormat="1" applyFont="1" applyBorder="1" applyAlignment="1">
      <alignment horizontal="center" vertical="center" wrapText="1"/>
      <protection/>
    </xf>
    <xf numFmtId="0" fontId="42" fillId="0" borderId="19" xfId="0" applyNumberFormat="1" applyFont="1" applyBorder="1" applyAlignment="1">
      <alignment horizontal="center" vertical="center" wrapText="1"/>
    </xf>
    <xf numFmtId="0" fontId="42" fillId="0" borderId="29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85725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Азиатских федеральных округов России(УФО,СФО,ДВФО) по самбо среди юниоров 1990-91 г.р.</v>
          </cell>
        </row>
        <row r="3">
          <cell r="A3" t="str">
            <v>22-23 апреля 2010 г            г.Челябинск</v>
          </cell>
        </row>
        <row r="6">
          <cell r="A6" t="str">
            <v>Гл. судья, судья МК</v>
          </cell>
          <cell r="G6" t="str">
            <v>Р.Г.Залеев</v>
          </cell>
        </row>
        <row r="7">
          <cell r="G7" t="str">
            <v>/Октябрьск/</v>
          </cell>
        </row>
        <row r="8">
          <cell r="A8" t="str">
            <v>Гл. секретарь, судья МК</v>
          </cell>
          <cell r="G8" t="str">
            <v>С.М.Трескин</v>
          </cell>
        </row>
        <row r="9">
          <cell r="G9" t="str">
            <v>/Бийск/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СТАРТОВЫЙ"/>
      <sheetName val="наградной лист"/>
      <sheetName val="пр.хода"/>
      <sheetName val="круги"/>
    </sheetNames>
    <sheetDataSet>
      <sheetData sheetId="2">
        <row r="4">
          <cell r="D4" t="str">
            <v>в.к.        кг.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наградной лист"/>
      <sheetName val="полуфинал"/>
      <sheetName val="Стартовый Б"/>
      <sheetName val="Стартовый А"/>
      <sheetName val="пр.хода Б"/>
      <sheetName val="пр.хода А"/>
      <sheetName val="круги"/>
    </sheetNames>
    <sheetDataSet>
      <sheetData sheetId="1">
        <row r="3">
          <cell r="F3" t="str">
            <v>в.к.   кг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80"/>
  <sheetViews>
    <sheetView tabSelected="1" zoomScalePageLayoutView="0" workbookViewId="0" topLeftCell="A1">
      <selection activeCell="G73" sqref="A1:G73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7109375" style="0" customWidth="1"/>
    <col min="5" max="5" width="17.00390625" style="0" customWidth="1"/>
    <col min="6" max="6" width="8.28125" style="0" customWidth="1"/>
    <col min="7" max="7" width="18.00390625" style="0" customWidth="1"/>
  </cols>
  <sheetData>
    <row r="1" spans="1:7" ht="18.75" thickBot="1">
      <c r="A1" s="173" t="s">
        <v>56</v>
      </c>
      <c r="B1" s="173"/>
      <c r="C1" s="173"/>
      <c r="D1" s="173"/>
      <c r="E1" s="173"/>
      <c r="F1" s="173"/>
      <c r="G1" s="173"/>
    </row>
    <row r="2" spans="2:7" ht="25.5" customHeight="1" thickBot="1">
      <c r="B2" s="165" t="s">
        <v>58</v>
      </c>
      <c r="C2" s="165"/>
      <c r="D2" s="166" t="str">
        <f>HYPERLINK('[1]реквизиты'!$A$2)</f>
        <v>Первенство Азиатских федеральных округов России(УФО,СФО,ДВФО) по самбо среди юниоров 1990-91 г.р.</v>
      </c>
      <c r="E2" s="167"/>
      <c r="F2" s="167"/>
      <c r="G2" s="168"/>
    </row>
    <row r="3" spans="2:7" ht="15" customHeight="1">
      <c r="B3" s="141"/>
      <c r="C3" s="176" t="str">
        <f>HYPERLINK('[1]реквизиты'!$A$3)</f>
        <v>22-23 апреля 2010 г            г.Челябинск</v>
      </c>
      <c r="D3" s="176"/>
      <c r="F3" s="163" t="str">
        <f>HYPERLINK('пр.взв.'!D4)</f>
        <v>в.к. 68  кг.</v>
      </c>
      <c r="G3" s="164"/>
    </row>
    <row r="4" spans="1:7" ht="12.75">
      <c r="A4" s="177" t="s">
        <v>10</v>
      </c>
      <c r="B4" s="178" t="s">
        <v>5</v>
      </c>
      <c r="C4" s="177" t="s">
        <v>6</v>
      </c>
      <c r="D4" s="177" t="s">
        <v>7</v>
      </c>
      <c r="E4" s="177" t="s">
        <v>8</v>
      </c>
      <c r="F4" s="177" t="s">
        <v>11</v>
      </c>
      <c r="G4" s="177" t="s">
        <v>9</v>
      </c>
    </row>
    <row r="5" spans="1:7" ht="9.75" customHeight="1">
      <c r="A5" s="177"/>
      <c r="B5" s="178"/>
      <c r="C5" s="177"/>
      <c r="D5" s="177"/>
      <c r="E5" s="177"/>
      <c r="F5" s="177"/>
      <c r="G5" s="177"/>
    </row>
    <row r="6" spans="1:7" ht="11.25" customHeight="1">
      <c r="A6" s="174" t="s">
        <v>25</v>
      </c>
      <c r="B6" s="175">
        <v>24</v>
      </c>
      <c r="C6" s="171" t="str">
        <f>VLOOKUP(B6,'пр.взв.'!B5:G70,2,FALSE)</f>
        <v>Шемазашвили Георгий Кобаевич</v>
      </c>
      <c r="D6" s="169" t="str">
        <f>VLOOKUP(B6,'пр.взв.'!B5:G70,3,FALSE)</f>
        <v>03.09.1990, МС</v>
      </c>
      <c r="E6" s="169" t="str">
        <f>VLOOKUP(B6,'пр.взв.'!B5:G70,4,FALSE)</f>
        <v>СФО, Иркутская, Иркутск, Д</v>
      </c>
      <c r="F6" s="169" t="str">
        <f>VLOOKUP(B6,'пр.взв.'!B5:G70,5,FALSE)</f>
        <v>008735</v>
      </c>
      <c r="G6" s="171" t="str">
        <f>VLOOKUP(B6,'пр.взв.'!B5:G70,6,FALSE)</f>
        <v>Журавлев Ю.М., Магура И.Б.</v>
      </c>
    </row>
    <row r="7" spans="1:7" ht="11.25" customHeight="1">
      <c r="A7" s="174"/>
      <c r="B7" s="175"/>
      <c r="C7" s="172"/>
      <c r="D7" s="170"/>
      <c r="E7" s="170"/>
      <c r="F7" s="170"/>
      <c r="G7" s="172"/>
    </row>
    <row r="8" spans="1:7" ht="11.25" customHeight="1">
      <c r="A8" s="174" t="s">
        <v>26</v>
      </c>
      <c r="B8" s="175">
        <v>27</v>
      </c>
      <c r="C8" s="171" t="str">
        <f>VLOOKUP(B8,'пр.взв.'!B7:G70,2,FALSE)</f>
        <v>Мингазов марат Рашитович</v>
      </c>
      <c r="D8" s="169" t="str">
        <f>VLOOKUP(B8,'пр.взв.'!B7:G70,3,FALSE)</f>
        <v>13.02.1990, МС</v>
      </c>
      <c r="E8" s="169" t="str">
        <f>VLOOKUP(B8,'пр.взв.'!B7:G70,4,FALSE)</f>
        <v>УФО, Свердловская, В.Пышма, Д</v>
      </c>
      <c r="F8" s="326">
        <f>VLOOKUP(B8,'пр.взв.'!B7:G70,5,FALSE)</f>
        <v>0</v>
      </c>
      <c r="G8" s="171" t="str">
        <f>VLOOKUP(B8,'пр.взв.'!B7:G70,6,FALSE)</f>
        <v> Стенников В.Г., Мельников А.Н.</v>
      </c>
    </row>
    <row r="9" spans="1:7" ht="11.25" customHeight="1">
      <c r="A9" s="174"/>
      <c r="B9" s="175"/>
      <c r="C9" s="172"/>
      <c r="D9" s="170"/>
      <c r="E9" s="170"/>
      <c r="F9" s="327"/>
      <c r="G9" s="172"/>
    </row>
    <row r="10" spans="1:7" ht="11.25" customHeight="1">
      <c r="A10" s="174" t="s">
        <v>28</v>
      </c>
      <c r="B10" s="175">
        <v>21</v>
      </c>
      <c r="C10" s="171" t="str">
        <f>VLOOKUP(B10,'пр.взв.'!B7:G70,2,FALSE)</f>
        <v>Жданов Владимир Васильевич</v>
      </c>
      <c r="D10" s="169" t="str">
        <f>VLOOKUP(B10,'пр.взв.'!B7:G70,3,FALSE)</f>
        <v>29.01.1990, КМС</v>
      </c>
      <c r="E10" s="169" t="str">
        <f>VLOOKUP(B10,'пр.взв.'!B7:G70,4,FALSE)</f>
        <v>СФО, Алтайский, Барнаул, Д</v>
      </c>
      <c r="F10" s="326">
        <f>VLOOKUP(B10,'пр.взв.'!B7:G70,5,FALSE)</f>
        <v>0</v>
      </c>
      <c r="G10" s="171" t="str">
        <f>VLOOKUP(B10,'пр.взв.'!B7:G70,6,FALSE)</f>
        <v>Таскин А.И., Тебереков Г.И.</v>
      </c>
    </row>
    <row r="11" spans="1:7" ht="11.25" customHeight="1">
      <c r="A11" s="174"/>
      <c r="B11" s="175"/>
      <c r="C11" s="172"/>
      <c r="D11" s="170"/>
      <c r="E11" s="170"/>
      <c r="F11" s="327"/>
      <c r="G11" s="172"/>
    </row>
    <row r="12" spans="1:7" ht="11.25" customHeight="1">
      <c r="A12" s="174" t="s">
        <v>28</v>
      </c>
      <c r="B12" s="175">
        <v>26</v>
      </c>
      <c r="C12" s="171" t="str">
        <f>VLOOKUP(B12,'пр.взв.'!B7:G70,2,FALSE)</f>
        <v>Суханов Денис Николаевич</v>
      </c>
      <c r="D12" s="169" t="str">
        <f>VLOOKUP(B12,'пр.взв.'!B7:G70,3,FALSE)</f>
        <v>20.03.1991, МСМК</v>
      </c>
      <c r="E12" s="169" t="str">
        <f>VLOOKUP(B12,'пр.взв.'!B7:G70,4,FALSE)</f>
        <v>УФО, Курганская, Курган, МО</v>
      </c>
      <c r="F12" s="326">
        <f>VLOOKUP(B12,'пр.взв.'!B7:G70,5,FALSE)</f>
        <v>0</v>
      </c>
      <c r="G12" s="171" t="str">
        <f>VLOOKUP(B12,'пр.взв.'!B7:G70,6,FALSE)</f>
        <v>Стенников М.Г., Бородин О.Б.</v>
      </c>
    </row>
    <row r="13" spans="1:7" ht="11.25" customHeight="1">
      <c r="A13" s="174"/>
      <c r="B13" s="175"/>
      <c r="C13" s="172"/>
      <c r="D13" s="170"/>
      <c r="E13" s="170"/>
      <c r="F13" s="327"/>
      <c r="G13" s="172"/>
    </row>
    <row r="14" spans="1:7" ht="11.25" customHeight="1">
      <c r="A14" s="174" t="s">
        <v>32</v>
      </c>
      <c r="B14" s="175">
        <v>15</v>
      </c>
      <c r="C14" s="171" t="str">
        <f>VLOOKUP(B14,'пр.взв.'!B7:G70,2,FALSE)</f>
        <v>Семиног Денис Вадимович</v>
      </c>
      <c r="D14" s="169" t="str">
        <f>VLOOKUP(B14,'пр.взв.'!B7:G70,3,FALSE)</f>
        <v>23.08.1991, МС</v>
      </c>
      <c r="E14" s="169" t="str">
        <f>VLOOKUP(B14,'пр.взв.'!B7:G70,4,FALSE)</f>
        <v>ДВФО, Амурская, Благовещенк, МО</v>
      </c>
      <c r="F14" s="326">
        <f>VLOOKUP(B14,'пр.взв.'!B7:G70,5,FALSE)</f>
        <v>0</v>
      </c>
      <c r="G14" s="171" t="str">
        <f>VLOOKUP(B14,'пр.взв.'!B7:G70,6,FALSE)</f>
        <v>Богодист Д.И., Вильямов К.И.</v>
      </c>
    </row>
    <row r="15" spans="1:7" ht="11.25" customHeight="1">
      <c r="A15" s="174"/>
      <c r="B15" s="175"/>
      <c r="C15" s="172"/>
      <c r="D15" s="170"/>
      <c r="E15" s="170"/>
      <c r="F15" s="327"/>
      <c r="G15" s="172"/>
    </row>
    <row r="16" spans="1:7" ht="11.25" customHeight="1">
      <c r="A16" s="174" t="s">
        <v>32</v>
      </c>
      <c r="B16" s="175">
        <v>4</v>
      </c>
      <c r="C16" s="171" t="str">
        <f>VLOOKUP(B16,'пр.взв.'!B7:G70,2,FALSE)</f>
        <v>Гориславский Игорь Александрович</v>
      </c>
      <c r="D16" s="169" t="str">
        <f>VLOOKUP(B16,'пр.взв.'!B7:G70,3,FALSE)</f>
        <v>14.04.1990, КМС</v>
      </c>
      <c r="E16" s="169" t="str">
        <f>VLOOKUP(B16,'пр.взв.'!B7:G70,4,FALSE)</f>
        <v>УФО, Свердловская, Н.Тагил, МО</v>
      </c>
      <c r="F16" s="326">
        <f>VLOOKUP(B16,'пр.взв.'!B7:G70,5,FALSE)</f>
        <v>0</v>
      </c>
      <c r="G16" s="171" t="str">
        <f>VLOOKUP(B16,'пр.взв.'!B7:G70,6,FALSE)</f>
        <v>Матвеев С.В.</v>
      </c>
    </row>
    <row r="17" spans="1:7" ht="11.25" customHeight="1">
      <c r="A17" s="174"/>
      <c r="B17" s="175"/>
      <c r="C17" s="172"/>
      <c r="D17" s="170"/>
      <c r="E17" s="170"/>
      <c r="F17" s="327"/>
      <c r="G17" s="172"/>
    </row>
    <row r="18" spans="1:7" ht="11.25" customHeight="1">
      <c r="A18" s="174" t="s">
        <v>35</v>
      </c>
      <c r="B18" s="175">
        <v>16</v>
      </c>
      <c r="C18" s="171" t="str">
        <f>VLOOKUP(B18,'пр.взв.'!B7:G70,2,FALSE)</f>
        <v>Лапцевич Антон Сергеевич</v>
      </c>
      <c r="D18" s="169" t="str">
        <f>VLOOKUP(B18,'пр.взв.'!B7:G70,3,FALSE)</f>
        <v>04.01.1991, КМС</v>
      </c>
      <c r="E18" s="169" t="str">
        <f>VLOOKUP(B18,'пр.взв.'!B7:G70,4,FALSE)</f>
        <v>СФО, Новосибирская, Новосибирск, Б</v>
      </c>
      <c r="F18" s="326">
        <f>VLOOKUP(B18,'пр.взв.'!B7:G70,5,FALSE)</f>
        <v>0</v>
      </c>
      <c r="G18" s="171" t="str">
        <f>VLOOKUP(B18,'пр.взв.'!B7:G70,6,FALSE)</f>
        <v>Немцов Г.Н., Гончаров В.И.</v>
      </c>
    </row>
    <row r="19" spans="1:7" ht="11.25" customHeight="1">
      <c r="A19" s="174"/>
      <c r="B19" s="175"/>
      <c r="C19" s="172"/>
      <c r="D19" s="170"/>
      <c r="E19" s="170"/>
      <c r="F19" s="327"/>
      <c r="G19" s="172"/>
    </row>
    <row r="20" spans="1:7" ht="11.25" customHeight="1">
      <c r="A20" s="174" t="s">
        <v>35</v>
      </c>
      <c r="B20" s="175">
        <v>3</v>
      </c>
      <c r="C20" s="171" t="str">
        <f>VLOOKUP(B20,'пр.взв.'!B7:G70,2,FALSE)</f>
        <v>Емченко Максим Юрьевич</v>
      </c>
      <c r="D20" s="169" t="str">
        <f>VLOOKUP(B20,'пр.взв.'!B7:G70,3,FALSE)</f>
        <v>21.06.1991, КМС</v>
      </c>
      <c r="E20" s="169" t="str">
        <f>VLOOKUP(B20,'пр.взв.'!B7:G70,4,FALSE)</f>
        <v>СФО, Омская, Омск, МО</v>
      </c>
      <c r="F20" s="169" t="str">
        <f>VLOOKUP(B20,'пр.взв.'!B7:G70,5,FALSE)</f>
        <v>020270</v>
      </c>
      <c r="G20" s="171" t="str">
        <f>VLOOKUP(B20,'пр.взв.'!B7:G70,6,FALSE)</f>
        <v>Войлошников С.Н.</v>
      </c>
    </row>
    <row r="21" spans="1:7" ht="11.25" customHeight="1">
      <c r="A21" s="174"/>
      <c r="B21" s="175"/>
      <c r="C21" s="172"/>
      <c r="D21" s="170"/>
      <c r="E21" s="170"/>
      <c r="F21" s="170"/>
      <c r="G21" s="172"/>
    </row>
    <row r="22" spans="1:7" ht="11.25" customHeight="1">
      <c r="A22" s="174" t="s">
        <v>201</v>
      </c>
      <c r="B22" s="175">
        <v>11</v>
      </c>
      <c r="C22" s="171" t="str">
        <f>VLOOKUP(B22,'пр.взв.'!B7:G70,2,FALSE)</f>
        <v>Кудачин Амаду Мергенович</v>
      </c>
      <c r="D22" s="169" t="str">
        <f>VLOOKUP(B22,'пр.взв.'!B7:G70,3,FALSE)</f>
        <v>11.05.1991, КМС</v>
      </c>
      <c r="E22" s="169" t="str">
        <f>VLOOKUP(B22,'пр.взв.'!B7:G70,4,FALSE)</f>
        <v>СФО, Р.Алтай, ПР</v>
      </c>
      <c r="F22" s="169" t="str">
        <f>VLOOKUP(B22,'пр.взв.'!B7:G70,5,FALSE)</f>
        <v>008728</v>
      </c>
      <c r="G22" s="171" t="str">
        <f>VLOOKUP(B22,'пр.взв.'!B7:G70,6,FALSE)</f>
        <v>Аткунов С.Ю.</v>
      </c>
    </row>
    <row r="23" spans="1:7" ht="11.25" customHeight="1">
      <c r="A23" s="174"/>
      <c r="B23" s="175"/>
      <c r="C23" s="172"/>
      <c r="D23" s="170"/>
      <c r="E23" s="170"/>
      <c r="F23" s="170"/>
      <c r="G23" s="172"/>
    </row>
    <row r="24" spans="1:7" ht="11.25" customHeight="1">
      <c r="A24" s="174" t="s">
        <v>201</v>
      </c>
      <c r="B24" s="175">
        <v>8</v>
      </c>
      <c r="C24" s="171" t="str">
        <f>VLOOKUP(B24,'пр.взв.'!B7:G70,2,FALSE)</f>
        <v>Леонов Антон Юрьевич</v>
      </c>
      <c r="D24" s="169" t="str">
        <f>VLOOKUP(B24,'пр.взв.'!B7:G70,3,FALSE)</f>
        <v>07.12.1990, КМС</v>
      </c>
      <c r="E24" s="169" t="str">
        <f>VLOOKUP(B24,'пр.взв.'!B7:G70,4,FALSE)</f>
        <v>ДВФО, Амурская, Благовещенк, МО</v>
      </c>
      <c r="F24" s="326">
        <f>VLOOKUP(B24,'пр.взв.'!B7:G70,5,FALSE)</f>
        <v>0</v>
      </c>
      <c r="G24" s="171" t="str">
        <f>VLOOKUP(B24,'пр.взв.'!B7:G70,6,FALSE)</f>
        <v>Тришин В.Б.</v>
      </c>
    </row>
    <row r="25" spans="1:7" ht="11.25" customHeight="1">
      <c r="A25" s="174"/>
      <c r="B25" s="175"/>
      <c r="C25" s="172"/>
      <c r="D25" s="170"/>
      <c r="E25" s="170"/>
      <c r="F25" s="327"/>
      <c r="G25" s="172"/>
    </row>
    <row r="26" spans="1:7" ht="11.25" customHeight="1">
      <c r="A26" s="174" t="s">
        <v>200</v>
      </c>
      <c r="B26" s="175">
        <v>17</v>
      </c>
      <c r="C26" s="171" t="str">
        <f>VLOOKUP(B26,'пр.взв.'!B7:G70,2,FALSE)</f>
        <v>Макеев Константин Сергеевич</v>
      </c>
      <c r="D26" s="169" t="str">
        <f>VLOOKUP(B26,'пр.взв.'!B7:G70,3,FALSE)</f>
        <v>06.01.1991, КМС</v>
      </c>
      <c r="E26" s="169" t="str">
        <f>VLOOKUP(B26,'пр.взв.'!B7:G70,4,FALSE)</f>
        <v>УФО, Тюменская, Тюмень, Д</v>
      </c>
      <c r="F26" s="326">
        <f>VLOOKUP(B26,'пр.взв.'!B7:G70,5,FALSE)</f>
        <v>0</v>
      </c>
      <c r="G26" s="171" t="str">
        <f>VLOOKUP(B26,'пр.взв.'!B7:G70,6,FALSE)</f>
        <v>Хохлов Н.П.</v>
      </c>
    </row>
    <row r="27" spans="1:7" ht="11.25" customHeight="1">
      <c r="A27" s="174"/>
      <c r="B27" s="175"/>
      <c r="C27" s="172"/>
      <c r="D27" s="170"/>
      <c r="E27" s="170"/>
      <c r="F27" s="327"/>
      <c r="G27" s="172"/>
    </row>
    <row r="28" spans="1:7" ht="11.25" customHeight="1">
      <c r="A28" s="174" t="s">
        <v>200</v>
      </c>
      <c r="B28" s="175">
        <v>22</v>
      </c>
      <c r="C28" s="171" t="str">
        <f>VLOOKUP(B28,'пр.взв.'!B7:G70,2,FALSE)</f>
        <v>Нариманов Айюб Яшар-Оглы</v>
      </c>
      <c r="D28" s="169" t="str">
        <f>VLOOKUP(B28,'пр.взв.'!B7:G70,3,FALSE)</f>
        <v>10.07.1990, КМС</v>
      </c>
      <c r="E28" s="169" t="str">
        <f>VLOOKUP(B28,'пр.взв.'!B7:G70,4,FALSE)</f>
        <v>СФО, Новосибирская, Болотное, СС</v>
      </c>
      <c r="F28" s="326">
        <f>VLOOKUP(B28,'пр.взв.'!B7:G70,5,FALSE)</f>
        <v>0</v>
      </c>
      <c r="G28" s="171" t="str">
        <f>VLOOKUP(B28,'пр.взв.'!B7:G70,6,FALSE)</f>
        <v>Александров Ю.П.</v>
      </c>
    </row>
    <row r="29" spans="1:7" ht="11.25" customHeight="1">
      <c r="A29" s="174"/>
      <c r="B29" s="175"/>
      <c r="C29" s="172"/>
      <c r="D29" s="170"/>
      <c r="E29" s="170"/>
      <c r="F29" s="327"/>
      <c r="G29" s="172"/>
    </row>
    <row r="30" spans="1:7" ht="11.25" customHeight="1">
      <c r="A30" s="174" t="s">
        <v>202</v>
      </c>
      <c r="B30" s="175">
        <v>25</v>
      </c>
      <c r="C30" s="171" t="str">
        <f>VLOOKUP(B30,'пр.взв.'!B7:G70,2,FALSE)</f>
        <v>Парсоян Артак Сейранович</v>
      </c>
      <c r="D30" s="169" t="str">
        <f>VLOOKUP(B30,'пр.взв.'!B7:G70,3,FALSE)</f>
        <v>18.05.1991, КМС</v>
      </c>
      <c r="E30" s="169" t="str">
        <f>VLOOKUP(B30,'пр.взв.'!B7:G70,4,FALSE)</f>
        <v>СФО, Новосибирская, Новосибирск, Л</v>
      </c>
      <c r="F30" s="326">
        <f>VLOOKUP(B30,'пр.взв.'!B7:G70,5,FALSE)</f>
        <v>0</v>
      </c>
      <c r="G30" s="171" t="str">
        <f>VLOOKUP(B30,'пр.взв.'!B7:G70,6,FALSE)</f>
        <v>Мошкин С.И.</v>
      </c>
    </row>
    <row r="31" spans="1:7" ht="11.25" customHeight="1">
      <c r="A31" s="174"/>
      <c r="B31" s="175"/>
      <c r="C31" s="172"/>
      <c r="D31" s="170"/>
      <c r="E31" s="170"/>
      <c r="F31" s="327"/>
      <c r="G31" s="172"/>
    </row>
    <row r="32" spans="1:7" ht="11.25" customHeight="1">
      <c r="A32" s="174" t="s">
        <v>202</v>
      </c>
      <c r="B32" s="175">
        <v>13</v>
      </c>
      <c r="C32" s="171" t="str">
        <f>VLOOKUP(B32,'пр.взв.'!B7:G70,2,FALSE)</f>
        <v>Николаев Владимир Владимирович</v>
      </c>
      <c r="D32" s="169" t="e">
        <f>VLOOKUP(A32,'пр.взв.'!B7:G70,3,FALSE)</f>
        <v>#N/A</v>
      </c>
      <c r="E32" s="169" t="str">
        <f>VLOOKUP(B32,'пр.взв.'!B7:G70,4,FALSE)</f>
        <v>УФО, Свердловская, В.Пышма, Д</v>
      </c>
      <c r="F32" s="326">
        <f>VLOOKUP(B32,'пр.взв.'!B7:G70,5,FALSE)</f>
        <v>0</v>
      </c>
      <c r="G32" s="171" t="str">
        <f>VLOOKUP(B32,'пр.взв.'!B7:G70,6,FALSE)</f>
        <v>Мельников А.Н., Стенников В.Г.</v>
      </c>
    </row>
    <row r="33" spans="1:7" ht="11.25" customHeight="1">
      <c r="A33" s="174"/>
      <c r="B33" s="175"/>
      <c r="C33" s="172"/>
      <c r="D33" s="170"/>
      <c r="E33" s="170"/>
      <c r="F33" s="327"/>
      <c r="G33" s="172"/>
    </row>
    <row r="34" spans="1:7" ht="11.25" customHeight="1">
      <c r="A34" s="174" t="s">
        <v>202</v>
      </c>
      <c r="B34" s="175">
        <v>23</v>
      </c>
      <c r="C34" s="171" t="str">
        <f>VLOOKUP(B34,'пр.взв.'!B7:G70,2,FALSE)</f>
        <v>Красилов Евгений Юрьевич</v>
      </c>
      <c r="D34" s="169" t="str">
        <f>VLOOKUP(B34,'пр.взв.'!B7:G70,3,FALSE)</f>
        <v>06.06.1991, КМС</v>
      </c>
      <c r="E34" s="169" t="str">
        <f>VLOOKUP(B34,'пр.взв.'!B7:G70,4,FALSE)</f>
        <v>УФО, Курганская, Курган, МО</v>
      </c>
      <c r="F34" s="169" t="str">
        <f>VLOOKUP(B34,'пр.взв.'!B7:G70,5,FALSE)</f>
        <v>002888</v>
      </c>
      <c r="G34" s="171" t="str">
        <f>VLOOKUP(B34,'пр.взв.'!B7:G70,6,FALSE)</f>
        <v>Родионов А.П.</v>
      </c>
    </row>
    <row r="35" spans="1:7" ht="11.25" customHeight="1">
      <c r="A35" s="174"/>
      <c r="B35" s="175"/>
      <c r="C35" s="172"/>
      <c r="D35" s="170"/>
      <c r="E35" s="170"/>
      <c r="F35" s="170"/>
      <c r="G35" s="172"/>
    </row>
    <row r="36" spans="1:7" ht="11.25" customHeight="1">
      <c r="A36" s="174" t="s">
        <v>202</v>
      </c>
      <c r="B36" s="175">
        <v>2</v>
      </c>
      <c r="C36" s="171" t="str">
        <f>VLOOKUP(B36,'пр.взв.'!B7:G70,2,FALSE)</f>
        <v>Филимонов Артем Олегович</v>
      </c>
      <c r="D36" s="169" t="str">
        <f>VLOOKUP(B36,'пр.взв.'!B7:G70,3,FALSE)</f>
        <v>09.08.1991, КМС</v>
      </c>
      <c r="E36" s="169" t="str">
        <f>VLOOKUP(B36,'пр.взв.'!B7:G70,4,FALSE)</f>
        <v>СФО, Кемеровская, Прокопьевск, МО</v>
      </c>
      <c r="F36" s="326">
        <f>VLOOKUP(B36,'пр.взв.'!B7:G70,5,FALSE)</f>
        <v>0</v>
      </c>
      <c r="G36" s="171" t="str">
        <f>VLOOKUP(B36,'пр.взв.'!B7:G70,6,FALSE)</f>
        <v>Сопрунов А.И.</v>
      </c>
    </row>
    <row r="37" spans="1:7" ht="11.25" customHeight="1">
      <c r="A37" s="174"/>
      <c r="B37" s="175"/>
      <c r="C37" s="172"/>
      <c r="D37" s="170"/>
      <c r="E37" s="170"/>
      <c r="F37" s="327"/>
      <c r="G37" s="172"/>
    </row>
    <row r="38" spans="1:7" ht="11.25" customHeight="1">
      <c r="A38" s="174" t="s">
        <v>202</v>
      </c>
      <c r="B38" s="175">
        <v>12</v>
      </c>
      <c r="C38" s="171" t="str">
        <f>VLOOKUP(B38,'пр.взв.'!B7:G70,2,FALSE)</f>
        <v>Савоник Антон Иванович</v>
      </c>
      <c r="D38" s="169" t="str">
        <f>VLOOKUP(B38,'пр.взв.'!B7:G70,3,FALSE)</f>
        <v>19.12.1991, КМС</v>
      </c>
      <c r="E38" s="169" t="str">
        <f>VLOOKUP(B38,'пр.взв.'!B7:G70,4,FALSE)</f>
        <v>УФО, Курганская, Курган, МО</v>
      </c>
      <c r="F38" s="169" t="str">
        <f>VLOOKUP(B38,'пр.взв.'!B7:G70,5,FALSE)</f>
        <v>002993</v>
      </c>
      <c r="G38" s="171" t="str">
        <f>VLOOKUP(B38,'пр.взв.'!B7:G70,6,FALSE)</f>
        <v>Родионов А.П.</v>
      </c>
    </row>
    <row r="39" spans="1:7" ht="11.25" customHeight="1">
      <c r="A39" s="174"/>
      <c r="B39" s="175"/>
      <c r="C39" s="172"/>
      <c r="D39" s="170"/>
      <c r="E39" s="170"/>
      <c r="F39" s="170"/>
      <c r="G39" s="172"/>
    </row>
    <row r="40" spans="1:7" ht="11.25" customHeight="1">
      <c r="A40" s="174" t="s">
        <v>202</v>
      </c>
      <c r="B40" s="175">
        <v>14</v>
      </c>
      <c r="C40" s="171" t="str">
        <f>VLOOKUP(B40,'пр.взв.'!B7:G70,2,FALSE)</f>
        <v>Анохин Станислав Алексеевич</v>
      </c>
      <c r="D40" s="169" t="str">
        <f>VLOOKUP(B40,'пр.взв.'!B7:G70,3,FALSE)</f>
        <v>11.12.1991, КМС</v>
      </c>
      <c r="E40" s="169" t="str">
        <f>VLOOKUP(B40,'пр.взв.'!B7:G70,4,FALSE)</f>
        <v>СФО, Красноярский, Красноярск, МО</v>
      </c>
      <c r="F40" s="169" t="str">
        <f>VLOOKUP(B40,'пр.взв.'!B7:G70,5,FALSE)</f>
        <v>009013</v>
      </c>
      <c r="G40" s="171" t="str">
        <f>VLOOKUP(B40,'пр.взв.'!B7:G70,6,FALSE)</f>
        <v>Хориков М.А.</v>
      </c>
    </row>
    <row r="41" spans="1:7" ht="11.25" customHeight="1">
      <c r="A41" s="174"/>
      <c r="B41" s="175"/>
      <c r="C41" s="172"/>
      <c r="D41" s="170"/>
      <c r="E41" s="170"/>
      <c r="F41" s="170"/>
      <c r="G41" s="172"/>
    </row>
    <row r="42" spans="1:7" ht="11.25" customHeight="1">
      <c r="A42" s="174" t="s">
        <v>203</v>
      </c>
      <c r="B42" s="175">
        <v>1</v>
      </c>
      <c r="C42" s="171" t="str">
        <f>VLOOKUP(B42,'пр.взв.'!B7:G70,2,FALSE)</f>
        <v>Сухомлинов Евгений Игоревич</v>
      </c>
      <c r="D42" s="169" t="str">
        <f>VLOOKUP(B42,'пр.взв.'!B7:G70,3,FALSE)</f>
        <v>17.07.1991, МС</v>
      </c>
      <c r="E42" s="169" t="str">
        <f>VLOOKUP(B42,'пр.взв.'!B7:G70,4,FALSE)</f>
        <v>ДВФО, Хабаровский, Хабаровск, МО</v>
      </c>
      <c r="F42" s="326">
        <f>VLOOKUP(B42,'пр.взв.'!B7:G70,5,FALSE)</f>
        <v>0</v>
      </c>
      <c r="G42" s="171" t="str">
        <f>VLOOKUP(B42,'пр.взв.'!B7:G70,6,FALSE)</f>
        <v>Сухомлинов И.А.</v>
      </c>
    </row>
    <row r="43" spans="1:7" ht="11.25" customHeight="1">
      <c r="A43" s="174"/>
      <c r="B43" s="175"/>
      <c r="C43" s="172"/>
      <c r="D43" s="170"/>
      <c r="E43" s="170"/>
      <c r="F43" s="327"/>
      <c r="G43" s="172"/>
    </row>
    <row r="44" spans="1:7" ht="11.25" customHeight="1">
      <c r="A44" s="174" t="s">
        <v>203</v>
      </c>
      <c r="B44" s="175">
        <v>9</v>
      </c>
      <c r="C44" s="171" t="str">
        <f>VLOOKUP(B44,'пр.взв.'!B7:G70,2,FALSE)</f>
        <v>Кучук Александр Владимирович</v>
      </c>
      <c r="D44" s="169" t="str">
        <f>VLOOKUP(B44,'пр.взв.'!B7:G70,3,FALSE)</f>
        <v>05.04.1990, КМС</v>
      </c>
      <c r="E44" s="169" t="str">
        <f>VLOOKUP(B44,'пр.взв.'!B7:G70,4,FALSE)</f>
        <v>СФО, Иркутская, У-Сибирское, МО</v>
      </c>
      <c r="F44" s="326">
        <f>VLOOKUP(B44,'пр.взв.'!B7:G70,5,FALSE)</f>
        <v>0</v>
      </c>
      <c r="G44" s="171" t="str">
        <f>VLOOKUP(B44,'пр.взв.'!B7:G70,6,FALSE)</f>
        <v>Голубев А.А., Князев А.Д., Шилин В.В.</v>
      </c>
    </row>
    <row r="45" spans="1:7" ht="11.25" customHeight="1">
      <c r="A45" s="174"/>
      <c r="B45" s="175"/>
      <c r="C45" s="172"/>
      <c r="D45" s="170"/>
      <c r="E45" s="170"/>
      <c r="F45" s="327"/>
      <c r="G45" s="172"/>
    </row>
    <row r="46" spans="1:7" ht="11.25" customHeight="1">
      <c r="A46" s="174" t="s">
        <v>203</v>
      </c>
      <c r="B46" s="175">
        <v>29</v>
      </c>
      <c r="C46" s="171" t="str">
        <f>VLOOKUP(B46,'пр.взв.'!B7:G70,2,FALSE)</f>
        <v>Алдохин Владимир Юрьевич</v>
      </c>
      <c r="D46" s="169" t="str">
        <f>VLOOKUP(B46,'пр.взв.'!B7:G70,3,FALSE)</f>
        <v>25.01.1991, КМС</v>
      </c>
      <c r="E46" s="169" t="str">
        <f>VLOOKUP(B46,'пр.взв.'!B7:G70,4,FALSE)</f>
        <v>УФО, челябинская, Увелка, МО</v>
      </c>
      <c r="F46" s="326">
        <f>VLOOKUP(B46,'пр.взв.'!B7:G70,5,FALSE)</f>
        <v>0</v>
      </c>
      <c r="G46" s="171" t="str">
        <f>VLOOKUP(B46,'пр.взв.'!B7:G70,6,FALSE)</f>
        <v>Семынин Д.С., Вильямов К.И.</v>
      </c>
    </row>
    <row r="47" spans="1:7" ht="11.25" customHeight="1">
      <c r="A47" s="174"/>
      <c r="B47" s="175"/>
      <c r="C47" s="172"/>
      <c r="D47" s="170"/>
      <c r="E47" s="170"/>
      <c r="F47" s="327"/>
      <c r="G47" s="172"/>
    </row>
    <row r="48" spans="1:7" ht="11.25" customHeight="1">
      <c r="A48" s="174" t="s">
        <v>203</v>
      </c>
      <c r="B48" s="175">
        <v>19</v>
      </c>
      <c r="C48" s="171" t="str">
        <f>VLOOKUP(B48,'пр.взв.'!B7:G70,2,FALSE)</f>
        <v>Яковлев Николай Андреевич</v>
      </c>
      <c r="D48" s="169" t="str">
        <f>VLOOKUP(B48,'пр.взв.'!B7:G70,3,FALSE)</f>
        <v>04.12.1991, КМС</v>
      </c>
      <c r="E48" s="169" t="str">
        <f>VLOOKUP(B48,'пр.взв.'!B7:G70,4,FALSE)</f>
        <v>УФО, Курганская, Курган, МО</v>
      </c>
      <c r="F48" s="326">
        <f>VLOOKUP(B48,'пр.взв.'!B7:G70,5,FALSE)</f>
        <v>0</v>
      </c>
      <c r="G48" s="171" t="str">
        <f>VLOOKUP(B48,'пр.взв.'!B7:G70,6,FALSE)</f>
        <v>Стенников М.Г., Бородин О.Б.</v>
      </c>
    </row>
    <row r="49" spans="1:7" ht="11.25" customHeight="1">
      <c r="A49" s="174"/>
      <c r="B49" s="175"/>
      <c r="C49" s="172"/>
      <c r="D49" s="170"/>
      <c r="E49" s="170"/>
      <c r="F49" s="327"/>
      <c r="G49" s="172"/>
    </row>
    <row r="50" spans="1:7" ht="11.25" customHeight="1">
      <c r="A50" s="174" t="s">
        <v>203</v>
      </c>
      <c r="B50" s="175">
        <v>7</v>
      </c>
      <c r="C50" s="171" t="str">
        <f>VLOOKUP(B50,'пр.взв.'!B7:G70,2,FALSE)</f>
        <v>Степанян Нарек Вагинагович</v>
      </c>
      <c r="D50" s="169" t="str">
        <f>VLOOKUP(B50,'пр.взв.'!B7:G70,3,FALSE)</f>
        <v>10.03.1991, КМС</v>
      </c>
      <c r="E50" s="169" t="str">
        <f>VLOOKUP(B50,'пр.взв.'!B7:G70,4,FALSE)</f>
        <v>СФО, Красноярский, Красноярск, МО</v>
      </c>
      <c r="F50" s="169" t="str">
        <f>VLOOKUP(B50,'пр.взв.'!B7:G70,5,FALSE)</f>
        <v>009055</v>
      </c>
      <c r="G50" s="171" t="str">
        <f>VLOOKUP(B50,'пр.взв.'!B7:G70,6,FALSE)</f>
        <v>Табунцов Н.Н.</v>
      </c>
    </row>
    <row r="51" spans="1:7" ht="11.25" customHeight="1">
      <c r="A51" s="174"/>
      <c r="B51" s="175"/>
      <c r="C51" s="172"/>
      <c r="D51" s="170"/>
      <c r="E51" s="170"/>
      <c r="F51" s="170"/>
      <c r="G51" s="172"/>
    </row>
    <row r="52" spans="1:7" ht="11.25" customHeight="1">
      <c r="A52" s="174" t="s">
        <v>203</v>
      </c>
      <c r="B52" s="175">
        <v>18</v>
      </c>
      <c r="C52" s="171" t="str">
        <f>VLOOKUP(B52,'пр.взв.'!B7:G70,2,FALSE)</f>
        <v>Цыганок Дмитрий Сергеевич</v>
      </c>
      <c r="D52" s="169" t="str">
        <f>VLOOKUP(B52,'пр.взв.'!B7:G70,3,FALSE)</f>
        <v>22.08.1990, МС</v>
      </c>
      <c r="E52" s="169" t="str">
        <f>VLOOKUP(B52,'пр.взв.'!B7:G70,4,FALSE)</f>
        <v>ДВФО, Хабаровский, Комсомольск, МО</v>
      </c>
      <c r="F52" s="169" t="str">
        <f>VLOOKUP(B52,'пр.взв.'!B7:G70,5,FALSE)</f>
        <v>007067</v>
      </c>
      <c r="G52" s="171" t="str">
        <f>VLOOKUP(B52,'пр.взв.'!B7:G70,6,FALSE)</f>
        <v>Куликов И.В.</v>
      </c>
    </row>
    <row r="53" spans="1:7" ht="11.25" customHeight="1">
      <c r="A53" s="174"/>
      <c r="B53" s="175"/>
      <c r="C53" s="172"/>
      <c r="D53" s="170"/>
      <c r="E53" s="170"/>
      <c r="F53" s="170"/>
      <c r="G53" s="172"/>
    </row>
    <row r="54" spans="1:7" ht="11.25" customHeight="1">
      <c r="A54" s="174" t="s">
        <v>203</v>
      </c>
      <c r="B54" s="175">
        <v>10</v>
      </c>
      <c r="C54" s="171" t="str">
        <f>VLOOKUP(B54,'пр.взв.'!B7:G70,2,FALSE)</f>
        <v>Николаенко Игорь Александрович</v>
      </c>
      <c r="D54" s="169" t="str">
        <f>VLOOKUP(B54,'пр.взв.'!B7:G70,3,FALSE)</f>
        <v>03.12.1990, КМС</v>
      </c>
      <c r="E54" s="169" t="str">
        <f>VLOOKUP(B54,'пр.взв.'!B7:G70,4,FALSE)</f>
        <v>УФО, Свердловская, Екатеринбург, Д</v>
      </c>
      <c r="F54" s="326">
        <f>VLOOKUP(B54,'пр.взв.'!B7:G70,5,FALSE)</f>
        <v>0</v>
      </c>
      <c r="G54" s="171" t="str">
        <f>VLOOKUP(B54,'пр.взв.'!B7:G70,6,FALSE)</f>
        <v>Кустов А.Ю.</v>
      </c>
    </row>
    <row r="55" spans="1:7" ht="11.25" customHeight="1">
      <c r="A55" s="174"/>
      <c r="B55" s="175"/>
      <c r="C55" s="172"/>
      <c r="D55" s="170"/>
      <c r="E55" s="170"/>
      <c r="F55" s="327"/>
      <c r="G55" s="172"/>
    </row>
    <row r="56" spans="1:7" ht="11.25" customHeight="1">
      <c r="A56" s="174" t="s">
        <v>203</v>
      </c>
      <c r="B56" s="175">
        <v>6</v>
      </c>
      <c r="C56" s="171" t="str">
        <f>VLOOKUP(B56,'пр.взв.'!B7:G70,2,FALSE)</f>
        <v>Сергеев Степан Евгеньевич</v>
      </c>
      <c r="D56" s="169" t="str">
        <f>VLOOKUP(B56,'пр.взв.'!B7:G70,3,FALSE)</f>
        <v>22.05.1991, КМС</v>
      </c>
      <c r="E56" s="169" t="str">
        <f>VLOOKUP(B56,'пр.взв.'!B7:G70,4,FALSE)</f>
        <v>ДВФО, Приморский, Владивосток, МО</v>
      </c>
      <c r="F56" s="169" t="str">
        <f>VLOOKUP(B56,'пр.взв.'!B7:G70,5,FALSE)</f>
        <v>007157</v>
      </c>
      <c r="G56" s="171" t="str">
        <f>VLOOKUP(B56,'пр.взв.'!B7:G70,6,FALSE)</f>
        <v>Сорванов В.А., Свиягина Е.В.</v>
      </c>
    </row>
    <row r="57" spans="1:7" ht="11.25" customHeight="1">
      <c r="A57" s="174"/>
      <c r="B57" s="175"/>
      <c r="C57" s="172"/>
      <c r="D57" s="170"/>
      <c r="E57" s="170"/>
      <c r="F57" s="170"/>
      <c r="G57" s="172"/>
    </row>
    <row r="58" spans="1:7" ht="11.25" customHeight="1">
      <c r="A58" s="174" t="s">
        <v>203</v>
      </c>
      <c r="B58" s="175">
        <v>30</v>
      </c>
      <c r="C58" s="171" t="str">
        <f>VLOOKUP(B58,'пр.взв.'!B7:G70,2,FALSE)</f>
        <v>Агабекян Арцрун Мгерович</v>
      </c>
      <c r="D58" s="169" t="str">
        <f>VLOOKUP(B58,'пр.взв.'!B7:G70,3,FALSE)</f>
        <v>25.04.1991, КМС</v>
      </c>
      <c r="E58" s="169" t="str">
        <f>VLOOKUP(B58,'пр.взв.'!B7:G70,4,FALSE)</f>
        <v>СФО, Омская, Омск, МО</v>
      </c>
      <c r="F58" s="169" t="str">
        <f>VLOOKUP(B58,'пр.взв.'!B7:G70,5,FALSE)</f>
        <v>020268</v>
      </c>
      <c r="G58" s="171" t="str">
        <f>VLOOKUP(B58,'пр.взв.'!B7:G70,6,FALSE)</f>
        <v>Войлошников С.Н.</v>
      </c>
    </row>
    <row r="59" spans="1:7" ht="11.25" customHeight="1">
      <c r="A59" s="174"/>
      <c r="B59" s="175"/>
      <c r="C59" s="172"/>
      <c r="D59" s="170"/>
      <c r="E59" s="170"/>
      <c r="F59" s="170"/>
      <c r="G59" s="172"/>
    </row>
    <row r="60" spans="1:7" ht="11.25" customHeight="1">
      <c r="A60" s="174" t="s">
        <v>203</v>
      </c>
      <c r="B60" s="175">
        <v>20</v>
      </c>
      <c r="C60" s="171" t="str">
        <f>VLOOKUP(B60,'пр.взв.'!B7:G70,2,FALSE)</f>
        <v>Чигжит Айдыс Танович</v>
      </c>
      <c r="D60" s="169" t="str">
        <f>VLOOKUP(B60,'пр.взв.'!B7:G70,3,FALSE)</f>
        <v>17.02.1990, 1р</v>
      </c>
      <c r="E60" s="169" t="str">
        <f>VLOOKUP(B60,'пр.взв.'!B7:G70,4,FALSE)</f>
        <v>СФО, Р.Тыва, Кызыл, МО</v>
      </c>
      <c r="F60" s="326">
        <f>VLOOKUP(B60,'пр.взв.'!B7:G70,5,FALSE)</f>
        <v>0</v>
      </c>
      <c r="G60" s="171" t="str">
        <f>VLOOKUP(B60,'пр.взв.'!B7:G70,6,FALSE)</f>
        <v>Лоовай Д.Д.</v>
      </c>
    </row>
    <row r="61" spans="1:7" ht="11.25" customHeight="1">
      <c r="A61" s="174"/>
      <c r="B61" s="175"/>
      <c r="C61" s="172"/>
      <c r="D61" s="170"/>
      <c r="E61" s="170"/>
      <c r="F61" s="327"/>
      <c r="G61" s="172"/>
    </row>
    <row r="62" spans="1:7" ht="11.25" customHeight="1">
      <c r="A62" s="174" t="s">
        <v>203</v>
      </c>
      <c r="B62" s="175">
        <v>28</v>
      </c>
      <c r="C62" s="171" t="str">
        <f>VLOOKUP(B62,'пр.взв.'!B7:G70,2,FALSE)</f>
        <v>Гуськов Антон Николаевич</v>
      </c>
      <c r="D62" s="169" t="str">
        <f>VLOOKUP(B62,'пр.взв.'!B7:G70,3,FALSE)</f>
        <v>13.05.1990, КМС</v>
      </c>
      <c r="E62" s="169" t="str">
        <f>VLOOKUP(B62,'пр.взв.'!B7:G70,4,FALSE)</f>
        <v>УФО, Курганская, Курган, МО</v>
      </c>
      <c r="F62" s="326">
        <f>VLOOKUP(B62,'пр.взв.'!B7:G70,5,FALSE)</f>
        <v>0</v>
      </c>
      <c r="G62" s="171" t="str">
        <f>VLOOKUP(B62,'пр.взв.'!B7:G70,6,FALSE)</f>
        <v>Стенников М.Г., Бородин О.Б.</v>
      </c>
    </row>
    <row r="63" spans="1:7" ht="11.25" customHeight="1">
      <c r="A63" s="174"/>
      <c r="B63" s="175"/>
      <c r="C63" s="172"/>
      <c r="D63" s="170"/>
      <c r="E63" s="170"/>
      <c r="F63" s="327"/>
      <c r="G63" s="172"/>
    </row>
    <row r="64" spans="1:7" ht="11.25" customHeight="1">
      <c r="A64" s="174" t="s">
        <v>203</v>
      </c>
      <c r="B64" s="175">
        <v>5</v>
      </c>
      <c r="C64" s="171" t="str">
        <f>VLOOKUP(B64,'пр.взв.'!B7:G70,2,FALSE)</f>
        <v>Андриевских Евгений Сергеевич</v>
      </c>
      <c r="D64" s="169" t="str">
        <f>VLOOKUP(B64,'пр.взв.'!B7:G70,3,FALSE)</f>
        <v>14.07.1991, КМС</v>
      </c>
      <c r="E64" s="169" t="str">
        <f>VLOOKUP(B64,'пр.взв.'!B7:G70,4,FALSE)</f>
        <v>УФО, Курганская, Шадринск, МО</v>
      </c>
      <c r="F64" s="326">
        <f>VLOOKUP(B64,'пр.взв.'!B7:G70,5,FALSE)</f>
        <v>0</v>
      </c>
      <c r="G64" s="171" t="str">
        <f>VLOOKUP(B64,'пр.взв.'!B7:G70,6,FALSE)</f>
        <v>Старцев А.А.</v>
      </c>
    </row>
    <row r="65" spans="1:7" ht="11.25" customHeight="1">
      <c r="A65" s="174"/>
      <c r="B65" s="175"/>
      <c r="C65" s="172"/>
      <c r="D65" s="170"/>
      <c r="E65" s="170"/>
      <c r="F65" s="327"/>
      <c r="G65" s="172"/>
    </row>
    <row r="66" spans="1:7" ht="11.25" customHeight="1" hidden="1">
      <c r="A66" s="174" t="s">
        <v>53</v>
      </c>
      <c r="B66" s="175"/>
      <c r="C66" s="171" t="e">
        <f>VLOOKUP(B66,'пр.взв.'!B7:G70,2,FALSE)</f>
        <v>#N/A</v>
      </c>
      <c r="D66" s="169" t="e">
        <f>VLOOKUP(B66,'пр.взв.'!B7:G70,3,FALSE)</f>
        <v>#N/A</v>
      </c>
      <c r="E66" s="169" t="e">
        <f>VLOOKUP(B66,'пр.взв.'!B7:G70,4,FALSE)</f>
        <v>#N/A</v>
      </c>
      <c r="F66" s="169" t="e">
        <f>VLOOKUP(B66,'пр.взв.'!B7:G70,5,FALSE)</f>
        <v>#N/A</v>
      </c>
      <c r="G66" s="171" t="e">
        <f>VLOOKUP(B66,'пр.взв.'!B7:G70,6,FALSE)</f>
        <v>#N/A</v>
      </c>
    </row>
    <row r="67" spans="1:7" ht="11.25" customHeight="1" hidden="1">
      <c r="A67" s="174"/>
      <c r="B67" s="175"/>
      <c r="C67" s="172"/>
      <c r="D67" s="170"/>
      <c r="E67" s="170"/>
      <c r="F67" s="170"/>
      <c r="G67" s="172"/>
    </row>
    <row r="68" spans="1:7" ht="11.25" customHeight="1" hidden="1">
      <c r="A68" s="174" t="s">
        <v>54</v>
      </c>
      <c r="B68" s="175"/>
      <c r="C68" s="171" t="e">
        <f>VLOOKUP(B68,'пр.взв.'!B7:G70,2,FALSE)</f>
        <v>#N/A</v>
      </c>
      <c r="D68" s="169" t="e">
        <f>VLOOKUP(B68,'пр.взв.'!B7:G70,3,FALSE)</f>
        <v>#N/A</v>
      </c>
      <c r="E68" s="169" t="e">
        <f>VLOOKUP(B68,'пр.взв.'!B7:G70,4,FALSE)</f>
        <v>#N/A</v>
      </c>
      <c r="F68" s="169" t="e">
        <f>VLOOKUP(B68,'пр.взв.'!B7:G70,5,FALSE)</f>
        <v>#N/A</v>
      </c>
      <c r="G68" s="171" t="e">
        <f>VLOOKUP(B68,'пр.взв.'!B7:G70,6,FALSE)</f>
        <v>#N/A</v>
      </c>
    </row>
    <row r="69" spans="1:7" ht="11.25" customHeight="1" hidden="1">
      <c r="A69" s="174"/>
      <c r="B69" s="175"/>
      <c r="C69" s="172"/>
      <c r="D69" s="170"/>
      <c r="E69" s="170"/>
      <c r="F69" s="170"/>
      <c r="G69" s="172"/>
    </row>
    <row r="70" spans="1:6" ht="16.5" customHeight="1">
      <c r="A70" s="131" t="str">
        <f>HYPERLINK('[1]реквизиты'!$A$6)</f>
        <v>Гл. судья, судья МК</v>
      </c>
      <c r="B70" s="32"/>
      <c r="C70" s="133"/>
      <c r="D70" s="140"/>
      <c r="E70" s="134" t="str">
        <f>HYPERLINK('[1]реквизиты'!$G$6)</f>
        <v>Р.Г.Залеев</v>
      </c>
      <c r="F70" s="135" t="str">
        <f>HYPERLINK('[1]реквизиты'!$G$7)</f>
        <v>/Октябрьск/</v>
      </c>
    </row>
    <row r="71" spans="1:7" ht="18.75" customHeight="1">
      <c r="A71" s="131" t="str">
        <f>HYPERLINK('[1]реквизиты'!$A$8)</f>
        <v>Гл. секретарь, судья МК</v>
      </c>
      <c r="B71" s="32"/>
      <c r="C71" s="133"/>
      <c r="D71" s="140"/>
      <c r="E71" s="134" t="str">
        <f>HYPERLINK('[1]реквизиты'!$G$8)</f>
        <v>С.М.Трескин</v>
      </c>
      <c r="F71" s="135" t="str">
        <f>HYPERLINK('[1]реквизиты'!$G$9)</f>
        <v>/Бийск/</v>
      </c>
      <c r="G71" s="32"/>
    </row>
    <row r="72" spans="1:7" ht="12.75">
      <c r="A72" s="32"/>
      <c r="B72" s="32"/>
      <c r="C72" s="32"/>
      <c r="D72" s="32"/>
      <c r="E72" s="32"/>
      <c r="G72" s="32"/>
    </row>
    <row r="73" spans="1:7" ht="12.75">
      <c r="A73" s="32"/>
      <c r="B73" s="32"/>
      <c r="C73" s="32"/>
      <c r="D73" s="32"/>
      <c r="E73" s="32"/>
      <c r="F73" s="32"/>
      <c r="G73" s="32"/>
    </row>
    <row r="74" spans="1:7" ht="12.75">
      <c r="A74" s="32"/>
      <c r="B74" s="32"/>
      <c r="C74" s="32"/>
      <c r="D74" s="32"/>
      <c r="E74" s="32"/>
      <c r="F74" s="32"/>
      <c r="G74" s="32"/>
    </row>
    <row r="75" spans="1:5" ht="27.75" customHeight="1">
      <c r="A75" s="30"/>
      <c r="C75" s="37"/>
      <c r="D75" s="37"/>
      <c r="E75" s="37"/>
    </row>
    <row r="76" spans="1:5" ht="12.75">
      <c r="A76" s="30"/>
      <c r="B76" s="38"/>
      <c r="C76" s="38"/>
      <c r="D76" s="38"/>
      <c r="E76" s="38"/>
    </row>
    <row r="77" spans="1:6" ht="12.75">
      <c r="A77" s="30"/>
      <c r="B77" s="38"/>
      <c r="C77" s="38"/>
      <c r="D77" s="38"/>
      <c r="E77" s="38"/>
      <c r="F77" s="38"/>
    </row>
    <row r="78" spans="1:6" ht="12.75">
      <c r="A78" s="30"/>
      <c r="B78" s="38"/>
      <c r="C78" s="38"/>
      <c r="D78" s="38"/>
      <c r="E78" s="38"/>
      <c r="F78" s="38"/>
    </row>
    <row r="79" ht="12.75">
      <c r="A79" s="30"/>
    </row>
    <row r="80" ht="12.75">
      <c r="A80" s="30"/>
    </row>
  </sheetData>
  <sheetProtection/>
  <mergeCells count="236">
    <mergeCell ref="F58:F59"/>
    <mergeCell ref="E62:E63"/>
    <mergeCell ref="F62:F63"/>
    <mergeCell ref="E60:E61"/>
    <mergeCell ref="F60:F61"/>
    <mergeCell ref="E64:E65"/>
    <mergeCell ref="F64:F65"/>
    <mergeCell ref="G64:G65"/>
    <mergeCell ref="F52:F53"/>
    <mergeCell ref="F56:F57"/>
    <mergeCell ref="E52:E53"/>
    <mergeCell ref="E56:E57"/>
    <mergeCell ref="E54:E55"/>
    <mergeCell ref="F54:F55"/>
    <mergeCell ref="E58:E59"/>
    <mergeCell ref="G66:G67"/>
    <mergeCell ref="G60:G61"/>
    <mergeCell ref="G58:G59"/>
    <mergeCell ref="G54:G55"/>
    <mergeCell ref="G56:G57"/>
    <mergeCell ref="G62:G63"/>
    <mergeCell ref="E68:E69"/>
    <mergeCell ref="F68:F69"/>
    <mergeCell ref="B66:B67"/>
    <mergeCell ref="C66:C67"/>
    <mergeCell ref="D66:D67"/>
    <mergeCell ref="E66:E67"/>
    <mergeCell ref="F66:F67"/>
    <mergeCell ref="A68:A69"/>
    <mergeCell ref="B68:B69"/>
    <mergeCell ref="C68:C69"/>
    <mergeCell ref="D68:D69"/>
    <mergeCell ref="G68:G69"/>
    <mergeCell ref="A66:A67"/>
    <mergeCell ref="A62:A63"/>
    <mergeCell ref="B62:B63"/>
    <mergeCell ref="C62:C63"/>
    <mergeCell ref="D62:D63"/>
    <mergeCell ref="A64:A65"/>
    <mergeCell ref="B64:B65"/>
    <mergeCell ref="C64:C65"/>
    <mergeCell ref="D64:D65"/>
    <mergeCell ref="A58:A59"/>
    <mergeCell ref="B58:B59"/>
    <mergeCell ref="A60:A61"/>
    <mergeCell ref="B60:B61"/>
    <mergeCell ref="C60:C61"/>
    <mergeCell ref="D60:D61"/>
    <mergeCell ref="C58:C59"/>
    <mergeCell ref="D58:D59"/>
    <mergeCell ref="A56:A57"/>
    <mergeCell ref="B56:B57"/>
    <mergeCell ref="C56:C57"/>
    <mergeCell ref="D56:D57"/>
    <mergeCell ref="A54:A55"/>
    <mergeCell ref="B54:B55"/>
    <mergeCell ref="C54:C55"/>
    <mergeCell ref="D54:D55"/>
    <mergeCell ref="A52:A53"/>
    <mergeCell ref="B52:B53"/>
    <mergeCell ref="C52:C53"/>
    <mergeCell ref="D52:D53"/>
    <mergeCell ref="A50:A51"/>
    <mergeCell ref="B50:B51"/>
    <mergeCell ref="C50:C51"/>
    <mergeCell ref="D50:D51"/>
    <mergeCell ref="A48:A49"/>
    <mergeCell ref="B48:B49"/>
    <mergeCell ref="C48:C49"/>
    <mergeCell ref="D48:D49"/>
    <mergeCell ref="C40:C41"/>
    <mergeCell ref="D40:D41"/>
    <mergeCell ref="E44:E45"/>
    <mergeCell ref="A46:A47"/>
    <mergeCell ref="B46:B47"/>
    <mergeCell ref="C46:C47"/>
    <mergeCell ref="D46:D47"/>
    <mergeCell ref="E46:E47"/>
    <mergeCell ref="A44:A45"/>
    <mergeCell ref="B44:B45"/>
    <mergeCell ref="C36:C37"/>
    <mergeCell ref="D36:D37"/>
    <mergeCell ref="E40:E41"/>
    <mergeCell ref="A42:A43"/>
    <mergeCell ref="B42:B43"/>
    <mergeCell ref="C42:C43"/>
    <mergeCell ref="D42:D43"/>
    <mergeCell ref="E42:E43"/>
    <mergeCell ref="A40:A41"/>
    <mergeCell ref="B40:B41"/>
    <mergeCell ref="D34:D35"/>
    <mergeCell ref="E34:E35"/>
    <mergeCell ref="E36:E37"/>
    <mergeCell ref="A38:A39"/>
    <mergeCell ref="B38:B39"/>
    <mergeCell ref="C38:C39"/>
    <mergeCell ref="D38:D39"/>
    <mergeCell ref="E38:E39"/>
    <mergeCell ref="A36:A37"/>
    <mergeCell ref="B36:B37"/>
    <mergeCell ref="G52:G53"/>
    <mergeCell ref="A32:A33"/>
    <mergeCell ref="B32:B33"/>
    <mergeCell ref="C32:C33"/>
    <mergeCell ref="D32:D33"/>
    <mergeCell ref="E32:E33"/>
    <mergeCell ref="A34:A35"/>
    <mergeCell ref="B34:B35"/>
    <mergeCell ref="C34:C35"/>
    <mergeCell ref="F48:F49"/>
    <mergeCell ref="F42:F43"/>
    <mergeCell ref="G42:G43"/>
    <mergeCell ref="G48:G49"/>
    <mergeCell ref="G38:G39"/>
    <mergeCell ref="F40:F41"/>
    <mergeCell ref="G40:G41"/>
    <mergeCell ref="C44:C45"/>
    <mergeCell ref="D44:D45"/>
    <mergeCell ref="F50:F51"/>
    <mergeCell ref="G50:G51"/>
    <mergeCell ref="F44:F45"/>
    <mergeCell ref="G44:G45"/>
    <mergeCell ref="F46:F47"/>
    <mergeCell ref="G46:G47"/>
    <mergeCell ref="E50:E51"/>
    <mergeCell ref="E48:E49"/>
    <mergeCell ref="F18:F19"/>
    <mergeCell ref="F12:F13"/>
    <mergeCell ref="F14:F15"/>
    <mergeCell ref="F38:F39"/>
    <mergeCell ref="F34:F35"/>
    <mergeCell ref="G34:G35"/>
    <mergeCell ref="F36:F37"/>
    <mergeCell ref="G30:G31"/>
    <mergeCell ref="G24:G25"/>
    <mergeCell ref="F32:F33"/>
    <mergeCell ref="G32:G33"/>
    <mergeCell ref="G26:G27"/>
    <mergeCell ref="G28:G29"/>
    <mergeCell ref="G36:G37"/>
    <mergeCell ref="E10:E11"/>
    <mergeCell ref="E8:E9"/>
    <mergeCell ref="G8:G9"/>
    <mergeCell ref="A4:A5"/>
    <mergeCell ref="B4:B5"/>
    <mergeCell ref="C4:C5"/>
    <mergeCell ref="D4:D5"/>
    <mergeCell ref="E4:E5"/>
    <mergeCell ref="G4:G5"/>
    <mergeCell ref="F8:F9"/>
    <mergeCell ref="C12:C13"/>
    <mergeCell ref="D12:D13"/>
    <mergeCell ref="C8:C9"/>
    <mergeCell ref="D8:D9"/>
    <mergeCell ref="A8:A9"/>
    <mergeCell ref="B8:B9"/>
    <mergeCell ref="G6:G7"/>
    <mergeCell ref="F4:F5"/>
    <mergeCell ref="F6:F7"/>
    <mergeCell ref="E6:E7"/>
    <mergeCell ref="C6:C7"/>
    <mergeCell ref="D6:D7"/>
    <mergeCell ref="A6:A7"/>
    <mergeCell ref="B6:B7"/>
    <mergeCell ref="G16:G17"/>
    <mergeCell ref="A10:A11"/>
    <mergeCell ref="B10:B11"/>
    <mergeCell ref="C10:C11"/>
    <mergeCell ref="D10:D11"/>
    <mergeCell ref="E14:E15"/>
    <mergeCell ref="G14:G15"/>
    <mergeCell ref="A12:A13"/>
    <mergeCell ref="B12:B13"/>
    <mergeCell ref="F16:F17"/>
    <mergeCell ref="A22:A23"/>
    <mergeCell ref="C16:C17"/>
    <mergeCell ref="D16:D17"/>
    <mergeCell ref="C14:C15"/>
    <mergeCell ref="D14:D15"/>
    <mergeCell ref="A14:A15"/>
    <mergeCell ref="B14:B15"/>
    <mergeCell ref="A16:A17"/>
    <mergeCell ref="B16:B17"/>
    <mergeCell ref="G20:G21"/>
    <mergeCell ref="E22:E23"/>
    <mergeCell ref="F22:F23"/>
    <mergeCell ref="B22:B23"/>
    <mergeCell ref="B20:B21"/>
    <mergeCell ref="C20:C21"/>
    <mergeCell ref="D20:D21"/>
    <mergeCell ref="F20:F21"/>
    <mergeCell ref="E20:E21"/>
    <mergeCell ref="E30:E31"/>
    <mergeCell ref="F30:F31"/>
    <mergeCell ref="F24:F25"/>
    <mergeCell ref="F26:F27"/>
    <mergeCell ref="F28:F29"/>
    <mergeCell ref="E24:E25"/>
    <mergeCell ref="E26:E27"/>
    <mergeCell ref="E28:E29"/>
    <mergeCell ref="A28:A29"/>
    <mergeCell ref="B28:B29"/>
    <mergeCell ref="C28:C29"/>
    <mergeCell ref="D28:D29"/>
    <mergeCell ref="A30:A31"/>
    <mergeCell ref="B30:B31"/>
    <mergeCell ref="C30:C31"/>
    <mergeCell ref="D30:D31"/>
    <mergeCell ref="A26:A27"/>
    <mergeCell ref="B26:B27"/>
    <mergeCell ref="C26:C27"/>
    <mergeCell ref="D26:D27"/>
    <mergeCell ref="A24:A25"/>
    <mergeCell ref="B24:B25"/>
    <mergeCell ref="C24:C25"/>
    <mergeCell ref="D24:D25"/>
    <mergeCell ref="A1:G1"/>
    <mergeCell ref="C22:C23"/>
    <mergeCell ref="A18:A19"/>
    <mergeCell ref="B18:B19"/>
    <mergeCell ref="C18:C19"/>
    <mergeCell ref="D18:D19"/>
    <mergeCell ref="D22:D23"/>
    <mergeCell ref="C3:D3"/>
    <mergeCell ref="G22:G23"/>
    <mergeCell ref="A20:A21"/>
    <mergeCell ref="F3:G3"/>
    <mergeCell ref="B2:C2"/>
    <mergeCell ref="D2:G2"/>
    <mergeCell ref="E18:E19"/>
    <mergeCell ref="G18:G19"/>
    <mergeCell ref="G10:G11"/>
    <mergeCell ref="E12:E13"/>
    <mergeCell ref="G12:G13"/>
    <mergeCell ref="F10:F11"/>
    <mergeCell ref="E16:E1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70"/>
  <sheetViews>
    <sheetView zoomScalePageLayoutView="0" workbookViewId="0" topLeftCell="A46">
      <selection activeCell="B7" sqref="B7:G66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8.57421875" style="0" customWidth="1"/>
    <col min="7" max="7" width="19.57421875" style="0" customWidth="1"/>
  </cols>
  <sheetData>
    <row r="1" spans="1:7" ht="29.25" customHeight="1" thickBot="1">
      <c r="A1" s="165" t="s">
        <v>55</v>
      </c>
      <c r="B1" s="165"/>
      <c r="C1" s="165"/>
      <c r="D1" s="165"/>
      <c r="E1" s="165"/>
      <c r="F1" s="165"/>
      <c r="G1" s="165"/>
    </row>
    <row r="2" spans="3:9" ht="27.75" customHeight="1" thickBot="1">
      <c r="C2" s="192" t="str">
        <f>HYPERLINK('[1]реквизиты'!$A$2)</f>
        <v>Первенство Азиатских федеральных округов России(УФО,СФО,ДВФО) по самбо среди юниоров 1990-91 г.р.</v>
      </c>
      <c r="D2" s="193"/>
      <c r="E2" s="193"/>
      <c r="F2" s="194"/>
      <c r="G2" s="122"/>
      <c r="H2" s="122"/>
      <c r="I2" s="122"/>
    </row>
    <row r="3" spans="1:7" ht="12.75" customHeight="1">
      <c r="A3" s="190" t="str">
        <f>HYPERLINK('[1]реквизиты'!$A$3)</f>
        <v>22-23 апреля 2010 г            г.Челябинск</v>
      </c>
      <c r="B3" s="190"/>
      <c r="C3" s="190"/>
      <c r="D3" s="190"/>
      <c r="E3" s="190"/>
      <c r="F3" s="190"/>
      <c r="G3" s="190"/>
    </row>
    <row r="4" spans="4:5" ht="12.75">
      <c r="D4" s="191" t="s">
        <v>73</v>
      </c>
      <c r="E4" s="191"/>
    </row>
    <row r="5" spans="1:7" ht="12.75" customHeight="1">
      <c r="A5" s="186" t="s">
        <v>4</v>
      </c>
      <c r="B5" s="186" t="s">
        <v>5</v>
      </c>
      <c r="C5" s="186" t="s">
        <v>6</v>
      </c>
      <c r="D5" s="186" t="s">
        <v>7</v>
      </c>
      <c r="E5" s="186" t="s">
        <v>8</v>
      </c>
      <c r="F5" s="186" t="s">
        <v>11</v>
      </c>
      <c r="G5" s="186" t="s">
        <v>9</v>
      </c>
    </row>
    <row r="6" spans="1:7" ht="12.75" customHeight="1">
      <c r="A6" s="183"/>
      <c r="B6" s="183"/>
      <c r="C6" s="183"/>
      <c r="D6" s="183"/>
      <c r="E6" s="183"/>
      <c r="F6" s="183"/>
      <c r="G6" s="183"/>
    </row>
    <row r="7" spans="1:7" ht="12.75" customHeight="1">
      <c r="A7" s="189" t="s">
        <v>25</v>
      </c>
      <c r="B7" s="162">
        <v>1</v>
      </c>
      <c r="C7" s="179" t="s">
        <v>142</v>
      </c>
      <c r="D7" s="181" t="s">
        <v>143</v>
      </c>
      <c r="E7" s="184" t="s">
        <v>144</v>
      </c>
      <c r="F7" s="187"/>
      <c r="G7" s="179" t="s">
        <v>145</v>
      </c>
    </row>
    <row r="8" spans="1:7" ht="15" customHeight="1">
      <c r="A8" s="189"/>
      <c r="B8" s="162"/>
      <c r="C8" s="180"/>
      <c r="D8" s="183"/>
      <c r="E8" s="185"/>
      <c r="F8" s="188"/>
      <c r="G8" s="180"/>
    </row>
    <row r="9" spans="1:7" ht="12.75" customHeight="1">
      <c r="A9" s="189" t="s">
        <v>26</v>
      </c>
      <c r="B9" s="162">
        <v>2</v>
      </c>
      <c r="C9" s="179" t="s">
        <v>84</v>
      </c>
      <c r="D9" s="181" t="s">
        <v>85</v>
      </c>
      <c r="E9" s="184" t="s">
        <v>86</v>
      </c>
      <c r="F9" s="187"/>
      <c r="G9" s="179" t="s">
        <v>87</v>
      </c>
    </row>
    <row r="10" spans="1:7" ht="15" customHeight="1">
      <c r="A10" s="189"/>
      <c r="B10" s="162"/>
      <c r="C10" s="180"/>
      <c r="D10" s="183"/>
      <c r="E10" s="185"/>
      <c r="F10" s="188"/>
      <c r="G10" s="180"/>
    </row>
    <row r="11" spans="1:7" ht="15" customHeight="1">
      <c r="A11" s="189" t="s">
        <v>28</v>
      </c>
      <c r="B11" s="162">
        <v>3</v>
      </c>
      <c r="C11" s="179" t="s">
        <v>125</v>
      </c>
      <c r="D11" s="181" t="s">
        <v>126</v>
      </c>
      <c r="E11" s="184" t="s">
        <v>122</v>
      </c>
      <c r="F11" s="187" t="s">
        <v>127</v>
      </c>
      <c r="G11" s="179" t="s">
        <v>124</v>
      </c>
    </row>
    <row r="12" spans="1:7" ht="15.75" customHeight="1">
      <c r="A12" s="189"/>
      <c r="B12" s="162"/>
      <c r="C12" s="180"/>
      <c r="D12" s="183"/>
      <c r="E12" s="185"/>
      <c r="F12" s="188"/>
      <c r="G12" s="180"/>
    </row>
    <row r="13" spans="1:7" ht="12.75" customHeight="1">
      <c r="A13" s="189" t="s">
        <v>30</v>
      </c>
      <c r="B13" s="162">
        <v>4</v>
      </c>
      <c r="C13" s="179" t="s">
        <v>181</v>
      </c>
      <c r="D13" s="181" t="s">
        <v>182</v>
      </c>
      <c r="E13" s="184" t="s">
        <v>183</v>
      </c>
      <c r="F13" s="187"/>
      <c r="G13" s="179" t="s">
        <v>184</v>
      </c>
    </row>
    <row r="14" spans="1:7" ht="15" customHeight="1">
      <c r="A14" s="189"/>
      <c r="B14" s="162"/>
      <c r="C14" s="180"/>
      <c r="D14" s="183"/>
      <c r="E14" s="185"/>
      <c r="F14" s="188"/>
      <c r="G14" s="180"/>
    </row>
    <row r="15" spans="1:7" ht="12.75" customHeight="1">
      <c r="A15" s="189" t="s">
        <v>32</v>
      </c>
      <c r="B15" s="162">
        <v>5</v>
      </c>
      <c r="C15" s="179" t="s">
        <v>177</v>
      </c>
      <c r="D15" s="181" t="s">
        <v>178</v>
      </c>
      <c r="E15" s="184" t="s">
        <v>179</v>
      </c>
      <c r="F15" s="187"/>
      <c r="G15" s="179" t="s">
        <v>180</v>
      </c>
    </row>
    <row r="16" spans="1:7" ht="15" customHeight="1">
      <c r="A16" s="189"/>
      <c r="B16" s="162"/>
      <c r="C16" s="180"/>
      <c r="D16" s="183"/>
      <c r="E16" s="185"/>
      <c r="F16" s="188"/>
      <c r="G16" s="180"/>
    </row>
    <row r="17" spans="1:7" ht="12.75" customHeight="1">
      <c r="A17" s="189" t="s">
        <v>34</v>
      </c>
      <c r="B17" s="162">
        <v>6</v>
      </c>
      <c r="C17" s="179" t="s">
        <v>96</v>
      </c>
      <c r="D17" s="181" t="s">
        <v>97</v>
      </c>
      <c r="E17" s="184" t="s">
        <v>98</v>
      </c>
      <c r="F17" s="187" t="s">
        <v>99</v>
      </c>
      <c r="G17" s="179" t="s">
        <v>100</v>
      </c>
    </row>
    <row r="18" spans="1:7" ht="15" customHeight="1">
      <c r="A18" s="189"/>
      <c r="B18" s="162"/>
      <c r="C18" s="180"/>
      <c r="D18" s="195"/>
      <c r="E18" s="185"/>
      <c r="F18" s="188"/>
      <c r="G18" s="195"/>
    </row>
    <row r="19" spans="1:7" ht="12.75" customHeight="1">
      <c r="A19" s="189" t="s">
        <v>35</v>
      </c>
      <c r="B19" s="162">
        <v>7</v>
      </c>
      <c r="C19" s="179" t="s">
        <v>133</v>
      </c>
      <c r="D19" s="181" t="s">
        <v>134</v>
      </c>
      <c r="E19" s="184" t="s">
        <v>135</v>
      </c>
      <c r="F19" s="187" t="s">
        <v>136</v>
      </c>
      <c r="G19" s="179" t="s">
        <v>137</v>
      </c>
    </row>
    <row r="20" spans="1:7" ht="15" customHeight="1">
      <c r="A20" s="189"/>
      <c r="B20" s="162"/>
      <c r="C20" s="180"/>
      <c r="D20" s="183"/>
      <c r="E20" s="185"/>
      <c r="F20" s="188"/>
      <c r="G20" s="180"/>
    </row>
    <row r="21" spans="1:7" ht="12.75" customHeight="1">
      <c r="A21" s="189" t="s">
        <v>36</v>
      </c>
      <c r="B21" s="162">
        <v>8</v>
      </c>
      <c r="C21" s="179" t="s">
        <v>92</v>
      </c>
      <c r="D21" s="186" t="s">
        <v>93</v>
      </c>
      <c r="E21" s="184" t="s">
        <v>94</v>
      </c>
      <c r="F21" s="187"/>
      <c r="G21" s="179" t="s">
        <v>95</v>
      </c>
    </row>
    <row r="22" spans="1:7" ht="15" customHeight="1">
      <c r="A22" s="189"/>
      <c r="B22" s="162"/>
      <c r="C22" s="180"/>
      <c r="D22" s="183"/>
      <c r="E22" s="185"/>
      <c r="F22" s="188"/>
      <c r="G22" s="195"/>
    </row>
    <row r="23" spans="1:7" ht="12.75" customHeight="1">
      <c r="A23" s="189" t="s">
        <v>37</v>
      </c>
      <c r="B23" s="162">
        <v>9</v>
      </c>
      <c r="C23" s="179" t="s">
        <v>116</v>
      </c>
      <c r="D23" s="181" t="s">
        <v>117</v>
      </c>
      <c r="E23" s="184" t="s">
        <v>118</v>
      </c>
      <c r="F23" s="187"/>
      <c r="G23" s="179" t="s">
        <v>119</v>
      </c>
    </row>
    <row r="24" spans="1:7" ht="15" customHeight="1">
      <c r="A24" s="189"/>
      <c r="B24" s="162"/>
      <c r="C24" s="180"/>
      <c r="D24" s="183"/>
      <c r="E24" s="185"/>
      <c r="F24" s="188"/>
      <c r="G24" s="180"/>
    </row>
    <row r="25" spans="1:7" ht="12.75" customHeight="1">
      <c r="A25" s="189" t="s">
        <v>38</v>
      </c>
      <c r="B25" s="162">
        <v>10</v>
      </c>
      <c r="C25" s="179" t="s">
        <v>174</v>
      </c>
      <c r="D25" s="181" t="s">
        <v>78</v>
      </c>
      <c r="E25" s="184" t="s">
        <v>175</v>
      </c>
      <c r="F25" s="187"/>
      <c r="G25" s="179" t="s">
        <v>176</v>
      </c>
    </row>
    <row r="26" spans="1:7" ht="15" customHeight="1">
      <c r="A26" s="189"/>
      <c r="B26" s="162"/>
      <c r="C26" s="180"/>
      <c r="D26" s="183"/>
      <c r="E26" s="185"/>
      <c r="F26" s="188"/>
      <c r="G26" s="180"/>
    </row>
    <row r="27" spans="1:7" ht="12.75" customHeight="1">
      <c r="A27" s="189" t="s">
        <v>39</v>
      </c>
      <c r="B27" s="162">
        <v>11</v>
      </c>
      <c r="C27" s="179" t="s">
        <v>80</v>
      </c>
      <c r="D27" s="181" t="s">
        <v>81</v>
      </c>
      <c r="E27" s="184" t="s">
        <v>79</v>
      </c>
      <c r="F27" s="187" t="s">
        <v>82</v>
      </c>
      <c r="G27" s="179" t="s">
        <v>83</v>
      </c>
    </row>
    <row r="28" spans="1:7" ht="15" customHeight="1">
      <c r="A28" s="189"/>
      <c r="B28" s="162"/>
      <c r="C28" s="180"/>
      <c r="D28" s="182"/>
      <c r="E28" s="185"/>
      <c r="F28" s="188"/>
      <c r="G28" s="180"/>
    </row>
    <row r="29" spans="1:7" ht="15.75" customHeight="1">
      <c r="A29" s="189" t="s">
        <v>40</v>
      </c>
      <c r="B29" s="162">
        <v>12</v>
      </c>
      <c r="C29" s="179" t="s">
        <v>105</v>
      </c>
      <c r="D29" s="181" t="s">
        <v>106</v>
      </c>
      <c r="E29" s="184" t="s">
        <v>103</v>
      </c>
      <c r="F29" s="187" t="s">
        <v>107</v>
      </c>
      <c r="G29" s="179" t="s">
        <v>108</v>
      </c>
    </row>
    <row r="30" spans="1:7" ht="15" customHeight="1">
      <c r="A30" s="189"/>
      <c r="B30" s="162"/>
      <c r="C30" s="180"/>
      <c r="D30" s="183"/>
      <c r="E30" s="185"/>
      <c r="F30" s="188"/>
      <c r="G30" s="180"/>
    </row>
    <row r="31" spans="1:7" ht="12.75" customHeight="1">
      <c r="A31" s="189" t="s">
        <v>41</v>
      </c>
      <c r="B31" s="162">
        <v>13</v>
      </c>
      <c r="C31" s="179" t="s">
        <v>170</v>
      </c>
      <c r="D31" s="186" t="s">
        <v>171</v>
      </c>
      <c r="E31" s="184" t="s">
        <v>172</v>
      </c>
      <c r="F31" s="187"/>
      <c r="G31" s="179" t="s">
        <v>173</v>
      </c>
    </row>
    <row r="32" spans="1:7" ht="15" customHeight="1">
      <c r="A32" s="189"/>
      <c r="B32" s="162"/>
      <c r="C32" s="180"/>
      <c r="D32" s="183"/>
      <c r="E32" s="185"/>
      <c r="F32" s="188"/>
      <c r="G32" s="180"/>
    </row>
    <row r="33" spans="1:7" ht="12.75" customHeight="1">
      <c r="A33" s="189" t="s">
        <v>42</v>
      </c>
      <c r="B33" s="162">
        <v>14</v>
      </c>
      <c r="C33" s="179" t="s">
        <v>138</v>
      </c>
      <c r="D33" s="181" t="s">
        <v>139</v>
      </c>
      <c r="E33" s="184" t="s">
        <v>135</v>
      </c>
      <c r="F33" s="187" t="s">
        <v>140</v>
      </c>
      <c r="G33" s="179" t="s">
        <v>141</v>
      </c>
    </row>
    <row r="34" spans="1:7" ht="15" customHeight="1">
      <c r="A34" s="189"/>
      <c r="B34" s="162"/>
      <c r="C34" s="180"/>
      <c r="D34" s="183"/>
      <c r="E34" s="185"/>
      <c r="F34" s="188"/>
      <c r="G34" s="180"/>
    </row>
    <row r="35" spans="1:7" ht="12.75" customHeight="1">
      <c r="A35" s="189" t="s">
        <v>43</v>
      </c>
      <c r="B35" s="162">
        <v>15</v>
      </c>
      <c r="C35" s="179" t="s">
        <v>167</v>
      </c>
      <c r="D35" s="186" t="s">
        <v>168</v>
      </c>
      <c r="E35" s="184" t="s">
        <v>94</v>
      </c>
      <c r="F35" s="187"/>
      <c r="G35" s="179" t="s">
        <v>169</v>
      </c>
    </row>
    <row r="36" spans="1:7" ht="15" customHeight="1">
      <c r="A36" s="189"/>
      <c r="B36" s="162"/>
      <c r="C36" s="180"/>
      <c r="D36" s="183"/>
      <c r="E36" s="185"/>
      <c r="F36" s="188"/>
      <c r="G36" s="195"/>
    </row>
    <row r="37" spans="1:7" ht="15.75" customHeight="1">
      <c r="A37" s="189" t="s">
        <v>44</v>
      </c>
      <c r="B37" s="162">
        <v>16</v>
      </c>
      <c r="C37" s="179" t="s">
        <v>163</v>
      </c>
      <c r="D37" s="181" t="s">
        <v>164</v>
      </c>
      <c r="E37" s="184" t="s">
        <v>165</v>
      </c>
      <c r="F37" s="187"/>
      <c r="G37" s="179" t="s">
        <v>166</v>
      </c>
    </row>
    <row r="38" spans="1:7" ht="12.75" customHeight="1">
      <c r="A38" s="189"/>
      <c r="B38" s="162"/>
      <c r="C38" s="180"/>
      <c r="D38" s="183"/>
      <c r="E38" s="185"/>
      <c r="F38" s="188"/>
      <c r="G38" s="180"/>
    </row>
    <row r="39" spans="1:7" ht="12.75" customHeight="1">
      <c r="A39" s="189" t="s">
        <v>45</v>
      </c>
      <c r="B39" s="162">
        <v>17</v>
      </c>
      <c r="C39" s="179" t="s">
        <v>88</v>
      </c>
      <c r="D39" s="181" t="s">
        <v>89</v>
      </c>
      <c r="E39" s="184" t="s">
        <v>90</v>
      </c>
      <c r="F39" s="187"/>
      <c r="G39" s="179" t="s">
        <v>91</v>
      </c>
    </row>
    <row r="40" spans="1:7" ht="12.75" customHeight="1">
      <c r="A40" s="189"/>
      <c r="B40" s="162"/>
      <c r="C40" s="180"/>
      <c r="D40" s="195"/>
      <c r="E40" s="185"/>
      <c r="F40" s="188"/>
      <c r="G40" s="180"/>
    </row>
    <row r="41" spans="1:7" ht="12.75" customHeight="1">
      <c r="A41" s="189" t="s">
        <v>46</v>
      </c>
      <c r="B41" s="162">
        <v>18</v>
      </c>
      <c r="C41" s="179" t="s">
        <v>146</v>
      </c>
      <c r="D41" s="181" t="s">
        <v>147</v>
      </c>
      <c r="E41" s="184" t="s">
        <v>148</v>
      </c>
      <c r="F41" s="187" t="s">
        <v>149</v>
      </c>
      <c r="G41" s="179" t="s">
        <v>150</v>
      </c>
    </row>
    <row r="42" spans="1:7" ht="12.75" customHeight="1">
      <c r="A42" s="189"/>
      <c r="B42" s="162"/>
      <c r="C42" s="180"/>
      <c r="D42" s="183"/>
      <c r="E42" s="185"/>
      <c r="F42" s="188"/>
      <c r="G42" s="180"/>
    </row>
    <row r="43" spans="1:7" ht="12.75" customHeight="1">
      <c r="A43" s="189" t="s">
        <v>62</v>
      </c>
      <c r="B43" s="162">
        <v>19</v>
      </c>
      <c r="C43" s="179" t="s">
        <v>114</v>
      </c>
      <c r="D43" s="181" t="s">
        <v>115</v>
      </c>
      <c r="E43" s="184" t="s">
        <v>103</v>
      </c>
      <c r="F43" s="187"/>
      <c r="G43" s="179" t="s">
        <v>104</v>
      </c>
    </row>
    <row r="44" spans="1:7" ht="12.75" customHeight="1">
      <c r="A44" s="189"/>
      <c r="B44" s="162"/>
      <c r="C44" s="180"/>
      <c r="D44" s="183"/>
      <c r="E44" s="185"/>
      <c r="F44" s="188"/>
      <c r="G44" s="180"/>
    </row>
    <row r="45" spans="1:7" ht="12.75" customHeight="1">
      <c r="A45" s="189" t="s">
        <v>47</v>
      </c>
      <c r="B45" s="162">
        <v>20</v>
      </c>
      <c r="C45" s="179" t="s">
        <v>151</v>
      </c>
      <c r="D45" s="186" t="s">
        <v>152</v>
      </c>
      <c r="E45" s="184" t="s">
        <v>153</v>
      </c>
      <c r="F45" s="187"/>
      <c r="G45" s="179" t="s">
        <v>154</v>
      </c>
    </row>
    <row r="46" spans="1:7" ht="12.75" customHeight="1">
      <c r="A46" s="189"/>
      <c r="B46" s="162"/>
      <c r="C46" s="180"/>
      <c r="D46" s="183"/>
      <c r="E46" s="185"/>
      <c r="F46" s="188"/>
      <c r="G46" s="180"/>
    </row>
    <row r="47" spans="1:7" ht="12.75" customHeight="1">
      <c r="A47" s="189" t="s">
        <v>27</v>
      </c>
      <c r="B47" s="162">
        <v>21</v>
      </c>
      <c r="C47" s="179" t="s">
        <v>74</v>
      </c>
      <c r="D47" s="186" t="s">
        <v>75</v>
      </c>
      <c r="E47" s="184" t="s">
        <v>76</v>
      </c>
      <c r="F47" s="187"/>
      <c r="G47" s="179" t="s">
        <v>77</v>
      </c>
    </row>
    <row r="48" spans="1:7" ht="12.75" customHeight="1">
      <c r="A48" s="189"/>
      <c r="B48" s="162"/>
      <c r="C48" s="180"/>
      <c r="D48" s="183"/>
      <c r="E48" s="185"/>
      <c r="F48" s="188"/>
      <c r="G48" s="180"/>
    </row>
    <row r="49" spans="1:7" ht="12.75" customHeight="1">
      <c r="A49" s="189" t="s">
        <v>48</v>
      </c>
      <c r="B49" s="162">
        <v>22</v>
      </c>
      <c r="C49" s="179" t="s">
        <v>155</v>
      </c>
      <c r="D49" s="181" t="s">
        <v>156</v>
      </c>
      <c r="E49" s="184" t="s">
        <v>157</v>
      </c>
      <c r="F49" s="187"/>
      <c r="G49" s="179" t="s">
        <v>158</v>
      </c>
    </row>
    <row r="50" spans="1:7" ht="12.75" customHeight="1">
      <c r="A50" s="189"/>
      <c r="B50" s="162"/>
      <c r="C50" s="180"/>
      <c r="D50" s="183"/>
      <c r="E50" s="185"/>
      <c r="F50" s="188"/>
      <c r="G50" s="180"/>
    </row>
    <row r="51" spans="1:7" ht="12.75" customHeight="1">
      <c r="A51" s="189" t="s">
        <v>49</v>
      </c>
      <c r="B51" s="162">
        <v>23</v>
      </c>
      <c r="C51" s="179" t="s">
        <v>109</v>
      </c>
      <c r="D51" s="181" t="s">
        <v>110</v>
      </c>
      <c r="E51" s="184" t="s">
        <v>103</v>
      </c>
      <c r="F51" s="187" t="s">
        <v>111</v>
      </c>
      <c r="G51" s="179" t="s">
        <v>108</v>
      </c>
    </row>
    <row r="52" spans="1:7" ht="12.75" customHeight="1">
      <c r="A52" s="189"/>
      <c r="B52" s="162"/>
      <c r="C52" s="180"/>
      <c r="D52" s="183"/>
      <c r="E52" s="185"/>
      <c r="F52" s="188"/>
      <c r="G52" s="180"/>
    </row>
    <row r="53" spans="1:7" ht="12.75" customHeight="1">
      <c r="A53" s="189" t="s">
        <v>50</v>
      </c>
      <c r="B53" s="162">
        <v>24</v>
      </c>
      <c r="C53" s="179" t="s">
        <v>128</v>
      </c>
      <c r="D53" s="181" t="s">
        <v>129</v>
      </c>
      <c r="E53" s="184" t="s">
        <v>130</v>
      </c>
      <c r="F53" s="187" t="s">
        <v>131</v>
      </c>
      <c r="G53" s="179" t="s">
        <v>132</v>
      </c>
    </row>
    <row r="54" spans="1:7" ht="12.75" customHeight="1">
      <c r="A54" s="189"/>
      <c r="B54" s="162"/>
      <c r="C54" s="180"/>
      <c r="D54" s="183"/>
      <c r="E54" s="185"/>
      <c r="F54" s="188"/>
      <c r="G54" s="180"/>
    </row>
    <row r="55" spans="1:7" ht="12.75" customHeight="1">
      <c r="A55" s="189" t="s">
        <v>29</v>
      </c>
      <c r="B55" s="162">
        <v>25</v>
      </c>
      <c r="C55" s="179" t="s">
        <v>159</v>
      </c>
      <c r="D55" s="181" t="s">
        <v>160</v>
      </c>
      <c r="E55" s="184" t="s">
        <v>161</v>
      </c>
      <c r="F55" s="187"/>
      <c r="G55" s="179" t="s">
        <v>162</v>
      </c>
    </row>
    <row r="56" spans="1:7" ht="12.75" customHeight="1">
      <c r="A56" s="189"/>
      <c r="B56" s="162"/>
      <c r="C56" s="180"/>
      <c r="D56" s="183"/>
      <c r="E56" s="185"/>
      <c r="F56" s="188"/>
      <c r="G56" s="180"/>
    </row>
    <row r="57" spans="1:7" ht="12.75" customHeight="1">
      <c r="A57" s="189" t="s">
        <v>63</v>
      </c>
      <c r="B57" s="162">
        <v>26</v>
      </c>
      <c r="C57" s="179" t="s">
        <v>112</v>
      </c>
      <c r="D57" s="181" t="s">
        <v>113</v>
      </c>
      <c r="E57" s="184" t="s">
        <v>103</v>
      </c>
      <c r="F57" s="187"/>
      <c r="G57" s="179" t="s">
        <v>104</v>
      </c>
    </row>
    <row r="58" spans="1:7" ht="12.75" customHeight="1">
      <c r="A58" s="189"/>
      <c r="B58" s="162"/>
      <c r="C58" s="180"/>
      <c r="D58" s="183"/>
      <c r="E58" s="185"/>
      <c r="F58" s="188"/>
      <c r="G58" s="180"/>
    </row>
    <row r="59" spans="1:7" ht="12.75" customHeight="1">
      <c r="A59" s="189" t="s">
        <v>31</v>
      </c>
      <c r="B59" s="162">
        <v>27</v>
      </c>
      <c r="C59" s="179" t="s">
        <v>189</v>
      </c>
      <c r="D59" s="181" t="s">
        <v>190</v>
      </c>
      <c r="E59" s="184" t="s">
        <v>172</v>
      </c>
      <c r="F59" s="187"/>
      <c r="G59" s="179" t="s">
        <v>191</v>
      </c>
    </row>
    <row r="60" spans="1:7" ht="12.75" customHeight="1">
      <c r="A60" s="189"/>
      <c r="B60" s="162"/>
      <c r="C60" s="180"/>
      <c r="D60" s="183"/>
      <c r="E60" s="185"/>
      <c r="F60" s="188"/>
      <c r="G60" s="180"/>
    </row>
    <row r="61" spans="1:7" ht="12.75" customHeight="1">
      <c r="A61" s="189" t="s">
        <v>33</v>
      </c>
      <c r="B61" s="162">
        <v>28</v>
      </c>
      <c r="C61" s="179" t="s">
        <v>101</v>
      </c>
      <c r="D61" s="186" t="s">
        <v>102</v>
      </c>
      <c r="E61" s="184" t="s">
        <v>103</v>
      </c>
      <c r="F61" s="187"/>
      <c r="G61" s="179" t="s">
        <v>104</v>
      </c>
    </row>
    <row r="62" spans="1:7" ht="12.75" customHeight="1">
      <c r="A62" s="189"/>
      <c r="B62" s="162"/>
      <c r="C62" s="180"/>
      <c r="D62" s="183"/>
      <c r="E62" s="185"/>
      <c r="F62" s="188"/>
      <c r="G62" s="180"/>
    </row>
    <row r="63" spans="1:7" ht="12.75" customHeight="1">
      <c r="A63" s="189" t="s">
        <v>51</v>
      </c>
      <c r="B63" s="162">
        <v>29</v>
      </c>
      <c r="C63" s="179" t="s">
        <v>185</v>
      </c>
      <c r="D63" s="181" t="s">
        <v>186</v>
      </c>
      <c r="E63" s="184" t="s">
        <v>187</v>
      </c>
      <c r="F63" s="187"/>
      <c r="G63" s="179" t="s">
        <v>188</v>
      </c>
    </row>
    <row r="64" spans="1:7" ht="12.75" customHeight="1">
      <c r="A64" s="189"/>
      <c r="B64" s="162"/>
      <c r="C64" s="180"/>
      <c r="D64" s="183"/>
      <c r="E64" s="185"/>
      <c r="F64" s="188"/>
      <c r="G64" s="180"/>
    </row>
    <row r="65" spans="1:7" ht="12.75" customHeight="1">
      <c r="A65" s="189" t="s">
        <v>52</v>
      </c>
      <c r="B65" s="162">
        <v>30</v>
      </c>
      <c r="C65" s="179" t="s">
        <v>120</v>
      </c>
      <c r="D65" s="181" t="s">
        <v>121</v>
      </c>
      <c r="E65" s="184" t="s">
        <v>122</v>
      </c>
      <c r="F65" s="187" t="s">
        <v>123</v>
      </c>
      <c r="G65" s="179" t="s">
        <v>124</v>
      </c>
    </row>
    <row r="66" spans="1:7" ht="12.75" customHeight="1">
      <c r="A66" s="189"/>
      <c r="B66" s="162"/>
      <c r="C66" s="180"/>
      <c r="D66" s="183"/>
      <c r="E66" s="185"/>
      <c r="F66" s="188"/>
      <c r="G66" s="180"/>
    </row>
    <row r="67" spans="1:7" ht="12.75">
      <c r="A67" s="189" t="s">
        <v>53</v>
      </c>
      <c r="B67" s="162"/>
      <c r="C67" s="179"/>
      <c r="D67" s="181"/>
      <c r="E67" s="184"/>
      <c r="F67" s="187"/>
      <c r="G67" s="179"/>
    </row>
    <row r="68" spans="1:7" ht="12.75">
      <c r="A68" s="189"/>
      <c r="B68" s="162"/>
      <c r="C68" s="180"/>
      <c r="D68" s="182"/>
      <c r="E68" s="185"/>
      <c r="F68" s="188"/>
      <c r="G68" s="180"/>
    </row>
    <row r="69" spans="1:7" ht="12.75">
      <c r="A69" s="189" t="s">
        <v>54</v>
      </c>
      <c r="B69" s="162"/>
      <c r="C69" s="179"/>
      <c r="D69" s="181"/>
      <c r="E69" s="184"/>
      <c r="F69" s="187"/>
      <c r="G69" s="179"/>
    </row>
    <row r="70" spans="1:7" ht="12.75">
      <c r="A70" s="189"/>
      <c r="B70" s="162"/>
      <c r="C70" s="180"/>
      <c r="D70" s="182"/>
      <c r="E70" s="185"/>
      <c r="F70" s="188"/>
      <c r="G70" s="180"/>
    </row>
  </sheetData>
  <sheetProtection/>
  <mergeCells count="235">
    <mergeCell ref="A63:A64"/>
    <mergeCell ref="A11:A12"/>
    <mergeCell ref="A5:A6"/>
    <mergeCell ref="B5:B6"/>
    <mergeCell ref="A61:A62"/>
    <mergeCell ref="B61:B62"/>
    <mergeCell ref="F5:F6"/>
    <mergeCell ref="F7:F8"/>
    <mergeCell ref="F9:F10"/>
    <mergeCell ref="F11:F12"/>
    <mergeCell ref="E5:E6"/>
    <mergeCell ref="C5:C6"/>
    <mergeCell ref="D5:D6"/>
    <mergeCell ref="C61:C62"/>
    <mergeCell ref="E67:E68"/>
    <mergeCell ref="F63:F64"/>
    <mergeCell ref="G61:G62"/>
    <mergeCell ref="A69:A70"/>
    <mergeCell ref="B69:B70"/>
    <mergeCell ref="F67:F68"/>
    <mergeCell ref="G67:G68"/>
    <mergeCell ref="G65:G66"/>
    <mergeCell ref="G63:G64"/>
    <mergeCell ref="F65:F66"/>
    <mergeCell ref="F19:F20"/>
    <mergeCell ref="F21:F22"/>
    <mergeCell ref="F33:F34"/>
    <mergeCell ref="A67:A68"/>
    <mergeCell ref="B67:B68"/>
    <mergeCell ref="A65:A66"/>
    <mergeCell ref="B65:B66"/>
    <mergeCell ref="C65:C66"/>
    <mergeCell ref="D63:D64"/>
    <mergeCell ref="E65:E66"/>
    <mergeCell ref="B63:B64"/>
    <mergeCell ref="E63:E64"/>
    <mergeCell ref="C63:C64"/>
    <mergeCell ref="F61:F62"/>
    <mergeCell ref="D61:D62"/>
    <mergeCell ref="E61:E62"/>
    <mergeCell ref="A59:A60"/>
    <mergeCell ref="B59:B60"/>
    <mergeCell ref="F59:F60"/>
    <mergeCell ref="A57:A58"/>
    <mergeCell ref="B57:B58"/>
    <mergeCell ref="C57:C58"/>
    <mergeCell ref="D57:D58"/>
    <mergeCell ref="D53:D54"/>
    <mergeCell ref="G55:G56"/>
    <mergeCell ref="E59:E60"/>
    <mergeCell ref="G59:G60"/>
    <mergeCell ref="E57:E58"/>
    <mergeCell ref="G57:G58"/>
    <mergeCell ref="F55:F56"/>
    <mergeCell ref="F57:F58"/>
    <mergeCell ref="E55:E56"/>
    <mergeCell ref="D51:D52"/>
    <mergeCell ref="C51:C52"/>
    <mergeCell ref="G49:G50"/>
    <mergeCell ref="A55:A56"/>
    <mergeCell ref="B55:B56"/>
    <mergeCell ref="C55:C56"/>
    <mergeCell ref="D55:D56"/>
    <mergeCell ref="A53:A54"/>
    <mergeCell ref="B53:B54"/>
    <mergeCell ref="C53:C54"/>
    <mergeCell ref="E53:E54"/>
    <mergeCell ref="G53:G54"/>
    <mergeCell ref="F51:F52"/>
    <mergeCell ref="F53:F54"/>
    <mergeCell ref="E51:E52"/>
    <mergeCell ref="G51:G52"/>
    <mergeCell ref="A43:A44"/>
    <mergeCell ref="F47:F48"/>
    <mergeCell ref="F49:F50"/>
    <mergeCell ref="A49:A50"/>
    <mergeCell ref="B49:B50"/>
    <mergeCell ref="C49:C50"/>
    <mergeCell ref="D49:D50"/>
    <mergeCell ref="A47:A48"/>
    <mergeCell ref="D47:D48"/>
    <mergeCell ref="C47:C48"/>
    <mergeCell ref="A51:A52"/>
    <mergeCell ref="B51:B52"/>
    <mergeCell ref="G47:G48"/>
    <mergeCell ref="E45:E46"/>
    <mergeCell ref="G45:G46"/>
    <mergeCell ref="A45:A46"/>
    <mergeCell ref="B45:B46"/>
    <mergeCell ref="C45:C46"/>
    <mergeCell ref="D45:D46"/>
    <mergeCell ref="E49:E50"/>
    <mergeCell ref="F43:F44"/>
    <mergeCell ref="F45:F46"/>
    <mergeCell ref="B47:B48"/>
    <mergeCell ref="E47:E48"/>
    <mergeCell ref="B43:B44"/>
    <mergeCell ref="E43:E44"/>
    <mergeCell ref="A35:A36"/>
    <mergeCell ref="A37:A38"/>
    <mergeCell ref="A39:A40"/>
    <mergeCell ref="A41:A42"/>
    <mergeCell ref="B35:B36"/>
    <mergeCell ref="B37:B38"/>
    <mergeCell ref="B39:B40"/>
    <mergeCell ref="F41:F42"/>
    <mergeCell ref="D39:D40"/>
    <mergeCell ref="B41:B42"/>
    <mergeCell ref="E41:E42"/>
    <mergeCell ref="C39:C40"/>
    <mergeCell ref="G43:G44"/>
    <mergeCell ref="D43:D44"/>
    <mergeCell ref="C43:C44"/>
    <mergeCell ref="G37:G38"/>
    <mergeCell ref="F37:F38"/>
    <mergeCell ref="E39:E40"/>
    <mergeCell ref="G39:G40"/>
    <mergeCell ref="F39:F40"/>
    <mergeCell ref="C41:C42"/>
    <mergeCell ref="D41:D42"/>
    <mergeCell ref="G41:G42"/>
    <mergeCell ref="D7:D8"/>
    <mergeCell ref="E35:E36"/>
    <mergeCell ref="G35:G36"/>
    <mergeCell ref="F35:F36"/>
    <mergeCell ref="G7:G8"/>
    <mergeCell ref="E11:E12"/>
    <mergeCell ref="G11:G12"/>
    <mergeCell ref="E9:E10"/>
    <mergeCell ref="G9:G10"/>
    <mergeCell ref="E21:E22"/>
    <mergeCell ref="B11:B12"/>
    <mergeCell ref="G5:G6"/>
    <mergeCell ref="D9:D10"/>
    <mergeCell ref="F13:F14"/>
    <mergeCell ref="C17:C18"/>
    <mergeCell ref="E19:E20"/>
    <mergeCell ref="G19:G20"/>
    <mergeCell ref="C11:C12"/>
    <mergeCell ref="E17:E18"/>
    <mergeCell ref="A9:A10"/>
    <mergeCell ref="B9:B10"/>
    <mergeCell ref="C9:C10"/>
    <mergeCell ref="E7:E8"/>
    <mergeCell ref="A7:A8"/>
    <mergeCell ref="B7:B8"/>
    <mergeCell ref="C7:C8"/>
    <mergeCell ref="A13:A14"/>
    <mergeCell ref="B13:B14"/>
    <mergeCell ref="C13:C14"/>
    <mergeCell ref="D13:D14"/>
    <mergeCell ref="G17:G18"/>
    <mergeCell ref="E13:E14"/>
    <mergeCell ref="G13:G14"/>
    <mergeCell ref="E15:E16"/>
    <mergeCell ref="G15:G16"/>
    <mergeCell ref="F15:F16"/>
    <mergeCell ref="F17:F18"/>
    <mergeCell ref="D11:D12"/>
    <mergeCell ref="A21:A22"/>
    <mergeCell ref="B21:B22"/>
    <mergeCell ref="G21:G22"/>
    <mergeCell ref="D17:D18"/>
    <mergeCell ref="A15:A16"/>
    <mergeCell ref="B15:B16"/>
    <mergeCell ref="C15:C16"/>
    <mergeCell ref="D15:D16"/>
    <mergeCell ref="A17:A18"/>
    <mergeCell ref="B17:B18"/>
    <mergeCell ref="F23:F24"/>
    <mergeCell ref="F25:F26"/>
    <mergeCell ref="A23:A24"/>
    <mergeCell ref="B23:B24"/>
    <mergeCell ref="C23:C24"/>
    <mergeCell ref="D23:D24"/>
    <mergeCell ref="C25:C26"/>
    <mergeCell ref="D25:D26"/>
    <mergeCell ref="A25:A26"/>
    <mergeCell ref="B25:B26"/>
    <mergeCell ref="C27:C28"/>
    <mergeCell ref="D27:D28"/>
    <mergeCell ref="F27:F28"/>
    <mergeCell ref="F29:F30"/>
    <mergeCell ref="D29:D30"/>
    <mergeCell ref="C29:C30"/>
    <mergeCell ref="E27:E28"/>
    <mergeCell ref="E29:E30"/>
    <mergeCell ref="A33:A34"/>
    <mergeCell ref="B33:B34"/>
    <mergeCell ref="A31:A32"/>
    <mergeCell ref="B31:B32"/>
    <mergeCell ref="A27:A28"/>
    <mergeCell ref="B27:B28"/>
    <mergeCell ref="A29:A30"/>
    <mergeCell ref="E31:E32"/>
    <mergeCell ref="B29:B30"/>
    <mergeCell ref="A1:G1"/>
    <mergeCell ref="A3:G3"/>
    <mergeCell ref="D4:E4"/>
    <mergeCell ref="C2:F2"/>
    <mergeCell ref="C21:C22"/>
    <mergeCell ref="D21:D22"/>
    <mergeCell ref="C19:C20"/>
    <mergeCell ref="D19:D20"/>
    <mergeCell ref="A19:A20"/>
    <mergeCell ref="B19:B20"/>
    <mergeCell ref="G31:G32"/>
    <mergeCell ref="F31:F32"/>
    <mergeCell ref="C31:C32"/>
    <mergeCell ref="D31:D32"/>
    <mergeCell ref="G23:G24"/>
    <mergeCell ref="E25:E26"/>
    <mergeCell ref="E23:E24"/>
    <mergeCell ref="G25:G26"/>
    <mergeCell ref="G29:G30"/>
    <mergeCell ref="G27:G28"/>
    <mergeCell ref="G69:G70"/>
    <mergeCell ref="C69:C70"/>
    <mergeCell ref="D69:D70"/>
    <mergeCell ref="E69:E70"/>
    <mergeCell ref="F69:F70"/>
    <mergeCell ref="C33:C34"/>
    <mergeCell ref="D33:D34"/>
    <mergeCell ref="E33:E34"/>
    <mergeCell ref="G33:G34"/>
    <mergeCell ref="E37:E38"/>
    <mergeCell ref="C35:C36"/>
    <mergeCell ref="D35:D36"/>
    <mergeCell ref="C37:C38"/>
    <mergeCell ref="D37:D38"/>
    <mergeCell ref="C67:C68"/>
    <mergeCell ref="D67:D68"/>
    <mergeCell ref="C59:C60"/>
    <mergeCell ref="D59:D60"/>
    <mergeCell ref="D65:D6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H45"/>
  <sheetViews>
    <sheetView zoomScalePageLayoutView="0" workbookViewId="0" topLeftCell="A1">
      <selection activeCell="H27" sqref="A14:H27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12.00390625" style="0" customWidth="1"/>
    <col min="6" max="6" width="21.28125" style="0" customWidth="1"/>
  </cols>
  <sheetData>
    <row r="1" spans="1:8" ht="29.25" customHeight="1">
      <c r="A1" s="204" t="str">
        <f>HYPERLINK('[1]реквизиты'!$A$2)</f>
        <v>Первенство Азиатских федеральных округов России(УФО,СФО,ДВФО) по самбо среди юниоров 1990-91 г.р.</v>
      </c>
      <c r="B1" s="204"/>
      <c r="C1" s="204"/>
      <c r="D1" s="204"/>
      <c r="E1" s="204"/>
      <c r="F1" s="204"/>
      <c r="G1" s="204"/>
      <c r="H1" s="204"/>
    </row>
    <row r="2" spans="4:6" ht="15.75">
      <c r="D2" s="90"/>
      <c r="E2" s="196" t="str">
        <f>HYPERLINK('пр.взв.'!D4)</f>
        <v>в.к. 68  кг.</v>
      </c>
      <c r="F2" s="196"/>
    </row>
    <row r="3" ht="20.25" customHeight="1">
      <c r="C3" s="91" t="s">
        <v>61</v>
      </c>
    </row>
    <row r="4" ht="12.75">
      <c r="C4" s="92" t="s">
        <v>14</v>
      </c>
    </row>
    <row r="5" spans="1:8" ht="12.75">
      <c r="A5" s="177" t="s">
        <v>15</v>
      </c>
      <c r="B5" s="177" t="s">
        <v>5</v>
      </c>
      <c r="C5" s="183" t="s">
        <v>6</v>
      </c>
      <c r="D5" s="177" t="s">
        <v>16</v>
      </c>
      <c r="E5" s="177" t="s">
        <v>17</v>
      </c>
      <c r="F5" s="177" t="s">
        <v>18</v>
      </c>
      <c r="G5" s="177" t="s">
        <v>19</v>
      </c>
      <c r="H5" s="177" t="s">
        <v>20</v>
      </c>
    </row>
    <row r="6" spans="1:8" ht="12.75">
      <c r="A6" s="186"/>
      <c r="B6" s="186"/>
      <c r="C6" s="186"/>
      <c r="D6" s="186"/>
      <c r="E6" s="186"/>
      <c r="F6" s="186"/>
      <c r="G6" s="186"/>
      <c r="H6" s="186"/>
    </row>
    <row r="7" spans="1:8" ht="12.75">
      <c r="A7" s="203"/>
      <c r="B7" s="202">
        <v>15</v>
      </c>
      <c r="C7" s="199" t="str">
        <f>VLOOKUP(B7,'пр.взв.'!B7:E70,2,FALSE)</f>
        <v>Семиног Денис Вадимович</v>
      </c>
      <c r="D7" s="199" t="str">
        <f>VLOOKUP(B7,'пр.взв.'!B7:G70,3,FALSE)</f>
        <v>23.08.1991, МС</v>
      </c>
      <c r="E7" s="199" t="str">
        <f>VLOOKUP(B7,'пр.взв.'!B7:G70,4,FALSE)</f>
        <v>ДВФО, Амурская, Благовещенк, МО</v>
      </c>
      <c r="F7" s="198"/>
      <c r="G7" s="200"/>
      <c r="H7" s="177"/>
    </row>
    <row r="8" spans="1:8" ht="12.75">
      <c r="A8" s="203"/>
      <c r="B8" s="177"/>
      <c r="C8" s="199"/>
      <c r="D8" s="199"/>
      <c r="E8" s="199"/>
      <c r="F8" s="198"/>
      <c r="G8" s="200"/>
      <c r="H8" s="177"/>
    </row>
    <row r="9" spans="1:8" ht="12.75">
      <c r="A9" s="201"/>
      <c r="B9" s="202">
        <v>21</v>
      </c>
      <c r="C9" s="199" t="str">
        <f>VLOOKUP(B9,'пр.взв.'!B7:E70,2,FALSE)</f>
        <v>Жданов Владимир Васильевич</v>
      </c>
      <c r="D9" s="199" t="str">
        <f>VLOOKUP(C9,'пр.взв.'!C7:F70,2,FALSE)</f>
        <v>29.01.1990, КМС</v>
      </c>
      <c r="E9" s="199" t="str">
        <f>VLOOKUP(D9,'пр.взв.'!D7:G70,2,FALSE)</f>
        <v>СФО, Алтайский, Барнаул, Д</v>
      </c>
      <c r="F9" s="198"/>
      <c r="G9" s="177"/>
      <c r="H9" s="177"/>
    </row>
    <row r="10" spans="1:8" ht="12.75">
      <c r="A10" s="201"/>
      <c r="B10" s="177"/>
      <c r="C10" s="199"/>
      <c r="D10" s="199"/>
      <c r="E10" s="199"/>
      <c r="F10" s="198"/>
      <c r="G10" s="177"/>
      <c r="H10" s="177"/>
    </row>
    <row r="11" spans="1:2" ht="34.5" customHeight="1">
      <c r="A11" s="38" t="s">
        <v>21</v>
      </c>
      <c r="B11" s="38"/>
    </row>
    <row r="12" spans="2:8" ht="19.5" customHeight="1">
      <c r="B12" s="38" t="s">
        <v>0</v>
      </c>
      <c r="C12" s="93"/>
      <c r="D12" s="93"/>
      <c r="E12" s="93"/>
      <c r="F12" s="93"/>
      <c r="G12" s="93"/>
      <c r="H12" s="93"/>
    </row>
    <row r="13" spans="2:8" ht="19.5" customHeight="1">
      <c r="B13" s="38" t="s">
        <v>1</v>
      </c>
      <c r="C13" s="93"/>
      <c r="D13" s="93"/>
      <c r="E13" s="93"/>
      <c r="F13" s="93"/>
      <c r="G13" s="93"/>
      <c r="H13" s="93"/>
    </row>
    <row r="14" ht="19.5" customHeight="1"/>
    <row r="15" ht="12.75">
      <c r="C15" s="16" t="s">
        <v>64</v>
      </c>
    </row>
    <row r="16" spans="3:5" ht="15.75">
      <c r="C16" s="92" t="s">
        <v>22</v>
      </c>
      <c r="E16" s="147" t="str">
        <f>HYPERLINK('[2]пр.взв.'!D4)</f>
        <v>в.к.        кг.</v>
      </c>
    </row>
    <row r="17" spans="1:8" ht="12.75">
      <c r="A17" s="177" t="s">
        <v>15</v>
      </c>
      <c r="B17" s="177" t="s">
        <v>5</v>
      </c>
      <c r="C17" s="183" t="s">
        <v>6</v>
      </c>
      <c r="D17" s="177" t="s">
        <v>16</v>
      </c>
      <c r="E17" s="177" t="s">
        <v>17</v>
      </c>
      <c r="F17" s="177" t="s">
        <v>18</v>
      </c>
      <c r="G17" s="177" t="s">
        <v>19</v>
      </c>
      <c r="H17" s="177" t="s">
        <v>20</v>
      </c>
    </row>
    <row r="18" spans="1:8" ht="12.75">
      <c r="A18" s="186"/>
      <c r="B18" s="186"/>
      <c r="C18" s="186"/>
      <c r="D18" s="186"/>
      <c r="E18" s="186"/>
      <c r="F18" s="186"/>
      <c r="G18" s="186"/>
      <c r="H18" s="186"/>
    </row>
    <row r="19" spans="1:8" ht="12.75">
      <c r="A19" s="203"/>
      <c r="B19" s="202">
        <v>4</v>
      </c>
      <c r="C19" s="199" t="str">
        <f>VLOOKUP(B19,'пр.взв.'!B7:E70,2,FALSE)</f>
        <v>Гориславский Игорь Александрович</v>
      </c>
      <c r="D19" s="199" t="str">
        <f>VLOOKUP(B19,'пр.взв.'!B7:F70,3,FALSE)</f>
        <v>14.04.1990, КМС</v>
      </c>
      <c r="E19" s="199" t="str">
        <f>VLOOKUP(B19,'пр.взв.'!B7:G70,4,FALSE)</f>
        <v>УФО, Свердловская, Н.Тагил, МО</v>
      </c>
      <c r="F19" s="198"/>
      <c r="G19" s="200"/>
      <c r="H19" s="177"/>
    </row>
    <row r="20" spans="1:8" ht="12.75">
      <c r="A20" s="203"/>
      <c r="B20" s="177"/>
      <c r="C20" s="199"/>
      <c r="D20" s="199"/>
      <c r="E20" s="199"/>
      <c r="F20" s="198"/>
      <c r="G20" s="200"/>
      <c r="H20" s="177"/>
    </row>
    <row r="21" spans="1:8" ht="12.75">
      <c r="A21" s="201"/>
      <c r="B21" s="202">
        <v>26</v>
      </c>
      <c r="C21" s="199" t="str">
        <f>VLOOKUP(B21,'пр.взв.'!B7:E82,2,FALSE)</f>
        <v>Суханов Денис Николаевич</v>
      </c>
      <c r="D21" s="199" t="str">
        <f>VLOOKUP(C21,'пр.взв.'!C7:F82,2,FALSE)</f>
        <v>20.03.1991, МСМК</v>
      </c>
      <c r="E21" s="199" t="str">
        <f>VLOOKUP(D21,'пр.взв.'!D7:G82,2,FALSE)</f>
        <v>УФО, Курганская, Курган, МО</v>
      </c>
      <c r="F21" s="198"/>
      <c r="G21" s="177"/>
      <c r="H21" s="177"/>
    </row>
    <row r="22" spans="1:8" ht="12.75">
      <c r="A22" s="201"/>
      <c r="B22" s="177"/>
      <c r="C22" s="199"/>
      <c r="D22" s="199"/>
      <c r="E22" s="199"/>
      <c r="F22" s="198"/>
      <c r="G22" s="177"/>
      <c r="H22" s="177"/>
    </row>
    <row r="23" spans="1:2" ht="32.25" customHeight="1">
      <c r="A23" s="38" t="s">
        <v>21</v>
      </c>
      <c r="B23" s="38"/>
    </row>
    <row r="24" spans="2:8" ht="19.5" customHeight="1">
      <c r="B24" s="38" t="s">
        <v>0</v>
      </c>
      <c r="C24" s="93"/>
      <c r="D24" s="93"/>
      <c r="E24" s="93"/>
      <c r="F24" s="93"/>
      <c r="G24" s="93"/>
      <c r="H24" s="93"/>
    </row>
    <row r="25" spans="2:8" ht="19.5" customHeight="1">
      <c r="B25" s="38" t="s">
        <v>1</v>
      </c>
      <c r="C25" s="93"/>
      <c r="D25" s="93"/>
      <c r="E25" s="93"/>
      <c r="F25" s="93"/>
      <c r="G25" s="93"/>
      <c r="H25" s="93"/>
    </row>
    <row r="29" spans="3:6" ht="15.75">
      <c r="C29" s="89" t="s">
        <v>23</v>
      </c>
      <c r="E29" s="196" t="str">
        <f>HYPERLINK('пр.взв.'!D4)</f>
        <v>в.к. 68  кг.</v>
      </c>
      <c r="F29" s="196"/>
    </row>
    <row r="30" spans="1:8" ht="12.75">
      <c r="A30" s="177" t="s">
        <v>15</v>
      </c>
      <c r="B30" s="177" t="s">
        <v>5</v>
      </c>
      <c r="C30" s="183" t="s">
        <v>6</v>
      </c>
      <c r="D30" s="177" t="s">
        <v>16</v>
      </c>
      <c r="E30" s="177" t="s">
        <v>17</v>
      </c>
      <c r="F30" s="177" t="s">
        <v>18</v>
      </c>
      <c r="G30" s="177" t="s">
        <v>19</v>
      </c>
      <c r="H30" s="177" t="s">
        <v>20</v>
      </c>
    </row>
    <row r="31" spans="1:8" ht="12.75">
      <c r="A31" s="186"/>
      <c r="B31" s="186"/>
      <c r="C31" s="186"/>
      <c r="D31" s="186"/>
      <c r="E31" s="186"/>
      <c r="F31" s="186"/>
      <c r="G31" s="186"/>
      <c r="H31" s="186"/>
    </row>
    <row r="32" spans="1:8" ht="12.75">
      <c r="A32" s="203"/>
      <c r="B32" s="202">
        <v>27</v>
      </c>
      <c r="C32" s="199" t="str">
        <f>VLOOKUP(B32,'пр.взв.'!B7:C70,2,FALSE)</f>
        <v>Мингазов марат Рашитович</v>
      </c>
      <c r="D32" s="197" t="str">
        <f>VLOOKUP(B32,'пр.взв.'!B7:D95,3,FALSE)</f>
        <v>13.02.1990, МС</v>
      </c>
      <c r="E32" s="197" t="str">
        <f>VLOOKUP(B32,'пр.взв.'!B7:E95,4,FALSE)</f>
        <v>УФО, Свердловская, В.Пышма, Д</v>
      </c>
      <c r="F32" s="198"/>
      <c r="G32" s="200"/>
      <c r="H32" s="177"/>
    </row>
    <row r="33" spans="1:8" ht="12.75">
      <c r="A33" s="203"/>
      <c r="B33" s="177"/>
      <c r="C33" s="199"/>
      <c r="D33" s="197"/>
      <c r="E33" s="197"/>
      <c r="F33" s="198"/>
      <c r="G33" s="200"/>
      <c r="H33" s="177"/>
    </row>
    <row r="34" spans="1:8" ht="12.75">
      <c r="A34" s="201"/>
      <c r="B34" s="202">
        <v>24</v>
      </c>
      <c r="C34" s="199" t="str">
        <f>VLOOKUP(B34,'пр.взв.'!B7:E95,2,FALSE)</f>
        <v>Шемазашвили Георгий Кобаевич</v>
      </c>
      <c r="D34" s="197" t="str">
        <f>VLOOKUP(B34,'пр.взв.'!B7:D97,3,FALSE)</f>
        <v>03.09.1990, МС</v>
      </c>
      <c r="E34" s="197" t="str">
        <f>VLOOKUP(B34,'пр.взв.'!B7:E97,4,FALSE)</f>
        <v>СФО, Иркутская, Иркутск, Д</v>
      </c>
      <c r="F34" s="198"/>
      <c r="G34" s="177"/>
      <c r="H34" s="177"/>
    </row>
    <row r="35" spans="1:8" ht="12.75">
      <c r="A35" s="201"/>
      <c r="B35" s="177"/>
      <c r="C35" s="199"/>
      <c r="D35" s="197"/>
      <c r="E35" s="197"/>
      <c r="F35" s="198"/>
      <c r="G35" s="177"/>
      <c r="H35" s="177"/>
    </row>
    <row r="36" spans="1:2" ht="38.25" customHeight="1">
      <c r="A36" s="38" t="s">
        <v>21</v>
      </c>
      <c r="B36" s="38"/>
    </row>
    <row r="37" spans="2:8" ht="19.5" customHeight="1">
      <c r="B37" s="38" t="s">
        <v>0</v>
      </c>
      <c r="C37" s="93"/>
      <c r="D37" s="93"/>
      <c r="E37" s="93"/>
      <c r="F37" s="93"/>
      <c r="G37" s="93"/>
      <c r="H37" s="93"/>
    </row>
    <row r="38" spans="2:8" ht="19.5" customHeight="1">
      <c r="B38" s="38" t="s">
        <v>1</v>
      </c>
      <c r="C38" s="93"/>
      <c r="D38" s="93"/>
      <c r="E38" s="93"/>
      <c r="F38" s="93"/>
      <c r="G38" s="93"/>
      <c r="H38" s="93"/>
    </row>
    <row r="42" spans="1:7" ht="12.75">
      <c r="A42" s="33">
        <f>HYPERLINK('[1]реквизиты'!$A$20)</f>
      </c>
      <c r="B42" s="37"/>
      <c r="C42" s="37"/>
      <c r="D42" s="37"/>
      <c r="E42" s="15"/>
      <c r="F42" s="94">
        <f>HYPERLINK('[1]реквизиты'!$G$20)</f>
      </c>
      <c r="G42" s="35">
        <f>HYPERLINK('[1]реквизиты'!$G$21)</f>
      </c>
    </row>
    <row r="43" spans="1:7" ht="12.75">
      <c r="A43" s="37"/>
      <c r="B43" s="37"/>
      <c r="C43" s="37"/>
      <c r="D43" s="37"/>
      <c r="E43" s="15"/>
      <c r="F43" s="145"/>
      <c r="G43" s="15"/>
    </row>
    <row r="44" spans="1:7" ht="12.75">
      <c r="A44" s="34">
        <f>HYPERLINK('[1]реквизиты'!$A$22)</f>
      </c>
      <c r="C44" s="37"/>
      <c r="D44" s="37"/>
      <c r="E44" s="34"/>
      <c r="F44" s="94">
        <f>HYPERLINK('[1]реквизиты'!$G$22)</f>
      </c>
      <c r="G44" s="36">
        <f>HYPERLINK('[1]реквизиты'!$G$23)</f>
      </c>
    </row>
    <row r="45" spans="3:6" ht="12.75">
      <c r="C45" s="15"/>
      <c r="D45" s="15"/>
      <c r="E45" s="15"/>
      <c r="F45" s="15"/>
    </row>
  </sheetData>
  <sheetProtection/>
  <mergeCells count="75">
    <mergeCell ref="A1:H1"/>
    <mergeCell ref="A5:A6"/>
    <mergeCell ref="B5:B6"/>
    <mergeCell ref="C5:C6"/>
    <mergeCell ref="D5:D6"/>
    <mergeCell ref="E5:E6"/>
    <mergeCell ref="F5:F6"/>
    <mergeCell ref="G5:G6"/>
    <mergeCell ref="H5:H6"/>
    <mergeCell ref="E2:F2"/>
    <mergeCell ref="A9:A10"/>
    <mergeCell ref="B9:B10"/>
    <mergeCell ref="C9:C10"/>
    <mergeCell ref="D9:D10"/>
    <mergeCell ref="A7:A8"/>
    <mergeCell ref="B7:B8"/>
    <mergeCell ref="C7:C8"/>
    <mergeCell ref="D7:D8"/>
    <mergeCell ref="G7:G8"/>
    <mergeCell ref="H7:H8"/>
    <mergeCell ref="E9:E10"/>
    <mergeCell ref="F9:F10"/>
    <mergeCell ref="G9:G10"/>
    <mergeCell ref="H9:H10"/>
    <mergeCell ref="E7:E8"/>
    <mergeCell ref="F7:F8"/>
    <mergeCell ref="A17:A18"/>
    <mergeCell ref="B17:B18"/>
    <mergeCell ref="C17:C18"/>
    <mergeCell ref="D17:D18"/>
    <mergeCell ref="E17:E18"/>
    <mergeCell ref="F17:F18"/>
    <mergeCell ref="G17:G18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A21:A22"/>
    <mergeCell ref="B21:B22"/>
    <mergeCell ref="C21:C22"/>
    <mergeCell ref="D21:D22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C34:C35"/>
    <mergeCell ref="D34:D35"/>
    <mergeCell ref="E21:E22"/>
    <mergeCell ref="F21:F22"/>
    <mergeCell ref="G34:G35"/>
    <mergeCell ref="H34:H35"/>
    <mergeCell ref="G32:G33"/>
    <mergeCell ref="H32:H33"/>
    <mergeCell ref="G30:G31"/>
    <mergeCell ref="H30:H31"/>
    <mergeCell ref="G21:G22"/>
    <mergeCell ref="H21:H22"/>
    <mergeCell ref="E29:F29"/>
    <mergeCell ref="E34:E35"/>
    <mergeCell ref="F34:F35"/>
    <mergeCell ref="E32:E33"/>
    <mergeCell ref="F32:F33"/>
    <mergeCell ref="E30:E31"/>
    <mergeCell ref="F30:F31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zoomScalePageLayoutView="0" workbookViewId="0" topLeftCell="A1">
      <selection activeCell="C7" sqref="C7:C8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163" t="str">
        <f>HYPERLINK('[1]реквизиты'!$A$2)</f>
        <v>Первенство Азиатских федеральных округов России(УФО,СФО,ДВФО) по самбо среди юниоров 1990-91 г.р.</v>
      </c>
      <c r="B1" s="163"/>
      <c r="C1" s="163"/>
      <c r="D1" s="163"/>
      <c r="E1" s="163"/>
      <c r="F1" s="163"/>
      <c r="G1" s="163"/>
      <c r="H1" s="163" t="str">
        <f>HYPERLINK('[1]реквизиты'!$A$2)</f>
        <v>Первенство Азиатских федеральных округов России(УФО,СФО,ДВФО) по самбо среди юниоров 1990-91 г.р.</v>
      </c>
      <c r="I1" s="163"/>
      <c r="J1" s="163"/>
      <c r="K1" s="163"/>
      <c r="L1" s="163"/>
      <c r="M1" s="163"/>
      <c r="N1" s="163"/>
      <c r="O1" s="142"/>
      <c r="P1" s="142"/>
      <c r="Q1" s="142"/>
      <c r="R1" s="142"/>
      <c r="S1" s="142"/>
      <c r="T1" s="142"/>
      <c r="U1" s="142"/>
      <c r="V1" s="142"/>
      <c r="W1" s="142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190">
        <f>HYPERLINK('[1]реквизиты'!$A$15)</f>
      </c>
      <c r="B2" s="214"/>
      <c r="C2" s="214"/>
      <c r="D2" s="214"/>
      <c r="E2" s="214"/>
      <c r="F2" s="214"/>
      <c r="G2" s="214"/>
      <c r="H2" s="190">
        <f>HYPERLINK('[1]реквизиты'!$A$15)</f>
      </c>
      <c r="I2" s="214"/>
      <c r="J2" s="214"/>
      <c r="K2" s="214"/>
      <c r="L2" s="214"/>
      <c r="M2" s="214"/>
      <c r="N2" s="214"/>
      <c r="O2" s="40"/>
      <c r="P2" s="40"/>
      <c r="Q2" s="40"/>
      <c r="R2" s="31"/>
      <c r="S2" s="31"/>
    </row>
    <row r="3" spans="2:14" ht="15.75">
      <c r="B3" s="38" t="s">
        <v>12</v>
      </c>
      <c r="C3" s="196" t="str">
        <f>HYPERLINK('пр.взв.'!D4)</f>
        <v>в.к. 68  кг.</v>
      </c>
      <c r="D3" s="196"/>
      <c r="E3" s="78"/>
      <c r="F3" s="78"/>
      <c r="G3" s="78"/>
      <c r="I3" s="38" t="s">
        <v>13</v>
      </c>
      <c r="J3" s="196" t="str">
        <f>HYPERLINK('пр.взв.'!D4)</f>
        <v>в.к. 68  кг.</v>
      </c>
      <c r="K3" s="196"/>
      <c r="L3" s="78"/>
      <c r="M3" s="78"/>
      <c r="N3" s="78"/>
    </row>
    <row r="4" spans="1:2" ht="16.5" thickBot="1">
      <c r="A4" s="205"/>
      <c r="B4" s="205"/>
    </row>
    <row r="5" spans="1:11" ht="12.75" customHeight="1">
      <c r="A5" s="210">
        <v>1</v>
      </c>
      <c r="B5" s="212" t="str">
        <f>VLOOKUP(A5,'пр.взв.'!B5:C68,2,FALSE)</f>
        <v>Сухомлинов Евгений Игоревич</v>
      </c>
      <c r="C5" s="212" t="str">
        <f>VLOOKUP(A5,'пр.взв.'!B5:G68,3,FALSE)</f>
        <v>17.07.1991, МС</v>
      </c>
      <c r="D5" s="212" t="str">
        <f>VLOOKUP(A5,'пр.взв.'!B5:G68,4,FALSE)</f>
        <v>ДВФО, Хабаровский, Хабаровск, МО</v>
      </c>
      <c r="G5" s="19"/>
      <c r="H5" s="208">
        <v>2</v>
      </c>
      <c r="I5" s="206" t="str">
        <f>VLOOKUP(H5,'пр.взв.'!B7:C70,2,FALSE)</f>
        <v>Филимонов Артем Олегович</v>
      </c>
      <c r="J5" s="206" t="str">
        <f>VLOOKUP(H5,'пр.взв.'!B7:E70,3,FALSE)</f>
        <v>09.08.1991, КМС</v>
      </c>
      <c r="K5" s="206" t="str">
        <f>VLOOKUP(H5,'пр.взв.'!B7:E70,4,FALSE)</f>
        <v>СФО, Кемеровская, Прокопьевск, МО</v>
      </c>
    </row>
    <row r="6" spans="1:11" ht="15.75">
      <c r="A6" s="211"/>
      <c r="B6" s="213"/>
      <c r="C6" s="213"/>
      <c r="D6" s="213"/>
      <c r="E6" s="2"/>
      <c r="F6" s="2"/>
      <c r="G6" s="12"/>
      <c r="H6" s="209"/>
      <c r="I6" s="207"/>
      <c r="J6" s="207"/>
      <c r="K6" s="207"/>
    </row>
    <row r="7" spans="1:13" ht="15.75">
      <c r="A7" s="211">
        <v>17</v>
      </c>
      <c r="B7" s="207" t="str">
        <f>VLOOKUP(A7,'пр.взв.'!B7:C70,2,FALSE)</f>
        <v>Макеев Константин Сергеевич</v>
      </c>
      <c r="C7" s="207" t="str">
        <f>VLOOKUP(A7,'пр.взв.'!B5:G68,3,FALSE)</f>
        <v>06.01.1991, КМС</v>
      </c>
      <c r="D7" s="207" t="str">
        <f>VLOOKUP(A7,'пр.взв.'!B5:G68,4,FALSE)</f>
        <v>УФО, Тюменская, Тюмень, Д</v>
      </c>
      <c r="E7" s="4"/>
      <c r="F7" s="2"/>
      <c r="G7" s="2"/>
      <c r="H7" s="218">
        <v>18</v>
      </c>
      <c r="I7" s="215" t="str">
        <f>VLOOKUP(H7,'пр.взв.'!B9:C72,2,FALSE)</f>
        <v>Цыганок Дмитрий Сергеевич</v>
      </c>
      <c r="J7" s="215" t="str">
        <f>VLOOKUP(H7,'пр.взв.'!B9:E72,3,FALSE)</f>
        <v>22.08.1990, МС</v>
      </c>
      <c r="K7" s="215" t="str">
        <f>VLOOKUP(H7,'пр.взв.'!B9:E72,4,FALSE)</f>
        <v>ДВФО, Хабаровский, Комсомольск, МО</v>
      </c>
      <c r="L7" s="80"/>
      <c r="M7" s="82"/>
    </row>
    <row r="8" spans="1:13" ht="16.5" thickBot="1">
      <c r="A8" s="217"/>
      <c r="B8" s="213"/>
      <c r="C8" s="213"/>
      <c r="D8" s="213"/>
      <c r="E8" s="5"/>
      <c r="F8" s="9"/>
      <c r="G8" s="2"/>
      <c r="H8" s="209"/>
      <c r="I8" s="216"/>
      <c r="J8" s="216"/>
      <c r="K8" s="216"/>
      <c r="L8" s="81"/>
      <c r="M8" s="82"/>
    </row>
    <row r="9" spans="1:13" ht="15.75">
      <c r="A9" s="210">
        <v>9</v>
      </c>
      <c r="B9" s="212" t="str">
        <f>VLOOKUP(A9,'пр.взв.'!B9:C72,2,FALSE)</f>
        <v>Кучук Александр Владимирович</v>
      </c>
      <c r="C9" s="212" t="str">
        <f>VLOOKUP(A9,'пр.взв.'!B5:G68,3,FALSE)</f>
        <v>05.04.1990, КМС</v>
      </c>
      <c r="D9" s="212" t="str">
        <f>VLOOKUP(A9,'пр.взв.'!B5:G68,4,FALSE)</f>
        <v>СФО, Иркутская, У-Сибирское, МО</v>
      </c>
      <c r="E9" s="5"/>
      <c r="F9" s="6"/>
      <c r="G9" s="2"/>
      <c r="H9" s="208">
        <v>10</v>
      </c>
      <c r="I9" s="206" t="str">
        <f>VLOOKUP(H9,'пр.взв.'!B11:C74,2,FALSE)</f>
        <v>Николаенко Игорь Александрович</v>
      </c>
      <c r="J9" s="206" t="str">
        <f>VLOOKUP(H9,'пр.взв.'!B11:E74,3,FALSE)</f>
        <v>03.12.1990, КМС</v>
      </c>
      <c r="K9" s="206" t="str">
        <f>VLOOKUP(H9,'пр.взв.'!B11:E74,4,FALSE)</f>
        <v>УФО, Свердловская, Екатеринбург, Д</v>
      </c>
      <c r="L9" s="81"/>
      <c r="M9" s="83"/>
    </row>
    <row r="10" spans="1:13" ht="15.75">
      <c r="A10" s="211"/>
      <c r="B10" s="213"/>
      <c r="C10" s="213"/>
      <c r="D10" s="213"/>
      <c r="E10" s="10"/>
      <c r="F10" s="7"/>
      <c r="G10" s="2"/>
      <c r="H10" s="209"/>
      <c r="I10" s="207"/>
      <c r="J10" s="207"/>
      <c r="K10" s="207"/>
      <c r="L10" s="79"/>
      <c r="M10" s="84"/>
    </row>
    <row r="11" spans="1:13" ht="15.75">
      <c r="A11" s="211">
        <v>25</v>
      </c>
      <c r="B11" s="207" t="str">
        <f>VLOOKUP(A11,'пр.взв.'!B11:C74,2,FALSE)</f>
        <v>Парсоян Артак Сейранович</v>
      </c>
      <c r="C11" s="207" t="str">
        <f>VLOOKUP(A11,'пр.взв.'!B5:G68,3,FALSE)</f>
        <v>18.05.1991, КМС</v>
      </c>
      <c r="D11" s="207" t="str">
        <f>VLOOKUP(A11,'пр.взв.'!B5:G68,4,FALSE)</f>
        <v>СФО, Новосибирская, Новосибирск, Л</v>
      </c>
      <c r="E11" s="3"/>
      <c r="F11" s="7"/>
      <c r="G11" s="2"/>
      <c r="H11" s="218">
        <v>26</v>
      </c>
      <c r="I11" s="215" t="str">
        <f>VLOOKUP(H11,'пр.взв.'!B13:C76,2,FALSE)</f>
        <v>Суханов Денис Николаевич</v>
      </c>
      <c r="J11" s="215" t="str">
        <f>VLOOKUP(H11,'пр.взв.'!B13:E76,3,FALSE)</f>
        <v>20.03.1991, МСМК</v>
      </c>
      <c r="K11" s="215" t="str">
        <f>VLOOKUP(H11,'пр.взв.'!B13:E76,4,FALSE)</f>
        <v>УФО, Курганская, Курган, МО</v>
      </c>
      <c r="M11" s="85"/>
    </row>
    <row r="12" spans="1:13" ht="16.5" thickBot="1">
      <c r="A12" s="217"/>
      <c r="B12" s="213"/>
      <c r="C12" s="213"/>
      <c r="D12" s="213"/>
      <c r="E12" s="2"/>
      <c r="F12" s="7"/>
      <c r="G12" s="9"/>
      <c r="H12" s="209"/>
      <c r="I12" s="216"/>
      <c r="J12" s="216"/>
      <c r="K12" s="216"/>
      <c r="M12" s="85"/>
    </row>
    <row r="13" spans="1:14" ht="15.75">
      <c r="A13" s="210">
        <v>5</v>
      </c>
      <c r="B13" s="212" t="str">
        <f>VLOOKUP(A13,'пр.взв.'!B13:C76,2,FALSE)</f>
        <v>Андриевских Евгений Сергеевич</v>
      </c>
      <c r="C13" s="212" t="str">
        <f>VLOOKUP(A13,'пр.взв.'!B5:G68,3,FALSE)</f>
        <v>14.07.1991, КМС</v>
      </c>
      <c r="D13" s="212" t="str">
        <f>VLOOKUP(A13,'пр.взв.'!B5:G68,4,FALSE)</f>
        <v>УФО, Курганская, Шадринск, МО</v>
      </c>
      <c r="E13" s="2"/>
      <c r="F13" s="7"/>
      <c r="G13" s="13"/>
      <c r="H13" s="208">
        <v>6</v>
      </c>
      <c r="I13" s="206" t="str">
        <f>VLOOKUP(H13,'пр.взв.'!B15:C78,2,FALSE)</f>
        <v>Сергеев Степан Евгеньевич</v>
      </c>
      <c r="J13" s="206" t="str">
        <f>VLOOKUP(H13,'пр.взв.'!B15:E78,3,FALSE)</f>
        <v>22.05.1991, КМС</v>
      </c>
      <c r="K13" s="206" t="str">
        <f>VLOOKUP(H13,'пр.взв.'!B15:E78,4,FALSE)</f>
        <v>ДВФО, Приморский, Владивосток, МО</v>
      </c>
      <c r="M13" s="85"/>
      <c r="N13" s="87"/>
    </row>
    <row r="14" spans="1:14" ht="15.75">
      <c r="A14" s="211"/>
      <c r="B14" s="213"/>
      <c r="C14" s="213"/>
      <c r="D14" s="213"/>
      <c r="E14" s="8"/>
      <c r="F14" s="7"/>
      <c r="G14" s="2"/>
      <c r="H14" s="209"/>
      <c r="I14" s="207"/>
      <c r="J14" s="207"/>
      <c r="K14" s="207"/>
      <c r="L14" s="80"/>
      <c r="M14" s="84"/>
      <c r="N14" s="85"/>
    </row>
    <row r="15" spans="1:14" ht="15.75">
      <c r="A15" s="211">
        <v>21</v>
      </c>
      <c r="B15" s="207" t="str">
        <f>VLOOKUP(A15,'пр.взв.'!B15:C78,2,FALSE)</f>
        <v>Жданов Владимир Васильевич</v>
      </c>
      <c r="C15" s="207" t="str">
        <f>VLOOKUP(A15,'пр.взв.'!B5:G68,3,FALSE)</f>
        <v>29.01.1990, КМС</v>
      </c>
      <c r="D15" s="207" t="str">
        <f>VLOOKUP(A15,'пр.взв.'!B5:G68,4,FALSE)</f>
        <v>СФО, Алтайский, Барнаул, Д</v>
      </c>
      <c r="E15" s="4"/>
      <c r="F15" s="7"/>
      <c r="G15" s="2"/>
      <c r="H15" s="218">
        <v>22</v>
      </c>
      <c r="I15" s="215" t="str">
        <f>VLOOKUP(H15,'пр.взв.'!B17:C80,2,FALSE)</f>
        <v>Нариманов Айюб Яшар-Оглы</v>
      </c>
      <c r="J15" s="215" t="str">
        <f>VLOOKUP(H15,'пр.взв.'!B17:E80,3,FALSE)</f>
        <v>10.07.1990, КМС</v>
      </c>
      <c r="K15" s="215" t="str">
        <f>VLOOKUP(H15,'пр.взв.'!B17:E80,4,FALSE)</f>
        <v>СФО, Новосибирская, Болотное, СС</v>
      </c>
      <c r="L15" s="81"/>
      <c r="M15" s="84"/>
      <c r="N15" s="85"/>
    </row>
    <row r="16" spans="1:14" ht="16.5" thickBot="1">
      <c r="A16" s="217"/>
      <c r="B16" s="213"/>
      <c r="C16" s="213"/>
      <c r="D16" s="213"/>
      <c r="E16" s="5"/>
      <c r="F16" s="11"/>
      <c r="G16" s="2"/>
      <c r="H16" s="209"/>
      <c r="I16" s="216"/>
      <c r="J16" s="216"/>
      <c r="K16" s="216"/>
      <c r="L16" s="81"/>
      <c r="M16" s="86"/>
      <c r="N16" s="85"/>
    </row>
    <row r="17" spans="1:14" ht="15.75">
      <c r="A17" s="210">
        <v>13</v>
      </c>
      <c r="B17" s="212" t="str">
        <f>VLOOKUP(A17,'пр.взв.'!B17:C80,2,FALSE)</f>
        <v>Николаев Владимир Владимирович</v>
      </c>
      <c r="C17" s="212" t="str">
        <f>VLOOKUP(A17,'пр.взв.'!B5:G68,3,FALSE)</f>
        <v>27.03.1991, КМС</v>
      </c>
      <c r="D17" s="212" t="str">
        <f>VLOOKUP(A17,'пр.взв.'!B5:G68,4,FALSE)</f>
        <v>УФО, Свердловская, В.Пышма, Д</v>
      </c>
      <c r="E17" s="5"/>
      <c r="F17" s="2"/>
      <c r="G17" s="2"/>
      <c r="H17" s="208">
        <v>14</v>
      </c>
      <c r="I17" s="206" t="str">
        <f>VLOOKUP(H17,'пр.взв.'!B19:C82,2,FALSE)</f>
        <v>Анохин Станислав Алексеевич</v>
      </c>
      <c r="J17" s="206" t="str">
        <f>VLOOKUP(H17,'пр.взв.'!B19:E82,3,FALSE)</f>
        <v>11.12.1991, КМС</v>
      </c>
      <c r="K17" s="206" t="str">
        <f>VLOOKUP(H17,'пр.взв.'!B19:E82,4,FALSE)</f>
        <v>СФО, Красноярский, Красноярск, МО</v>
      </c>
      <c r="L17" s="81"/>
      <c r="M17" s="82"/>
      <c r="N17" s="85"/>
    </row>
    <row r="18" spans="1:14" ht="15.75">
      <c r="A18" s="211"/>
      <c r="B18" s="213"/>
      <c r="C18" s="213"/>
      <c r="D18" s="213"/>
      <c r="E18" s="10"/>
      <c r="F18" s="2"/>
      <c r="G18" s="2"/>
      <c r="H18" s="209"/>
      <c r="I18" s="207"/>
      <c r="J18" s="207"/>
      <c r="K18" s="207"/>
      <c r="L18" s="79"/>
      <c r="M18" s="82"/>
      <c r="N18" s="85"/>
    </row>
    <row r="19" spans="1:14" ht="15.75">
      <c r="A19" s="211">
        <v>29</v>
      </c>
      <c r="B19" s="207" t="str">
        <f>VLOOKUP(A19,'пр.взв.'!B19:C82,2,FALSE)</f>
        <v>Алдохин Владимир Юрьевич</v>
      </c>
      <c r="C19" s="207" t="str">
        <f>VLOOKUP(A19,'пр.взв.'!B5:G68,3,FALSE)</f>
        <v>25.01.1991, КМС</v>
      </c>
      <c r="D19" s="207" t="str">
        <f>VLOOKUP(A19,'пр.взв.'!B5:G68,4,FALSE)</f>
        <v>УФО, челябинская, Увелка, МО</v>
      </c>
      <c r="E19" s="3"/>
      <c r="F19" s="2"/>
      <c r="G19" s="2"/>
      <c r="H19" s="218">
        <v>30</v>
      </c>
      <c r="I19" s="215" t="str">
        <f>VLOOKUP(H19,'пр.взв.'!B21:C84,2,FALSE)</f>
        <v>Агабекян Арцрун Мгерович</v>
      </c>
      <c r="J19" s="215" t="str">
        <f>VLOOKUP(H19,'пр.взв.'!B21:E84,3,FALSE)</f>
        <v>25.04.1991, КМС</v>
      </c>
      <c r="K19" s="215" t="str">
        <f>VLOOKUP(H19,'пр.взв.'!B21:E84,4,FALSE)</f>
        <v>СФО, Омская, Омск, МО</v>
      </c>
      <c r="N19" s="85"/>
    </row>
    <row r="20" spans="1:14" ht="16.5" thickBot="1">
      <c r="A20" s="217"/>
      <c r="B20" s="213"/>
      <c r="C20" s="213"/>
      <c r="D20" s="213"/>
      <c r="E20" s="2"/>
      <c r="F20" s="2"/>
      <c r="G20" s="45"/>
      <c r="H20" s="209"/>
      <c r="I20" s="216"/>
      <c r="J20" s="216"/>
      <c r="K20" s="216"/>
      <c r="N20" s="88"/>
    </row>
    <row r="21" spans="1:14" ht="15.75">
      <c r="A21" s="210">
        <v>3</v>
      </c>
      <c r="B21" s="212" t="str">
        <f>VLOOKUP(A21,'пр.взв.'!B5:C68,2,FALSE)</f>
        <v>Емченко Максим Юрьевич</v>
      </c>
      <c r="C21" s="212" t="str">
        <f>VLOOKUP(A21,'пр.взв.'!B5:G68,3,FALSE)</f>
        <v>21.06.1991, КМС</v>
      </c>
      <c r="D21" s="212" t="str">
        <f>VLOOKUP(A21,'пр.взв.'!B5:G68,4,FALSE)</f>
        <v>СФО, Омская, Омск, МО</v>
      </c>
      <c r="E21" s="2"/>
      <c r="F21" s="2"/>
      <c r="G21" s="2"/>
      <c r="H21" s="208">
        <v>4</v>
      </c>
      <c r="I21" s="206" t="str">
        <f>VLOOKUP(H21,'пр.взв.'!B7:C70,2,FALSE)</f>
        <v>Гориславский Игорь Александрович</v>
      </c>
      <c r="J21" s="206" t="str">
        <f>VLOOKUP(H21,'пр.взв.'!B7:E70,3,FALSE)</f>
        <v>14.04.1990, КМС</v>
      </c>
      <c r="K21" s="206" t="str">
        <f>VLOOKUP(H21,'пр.взв.'!B7:E70,4,FALSE)</f>
        <v>УФО, Свердловская, Н.Тагил, МО</v>
      </c>
      <c r="N21" s="85"/>
    </row>
    <row r="22" spans="1:14" ht="15.75">
      <c r="A22" s="211"/>
      <c r="B22" s="213"/>
      <c r="C22" s="213"/>
      <c r="D22" s="213"/>
      <c r="E22" s="8"/>
      <c r="F22" s="2"/>
      <c r="G22" s="2"/>
      <c r="H22" s="209"/>
      <c r="I22" s="207"/>
      <c r="J22" s="207"/>
      <c r="K22" s="207"/>
      <c r="N22" s="85"/>
    </row>
    <row r="23" spans="1:14" ht="15.75">
      <c r="A23" s="211">
        <v>19</v>
      </c>
      <c r="B23" s="207" t="str">
        <f>VLOOKUP(A23,'пр.взв.'!B23:C86,2,FALSE)</f>
        <v>Яковлев Николай Андреевич</v>
      </c>
      <c r="C23" s="207" t="str">
        <f>VLOOKUP(A23,'пр.взв.'!B5:G68,3,FALSE)</f>
        <v>04.12.1991, КМС</v>
      </c>
      <c r="D23" s="207" t="str">
        <f>VLOOKUP(A23,'пр.взв.'!B5:G68,4,FALSE)</f>
        <v>УФО, Курганская, Курган, МО</v>
      </c>
      <c r="E23" s="4"/>
      <c r="F23" s="2"/>
      <c r="G23" s="2"/>
      <c r="H23" s="218">
        <v>20</v>
      </c>
      <c r="I23" s="215" t="str">
        <f>VLOOKUP(H23,'пр.взв.'!B25:C88,2,FALSE)</f>
        <v>Чигжит Айдыс Танович</v>
      </c>
      <c r="J23" s="215" t="str">
        <f>VLOOKUP(H23,'пр.взв.'!B25:E88,3,FALSE)</f>
        <v>17.02.1990, 1р</v>
      </c>
      <c r="K23" s="215" t="str">
        <f>VLOOKUP(H23,'пр.взв.'!B25:E88,4,FALSE)</f>
        <v>СФО, Р.Тыва, Кызыл, МО</v>
      </c>
      <c r="L23" s="80"/>
      <c r="M23" s="82"/>
      <c r="N23" s="85"/>
    </row>
    <row r="24" spans="1:14" ht="16.5" thickBot="1">
      <c r="A24" s="217"/>
      <c r="B24" s="213"/>
      <c r="C24" s="213"/>
      <c r="D24" s="213"/>
      <c r="E24" s="5"/>
      <c r="F24" s="9"/>
      <c r="G24" s="2"/>
      <c r="H24" s="209"/>
      <c r="I24" s="216"/>
      <c r="J24" s="216"/>
      <c r="K24" s="216"/>
      <c r="L24" s="81"/>
      <c r="M24" s="82"/>
      <c r="N24" s="85"/>
    </row>
    <row r="25" spans="1:14" ht="15.75">
      <c r="A25" s="210">
        <v>11</v>
      </c>
      <c r="B25" s="212" t="str">
        <f>VLOOKUP(A25,'пр.взв.'!B25:C88,2,FALSE)</f>
        <v>Кудачин Амаду Мергенович</v>
      </c>
      <c r="C25" s="212" t="str">
        <f>VLOOKUP(A25,'пр.взв.'!B5:G68,3,FALSE)</f>
        <v>11.05.1991, КМС</v>
      </c>
      <c r="D25" s="212" t="str">
        <f>VLOOKUP(A25,'пр.взв.'!B5:G68,4,FALSE)</f>
        <v>СФО, Р.Алтай, ПР</v>
      </c>
      <c r="E25" s="5"/>
      <c r="F25" s="6"/>
      <c r="G25" s="2"/>
      <c r="H25" s="208">
        <v>12</v>
      </c>
      <c r="I25" s="206" t="str">
        <f>VLOOKUP(H25,'пр.взв.'!B27:C90,2,FALSE)</f>
        <v>Савоник Антон Иванович</v>
      </c>
      <c r="J25" s="206" t="str">
        <f>VLOOKUP(H25,'пр.взв.'!B27:E90,3,FALSE)</f>
        <v>19.12.1991, КМС</v>
      </c>
      <c r="K25" s="206" t="str">
        <f>VLOOKUP(H25,'пр.взв.'!B27:E90,4,FALSE)</f>
        <v>УФО, Курганская, Курган, МО</v>
      </c>
      <c r="L25" s="81"/>
      <c r="M25" s="83"/>
      <c r="N25" s="85"/>
    </row>
    <row r="26" spans="1:14" ht="15.75">
      <c r="A26" s="211"/>
      <c r="B26" s="213"/>
      <c r="C26" s="213"/>
      <c r="D26" s="213"/>
      <c r="E26" s="10"/>
      <c r="F26" s="7"/>
      <c r="G26" s="2"/>
      <c r="H26" s="209"/>
      <c r="I26" s="207"/>
      <c r="J26" s="207"/>
      <c r="K26" s="207"/>
      <c r="L26" s="79"/>
      <c r="M26" s="84"/>
      <c r="N26" s="85"/>
    </row>
    <row r="27" spans="1:14" ht="15.75">
      <c r="A27" s="211">
        <v>27</v>
      </c>
      <c r="B27" s="207" t="str">
        <f>VLOOKUP(A27,'пр.взв.'!B27:C90,2,FALSE)</f>
        <v>Мингазов марат Рашитович</v>
      </c>
      <c r="C27" s="207" t="str">
        <f>VLOOKUP(A27,'пр.взв.'!B5:G68,3,FALSE)</f>
        <v>13.02.1990, МС</v>
      </c>
      <c r="D27" s="207" t="str">
        <f>VLOOKUP(A27,'пр.взв.'!B5:G68,4,FALSE)</f>
        <v>УФО, Свердловская, В.Пышма, Д</v>
      </c>
      <c r="E27" s="3"/>
      <c r="F27" s="7"/>
      <c r="G27" s="2"/>
      <c r="H27" s="218">
        <v>28</v>
      </c>
      <c r="I27" s="215" t="str">
        <f>VLOOKUP(H27,'пр.взв.'!B29:C92,2,FALSE)</f>
        <v>Гуськов Антон Николаевич</v>
      </c>
      <c r="J27" s="215" t="str">
        <f>VLOOKUP(H27,'пр.взв.'!B29:E92,3,FALSE)</f>
        <v>13.05.1990, КМС</v>
      </c>
      <c r="K27" s="215" t="str">
        <f>VLOOKUP(H27,'пр.взв.'!B29:E92,4,FALSE)</f>
        <v>УФО, Курганская, Курган, МО</v>
      </c>
      <c r="M27" s="85"/>
      <c r="N27" s="85"/>
    </row>
    <row r="28" spans="1:14" ht="16.5" thickBot="1">
      <c r="A28" s="217"/>
      <c r="B28" s="213"/>
      <c r="C28" s="213"/>
      <c r="D28" s="213"/>
      <c r="E28" s="2"/>
      <c r="F28" s="7"/>
      <c r="G28" s="2"/>
      <c r="H28" s="209"/>
      <c r="I28" s="216"/>
      <c r="J28" s="216"/>
      <c r="K28" s="216"/>
      <c r="M28" s="85"/>
      <c r="N28" s="85"/>
    </row>
    <row r="29" spans="1:14" ht="15.75">
      <c r="A29" s="210">
        <v>7</v>
      </c>
      <c r="B29" s="212" t="str">
        <f>VLOOKUP(A29,'пр.взв.'!B5:C68,2,FALSE)</f>
        <v>Степанян Нарек Вагинагович</v>
      </c>
      <c r="C29" s="212" t="str">
        <f>VLOOKUP(A29,'пр.взв.'!B5:G68,3,FALSE)</f>
        <v>10.03.1991, КМС</v>
      </c>
      <c r="D29" s="212" t="str">
        <f>VLOOKUP(A29,'пр.взв.'!B5:G68,4,FALSE)</f>
        <v>СФО, Красноярский, Красноярск, МО</v>
      </c>
      <c r="E29" s="2"/>
      <c r="F29" s="7"/>
      <c r="G29" s="89"/>
      <c r="H29" s="208">
        <v>8</v>
      </c>
      <c r="I29" s="206" t="str">
        <f>VLOOKUP(H29,'пр.взв.'!B7:C70,2,FALSE)</f>
        <v>Леонов Антон Юрьевич</v>
      </c>
      <c r="J29" s="206" t="str">
        <f>VLOOKUP(H29,'пр.взв.'!B7:E70,3,FALSE)</f>
        <v>07.12.1990, КМС</v>
      </c>
      <c r="K29" s="206" t="str">
        <f>VLOOKUP(H29,'пр.взв.'!B7:E70,4,FALSE)</f>
        <v>ДВФО, Амурская, Благовещенк, МО</v>
      </c>
      <c r="M29" s="85"/>
      <c r="N29" s="88"/>
    </row>
    <row r="30" spans="1:13" ht="15.75">
      <c r="A30" s="211"/>
      <c r="B30" s="213"/>
      <c r="C30" s="213"/>
      <c r="D30" s="213"/>
      <c r="E30" s="8"/>
      <c r="F30" s="7"/>
      <c r="G30" s="2"/>
      <c r="H30" s="209"/>
      <c r="I30" s="207"/>
      <c r="J30" s="207"/>
      <c r="K30" s="207"/>
      <c r="M30" s="85"/>
    </row>
    <row r="31" spans="1:13" ht="15.75">
      <c r="A31" s="211">
        <v>23</v>
      </c>
      <c r="B31" s="207" t="str">
        <f>VLOOKUP(A31,'пр.взв.'!B31:C94,2,FALSE)</f>
        <v>Красилов Евгений Юрьевич</v>
      </c>
      <c r="C31" s="207" t="str">
        <f>VLOOKUP(A31,'пр.взв.'!B5:G68,3,FALSE)</f>
        <v>06.06.1991, КМС</v>
      </c>
      <c r="D31" s="207" t="str">
        <f>VLOOKUP(A31,'пр.взв.'!B5:G68,4,FALSE)</f>
        <v>УФО, Курганская, Курган, МО</v>
      </c>
      <c r="E31" s="4"/>
      <c r="F31" s="7"/>
      <c r="G31" s="2"/>
      <c r="H31" s="218">
        <v>24</v>
      </c>
      <c r="I31" s="215" t="str">
        <f>VLOOKUP(H31,'пр.взв.'!B33:C96,2,FALSE)</f>
        <v>Шемазашвили Георгий Кобаевич</v>
      </c>
      <c r="J31" s="215" t="str">
        <f>VLOOKUP(H31,'пр.взв.'!B33:E96,3,FALSE)</f>
        <v>03.09.1990, МС</v>
      </c>
      <c r="K31" s="215" t="str">
        <f>VLOOKUP(H31,'пр.взв.'!B33:E96,4,FALSE)</f>
        <v>СФО, Иркутская, Иркутск, Д</v>
      </c>
      <c r="L31" s="80"/>
      <c r="M31" s="84"/>
    </row>
    <row r="32" spans="1:13" ht="16.5" thickBot="1">
      <c r="A32" s="217"/>
      <c r="B32" s="213"/>
      <c r="C32" s="213"/>
      <c r="D32" s="213"/>
      <c r="E32" s="5"/>
      <c r="F32" s="11"/>
      <c r="G32" s="2"/>
      <c r="H32" s="209"/>
      <c r="I32" s="216"/>
      <c r="J32" s="216"/>
      <c r="K32" s="216"/>
      <c r="L32" s="81"/>
      <c r="M32" s="86"/>
    </row>
    <row r="33" spans="1:13" ht="15.75">
      <c r="A33" s="210">
        <v>15</v>
      </c>
      <c r="B33" s="212" t="str">
        <f>VLOOKUP(A33,'пр.взв.'!B33:C96,2,FALSE)</f>
        <v>Семиног Денис Вадимович</v>
      </c>
      <c r="C33" s="212" t="str">
        <f>VLOOKUP(A33,'пр.взв.'!B5:G68,3,FALSE)</f>
        <v>23.08.1991, МС</v>
      </c>
      <c r="D33" s="212" t="str">
        <f>VLOOKUP(A33,'пр.взв.'!B5:G68,4,FALSE)</f>
        <v>ДВФО, Амурская, Благовещенк, МО</v>
      </c>
      <c r="E33" s="5"/>
      <c r="F33" s="2"/>
      <c r="G33" s="2"/>
      <c r="H33" s="208">
        <v>16</v>
      </c>
      <c r="I33" s="206" t="str">
        <f>VLOOKUP(H33,'пр.взв.'!B35:C98,2,FALSE)</f>
        <v>Лапцевич Антон Сергеевич</v>
      </c>
      <c r="J33" s="206" t="str">
        <f>VLOOKUP(H33,'пр.взв.'!B35:E98,3,FALSE)</f>
        <v>04.01.1991, КМС</v>
      </c>
      <c r="K33" s="206" t="str">
        <f>VLOOKUP(H33,'пр.взв.'!B35:E98,4,FALSE)</f>
        <v>СФО, Новосибирская, Новосибирск, Б</v>
      </c>
      <c r="L33" s="81"/>
      <c r="M33" s="82"/>
    </row>
    <row r="34" spans="1:13" ht="15.75">
      <c r="A34" s="211"/>
      <c r="B34" s="213"/>
      <c r="C34" s="213"/>
      <c r="D34" s="213"/>
      <c r="E34" s="10"/>
      <c r="F34" s="2"/>
      <c r="G34" s="2"/>
      <c r="H34" s="209"/>
      <c r="I34" s="207"/>
      <c r="J34" s="207"/>
      <c r="K34" s="207"/>
      <c r="L34" s="79"/>
      <c r="M34" s="82"/>
    </row>
    <row r="35" spans="1:11" ht="15.75">
      <c r="A35" s="211">
        <v>31</v>
      </c>
      <c r="B35" s="207" t="e">
        <f>VLOOKUP(A35,'пр.взв.'!B35:C98,2,FALSE)</f>
        <v>#N/A</v>
      </c>
      <c r="C35" s="207" t="e">
        <f>VLOOKUP(A35,'пр.взв.'!B5:G68,3,FALSE)</f>
        <v>#N/A</v>
      </c>
      <c r="D35" s="207" t="e">
        <f>VLOOKUP(A35,'пр.взв.'!B5:G68,4,FALSE)</f>
        <v>#N/A</v>
      </c>
      <c r="E35" s="3"/>
      <c r="F35" s="2"/>
      <c r="G35" s="2"/>
      <c r="H35" s="218">
        <v>32</v>
      </c>
      <c r="I35" s="215" t="e">
        <f>VLOOKUP(H35,'пр.взв.'!B37:C100,2,FALSE)</f>
        <v>#N/A</v>
      </c>
      <c r="J35" s="215" t="e">
        <f>VLOOKUP(H35,'пр.взв.'!B37:E100,3,FALSE)</f>
        <v>#N/A</v>
      </c>
      <c r="K35" s="215" t="e">
        <f>VLOOKUP(H35,'пр.взв.'!B37:E100,4,FALSE)</f>
        <v>#N/A</v>
      </c>
    </row>
    <row r="36" spans="1:11" ht="13.5" customHeight="1" thickBot="1">
      <c r="A36" s="217"/>
      <c r="B36" s="219"/>
      <c r="C36" s="219"/>
      <c r="D36" s="219"/>
      <c r="H36" s="220"/>
      <c r="I36" s="216"/>
      <c r="J36" s="216"/>
      <c r="K36" s="216"/>
    </row>
    <row r="37" spans="1:16" ht="15.75">
      <c r="A37" s="1"/>
      <c r="B37" s="1"/>
      <c r="C37" s="1"/>
      <c r="E37" s="2"/>
      <c r="F37" s="2"/>
      <c r="G37" s="2"/>
      <c r="P37" s="32"/>
    </row>
    <row r="38" spans="1:16" ht="12.75">
      <c r="A38" s="38" t="s">
        <v>2</v>
      </c>
      <c r="B38" s="15"/>
      <c r="C38" s="29"/>
      <c r="D38" s="16"/>
      <c r="E38" s="21"/>
      <c r="F38" s="21"/>
      <c r="H38" s="38" t="s">
        <v>3</v>
      </c>
      <c r="I38" s="15"/>
      <c r="J38" s="29"/>
      <c r="K38" s="98"/>
      <c r="L38" s="26"/>
      <c r="M38" s="26"/>
      <c r="N38" s="15"/>
      <c r="O38" s="15"/>
      <c r="P38" s="15"/>
    </row>
    <row r="39" spans="1:16" ht="12.75">
      <c r="A39" s="1"/>
      <c r="B39" s="15"/>
      <c r="C39" s="26"/>
      <c r="I39" s="15"/>
      <c r="J39" s="26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5"/>
      <c r="D41" s="16"/>
      <c r="E41" s="21"/>
      <c r="I41" s="15"/>
      <c r="J41" s="25"/>
      <c r="K41" s="16"/>
      <c r="L41" s="21"/>
      <c r="N41" s="15"/>
      <c r="O41" s="15"/>
      <c r="P41" s="15"/>
    </row>
    <row r="42" spans="2:16" ht="12.75">
      <c r="B42" s="15"/>
      <c r="C42" s="25"/>
      <c r="D42" s="27"/>
      <c r="E42" s="26"/>
      <c r="I42" s="15"/>
      <c r="J42" s="25"/>
      <c r="K42" s="27"/>
      <c r="L42" s="26"/>
      <c r="N42" s="15"/>
      <c r="O42" s="15"/>
      <c r="P42" s="15"/>
    </row>
    <row r="43" spans="2:16" ht="12.75">
      <c r="B43" s="14"/>
      <c r="C43" s="18"/>
      <c r="D43" s="28"/>
      <c r="E43" s="95"/>
      <c r="I43" s="14"/>
      <c r="J43" s="18"/>
      <c r="K43" s="28"/>
      <c r="L43" s="95"/>
      <c r="N43" s="15"/>
      <c r="O43" s="15"/>
      <c r="P43" s="15"/>
    </row>
    <row r="44" spans="2:16" ht="12.75">
      <c r="B44" s="15"/>
      <c r="C44" s="24"/>
      <c r="D44" s="25"/>
      <c r="E44" s="22"/>
      <c r="I44" s="15"/>
      <c r="J44" s="24"/>
      <c r="K44" s="25"/>
      <c r="L44" s="22"/>
      <c r="N44" s="15"/>
      <c r="O44" s="15"/>
      <c r="P44" s="15"/>
    </row>
    <row r="45" spans="2:16" ht="12.75">
      <c r="B45" s="15"/>
      <c r="C45" s="21"/>
      <c r="D45" s="18"/>
      <c r="E45" s="25"/>
      <c r="I45" s="15"/>
      <c r="J45" s="21"/>
      <c r="K45" s="18"/>
      <c r="L45" s="25"/>
      <c r="N45" s="15"/>
      <c r="O45" s="15"/>
      <c r="P45" s="15"/>
    </row>
    <row r="46" spans="2:16" ht="12.75">
      <c r="B46" s="15"/>
      <c r="E46" s="85"/>
      <c r="I46" s="15"/>
      <c r="L46" s="85"/>
      <c r="N46" s="15"/>
      <c r="O46" s="15"/>
      <c r="P46" s="15"/>
    </row>
    <row r="47" spans="2:16" ht="12.75">
      <c r="B47" s="15"/>
      <c r="C47" s="16"/>
      <c r="D47" s="21"/>
      <c r="E47" s="25"/>
      <c r="F47" s="97"/>
      <c r="I47" s="15"/>
      <c r="J47" s="16"/>
      <c r="K47" s="21"/>
      <c r="L47" s="25"/>
      <c r="M47" s="97"/>
      <c r="N47" s="15"/>
      <c r="O47" s="15"/>
      <c r="P47" s="15"/>
    </row>
    <row r="48" spans="2:16" ht="12.75">
      <c r="B48" s="20"/>
      <c r="C48" s="22"/>
      <c r="D48" s="21"/>
      <c r="E48" s="25"/>
      <c r="F48" s="87"/>
      <c r="I48" s="20"/>
      <c r="J48" s="22"/>
      <c r="K48" s="21"/>
      <c r="L48" s="25"/>
      <c r="M48" s="87"/>
      <c r="N48" s="15"/>
      <c r="O48" s="15"/>
      <c r="P48" s="15"/>
    </row>
    <row r="49" spans="2:16" ht="12.75">
      <c r="B49" s="15"/>
      <c r="C49" s="25"/>
      <c r="D49" s="16"/>
      <c r="E49" s="25"/>
      <c r="F49" s="85"/>
      <c r="I49" s="15"/>
      <c r="J49" s="25"/>
      <c r="K49" s="16"/>
      <c r="L49" s="25"/>
      <c r="M49" s="85"/>
      <c r="N49" s="15"/>
      <c r="O49" s="15"/>
      <c r="P49" s="15"/>
    </row>
    <row r="50" spans="2:16" ht="12.75">
      <c r="B50" s="15"/>
      <c r="C50" s="26"/>
      <c r="D50" s="27"/>
      <c r="E50" s="25"/>
      <c r="F50" s="85"/>
      <c r="I50" s="15"/>
      <c r="J50" s="26"/>
      <c r="K50" s="27"/>
      <c r="L50" s="25"/>
      <c r="M50" s="85"/>
      <c r="N50" s="15"/>
      <c r="O50" s="15"/>
      <c r="P50" s="15"/>
    </row>
    <row r="51" spans="2:16" ht="12.75">
      <c r="B51" s="14"/>
      <c r="C51" s="17"/>
      <c r="D51" s="28"/>
      <c r="E51" s="96"/>
      <c r="F51" s="85"/>
      <c r="I51" s="14"/>
      <c r="J51" s="17"/>
      <c r="K51" s="28"/>
      <c r="L51" s="96"/>
      <c r="M51" s="85"/>
      <c r="N51" s="15"/>
      <c r="O51" s="15"/>
      <c r="P51" s="15"/>
    </row>
    <row r="52" spans="3:16" ht="12.75">
      <c r="C52" s="24"/>
      <c r="D52" s="25"/>
      <c r="E52" s="29"/>
      <c r="F52" s="85"/>
      <c r="J52" s="24"/>
      <c r="K52" s="25"/>
      <c r="L52" s="29"/>
      <c r="M52" s="85"/>
      <c r="N52" s="15"/>
      <c r="O52" s="15"/>
      <c r="P52" s="15"/>
    </row>
    <row r="53" spans="3:16" ht="12.75">
      <c r="C53" s="21"/>
      <c r="D53" s="18"/>
      <c r="E53" s="26"/>
      <c r="F53" s="88"/>
      <c r="J53" s="21"/>
      <c r="K53" s="18"/>
      <c r="L53" s="26"/>
      <c r="M53" s="88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3"/>
    </row>
  </sheetData>
  <sheetProtection/>
  <mergeCells count="135">
    <mergeCell ref="I35:I36"/>
    <mergeCell ref="J35:J36"/>
    <mergeCell ref="K35:K36"/>
    <mergeCell ref="A35:A36"/>
    <mergeCell ref="B35:B36"/>
    <mergeCell ref="C35:C36"/>
    <mergeCell ref="D35:D36"/>
    <mergeCell ref="H35:H36"/>
    <mergeCell ref="I33:I34"/>
    <mergeCell ref="J33:J34"/>
    <mergeCell ref="K33:K34"/>
    <mergeCell ref="A33:A34"/>
    <mergeCell ref="B33:B34"/>
    <mergeCell ref="C33:C34"/>
    <mergeCell ref="D33:D34"/>
    <mergeCell ref="H33:H34"/>
    <mergeCell ref="I31:I32"/>
    <mergeCell ref="J31:J32"/>
    <mergeCell ref="K31:K32"/>
    <mergeCell ref="A31:A32"/>
    <mergeCell ref="B31:B32"/>
    <mergeCell ref="C31:C32"/>
    <mergeCell ref="D31:D32"/>
    <mergeCell ref="H31:H32"/>
    <mergeCell ref="K29:K30"/>
    <mergeCell ref="A29:A30"/>
    <mergeCell ref="B29:B30"/>
    <mergeCell ref="C29:C30"/>
    <mergeCell ref="D29:D30"/>
    <mergeCell ref="H29:H30"/>
    <mergeCell ref="I29:I30"/>
    <mergeCell ref="J29:J30"/>
    <mergeCell ref="A27:A28"/>
    <mergeCell ref="B27:B28"/>
    <mergeCell ref="C27:C28"/>
    <mergeCell ref="D27:D28"/>
    <mergeCell ref="A25:A26"/>
    <mergeCell ref="B25:B26"/>
    <mergeCell ref="C25:C26"/>
    <mergeCell ref="D25:D26"/>
    <mergeCell ref="K27:K28"/>
    <mergeCell ref="H25:H26"/>
    <mergeCell ref="H27:H28"/>
    <mergeCell ref="I25:I26"/>
    <mergeCell ref="J25:J26"/>
    <mergeCell ref="K25:K26"/>
    <mergeCell ref="I27:I28"/>
    <mergeCell ref="J27:J28"/>
    <mergeCell ref="K23:K24"/>
    <mergeCell ref="A23:A24"/>
    <mergeCell ref="B23:B24"/>
    <mergeCell ref="C23:C24"/>
    <mergeCell ref="D23:D24"/>
    <mergeCell ref="H23:H24"/>
    <mergeCell ref="I23:I24"/>
    <mergeCell ref="J23:J24"/>
    <mergeCell ref="I21:I22"/>
    <mergeCell ref="J21:J22"/>
    <mergeCell ref="K21:K22"/>
    <mergeCell ref="A21:A22"/>
    <mergeCell ref="B21:B22"/>
    <mergeCell ref="C21:C22"/>
    <mergeCell ref="D21:D22"/>
    <mergeCell ref="H21:H22"/>
    <mergeCell ref="I19:I20"/>
    <mergeCell ref="J19:J20"/>
    <mergeCell ref="K19:K20"/>
    <mergeCell ref="A19:A20"/>
    <mergeCell ref="B19:B20"/>
    <mergeCell ref="C19:C20"/>
    <mergeCell ref="D19:D20"/>
    <mergeCell ref="H19:H20"/>
    <mergeCell ref="I17:I18"/>
    <mergeCell ref="J17:J18"/>
    <mergeCell ref="K17:K18"/>
    <mergeCell ref="A17:A18"/>
    <mergeCell ref="B17:B18"/>
    <mergeCell ref="C17:C18"/>
    <mergeCell ref="D17:D18"/>
    <mergeCell ref="H17:H18"/>
    <mergeCell ref="I15:I16"/>
    <mergeCell ref="J15:J16"/>
    <mergeCell ref="K15:K16"/>
    <mergeCell ref="A15:A16"/>
    <mergeCell ref="B15:B16"/>
    <mergeCell ref="C15:C16"/>
    <mergeCell ref="D15:D16"/>
    <mergeCell ref="H15:H16"/>
    <mergeCell ref="I13:I14"/>
    <mergeCell ref="J13:J14"/>
    <mergeCell ref="K13:K14"/>
    <mergeCell ref="A13:A14"/>
    <mergeCell ref="B13:B14"/>
    <mergeCell ref="C13:C14"/>
    <mergeCell ref="D13:D14"/>
    <mergeCell ref="H13:H14"/>
    <mergeCell ref="I11:I12"/>
    <mergeCell ref="J11:J12"/>
    <mergeCell ref="K11:K12"/>
    <mergeCell ref="A11:A12"/>
    <mergeCell ref="B11:B12"/>
    <mergeCell ref="C11:C12"/>
    <mergeCell ref="D11:D12"/>
    <mergeCell ref="H11:H12"/>
    <mergeCell ref="I9:I10"/>
    <mergeCell ref="J9:J10"/>
    <mergeCell ref="K9:K10"/>
    <mergeCell ref="A9:A10"/>
    <mergeCell ref="B9:B10"/>
    <mergeCell ref="C9:C10"/>
    <mergeCell ref="D9:D10"/>
    <mergeCell ref="H9:H10"/>
    <mergeCell ref="I7:I8"/>
    <mergeCell ref="J7:J8"/>
    <mergeCell ref="K7:K8"/>
    <mergeCell ref="A7:A8"/>
    <mergeCell ref="B7:B8"/>
    <mergeCell ref="C7:C8"/>
    <mergeCell ref="D7:D8"/>
    <mergeCell ref="H7:H8"/>
    <mergeCell ref="D5:D6"/>
    <mergeCell ref="A1:G1"/>
    <mergeCell ref="A2:G2"/>
    <mergeCell ref="H1:N1"/>
    <mergeCell ref="H2:N2"/>
    <mergeCell ref="A4:B4"/>
    <mergeCell ref="K5:K6"/>
    <mergeCell ref="H5:H6"/>
    <mergeCell ref="J3:K3"/>
    <mergeCell ref="C3:D3"/>
    <mergeCell ref="I5:I6"/>
    <mergeCell ref="J5:J6"/>
    <mergeCell ref="A5:A6"/>
    <mergeCell ref="B5:B6"/>
    <mergeCell ref="C5:C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4">
      <selection activeCell="H4" sqref="H4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192" t="str">
        <f>HYPERLINK('[1]реквизиты'!$A$2)</f>
        <v>Первенство Азиатских федеральных округов России(УФО,СФО,ДВФО) по самбо среди юниоров 1990-91 г.р.</v>
      </c>
      <c r="B1" s="193"/>
      <c r="C1" s="193"/>
      <c r="D1" s="193"/>
      <c r="E1" s="193"/>
      <c r="F1" s="193"/>
      <c r="G1" s="193"/>
      <c r="H1" s="194"/>
    </row>
    <row r="2" spans="1:8" ht="12.75" customHeight="1">
      <c r="A2" s="227" t="str">
        <f>HYPERLINK('[1]реквизиты'!$A$3)</f>
        <v>22-23 апреля 2010 г            г.Челябинск</v>
      </c>
      <c r="B2" s="227"/>
      <c r="C2" s="227"/>
      <c r="D2" s="227"/>
      <c r="E2" s="227"/>
      <c r="F2" s="227"/>
      <c r="G2" s="227"/>
      <c r="H2" s="227"/>
    </row>
    <row r="3" spans="1:8" ht="18.75" thickBot="1">
      <c r="A3" s="228" t="s">
        <v>65</v>
      </c>
      <c r="B3" s="228"/>
      <c r="C3" s="228"/>
      <c r="D3" s="228"/>
      <c r="E3" s="228"/>
      <c r="F3" s="228"/>
      <c r="G3" s="228"/>
      <c r="H3" s="228"/>
    </row>
    <row r="4" spans="2:8" ht="18.75" thickBot="1">
      <c r="B4" s="148"/>
      <c r="C4" s="149"/>
      <c r="D4" s="229" t="str">
        <f>HYPERLINK('[3]пр.взв.'!F3)</f>
        <v>в.к.   кг</v>
      </c>
      <c r="E4" s="230"/>
      <c r="F4" s="231"/>
      <c r="G4" s="149"/>
      <c r="H4" s="149"/>
    </row>
    <row r="5" spans="1:8" ht="18.75" thickBot="1">
      <c r="A5" s="149"/>
      <c r="B5" s="149"/>
      <c r="C5" s="149"/>
      <c r="D5" s="149"/>
      <c r="E5" s="149"/>
      <c r="F5" s="149"/>
      <c r="G5" s="149"/>
      <c r="H5" s="149"/>
    </row>
    <row r="6" spans="1:10" ht="12.75" customHeight="1">
      <c r="A6" s="240" t="s">
        <v>66</v>
      </c>
      <c r="B6" s="235" t="str">
        <f>VLOOKUP(J6,'пр.взв.'!B6:G133,2,FALSE)</f>
        <v>Шемазашвили Георгий Кобаевич</v>
      </c>
      <c r="C6" s="235"/>
      <c r="D6" s="235"/>
      <c r="E6" s="235"/>
      <c r="F6" s="235"/>
      <c r="G6" s="235"/>
      <c r="H6" s="221" t="str">
        <f>VLOOKUP(J6,'пр.взв.'!B6:G133,3,FALSE)</f>
        <v>03.09.1990, МС</v>
      </c>
      <c r="I6" s="149"/>
      <c r="J6" s="153">
        <v>24</v>
      </c>
    </row>
    <row r="7" spans="1:10" ht="12.75" customHeight="1">
      <c r="A7" s="241"/>
      <c r="B7" s="236"/>
      <c r="C7" s="236"/>
      <c r="D7" s="236"/>
      <c r="E7" s="236"/>
      <c r="F7" s="236"/>
      <c r="G7" s="236"/>
      <c r="H7" s="222"/>
      <c r="I7" s="149"/>
      <c r="J7" s="153"/>
    </row>
    <row r="8" spans="1:10" ht="12.75" customHeight="1">
      <c r="A8" s="241"/>
      <c r="B8" s="223" t="str">
        <f>VLOOKUP(J6,'пр.взв.'!B6:G133,4,FALSE)</f>
        <v>СФО, Иркутская, Иркутск, Д</v>
      </c>
      <c r="C8" s="223"/>
      <c r="D8" s="223"/>
      <c r="E8" s="223"/>
      <c r="F8" s="223"/>
      <c r="G8" s="223"/>
      <c r="H8" s="224"/>
      <c r="I8" s="149"/>
      <c r="J8" s="153"/>
    </row>
    <row r="9" spans="1:10" ht="13.5" customHeight="1" thickBot="1">
      <c r="A9" s="242"/>
      <c r="B9" s="225"/>
      <c r="C9" s="225"/>
      <c r="D9" s="225"/>
      <c r="E9" s="225"/>
      <c r="F9" s="225"/>
      <c r="G9" s="225"/>
      <c r="H9" s="226"/>
      <c r="I9" s="149"/>
      <c r="J9" s="153"/>
    </row>
    <row r="10" spans="1:10" ht="18.75" thickBot="1">
      <c r="A10" s="149"/>
      <c r="B10" s="149"/>
      <c r="C10" s="149"/>
      <c r="D10" s="149"/>
      <c r="E10" s="149"/>
      <c r="F10" s="149"/>
      <c r="G10" s="149"/>
      <c r="H10" s="149"/>
      <c r="I10" s="149"/>
      <c r="J10" s="153"/>
    </row>
    <row r="11" spans="1:10" ht="12.75" customHeight="1">
      <c r="A11" s="237" t="s">
        <v>67</v>
      </c>
      <c r="B11" s="235" t="str">
        <f>VLOOKUP(J11,'пр.взв.'!B6:G133,2,FALSE)</f>
        <v>Мингазов марат Рашитович</v>
      </c>
      <c r="C11" s="235"/>
      <c r="D11" s="235"/>
      <c r="E11" s="235"/>
      <c r="F11" s="235"/>
      <c r="G11" s="235"/>
      <c r="H11" s="221" t="str">
        <f>VLOOKUP(J11,'пр.взв.'!B6:G133,3,FALSE)</f>
        <v>13.02.1990, МС</v>
      </c>
      <c r="I11" s="149"/>
      <c r="J11" s="153">
        <v>27</v>
      </c>
    </row>
    <row r="12" spans="1:10" ht="12.75" customHeight="1">
      <c r="A12" s="238"/>
      <c r="B12" s="236"/>
      <c r="C12" s="236"/>
      <c r="D12" s="236"/>
      <c r="E12" s="236"/>
      <c r="F12" s="236"/>
      <c r="G12" s="236"/>
      <c r="H12" s="222"/>
      <c r="I12" s="149"/>
      <c r="J12" s="153"/>
    </row>
    <row r="13" spans="1:10" ht="12.75" customHeight="1">
      <c r="A13" s="238"/>
      <c r="B13" s="223" t="str">
        <f>VLOOKUP(J11,'пр.взв.'!B6:G133,4,FALSE)</f>
        <v>УФО, Свердловская, В.Пышма, Д</v>
      </c>
      <c r="C13" s="223"/>
      <c r="D13" s="223"/>
      <c r="E13" s="223"/>
      <c r="F13" s="223"/>
      <c r="G13" s="223"/>
      <c r="H13" s="224"/>
      <c r="I13" s="149"/>
      <c r="J13" s="153"/>
    </row>
    <row r="14" spans="1:10" ht="13.5" customHeight="1" thickBot="1">
      <c r="A14" s="239"/>
      <c r="B14" s="225"/>
      <c r="C14" s="225"/>
      <c r="D14" s="225"/>
      <c r="E14" s="225"/>
      <c r="F14" s="225"/>
      <c r="G14" s="225"/>
      <c r="H14" s="226"/>
      <c r="I14" s="149"/>
      <c r="J14" s="153"/>
    </row>
    <row r="15" spans="1:10" ht="18.75" thickBot="1">
      <c r="A15" s="149"/>
      <c r="B15" s="149"/>
      <c r="C15" s="149"/>
      <c r="D15" s="149"/>
      <c r="E15" s="149"/>
      <c r="F15" s="149"/>
      <c r="G15" s="149"/>
      <c r="H15" s="149"/>
      <c r="I15" s="149"/>
      <c r="J15" s="153"/>
    </row>
    <row r="16" spans="1:10" ht="12.75" customHeight="1">
      <c r="A16" s="232" t="s">
        <v>68</v>
      </c>
      <c r="B16" s="235" t="str">
        <f>VLOOKUP(J16,'пр.взв.'!B6:G133,2,FALSE)</f>
        <v>Жданов Владимир Васильевич</v>
      </c>
      <c r="C16" s="235"/>
      <c r="D16" s="235"/>
      <c r="E16" s="235"/>
      <c r="F16" s="235"/>
      <c r="G16" s="235"/>
      <c r="H16" s="221" t="str">
        <f>VLOOKUP(J16,'пр.взв.'!B6:G133,3,FALSE)</f>
        <v>29.01.1990, КМС</v>
      </c>
      <c r="I16" s="149"/>
      <c r="J16" s="153">
        <v>21</v>
      </c>
    </row>
    <row r="17" spans="1:10" ht="12.75" customHeight="1">
      <c r="A17" s="233"/>
      <c r="B17" s="236"/>
      <c r="C17" s="236"/>
      <c r="D17" s="236"/>
      <c r="E17" s="236"/>
      <c r="F17" s="236"/>
      <c r="G17" s="236"/>
      <c r="H17" s="222"/>
      <c r="I17" s="149"/>
      <c r="J17" s="153"/>
    </row>
    <row r="18" spans="1:10" ht="12.75" customHeight="1">
      <c r="A18" s="233"/>
      <c r="B18" s="223" t="str">
        <f>VLOOKUP(J16,'пр.взв.'!B6:G133,4,FALSE)</f>
        <v>СФО, Алтайский, Барнаул, Д</v>
      </c>
      <c r="C18" s="223"/>
      <c r="D18" s="223"/>
      <c r="E18" s="223"/>
      <c r="F18" s="223"/>
      <c r="G18" s="223"/>
      <c r="H18" s="224"/>
      <c r="I18" s="149"/>
      <c r="J18" s="153"/>
    </row>
    <row r="19" spans="1:10" ht="13.5" customHeight="1" thickBot="1">
      <c r="A19" s="234"/>
      <c r="B19" s="225"/>
      <c r="C19" s="225"/>
      <c r="D19" s="225"/>
      <c r="E19" s="225"/>
      <c r="F19" s="225"/>
      <c r="G19" s="225"/>
      <c r="H19" s="226"/>
      <c r="I19" s="149"/>
      <c r="J19" s="153"/>
    </row>
    <row r="20" spans="1:10" ht="18.75" thickBot="1">
      <c r="A20" s="149"/>
      <c r="B20" s="149"/>
      <c r="C20" s="149"/>
      <c r="D20" s="149"/>
      <c r="E20" s="149"/>
      <c r="F20" s="149"/>
      <c r="G20" s="149"/>
      <c r="H20" s="149"/>
      <c r="I20" s="149"/>
      <c r="J20" s="153"/>
    </row>
    <row r="21" spans="1:10" ht="12.75" customHeight="1">
      <c r="A21" s="232" t="s">
        <v>68</v>
      </c>
      <c r="B21" s="235" t="str">
        <f>VLOOKUP(J21,'пр.взв.'!B6:G133,2,FALSE)</f>
        <v>Суханов Денис Николаевич</v>
      </c>
      <c r="C21" s="235"/>
      <c r="D21" s="235"/>
      <c r="E21" s="235"/>
      <c r="F21" s="235"/>
      <c r="G21" s="235"/>
      <c r="H21" s="221" t="str">
        <f>VLOOKUP(J21,'пр.взв.'!B7:G138,3,FALSE)</f>
        <v>20.03.1991, МСМК</v>
      </c>
      <c r="I21" s="149"/>
      <c r="J21" s="153">
        <v>26</v>
      </c>
    </row>
    <row r="22" spans="1:10" ht="12.75" customHeight="1">
      <c r="A22" s="233"/>
      <c r="B22" s="236"/>
      <c r="C22" s="236"/>
      <c r="D22" s="236"/>
      <c r="E22" s="236"/>
      <c r="F22" s="236"/>
      <c r="G22" s="236"/>
      <c r="H22" s="222"/>
      <c r="I22" s="149"/>
      <c r="J22" s="153"/>
    </row>
    <row r="23" spans="1:9" ht="12.75" customHeight="1">
      <c r="A23" s="233"/>
      <c r="B23" s="223" t="str">
        <f>VLOOKUP(J21,'пр.взв.'!B6:G133,4,FALSE)</f>
        <v>УФО, Курганская, Курган, МО</v>
      </c>
      <c r="C23" s="223"/>
      <c r="D23" s="223"/>
      <c r="E23" s="223"/>
      <c r="F23" s="223"/>
      <c r="G23" s="223"/>
      <c r="H23" s="224"/>
      <c r="I23" s="149"/>
    </row>
    <row r="24" spans="1:9" ht="13.5" customHeight="1" thickBot="1">
      <c r="A24" s="234"/>
      <c r="B24" s="225"/>
      <c r="C24" s="225"/>
      <c r="D24" s="225"/>
      <c r="E24" s="225"/>
      <c r="F24" s="225"/>
      <c r="G24" s="225"/>
      <c r="H24" s="226"/>
      <c r="I24" s="149"/>
    </row>
    <row r="25" spans="1:8" ht="18">
      <c r="A25" s="149"/>
      <c r="B25" s="149"/>
      <c r="C25" s="149"/>
      <c r="D25" s="149"/>
      <c r="E25" s="149"/>
      <c r="F25" s="149"/>
      <c r="G25" s="149"/>
      <c r="H25" s="149"/>
    </row>
    <row r="26" spans="1:8" ht="18">
      <c r="A26" s="149" t="s">
        <v>70</v>
      </c>
      <c r="B26" s="149"/>
      <c r="C26" s="149"/>
      <c r="D26" s="149"/>
      <c r="E26" s="149"/>
      <c r="F26" s="149"/>
      <c r="G26" s="149"/>
      <c r="H26" s="149"/>
    </row>
    <row r="27" ht="13.5" thickBot="1"/>
    <row r="28" spans="1:10" ht="12.75" customHeight="1">
      <c r="A28" s="243" t="str">
        <f>VLOOKUP(J28,'пр.взв.'!B7:G133,6,FALSE)</f>
        <v>Журавлев Ю.М., Магура И.Б.</v>
      </c>
      <c r="B28" s="244"/>
      <c r="C28" s="244"/>
      <c r="D28" s="244"/>
      <c r="E28" s="244"/>
      <c r="F28" s="244"/>
      <c r="G28" s="244"/>
      <c r="H28" s="245"/>
      <c r="J28">
        <v>24</v>
      </c>
    </row>
    <row r="29" spans="1:8" ht="13.5" customHeight="1" thickBot="1">
      <c r="A29" s="246"/>
      <c r="B29" s="225"/>
      <c r="C29" s="225"/>
      <c r="D29" s="225"/>
      <c r="E29" s="225"/>
      <c r="F29" s="225"/>
      <c r="G29" s="225"/>
      <c r="H29" s="226"/>
    </row>
    <row r="32" spans="1:8" ht="18">
      <c r="A32" s="149" t="s">
        <v>69</v>
      </c>
      <c r="B32" s="149"/>
      <c r="C32" s="149"/>
      <c r="D32" s="149"/>
      <c r="E32" s="149"/>
      <c r="F32" s="149"/>
      <c r="G32" s="149"/>
      <c r="H32" s="149"/>
    </row>
    <row r="33" spans="1:8" ht="18">
      <c r="A33" s="149"/>
      <c r="B33" s="149"/>
      <c r="C33" s="149"/>
      <c r="D33" s="149"/>
      <c r="E33" s="149"/>
      <c r="F33" s="149"/>
      <c r="G33" s="149"/>
      <c r="H33" s="149"/>
    </row>
    <row r="34" spans="1:8" ht="18">
      <c r="A34" s="149"/>
      <c r="B34" s="149"/>
      <c r="C34" s="149"/>
      <c r="D34" s="149"/>
      <c r="E34" s="149"/>
      <c r="F34" s="149"/>
      <c r="G34" s="149"/>
      <c r="H34" s="149"/>
    </row>
    <row r="35" spans="1:8" ht="18">
      <c r="A35" s="150"/>
      <c r="B35" s="150"/>
      <c r="C35" s="150"/>
      <c r="D35" s="150"/>
      <c r="E35" s="150"/>
      <c r="F35" s="150"/>
      <c r="G35" s="150"/>
      <c r="H35" s="150"/>
    </row>
    <row r="36" spans="1:8" ht="18">
      <c r="A36" s="151"/>
      <c r="B36" s="151"/>
      <c r="C36" s="151"/>
      <c r="D36" s="151"/>
      <c r="E36" s="151"/>
      <c r="F36" s="151"/>
      <c r="G36" s="151"/>
      <c r="H36" s="151"/>
    </row>
    <row r="37" spans="1:8" ht="18">
      <c r="A37" s="150"/>
      <c r="B37" s="150"/>
      <c r="C37" s="150"/>
      <c r="D37" s="150"/>
      <c r="E37" s="150"/>
      <c r="F37" s="150"/>
      <c r="G37" s="150"/>
      <c r="H37" s="150"/>
    </row>
    <row r="38" spans="1:8" ht="18">
      <c r="A38" s="152"/>
      <c r="B38" s="152"/>
      <c r="C38" s="152"/>
      <c r="D38" s="152"/>
      <c r="E38" s="152"/>
      <c r="F38" s="152"/>
      <c r="G38" s="152"/>
      <c r="H38" s="152"/>
    </row>
    <row r="39" spans="1:8" ht="18">
      <c r="A39" s="150"/>
      <c r="B39" s="150"/>
      <c r="C39" s="150"/>
      <c r="D39" s="150"/>
      <c r="E39" s="150"/>
      <c r="F39" s="150"/>
      <c r="G39" s="150"/>
      <c r="H39" s="150"/>
    </row>
    <row r="40" spans="1:8" ht="18">
      <c r="A40" s="152"/>
      <c r="B40" s="152"/>
      <c r="C40" s="152"/>
      <c r="D40" s="152"/>
      <c r="E40" s="152"/>
      <c r="F40" s="152"/>
      <c r="G40" s="152"/>
      <c r="H40" s="152"/>
    </row>
    <row r="41" spans="1:8" ht="18">
      <c r="A41" s="150"/>
      <c r="B41" s="150"/>
      <c r="C41" s="150"/>
      <c r="D41" s="150"/>
      <c r="E41" s="150"/>
      <c r="F41" s="150"/>
      <c r="G41" s="150"/>
      <c r="H41" s="150"/>
    </row>
    <row r="42" spans="1:8" ht="18">
      <c r="A42" s="152"/>
      <c r="B42" s="152"/>
      <c r="C42" s="152"/>
      <c r="D42" s="152"/>
      <c r="E42" s="152"/>
      <c r="F42" s="152"/>
      <c r="G42" s="152"/>
      <c r="H42" s="152"/>
    </row>
    <row r="43" spans="1:8" ht="18">
      <c r="A43" s="150"/>
      <c r="B43" s="150"/>
      <c r="C43" s="150"/>
      <c r="D43" s="150"/>
      <c r="E43" s="150"/>
      <c r="F43" s="150"/>
      <c r="G43" s="150"/>
      <c r="H43" s="150"/>
    </row>
    <row r="44" spans="1:8" ht="18">
      <c r="A44" s="152"/>
      <c r="B44" s="152"/>
      <c r="C44" s="152"/>
      <c r="D44" s="152"/>
      <c r="E44" s="152"/>
      <c r="F44" s="152"/>
      <c r="G44" s="152"/>
      <c r="H44" s="152"/>
    </row>
  </sheetData>
  <sheetProtection/>
  <mergeCells count="21">
    <mergeCell ref="A28:H29"/>
    <mergeCell ref="A21:A24"/>
    <mergeCell ref="B21:G22"/>
    <mergeCell ref="H21:H22"/>
    <mergeCell ref="B23:H24"/>
    <mergeCell ref="B18:H19"/>
    <mergeCell ref="A16:A19"/>
    <mergeCell ref="B16:G17"/>
    <mergeCell ref="B6:G7"/>
    <mergeCell ref="H16:H17"/>
    <mergeCell ref="A11:A14"/>
    <mergeCell ref="B11:G12"/>
    <mergeCell ref="H11:H12"/>
    <mergeCell ref="B13:H14"/>
    <mergeCell ref="A6:A9"/>
    <mergeCell ref="H6:H7"/>
    <mergeCell ref="B8:H9"/>
    <mergeCell ref="A1:H1"/>
    <mergeCell ref="A2:H2"/>
    <mergeCell ref="A3:H3"/>
    <mergeCell ref="D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zoomScalePageLayoutView="0" workbookViewId="0" topLeftCell="A1">
      <selection activeCell="X43" sqref="A1:X43"/>
    </sheetView>
  </sheetViews>
  <sheetFormatPr defaultColWidth="9.140625" defaultRowHeight="12.75"/>
  <cols>
    <col min="1" max="1" width="4.7109375" style="0" customWidth="1"/>
    <col min="2" max="2" width="13.57421875" style="0" customWidth="1"/>
    <col min="3" max="3" width="8.8515625" style="0" customWidth="1"/>
    <col min="4" max="4" width="7.7109375" style="0" customWidth="1"/>
    <col min="5" max="20" width="4.7109375" style="0" customWidth="1"/>
    <col min="21" max="21" width="13.8515625" style="0" customWidth="1"/>
    <col min="22" max="22" width="9.8515625" style="0" customWidth="1"/>
    <col min="23" max="23" width="7.7109375" style="0" customWidth="1"/>
    <col min="24" max="24" width="4.7109375" style="0" customWidth="1"/>
  </cols>
  <sheetData>
    <row r="1" spans="1:24" ht="18">
      <c r="A1" s="173" t="s">
        <v>56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</row>
    <row r="2" spans="1:24" ht="13.5" customHeight="1" thickBot="1">
      <c r="A2" s="165" t="s">
        <v>57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</row>
    <row r="3" spans="4:19" ht="28.5" customHeight="1" thickBot="1">
      <c r="D3" s="142"/>
      <c r="E3" s="142"/>
      <c r="F3" s="251" t="str">
        <f>HYPERLINK('[1]реквизиты'!$A$2)</f>
        <v>Первенство Азиатских федеральных округов России(УФО,СФО,ДВФО) по самбо среди юниоров 1990-91 г.р.</v>
      </c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3"/>
    </row>
    <row r="4" spans="1:23" ht="15" customHeight="1" thickBot="1">
      <c r="A4" s="123"/>
      <c r="B4" s="123"/>
      <c r="F4" s="227" t="str">
        <f>HYPERLINK('[1]реквизиты'!$A$3)</f>
        <v>22-23 апреля 2010 г            г.Челябинск</v>
      </c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144"/>
      <c r="U4" s="144"/>
      <c r="V4" s="247" t="str">
        <f>HYPERLINK('пр.взв.'!D4)</f>
        <v>в.к. 68  кг.</v>
      </c>
      <c r="W4" s="248"/>
    </row>
    <row r="5" spans="1:24" ht="14.25" customHeight="1" thickBot="1">
      <c r="A5" s="164" t="s">
        <v>0</v>
      </c>
      <c r="H5" s="78"/>
      <c r="I5" s="164" t="s">
        <v>2</v>
      </c>
      <c r="K5" s="15"/>
      <c r="P5" s="255" t="str">
        <f>VLOOKUP(O6,'пр.взв.'!B7:E70,2,FALSE)</f>
        <v>Жданов Владимир Васильевич</v>
      </c>
      <c r="Q5" s="256"/>
      <c r="R5" s="256"/>
      <c r="S5" s="257"/>
      <c r="V5" s="249"/>
      <c r="W5" s="250"/>
      <c r="X5" s="164" t="s">
        <v>1</v>
      </c>
    </row>
    <row r="6" spans="1:26" ht="14.25" customHeight="1" thickBot="1">
      <c r="A6" s="254"/>
      <c r="B6" s="105"/>
      <c r="E6" s="30"/>
      <c r="F6" s="30"/>
      <c r="G6" s="30"/>
      <c r="H6" s="30"/>
      <c r="I6" s="164"/>
      <c r="J6" s="15"/>
      <c r="K6" s="160"/>
      <c r="L6" s="98">
        <v>11</v>
      </c>
      <c r="M6" s="15"/>
      <c r="N6" s="111"/>
      <c r="O6" s="113">
        <v>21</v>
      </c>
      <c r="P6" s="258"/>
      <c r="Q6" s="259"/>
      <c r="R6" s="259"/>
      <c r="S6" s="260"/>
      <c r="X6" s="254"/>
      <c r="Z6" s="39"/>
    </row>
    <row r="7" spans="1:24" ht="12.75" customHeight="1" thickBot="1">
      <c r="A7" s="210">
        <v>1</v>
      </c>
      <c r="B7" s="212" t="str">
        <f>VLOOKUP(A7,'пр.взв.'!B7:C70,2,FALSE)</f>
        <v>Сухомлинов Евгений Игоревич</v>
      </c>
      <c r="C7" s="271" t="str">
        <f>VLOOKUP(A7,'пр.взв.'!B7:G70,3,FALSE)</f>
        <v>17.07.1991, МС</v>
      </c>
      <c r="D7" s="212" t="str">
        <f>VLOOKUP(A7,'пр.взв.'!B7:G70,4,FALSE)</f>
        <v>ДВФО, Хабаровский, Хабаровск, МО</v>
      </c>
      <c r="E7" s="30"/>
      <c r="F7" s="30"/>
      <c r="G7" s="48"/>
      <c r="I7" s="100"/>
      <c r="J7" s="15"/>
      <c r="K7" s="98"/>
      <c r="L7" s="118"/>
      <c r="M7" s="98">
        <v>3</v>
      </c>
      <c r="N7" s="116"/>
      <c r="O7" s="117"/>
      <c r="P7" s="53"/>
      <c r="Q7" s="56" t="s">
        <v>24</v>
      </c>
      <c r="R7" s="30"/>
      <c r="S7" s="30"/>
      <c r="T7" s="30"/>
      <c r="U7" s="212" t="str">
        <f>VLOOKUP(X7,'пр.взв.'!B7:G70,2,FALSE)</f>
        <v>Филимонов Артем Олегович</v>
      </c>
      <c r="V7" s="212" t="str">
        <f>VLOOKUP(X7,'пр.взв.'!B7:G70,3,FALSE)</f>
        <v>09.08.1991, КМС</v>
      </c>
      <c r="W7" s="212" t="str">
        <f>VLOOKUP(X7,'пр.взв.'!B7:G70,4,FALSE)</f>
        <v>СФО, Кемеровская, Прокопьевск, МО</v>
      </c>
      <c r="X7" s="208">
        <v>2</v>
      </c>
    </row>
    <row r="8" spans="1:24" ht="12.75" customHeight="1" thickBot="1">
      <c r="A8" s="211"/>
      <c r="B8" s="213"/>
      <c r="C8" s="272"/>
      <c r="D8" s="213"/>
      <c r="E8" s="46" t="s">
        <v>45</v>
      </c>
      <c r="F8" s="41"/>
      <c r="G8" s="51"/>
      <c r="H8" s="52"/>
      <c r="I8" s="53"/>
      <c r="J8" s="15"/>
      <c r="K8" s="115"/>
      <c r="L8" s="23">
        <v>3</v>
      </c>
      <c r="M8" s="47" t="s">
        <v>195</v>
      </c>
      <c r="N8" s="26"/>
      <c r="O8" s="56"/>
      <c r="P8" s="56"/>
      <c r="R8" s="30"/>
      <c r="S8" s="30"/>
      <c r="T8" s="46" t="s">
        <v>26</v>
      </c>
      <c r="U8" s="213"/>
      <c r="V8" s="213"/>
      <c r="W8" s="213"/>
      <c r="X8" s="209"/>
    </row>
    <row r="9" spans="1:24" ht="12.75" customHeight="1" thickBot="1">
      <c r="A9" s="211">
        <v>17</v>
      </c>
      <c r="B9" s="207" t="str">
        <f>VLOOKUP(A9,'пр.взв.'!B9:C72,2,FALSE)</f>
        <v>Макеев Константин Сергеевич</v>
      </c>
      <c r="C9" s="207" t="str">
        <f>VLOOKUP(A9,'пр.взв.'!B7:G70,3,FALSE)</f>
        <v>06.01.1991, КМС</v>
      </c>
      <c r="D9" s="207" t="str">
        <f>VLOOKUP(A9,'пр.взв.'!B7:G70,4,FALSE)</f>
        <v>УФО, Тюменская, Тюмень, Д</v>
      </c>
      <c r="E9" s="47" t="s">
        <v>193</v>
      </c>
      <c r="F9" s="57"/>
      <c r="G9" s="41"/>
      <c r="H9" s="58"/>
      <c r="I9" s="55"/>
      <c r="J9" s="15"/>
      <c r="K9" s="98"/>
      <c r="L9" s="115"/>
      <c r="M9" s="25"/>
      <c r="N9" s="98">
        <v>15</v>
      </c>
      <c r="O9" s="56"/>
      <c r="P9" s="56"/>
      <c r="Q9" s="56"/>
      <c r="R9" s="74"/>
      <c r="S9" s="72"/>
      <c r="T9" s="47" t="s">
        <v>195</v>
      </c>
      <c r="U9" s="207" t="str">
        <f>VLOOKUP(X9,'пр.взв.'!B7:G70,2,FALSE)</f>
        <v>Цыганок Дмитрий Сергеевич</v>
      </c>
      <c r="V9" s="207" t="str">
        <f>VLOOKUP(X9,'пр.взв.'!B7:G70,3,FALSE)</f>
        <v>22.08.1990, МС</v>
      </c>
      <c r="W9" s="207" t="str">
        <f>VLOOKUP(X9,'пр.взв.'!B7:G70,4,FALSE)</f>
        <v>ДВФО, Хабаровский, Комсомольск, МО</v>
      </c>
      <c r="X9" s="209">
        <v>18</v>
      </c>
    </row>
    <row r="10" spans="1:24" ht="12.75" customHeight="1" thickBot="1">
      <c r="A10" s="217"/>
      <c r="B10" s="213"/>
      <c r="C10" s="213"/>
      <c r="D10" s="213"/>
      <c r="E10" s="41"/>
      <c r="F10" s="42"/>
      <c r="G10" s="46" t="s">
        <v>45</v>
      </c>
      <c r="H10" s="54"/>
      <c r="I10" s="53"/>
      <c r="J10" s="15"/>
      <c r="K10" s="160"/>
      <c r="L10" s="98"/>
      <c r="M10" s="85"/>
      <c r="N10" s="47" t="s">
        <v>195</v>
      </c>
      <c r="O10" s="15"/>
      <c r="P10" s="15"/>
      <c r="Q10" s="15"/>
      <c r="R10" s="46" t="s">
        <v>63</v>
      </c>
      <c r="S10" s="43"/>
      <c r="T10" s="41"/>
      <c r="U10" s="213"/>
      <c r="V10" s="213"/>
      <c r="W10" s="213"/>
      <c r="X10" s="220"/>
    </row>
    <row r="11" spans="1:24" ht="12.75" customHeight="1" thickBot="1">
      <c r="A11" s="210">
        <v>9</v>
      </c>
      <c r="B11" s="212" t="str">
        <f>VLOOKUP(A11,'пр.взв.'!B11:C74,2,FALSE)</f>
        <v>Кучук Александр Владимирович</v>
      </c>
      <c r="C11" s="212" t="str">
        <f>VLOOKUP(A11,'пр.взв.'!B7:G70,3,FALSE)</f>
        <v>05.04.1990, КМС</v>
      </c>
      <c r="D11" s="212" t="str">
        <f>VLOOKUP(A11,'пр.взв.'!B7:G70,4,FALSE)</f>
        <v>СФО, Иркутская, У-Сибирское, МО</v>
      </c>
      <c r="E11" s="30"/>
      <c r="F11" s="41"/>
      <c r="G11" s="47" t="s">
        <v>194</v>
      </c>
      <c r="H11" s="106"/>
      <c r="I11" s="107"/>
      <c r="J11" s="15"/>
      <c r="K11" s="98"/>
      <c r="L11" s="160"/>
      <c r="M11" s="18">
        <v>15</v>
      </c>
      <c r="N11" s="85"/>
      <c r="O11" s="23">
        <v>21</v>
      </c>
      <c r="P11" s="15"/>
      <c r="Q11" s="103"/>
      <c r="R11" s="47" t="s">
        <v>193</v>
      </c>
      <c r="S11" s="43"/>
      <c r="T11" s="30"/>
      <c r="U11" s="212" t="str">
        <f>VLOOKUP(X11,'пр.взв.'!B7:G70,2,FALSE)</f>
        <v>Николаенко Игорь Александрович</v>
      </c>
      <c r="V11" s="212" t="str">
        <f>VLOOKUP(X11,'пр.взв.'!B7:G70,3,FALSE)</f>
        <v>03.12.1990, КМС</v>
      </c>
      <c r="W11" s="212" t="str">
        <f>VLOOKUP(X11,'пр.взв.'!B7:G70,4,FALSE)</f>
        <v>УФО, Свердловская, Екатеринбург, Д</v>
      </c>
      <c r="X11" s="208">
        <v>10</v>
      </c>
    </row>
    <row r="12" spans="1:24" ht="12.75" customHeight="1" thickBot="1">
      <c r="A12" s="211"/>
      <c r="B12" s="213"/>
      <c r="C12" s="213"/>
      <c r="D12" s="213"/>
      <c r="E12" s="46" t="s">
        <v>29</v>
      </c>
      <c r="F12" s="59"/>
      <c r="G12" s="41"/>
      <c r="H12" s="52"/>
      <c r="I12" s="108"/>
      <c r="J12" s="26"/>
      <c r="K12" s="115"/>
      <c r="L12" s="98"/>
      <c r="M12" s="58"/>
      <c r="N12" s="99"/>
      <c r="O12" s="47" t="s">
        <v>195</v>
      </c>
      <c r="P12" s="56"/>
      <c r="Q12" s="76"/>
      <c r="R12" s="75"/>
      <c r="S12" s="44"/>
      <c r="T12" s="46" t="s">
        <v>63</v>
      </c>
      <c r="U12" s="213"/>
      <c r="V12" s="213"/>
      <c r="W12" s="213"/>
      <c r="X12" s="209"/>
    </row>
    <row r="13" spans="1:24" ht="12.75" customHeight="1" thickBot="1">
      <c r="A13" s="211">
        <v>25</v>
      </c>
      <c r="B13" s="207" t="str">
        <f>VLOOKUP(A13,'пр.взв.'!B13:C76,2,FALSE)</f>
        <v>Парсоян Артак Сейранович</v>
      </c>
      <c r="C13" s="207" t="str">
        <f>VLOOKUP(A13,'пр.взв.'!B7:G70,3,FALSE)</f>
        <v>18.05.1991, КМС</v>
      </c>
      <c r="D13" s="207" t="str">
        <f>VLOOKUP(A13,'пр.взв.'!B7:G70,4,FALSE)</f>
        <v>СФО, Новосибирская, Новосибирск, Л</v>
      </c>
      <c r="E13" s="114" t="s">
        <v>194</v>
      </c>
      <c r="F13" s="41"/>
      <c r="G13" s="41"/>
      <c r="H13" s="58"/>
      <c r="I13" s="108"/>
      <c r="J13" s="26"/>
      <c r="K13" s="98"/>
      <c r="L13" s="115"/>
      <c r="M13" s="98"/>
      <c r="N13" s="23">
        <v>21</v>
      </c>
      <c r="O13" s="15"/>
      <c r="P13" s="56"/>
      <c r="Q13" s="101"/>
      <c r="R13" s="30"/>
      <c r="S13" s="30"/>
      <c r="T13" s="120" t="s">
        <v>193</v>
      </c>
      <c r="U13" s="207" t="str">
        <f>VLOOKUP(X13,'пр.взв.'!B7:G70,2,FALSE)</f>
        <v>Суханов Денис Николаевич</v>
      </c>
      <c r="V13" s="207" t="str">
        <f>VLOOKUP(X13,'пр.взв.'!B7:G70,3,FALSE)</f>
        <v>20.03.1991, МСМК</v>
      </c>
      <c r="W13" s="207" t="str">
        <f>VLOOKUP(X13,'пр.взв.'!B7:G70,4,FALSE)</f>
        <v>УФО, Курганская, Курган, МО</v>
      </c>
      <c r="X13" s="209">
        <v>26</v>
      </c>
    </row>
    <row r="14" spans="1:24" ht="12.75" customHeight="1" thickBot="1">
      <c r="A14" s="217"/>
      <c r="B14" s="213"/>
      <c r="C14" s="213"/>
      <c r="D14" s="213"/>
      <c r="E14" s="41"/>
      <c r="F14" s="41"/>
      <c r="G14" s="42"/>
      <c r="H14" s="55"/>
      <c r="I14" s="109"/>
      <c r="J14" s="15"/>
      <c r="K14" s="98"/>
      <c r="L14" s="26"/>
      <c r="M14" s="26"/>
      <c r="N14" s="98"/>
      <c r="P14" s="110"/>
      <c r="Q14" s="42"/>
      <c r="R14" s="30"/>
      <c r="S14" s="30"/>
      <c r="T14" s="41"/>
      <c r="U14" s="213"/>
      <c r="V14" s="213"/>
      <c r="W14" s="213"/>
      <c r="X14" s="220"/>
    </row>
    <row r="15" spans="1:24" ht="12.75" customHeight="1" thickBot="1">
      <c r="A15" s="210">
        <v>5</v>
      </c>
      <c r="B15" s="212" t="str">
        <f>VLOOKUP(A15,'пр.взв.'!B15:C78,2,FALSE)</f>
        <v>Андриевских Евгений Сергеевич</v>
      </c>
      <c r="C15" s="212" t="str">
        <f>VLOOKUP(A15,'пр.взв.'!B7:G70,3,FALSE)</f>
        <v>14.07.1991, КМС</v>
      </c>
      <c r="D15" s="212" t="str">
        <f>VLOOKUP(A15,'пр.взв.'!B7:G70,4,FALSE)</f>
        <v>УФО, Курганская, Шадринск, МО</v>
      </c>
      <c r="E15" s="30"/>
      <c r="F15" s="30"/>
      <c r="G15" s="41"/>
      <c r="H15" s="53"/>
      <c r="I15" s="46" t="s">
        <v>27</v>
      </c>
      <c r="J15" s="79"/>
      <c r="K15" s="98"/>
      <c r="L15" s="15"/>
      <c r="M15" s="15"/>
      <c r="N15" s="15"/>
      <c r="O15" s="14"/>
      <c r="P15" s="46" t="s">
        <v>63</v>
      </c>
      <c r="Q15" s="102"/>
      <c r="R15" s="30"/>
      <c r="S15" s="30"/>
      <c r="T15" s="30"/>
      <c r="U15" s="212" t="str">
        <f>VLOOKUP(X15,'пр.взв.'!B7:G70,2,FALSE)</f>
        <v>Сергеев Степан Евгеньевич</v>
      </c>
      <c r="V15" s="212" t="str">
        <f>VLOOKUP(X15,'пр.взв.'!B7:G70,3,FALSE)</f>
        <v>22.05.1991, КМС</v>
      </c>
      <c r="W15" s="212" t="str">
        <f>VLOOKUP(X15,'пр.взв.'!B7:G70,4,FALSE)</f>
        <v>ДВФО, Приморский, Владивосток, МО</v>
      </c>
      <c r="X15" s="208">
        <v>6</v>
      </c>
    </row>
    <row r="16" spans="1:24" ht="12.75" customHeight="1" thickBot="1">
      <c r="A16" s="211"/>
      <c r="B16" s="213"/>
      <c r="C16" s="213"/>
      <c r="D16" s="213"/>
      <c r="E16" s="46" t="s">
        <v>27</v>
      </c>
      <c r="F16" s="41"/>
      <c r="G16" s="41"/>
      <c r="H16" s="66"/>
      <c r="I16" s="114" t="s">
        <v>193</v>
      </c>
      <c r="J16" s="15"/>
      <c r="K16" s="82"/>
      <c r="L16" s="262" t="s">
        <v>59</v>
      </c>
      <c r="M16" s="262"/>
      <c r="N16" s="15"/>
      <c r="O16" s="102"/>
      <c r="P16" s="47" t="s">
        <v>195</v>
      </c>
      <c r="Q16" s="82"/>
      <c r="R16" s="30"/>
      <c r="S16" s="30"/>
      <c r="T16" s="46" t="s">
        <v>48</v>
      </c>
      <c r="U16" s="213"/>
      <c r="V16" s="213"/>
      <c r="W16" s="213"/>
      <c r="X16" s="209"/>
    </row>
    <row r="17" spans="1:24" ht="12.75" customHeight="1" thickBot="1">
      <c r="A17" s="211">
        <v>21</v>
      </c>
      <c r="B17" s="207" t="str">
        <f>VLOOKUP(A17,'пр.взв.'!B17:C80,2,FALSE)</f>
        <v>Жданов Владимир Васильевич</v>
      </c>
      <c r="C17" s="207" t="str">
        <f>VLOOKUP(A17,'пр.взв.'!B7:G70,3,FALSE)</f>
        <v>29.01.1990, КМС</v>
      </c>
      <c r="D17" s="207" t="str">
        <f>VLOOKUP(A17,'пр.взв.'!B7:G70,4,FALSE)</f>
        <v>СФО, Алтайский, Барнаул, Д</v>
      </c>
      <c r="E17" s="114" t="s">
        <v>195</v>
      </c>
      <c r="F17" s="57"/>
      <c r="G17" s="41"/>
      <c r="H17" s="65"/>
      <c r="I17" s="43"/>
      <c r="J17" s="43"/>
      <c r="K17" s="143">
        <v>24</v>
      </c>
      <c r="L17" s="111"/>
      <c r="M17" s="111"/>
      <c r="N17" s="112"/>
      <c r="O17" s="43"/>
      <c r="P17" s="43"/>
      <c r="Q17" s="82"/>
      <c r="R17" s="74"/>
      <c r="S17" s="72"/>
      <c r="T17" s="47" t="s">
        <v>195</v>
      </c>
      <c r="U17" s="207" t="str">
        <f>VLOOKUP(X17,'пр.взв.'!B7:G70,2,FALSE)</f>
        <v>Нариманов Айюб Яшар-Оглы</v>
      </c>
      <c r="V17" s="207" t="str">
        <f>VLOOKUP(X17,'пр.взв.'!B7:G70,3,FALSE)</f>
        <v>10.07.1990, КМС</v>
      </c>
      <c r="W17" s="207" t="str">
        <f>VLOOKUP(X17,'пр.взв.'!B7:G70,4,FALSE)</f>
        <v>СФО, Новосибирская, Болотное, СС</v>
      </c>
      <c r="X17" s="209">
        <v>22</v>
      </c>
    </row>
    <row r="18" spans="1:24" ht="12.75" customHeight="1" thickBot="1">
      <c r="A18" s="217"/>
      <c r="B18" s="213"/>
      <c r="C18" s="213"/>
      <c r="D18" s="213"/>
      <c r="E18" s="41"/>
      <c r="F18" s="42"/>
      <c r="G18" s="46" t="s">
        <v>27</v>
      </c>
      <c r="H18" s="67"/>
      <c r="I18" s="43"/>
      <c r="J18" s="43"/>
      <c r="K18" s="263" t="str">
        <f>VLOOKUP(K17,'пр.взв.'!B7:D70,2,FALSE)</f>
        <v>Шемазашвили Георгий Кобаевич</v>
      </c>
      <c r="L18" s="264"/>
      <c r="M18" s="264"/>
      <c r="N18" s="265"/>
      <c r="O18" s="56"/>
      <c r="P18" s="43"/>
      <c r="Q18" s="104"/>
      <c r="R18" s="46" t="s">
        <v>48</v>
      </c>
      <c r="S18" s="43"/>
      <c r="T18" s="41"/>
      <c r="U18" s="213"/>
      <c r="V18" s="213"/>
      <c r="W18" s="213"/>
      <c r="X18" s="220"/>
    </row>
    <row r="19" spans="1:24" ht="12.75" customHeight="1" thickBot="1">
      <c r="A19" s="210">
        <v>13</v>
      </c>
      <c r="B19" s="212" t="str">
        <f>VLOOKUP(A19,'пр.взв.'!B19:C82,2,FALSE)</f>
        <v>Николаев Владимир Владимирович</v>
      </c>
      <c r="C19" s="212" t="str">
        <f>VLOOKUP(A19,'пр.взв.'!B7:G70,3,FALSE)</f>
        <v>27.03.1991, КМС</v>
      </c>
      <c r="D19" s="212" t="str">
        <f>VLOOKUP(A19,'пр.взв.'!B7:G70,4,FALSE)</f>
        <v>УФО, Свердловская, В.Пышма, Д</v>
      </c>
      <c r="E19" s="30"/>
      <c r="F19" s="41"/>
      <c r="G19" s="47" t="s">
        <v>193</v>
      </c>
      <c r="H19" s="58"/>
      <c r="I19" s="43"/>
      <c r="J19" s="43"/>
      <c r="K19" s="266"/>
      <c r="L19" s="267"/>
      <c r="M19" s="267"/>
      <c r="N19" s="268"/>
      <c r="O19" s="56"/>
      <c r="P19" s="43"/>
      <c r="Q19" s="43"/>
      <c r="R19" s="158" t="s">
        <v>199</v>
      </c>
      <c r="S19" s="43"/>
      <c r="T19" s="30"/>
      <c r="U19" s="212" t="str">
        <f>VLOOKUP(X19,'пр.взв.'!B7:G70,2,FALSE)</f>
        <v>Анохин Станислав Алексеевич</v>
      </c>
      <c r="V19" s="212" t="str">
        <f>VLOOKUP(X19,'пр.взв.'!B7:G70,3,FALSE)</f>
        <v>11.12.1991, КМС</v>
      </c>
      <c r="W19" s="212" t="str">
        <f>VLOOKUP(X19,'пр.взв.'!B7:G70,4,FALSE)</f>
        <v>СФО, Красноярский, Красноярск, МО</v>
      </c>
      <c r="X19" s="208">
        <v>14</v>
      </c>
    </row>
    <row r="20" spans="1:24" ht="12.75" customHeight="1">
      <c r="A20" s="211"/>
      <c r="B20" s="213"/>
      <c r="C20" s="213"/>
      <c r="D20" s="213"/>
      <c r="E20" s="46" t="s">
        <v>41</v>
      </c>
      <c r="F20" s="59"/>
      <c r="G20" s="41"/>
      <c r="H20" s="52"/>
      <c r="I20" s="43"/>
      <c r="J20" s="43"/>
      <c r="K20" s="70"/>
      <c r="L20" s="261" t="s">
        <v>50</v>
      </c>
      <c r="M20" s="261"/>
      <c r="N20" s="56"/>
      <c r="O20" s="76"/>
      <c r="P20" s="43"/>
      <c r="Q20" s="30"/>
      <c r="R20" s="75"/>
      <c r="S20" s="44"/>
      <c r="T20" s="46" t="s">
        <v>42</v>
      </c>
      <c r="U20" s="213"/>
      <c r="V20" s="213"/>
      <c r="W20" s="213"/>
      <c r="X20" s="209"/>
    </row>
    <row r="21" spans="1:24" ht="12.75" customHeight="1" thickBot="1">
      <c r="A21" s="211">
        <v>29</v>
      </c>
      <c r="B21" s="207" t="str">
        <f>VLOOKUP(A21,'пр.взв.'!B21:C84,2,FALSE)</f>
        <v>Алдохин Владимир Юрьевич</v>
      </c>
      <c r="C21" s="207" t="str">
        <f>VLOOKUP(A21,'пр.взв.'!B7:G70,3,FALSE)</f>
        <v>25.01.1991, КМС</v>
      </c>
      <c r="D21" s="207" t="str">
        <f>VLOOKUP(A21,'пр.взв.'!B7:G70,4,FALSE)</f>
        <v>УФО, челябинская, Увелка, МО</v>
      </c>
      <c r="E21" s="114" t="s">
        <v>193</v>
      </c>
      <c r="F21" s="41"/>
      <c r="G21" s="41"/>
      <c r="H21" s="58"/>
      <c r="I21" s="43"/>
      <c r="J21" s="43"/>
      <c r="K21" s="70"/>
      <c r="L21" s="261" t="s">
        <v>195</v>
      </c>
      <c r="M21" s="261"/>
      <c r="N21" s="56"/>
      <c r="O21" s="76"/>
      <c r="P21" s="43"/>
      <c r="Q21" s="30"/>
      <c r="R21" s="30"/>
      <c r="S21" s="30"/>
      <c r="T21" s="47" t="s">
        <v>195</v>
      </c>
      <c r="U21" s="207" t="str">
        <f>VLOOKUP(X21,'пр.взв.'!B7:G70,2,FALSE)</f>
        <v>Агабекян Арцрун Мгерович</v>
      </c>
      <c r="V21" s="207" t="str">
        <f>VLOOKUP(X21,'пр.взв.'!B7:G70,3,FALSE)</f>
        <v>25.04.1991, КМС</v>
      </c>
      <c r="W21" s="207" t="str">
        <f>VLOOKUP(X21,'пр.взв.'!B7:G70,4,FALSE)</f>
        <v>СФО, Омская, Омск, МО</v>
      </c>
      <c r="X21" s="209">
        <v>30</v>
      </c>
    </row>
    <row r="22" spans="1:24" ht="12.75" customHeight="1" thickBot="1">
      <c r="A22" s="217"/>
      <c r="B22" s="213"/>
      <c r="C22" s="213"/>
      <c r="D22" s="213"/>
      <c r="E22" s="41"/>
      <c r="F22" s="41"/>
      <c r="G22" s="41"/>
      <c r="H22" s="52"/>
      <c r="I22" s="43"/>
      <c r="J22" s="43"/>
      <c r="K22" s="46" t="s">
        <v>31</v>
      </c>
      <c r="L22" s="43"/>
      <c r="M22" s="56"/>
      <c r="N22" s="46" t="s">
        <v>50</v>
      </c>
      <c r="O22" s="76"/>
      <c r="P22" s="43"/>
      <c r="Q22" s="30"/>
      <c r="R22" s="30"/>
      <c r="S22" s="30"/>
      <c r="T22" s="41"/>
      <c r="U22" s="213"/>
      <c r="V22" s="213"/>
      <c r="W22" s="213"/>
      <c r="X22" s="220"/>
    </row>
    <row r="23" spans="1:24" ht="12.75" customHeight="1" thickBot="1">
      <c r="A23" s="210">
        <v>3</v>
      </c>
      <c r="B23" s="212" t="str">
        <f>VLOOKUP(A23,'пр.взв.'!B7:C70,2,FALSE)</f>
        <v>Емченко Максим Юрьевич</v>
      </c>
      <c r="C23" s="212" t="str">
        <f>VLOOKUP(A23,'пр.взв.'!B7:G70,3,FALSE)</f>
        <v>21.06.1991, КМС</v>
      </c>
      <c r="D23" s="212" t="str">
        <f>VLOOKUP(A23,'пр.взв.'!B7:G70,4,FALSE)</f>
        <v>СФО, Омская, Омск, МО</v>
      </c>
      <c r="E23" s="30"/>
      <c r="F23" s="30"/>
      <c r="G23" s="48"/>
      <c r="H23" s="48"/>
      <c r="I23" s="49"/>
      <c r="J23" s="50"/>
      <c r="K23" s="47" t="s">
        <v>195</v>
      </c>
      <c r="L23" s="60"/>
      <c r="M23" s="56"/>
      <c r="N23" s="159" t="s">
        <v>198</v>
      </c>
      <c r="O23" s="76"/>
      <c r="P23" s="43"/>
      <c r="Q23" s="30"/>
      <c r="R23" s="30"/>
      <c r="S23" s="30"/>
      <c r="T23" s="30"/>
      <c r="U23" s="212" t="str">
        <f>VLOOKUP(X23,'пр.взв.'!B7:G70,2,FALSE)</f>
        <v>Гориславский Игорь Александрович</v>
      </c>
      <c r="V23" s="212" t="str">
        <f>VLOOKUP(X23,'пр.взв.'!B7:G70,3,FALSE)</f>
        <v>14.04.1990, КМС</v>
      </c>
      <c r="W23" s="212" t="str">
        <f>VLOOKUP(X23,'пр.взв.'!B7:G70,4,FALSE)</f>
        <v>УФО, Свердловская, Н.Тагил, МО</v>
      </c>
      <c r="X23" s="208">
        <v>4</v>
      </c>
    </row>
    <row r="24" spans="1:24" ht="12.75" customHeight="1">
      <c r="A24" s="211"/>
      <c r="B24" s="213"/>
      <c r="C24" s="213"/>
      <c r="D24" s="213"/>
      <c r="E24" s="46" t="s">
        <v>28</v>
      </c>
      <c r="F24" s="41"/>
      <c r="G24" s="51"/>
      <c r="H24" s="52"/>
      <c r="I24" s="53"/>
      <c r="J24" s="54"/>
      <c r="K24" s="69"/>
      <c r="L24" s="262" t="s">
        <v>60</v>
      </c>
      <c r="M24" s="262"/>
      <c r="N24" s="56"/>
      <c r="O24" s="76"/>
      <c r="P24" s="43"/>
      <c r="Q24" s="30"/>
      <c r="R24" s="30"/>
      <c r="S24" s="30"/>
      <c r="T24" s="46" t="s">
        <v>30</v>
      </c>
      <c r="U24" s="213"/>
      <c r="V24" s="213"/>
      <c r="W24" s="213"/>
      <c r="X24" s="209"/>
    </row>
    <row r="25" spans="1:24" ht="12.75" customHeight="1" thickBot="1">
      <c r="A25" s="211">
        <v>19</v>
      </c>
      <c r="B25" s="207" t="str">
        <f>VLOOKUP(A25,'пр.взв.'!B25:C88,2,FALSE)</f>
        <v>Яковлев Николай Андреевич</v>
      </c>
      <c r="C25" s="207" t="str">
        <f>VLOOKUP(A25,'пр.взв.'!B7:G70,3,FALSE)</f>
        <v>04.12.1991, КМС</v>
      </c>
      <c r="D25" s="207" t="str">
        <f>VLOOKUP(A25,'пр.взв.'!B7:G70,4,FALSE)</f>
        <v>УФО, Курганская, Курган, МО</v>
      </c>
      <c r="E25" s="114" t="s">
        <v>195</v>
      </c>
      <c r="F25" s="57"/>
      <c r="G25" s="41"/>
      <c r="H25" s="58"/>
      <c r="I25" s="55"/>
      <c r="J25" s="53"/>
      <c r="K25" s="143">
        <v>27</v>
      </c>
      <c r="L25" s="111"/>
      <c r="M25" s="111"/>
      <c r="N25" s="112"/>
      <c r="O25" s="76"/>
      <c r="P25" s="43"/>
      <c r="Q25" s="30"/>
      <c r="R25" s="74"/>
      <c r="S25" s="72"/>
      <c r="T25" s="47" t="s">
        <v>193</v>
      </c>
      <c r="U25" s="207" t="str">
        <f>VLOOKUP(X25,'пр.взв.'!B7:G70,2,FALSE)</f>
        <v>Чигжит Айдыс Танович</v>
      </c>
      <c r="V25" s="207" t="str">
        <f>VLOOKUP(X25,'пр.взв.'!B7:G70,3,FALSE)</f>
        <v>17.02.1990, 1р</v>
      </c>
      <c r="W25" s="207" t="str">
        <f>VLOOKUP(X25,'пр.взв.'!B7:G70,4,FALSE)</f>
        <v>СФО, Р.Тыва, Кызыл, МО</v>
      </c>
      <c r="X25" s="209">
        <v>20</v>
      </c>
    </row>
    <row r="26" spans="1:24" ht="12.75" customHeight="1" thickBot="1">
      <c r="A26" s="217"/>
      <c r="B26" s="213"/>
      <c r="C26" s="213"/>
      <c r="D26" s="213"/>
      <c r="E26" s="41"/>
      <c r="F26" s="42"/>
      <c r="G26" s="46" t="s">
        <v>31</v>
      </c>
      <c r="H26" s="54"/>
      <c r="I26" s="53"/>
      <c r="J26" s="146"/>
      <c r="K26" s="273" t="str">
        <f>VLOOKUP(K25,'пр.взв.'!B7:D78,2,FALSE)</f>
        <v>Мингазов марат Рашитович</v>
      </c>
      <c r="L26" s="274"/>
      <c r="M26" s="274"/>
      <c r="N26" s="275"/>
      <c r="O26" s="56"/>
      <c r="P26" s="43"/>
      <c r="Q26" s="30"/>
      <c r="R26" s="46" t="s">
        <v>30</v>
      </c>
      <c r="S26" s="43"/>
      <c r="T26" s="41"/>
      <c r="U26" s="213"/>
      <c r="V26" s="213"/>
      <c r="W26" s="213"/>
      <c r="X26" s="220"/>
    </row>
    <row r="27" spans="1:24" ht="12.75" customHeight="1" thickBot="1">
      <c r="A27" s="210">
        <v>11</v>
      </c>
      <c r="B27" s="212" t="str">
        <f>VLOOKUP(A27,'пр.взв.'!B27:C90,2,FALSE)</f>
        <v>Кудачин Амаду Мергенович</v>
      </c>
      <c r="C27" s="212" t="str">
        <f>VLOOKUP(A27,'пр.взв.'!B7:G70,3,FALSE)</f>
        <v>11.05.1991, КМС</v>
      </c>
      <c r="D27" s="212" t="str">
        <f>VLOOKUP(A27,'пр.взв.'!B7:G70,4,FALSE)</f>
        <v>СФО, Р.Алтай, ПР</v>
      </c>
      <c r="E27" s="30"/>
      <c r="F27" s="41"/>
      <c r="G27" s="47" t="s">
        <v>194</v>
      </c>
      <c r="H27" s="63"/>
      <c r="I27" s="54"/>
      <c r="J27" s="146"/>
      <c r="K27" s="276"/>
      <c r="L27" s="277"/>
      <c r="M27" s="277"/>
      <c r="N27" s="278"/>
      <c r="O27" s="56"/>
      <c r="P27" s="73"/>
      <c r="Q27" s="72"/>
      <c r="R27" s="158" t="s">
        <v>199</v>
      </c>
      <c r="S27" s="43"/>
      <c r="T27" s="30"/>
      <c r="U27" s="212" t="str">
        <f>VLOOKUP(X27,'пр.взв.'!B7:G70,2,FALSE)</f>
        <v>Савоник Антон Иванович</v>
      </c>
      <c r="V27" s="212" t="str">
        <f>VLOOKUP(X27,'пр.взв.'!B7:G70,3,FALSE)</f>
        <v>19.12.1991, КМС</v>
      </c>
      <c r="W27" s="212" t="str">
        <f>VLOOKUP(X27,'пр.взв.'!B7:G70,4,FALSE)</f>
        <v>УФО, Курганская, Курган, МО</v>
      </c>
      <c r="X27" s="208">
        <v>12</v>
      </c>
    </row>
    <row r="28" spans="1:24" ht="12.75" customHeight="1">
      <c r="A28" s="211"/>
      <c r="B28" s="213"/>
      <c r="C28" s="213"/>
      <c r="D28" s="213"/>
      <c r="E28" s="46" t="s">
        <v>31</v>
      </c>
      <c r="F28" s="59"/>
      <c r="G28" s="41"/>
      <c r="H28" s="64"/>
      <c r="I28" s="55"/>
      <c r="J28" s="54"/>
      <c r="K28" s="71"/>
      <c r="L28" s="60"/>
      <c r="M28" s="56"/>
      <c r="N28" s="56"/>
      <c r="O28" s="76"/>
      <c r="P28" s="73"/>
      <c r="Q28" s="43"/>
      <c r="R28" s="75"/>
      <c r="S28" s="44"/>
      <c r="T28" s="46" t="s">
        <v>40</v>
      </c>
      <c r="U28" s="213"/>
      <c r="V28" s="213"/>
      <c r="W28" s="213"/>
      <c r="X28" s="209"/>
    </row>
    <row r="29" spans="1:24" ht="12.75" customHeight="1" thickBot="1">
      <c r="A29" s="211">
        <v>27</v>
      </c>
      <c r="B29" s="207" t="str">
        <f>VLOOKUP(A29,'пр.взв.'!B29:C92,2,FALSE)</f>
        <v>Мингазов марат Рашитович</v>
      </c>
      <c r="C29" s="207" t="str">
        <f>VLOOKUP(A29,'пр.взв.'!B7:G70,3,FALSE)</f>
        <v>13.02.1990, МС</v>
      </c>
      <c r="D29" s="207" t="str">
        <f>VLOOKUP(A29,'пр.взв.'!B7:G70,4,FALSE)</f>
        <v>УФО, Свердловская, В.Пышма, Д</v>
      </c>
      <c r="E29" s="114" t="s">
        <v>193</v>
      </c>
      <c r="F29" s="41"/>
      <c r="G29" s="41"/>
      <c r="H29" s="65"/>
      <c r="I29" s="55"/>
      <c r="J29" s="53"/>
      <c r="K29" s="71"/>
      <c r="L29" s="60"/>
      <c r="M29" s="56"/>
      <c r="N29" s="56"/>
      <c r="O29" s="76"/>
      <c r="P29" s="73"/>
      <c r="Q29" s="43"/>
      <c r="R29" s="30"/>
      <c r="S29" s="30"/>
      <c r="T29" s="158" t="s">
        <v>199</v>
      </c>
      <c r="U29" s="207" t="str">
        <f>VLOOKUP(X29,'пр.взв.'!B7:G70,2,FALSE)</f>
        <v>Гуськов Антон Николаевич</v>
      </c>
      <c r="V29" s="207" t="str">
        <f>VLOOKUP(X29,'пр.взв.'!B7:G70,3,FALSE)</f>
        <v>13.05.1990, КМС</v>
      </c>
      <c r="W29" s="207" t="str">
        <f>VLOOKUP(X29,'пр.взв.'!B7:G70,4,FALSE)</f>
        <v>УФО, Курганская, Курган, МО</v>
      </c>
      <c r="X29" s="209">
        <v>28</v>
      </c>
    </row>
    <row r="30" spans="1:24" ht="12.75" customHeight="1" thickBot="1">
      <c r="A30" s="217"/>
      <c r="B30" s="213"/>
      <c r="C30" s="213"/>
      <c r="D30" s="213"/>
      <c r="E30" s="41"/>
      <c r="F30" s="41"/>
      <c r="G30" s="42"/>
      <c r="H30" s="55"/>
      <c r="I30" s="46" t="s">
        <v>31</v>
      </c>
      <c r="J30" s="68"/>
      <c r="K30" s="70"/>
      <c r="L30" s="43"/>
      <c r="M30" s="56"/>
      <c r="N30" s="56"/>
      <c r="O30" s="77"/>
      <c r="P30" s="46" t="s">
        <v>50</v>
      </c>
      <c r="Q30" s="43"/>
      <c r="R30" s="30"/>
      <c r="S30" s="30"/>
      <c r="T30" s="41"/>
      <c r="U30" s="213"/>
      <c r="V30" s="213"/>
      <c r="W30" s="213"/>
      <c r="X30" s="220"/>
    </row>
    <row r="31" spans="1:24" ht="12.75" customHeight="1" thickBot="1">
      <c r="A31" s="210">
        <v>7</v>
      </c>
      <c r="B31" s="212" t="str">
        <f>VLOOKUP(A31,'пр.взв.'!B7:C70,2,FALSE)</f>
        <v>Степанян Нарек Вагинагович</v>
      </c>
      <c r="C31" s="212" t="str">
        <f>VLOOKUP(A31,'пр.взв.'!B7:G70,3,FALSE)</f>
        <v>10.03.1991, КМС</v>
      </c>
      <c r="D31" s="212" t="str">
        <f>VLOOKUP(A31,'пр.взв.'!B7:G70,4,FALSE)</f>
        <v>СФО, Красноярский, Красноярск, МО</v>
      </c>
      <c r="E31" s="30"/>
      <c r="F31" s="30"/>
      <c r="G31" s="41"/>
      <c r="H31" s="53"/>
      <c r="I31" s="47" t="s">
        <v>194</v>
      </c>
      <c r="J31" s="55"/>
      <c r="K31" s="43"/>
      <c r="L31" s="43"/>
      <c r="M31" s="56"/>
      <c r="N31" s="56"/>
      <c r="O31" s="56"/>
      <c r="P31" s="47" t="s">
        <v>193</v>
      </c>
      <c r="Q31" s="43"/>
      <c r="R31" s="30"/>
      <c r="S31" s="30"/>
      <c r="T31" s="30"/>
      <c r="U31" s="212" t="str">
        <f>VLOOKUP(X31,'пр.взв.'!B7:G70,2,FALSE)</f>
        <v>Леонов Антон Юрьевич</v>
      </c>
      <c r="V31" s="212" t="str">
        <f>VLOOKUP(X31,'пр.взв.'!B7:G70,3,FALSE)</f>
        <v>07.12.1990, КМС</v>
      </c>
      <c r="W31" s="212" t="str">
        <f>VLOOKUP(X31,'пр.взв.'!B7:G70,4,FALSE)</f>
        <v>ДВФО, Амурская, Благовещенк, МО</v>
      </c>
      <c r="X31" s="208">
        <v>8</v>
      </c>
    </row>
    <row r="32" spans="1:24" ht="12.75" customHeight="1">
      <c r="A32" s="211"/>
      <c r="B32" s="213"/>
      <c r="C32" s="213"/>
      <c r="D32" s="213"/>
      <c r="E32" s="46" t="s">
        <v>49</v>
      </c>
      <c r="F32" s="41"/>
      <c r="G32" s="41"/>
      <c r="H32" s="66"/>
      <c r="I32" s="43"/>
      <c r="J32" s="164" t="s">
        <v>3</v>
      </c>
      <c r="P32" s="43"/>
      <c r="Q32" s="70"/>
      <c r="R32" s="30"/>
      <c r="S32" s="30"/>
      <c r="T32" s="46" t="s">
        <v>50</v>
      </c>
      <c r="U32" s="213"/>
      <c r="V32" s="213"/>
      <c r="W32" s="213"/>
      <c r="X32" s="209"/>
    </row>
    <row r="33" spans="1:24" ht="12.75" customHeight="1" thickBot="1">
      <c r="A33" s="211">
        <v>23</v>
      </c>
      <c r="B33" s="207" t="str">
        <f>VLOOKUP(A33,'пр.взв.'!B33:C96,2,FALSE)</f>
        <v>Красилов Евгений Юрьевич</v>
      </c>
      <c r="C33" s="207" t="str">
        <f>VLOOKUP(A33,'пр.взв.'!B7:G70,3,FALSE)</f>
        <v>06.06.1991, КМС</v>
      </c>
      <c r="D33" s="207" t="str">
        <f>VLOOKUP(A33,'пр.взв.'!B7:G70,4,FALSE)</f>
        <v>УФО, Курганская, Курган, МО</v>
      </c>
      <c r="E33" s="114" t="s">
        <v>195</v>
      </c>
      <c r="F33" s="57"/>
      <c r="G33" s="41"/>
      <c r="H33" s="65"/>
      <c r="I33" s="43"/>
      <c r="J33" s="164"/>
      <c r="K33" s="161"/>
      <c r="L33" s="119"/>
      <c r="M33" s="119"/>
      <c r="N33" s="119"/>
      <c r="O33" s="119"/>
      <c r="Q33" s="70"/>
      <c r="R33" s="74"/>
      <c r="S33" s="72"/>
      <c r="T33" s="158" t="s">
        <v>199</v>
      </c>
      <c r="U33" s="207" t="str">
        <f>VLOOKUP(X33,'пр.взв.'!B7:G70,2,FALSE)</f>
        <v>Шемазашвили Георгий Кобаевич</v>
      </c>
      <c r="V33" s="207" t="str">
        <f>VLOOKUP(X33,'пр.взв.'!B7:G70,3,FALSE)</f>
        <v>03.09.1990, МС</v>
      </c>
      <c r="W33" s="207" t="str">
        <f>VLOOKUP(X33,'пр.взв.'!B7:G70,4,FALSE)</f>
        <v>СФО, Иркутская, Иркутск, Д</v>
      </c>
      <c r="X33" s="209">
        <v>24</v>
      </c>
    </row>
    <row r="34" spans="1:24" ht="12.75" customHeight="1" thickBot="1">
      <c r="A34" s="217"/>
      <c r="B34" s="213"/>
      <c r="C34" s="213"/>
      <c r="D34" s="213"/>
      <c r="E34" s="41"/>
      <c r="F34" s="42"/>
      <c r="G34" s="46" t="s">
        <v>43</v>
      </c>
      <c r="H34" s="67"/>
      <c r="I34" s="43"/>
      <c r="J34" s="43"/>
      <c r="K34" s="160"/>
      <c r="L34" s="98">
        <v>8</v>
      </c>
      <c r="M34" s="15"/>
      <c r="N34" s="111"/>
      <c r="O34" s="113"/>
      <c r="Q34" s="77"/>
      <c r="R34" s="46" t="s">
        <v>50</v>
      </c>
      <c r="S34" s="43"/>
      <c r="T34" s="41"/>
      <c r="U34" s="213"/>
      <c r="V34" s="213"/>
      <c r="W34" s="213"/>
      <c r="X34" s="220"/>
    </row>
    <row r="35" spans="1:24" ht="12.75" customHeight="1" thickBot="1">
      <c r="A35" s="210">
        <v>15</v>
      </c>
      <c r="B35" s="212" t="str">
        <f>VLOOKUP(A35,'пр.взв.'!B35:C98,2,FALSE)</f>
        <v>Семиног Денис Вадимович</v>
      </c>
      <c r="C35" s="212" t="str">
        <f>VLOOKUP(A35,'пр.взв.'!B7:G70,3,FALSE)</f>
        <v>23.08.1991, МС</v>
      </c>
      <c r="D35" s="212" t="str">
        <f>VLOOKUP(A35,'пр.взв.'!B7:G70,4,FALSE)</f>
        <v>ДВФО, Амурская, Благовещенк, МО</v>
      </c>
      <c r="E35" s="30"/>
      <c r="F35" s="41"/>
      <c r="G35" s="47" t="s">
        <v>195</v>
      </c>
      <c r="H35" s="58"/>
      <c r="I35" s="43"/>
      <c r="J35" s="43"/>
      <c r="K35" s="98"/>
      <c r="L35" s="118"/>
      <c r="M35" s="98">
        <v>16</v>
      </c>
      <c r="N35" s="116"/>
      <c r="O35" s="117"/>
      <c r="Q35" s="56"/>
      <c r="R35" s="47" t="s">
        <v>195</v>
      </c>
      <c r="S35" s="43"/>
      <c r="T35" s="30"/>
      <c r="U35" s="212" t="str">
        <f>VLOOKUP(X35,'пр.взв.'!B7:G70,2,FALSE)</f>
        <v>Лапцевич Антон Сергеевич</v>
      </c>
      <c r="V35" s="212" t="str">
        <f>VLOOKUP(X35,'пр.взв.'!B7:G70,3,FALSE)</f>
        <v>04.01.1991, КМС</v>
      </c>
      <c r="W35" s="212" t="str">
        <f>VLOOKUP(X35,'пр.взв.'!B7:G70,4,FALSE)</f>
        <v>СФО, Новосибирская, Новосибирск, Б</v>
      </c>
      <c r="X35" s="208">
        <v>16</v>
      </c>
    </row>
    <row r="36" spans="1:24" ht="12.75" customHeight="1" thickBot="1">
      <c r="A36" s="211"/>
      <c r="B36" s="213"/>
      <c r="C36" s="213"/>
      <c r="D36" s="213"/>
      <c r="E36" s="46" t="s">
        <v>43</v>
      </c>
      <c r="F36" s="59"/>
      <c r="G36" s="41"/>
      <c r="H36" s="52"/>
      <c r="I36" s="43"/>
      <c r="J36" s="43"/>
      <c r="K36" s="115"/>
      <c r="L36" s="23">
        <v>16</v>
      </c>
      <c r="M36" s="47" t="s">
        <v>195</v>
      </c>
      <c r="N36" s="26"/>
      <c r="O36" s="56"/>
      <c r="Q36" s="56"/>
      <c r="R36" s="75"/>
      <c r="S36" s="44"/>
      <c r="T36" s="46" t="s">
        <v>44</v>
      </c>
      <c r="U36" s="213"/>
      <c r="V36" s="213"/>
      <c r="W36" s="213"/>
      <c r="X36" s="209"/>
    </row>
    <row r="37" spans="1:24" ht="12.75" customHeight="1" thickBot="1">
      <c r="A37" s="211">
        <v>31</v>
      </c>
      <c r="B37" s="269" t="e">
        <f>VLOOKUP(A37,'пр.взв.'!B37:C100,2,FALSE)</f>
        <v>#N/A</v>
      </c>
      <c r="C37" s="269" t="e">
        <f>VLOOKUP(A37,'пр.взв.'!B7:G70,3,FALSE)</f>
        <v>#N/A</v>
      </c>
      <c r="D37" s="269" t="e">
        <f>VLOOKUP(A37,'пр.взв.'!B7:G70,4,FALSE)</f>
        <v>#N/A</v>
      </c>
      <c r="E37" s="114"/>
      <c r="F37" s="41"/>
      <c r="G37" s="41"/>
      <c r="H37" s="58"/>
      <c r="I37" s="43"/>
      <c r="J37" s="43"/>
      <c r="K37" s="98"/>
      <c r="L37" s="115"/>
      <c r="M37" s="25"/>
      <c r="N37" s="98">
        <v>4</v>
      </c>
      <c r="O37" s="56"/>
      <c r="R37" s="30"/>
      <c r="S37" s="30"/>
      <c r="T37" s="47"/>
      <c r="U37" s="269" t="e">
        <f>VLOOKUP(X37,'пр.взв.'!B7:G70,2,FALSE)</f>
        <v>#N/A</v>
      </c>
      <c r="V37" s="285" t="e">
        <f>VLOOKUP(X37,'пр.взв.'!B7:G70,3,FALSE)</f>
        <v>#N/A</v>
      </c>
      <c r="W37" s="269" t="e">
        <f>VLOOKUP(X37,'пр.взв.'!B7:G70,4,FALSE)</f>
        <v>#N/A</v>
      </c>
      <c r="X37" s="209">
        <v>32</v>
      </c>
    </row>
    <row r="38" spans="1:24" ht="12.75" customHeight="1" thickBot="1">
      <c r="A38" s="217"/>
      <c r="B38" s="270"/>
      <c r="C38" s="270"/>
      <c r="D38" s="270"/>
      <c r="E38" s="41"/>
      <c r="F38" s="41"/>
      <c r="G38" s="41"/>
      <c r="H38" s="52"/>
      <c r="I38" s="43"/>
      <c r="J38" s="43"/>
      <c r="K38" s="160"/>
      <c r="L38" s="98"/>
      <c r="M38" s="85"/>
      <c r="N38" s="47" t="s">
        <v>194</v>
      </c>
      <c r="O38" s="15"/>
      <c r="Q38" s="42"/>
      <c r="R38" s="30"/>
      <c r="S38" s="30"/>
      <c r="T38" s="41"/>
      <c r="U38" s="270"/>
      <c r="V38" s="286"/>
      <c r="W38" s="270"/>
      <c r="X38" s="220"/>
    </row>
    <row r="39" spans="1:19" ht="12.75" customHeight="1" thickBot="1">
      <c r="A39" s="1"/>
      <c r="B39" s="1"/>
      <c r="C39" s="1"/>
      <c r="E39" s="41"/>
      <c r="F39" s="41"/>
      <c r="G39" s="41"/>
      <c r="H39" s="43"/>
      <c r="I39" s="55"/>
      <c r="J39" s="53"/>
      <c r="K39" s="98"/>
      <c r="L39" s="160"/>
      <c r="M39" s="18">
        <v>4</v>
      </c>
      <c r="N39" s="85"/>
      <c r="O39" s="23">
        <v>26</v>
      </c>
      <c r="P39" s="121">
        <v>26</v>
      </c>
      <c r="Q39" s="41"/>
      <c r="R39" s="43"/>
      <c r="S39" s="30"/>
    </row>
    <row r="40" spans="1:20" ht="12.75" customHeight="1" thickBot="1">
      <c r="A40" s="131" t="str">
        <f>HYPERLINK('[1]реквизиты'!$A$6)</f>
        <v>Гл. судья, судья МК</v>
      </c>
      <c r="B40" s="132"/>
      <c r="C40" s="137"/>
      <c r="D40" s="125"/>
      <c r="F40" s="134" t="str">
        <f>HYPERLINK('[1]реквизиты'!$G$6)</f>
        <v>Р.Г.Залеев</v>
      </c>
      <c r="G40" s="32"/>
      <c r="I40" s="32"/>
      <c r="J40" s="53"/>
      <c r="K40" s="115"/>
      <c r="L40" s="98"/>
      <c r="M40" s="58"/>
      <c r="N40" s="99"/>
      <c r="O40" s="47" t="s">
        <v>194</v>
      </c>
      <c r="P40" s="15"/>
      <c r="Q40" s="279" t="str">
        <f>VLOOKUP(P39,'пр.взв.'!B7:E70,2,FALSE)</f>
        <v>Суханов Денис Николаевич</v>
      </c>
      <c r="R40" s="280"/>
      <c r="S40" s="280"/>
      <c r="T40" s="281"/>
    </row>
    <row r="41" spans="1:20" ht="12.75" customHeight="1" thickBot="1">
      <c r="A41" s="32"/>
      <c r="B41" s="32"/>
      <c r="C41" s="138"/>
      <c r="D41" s="139"/>
      <c r="E41" s="20"/>
      <c r="F41" s="135" t="str">
        <f>HYPERLINK('[1]реквизиты'!$G$7)</f>
        <v>/Октябрьск/</v>
      </c>
      <c r="H41" s="32"/>
      <c r="I41" s="32"/>
      <c r="J41" s="136"/>
      <c r="K41" s="98"/>
      <c r="L41" s="115"/>
      <c r="M41" s="98"/>
      <c r="N41" s="23">
        <v>26</v>
      </c>
      <c r="O41" s="15"/>
      <c r="P41" s="15"/>
      <c r="Q41" s="282"/>
      <c r="R41" s="283"/>
      <c r="S41" s="283"/>
      <c r="T41" s="284"/>
    </row>
    <row r="42" spans="1:43" ht="12.75" customHeight="1">
      <c r="A42" s="131" t="str">
        <f>HYPERLINK('[1]реквизиты'!$A$8)</f>
        <v>Гл. секретарь, судья МК</v>
      </c>
      <c r="B42" s="32"/>
      <c r="C42" s="140"/>
      <c r="D42" s="124"/>
      <c r="E42" s="14"/>
      <c r="F42" s="134" t="str">
        <f>HYPERLINK('[1]реквизиты'!$G$8)</f>
        <v>С.М.Трескин</v>
      </c>
      <c r="G42" s="32"/>
      <c r="I42" s="32"/>
      <c r="J42" s="32"/>
      <c r="K42" s="15"/>
      <c r="L42" s="26"/>
      <c r="M42" s="26"/>
      <c r="N42" s="98"/>
      <c r="O42" s="56"/>
      <c r="P42" s="15"/>
      <c r="Q42" s="42"/>
      <c r="R42" s="42" t="s">
        <v>24</v>
      </c>
      <c r="V42" s="30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32"/>
      <c r="B43" s="32"/>
      <c r="C43" s="32"/>
      <c r="D43" s="126"/>
      <c r="E43" s="126"/>
      <c r="F43" s="135" t="str">
        <f>HYPERLINK('[1]реквизиты'!$G$9)</f>
        <v>/Бийск/</v>
      </c>
      <c r="H43" s="126"/>
      <c r="I43" s="126"/>
      <c r="J43" s="126"/>
      <c r="K43" s="15"/>
      <c r="L43" s="15"/>
      <c r="M43" s="15"/>
      <c r="N43" s="15"/>
      <c r="O43" s="15"/>
      <c r="P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27">
        <f>HYPERLINK('[1]реквизиты'!$A$20)</f>
      </c>
      <c r="B44" s="128"/>
      <c r="C44" s="129"/>
      <c r="D44" s="129"/>
      <c r="E44" s="60"/>
      <c r="F44" s="129"/>
      <c r="G44" s="130">
        <f>HYPERLINK('[1]реквизиты'!$G$20)</f>
      </c>
      <c r="H44" s="60"/>
      <c r="I44" s="60"/>
      <c r="J44" s="129"/>
      <c r="K44" s="15"/>
      <c r="L44" s="15"/>
      <c r="M44" s="15"/>
      <c r="N44" s="15"/>
      <c r="O44" s="43"/>
      <c r="P44" s="61">
        <f>HYPERLINK('[1]реквизиты'!$A$22)</f>
      </c>
      <c r="Q44" s="43"/>
      <c r="R44" s="43"/>
      <c r="S44" s="43"/>
      <c r="T44" s="43"/>
      <c r="U44" s="15"/>
      <c r="V44" s="61">
        <f>HYPERLINK('[1]реквизиты'!$G$22)</f>
      </c>
      <c r="W44" s="15"/>
      <c r="X44" s="15"/>
      <c r="Y44" s="43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43"/>
      <c r="F45" s="15"/>
      <c r="G45" s="62">
        <f>HYPERLINK('[1]реквизиты'!$G$21)</f>
      </c>
      <c r="H45" s="43"/>
      <c r="I45" s="43"/>
      <c r="J45" s="43"/>
      <c r="K45" s="43"/>
      <c r="L45" s="43"/>
      <c r="M45" s="43"/>
      <c r="N45" s="43"/>
      <c r="O45" s="43"/>
      <c r="P45" s="15"/>
      <c r="Q45" s="15"/>
      <c r="R45" s="15"/>
      <c r="S45" s="15"/>
      <c r="T45" s="15"/>
      <c r="U45" s="15"/>
      <c r="V45" s="62">
        <f>HYPERLINK('[1]реквизиты'!$G$23)</f>
      </c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15"/>
      <c r="U47" s="15"/>
      <c r="V47" s="15"/>
      <c r="W47" s="15"/>
      <c r="X47" s="15"/>
    </row>
    <row r="48" spans="3:24" ht="12.75">
      <c r="C48" s="15"/>
      <c r="D48" s="15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15"/>
      <c r="U48" s="15"/>
      <c r="V48" s="15"/>
      <c r="W48" s="15"/>
      <c r="X48" s="15"/>
    </row>
    <row r="49" spans="3:24" ht="12.75">
      <c r="C49" s="15"/>
      <c r="D49" s="15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15"/>
      <c r="U49" s="15"/>
      <c r="V49" s="15"/>
      <c r="W49" s="15"/>
      <c r="X49" s="15"/>
    </row>
    <row r="50" spans="3:24" ht="12.75">
      <c r="C50" s="15"/>
      <c r="D50" s="15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15"/>
      <c r="U50" s="15"/>
      <c r="V50" s="15"/>
      <c r="W50" s="15"/>
      <c r="X50" s="15"/>
    </row>
    <row r="51" spans="5:19" ht="12.75"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</row>
    <row r="52" spans="5:19" ht="12.75"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</row>
    <row r="53" spans="5:19" ht="12.75"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</row>
    <row r="54" spans="5:19" ht="12.75"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</row>
    <row r="55" spans="5:19" ht="12.75"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</row>
    <row r="56" spans="5:19" ht="12.75"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</row>
    <row r="57" spans="5:19" ht="12.75"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</row>
    <row r="58" spans="5:19" ht="12.75"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</row>
    <row r="59" spans="5:19" ht="12.75"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</row>
    <row r="60" spans="5:19" ht="12.75"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</row>
    <row r="61" spans="5:19" ht="12.75"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</row>
    <row r="62" spans="5:19" ht="12.75"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</row>
    <row r="63" spans="5:19" ht="12.75"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</row>
    <row r="64" spans="5:19" ht="12.75"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</row>
    <row r="65" spans="5:19" ht="12.75"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</row>
    <row r="66" spans="5:19" ht="12.75"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</row>
    <row r="67" ht="12.75">
      <c r="E67" s="30"/>
    </row>
    <row r="68" ht="12.75">
      <c r="E68" s="30"/>
    </row>
    <row r="69" ht="12.75">
      <c r="E69" s="30"/>
    </row>
    <row r="70" ht="12.75">
      <c r="E70" s="30"/>
    </row>
    <row r="71" ht="12.75">
      <c r="E71" s="30"/>
    </row>
    <row r="72" ht="12.75">
      <c r="E72" s="30"/>
    </row>
    <row r="73" ht="12.75">
      <c r="E73" s="30"/>
    </row>
    <row r="74" ht="12.75">
      <c r="E74" s="30"/>
    </row>
    <row r="75" ht="12.75">
      <c r="E75" s="30"/>
    </row>
    <row r="76" ht="12.75">
      <c r="E76" s="30"/>
    </row>
    <row r="77" ht="12.75">
      <c r="E77" s="30"/>
    </row>
    <row r="78" ht="12.75">
      <c r="E78" s="30"/>
    </row>
    <row r="79" ht="12.75">
      <c r="E79" s="30"/>
    </row>
    <row r="80" ht="12.75">
      <c r="E80" s="30"/>
    </row>
    <row r="81" ht="12.75">
      <c r="E81" s="30"/>
    </row>
    <row r="82" ht="12.75">
      <c r="E82" s="30"/>
    </row>
    <row r="83" ht="12.75">
      <c r="E83" s="30"/>
    </row>
  </sheetData>
  <sheetProtection/>
  <mergeCells count="145">
    <mergeCell ref="L21:M21"/>
    <mergeCell ref="V25:V26"/>
    <mergeCell ref="X25:X26"/>
    <mergeCell ref="W21:W22"/>
    <mergeCell ref="W19:W20"/>
    <mergeCell ref="X19:X20"/>
    <mergeCell ref="U29:U30"/>
    <mergeCell ref="X9:X10"/>
    <mergeCell ref="X23:X24"/>
    <mergeCell ref="V13:V14"/>
    <mergeCell ref="W23:W24"/>
    <mergeCell ref="V23:V24"/>
    <mergeCell ref="V9:V10"/>
    <mergeCell ref="V19:V20"/>
    <mergeCell ref="X15:X16"/>
    <mergeCell ref="W25:W26"/>
    <mergeCell ref="X7:X8"/>
    <mergeCell ref="W17:W18"/>
    <mergeCell ref="V15:V16"/>
    <mergeCell ref="V17:V18"/>
    <mergeCell ref="W13:W14"/>
    <mergeCell ref="X17:X18"/>
    <mergeCell ref="W15:W16"/>
    <mergeCell ref="X11:X12"/>
    <mergeCell ref="X13:X14"/>
    <mergeCell ref="V29:V30"/>
    <mergeCell ref="U25:U26"/>
    <mergeCell ref="C35:C36"/>
    <mergeCell ref="Q40:T41"/>
    <mergeCell ref="V37:V38"/>
    <mergeCell ref="D35:D36"/>
    <mergeCell ref="D37:D38"/>
    <mergeCell ref="U37:U38"/>
    <mergeCell ref="V27:V28"/>
    <mergeCell ref="V33:V34"/>
    <mergeCell ref="U21:U22"/>
    <mergeCell ref="V21:V22"/>
    <mergeCell ref="U23:U24"/>
    <mergeCell ref="W35:W36"/>
    <mergeCell ref="W33:W34"/>
    <mergeCell ref="U35:U36"/>
    <mergeCell ref="V35:V36"/>
    <mergeCell ref="W31:W32"/>
    <mergeCell ref="V31:V32"/>
    <mergeCell ref="U27:U28"/>
    <mergeCell ref="D17:D18"/>
    <mergeCell ref="D19:D20"/>
    <mergeCell ref="D21:D22"/>
    <mergeCell ref="D23:D24"/>
    <mergeCell ref="L24:M24"/>
    <mergeCell ref="D33:D34"/>
    <mergeCell ref="D25:D26"/>
    <mergeCell ref="U33:U34"/>
    <mergeCell ref="D27:D28"/>
    <mergeCell ref="D29:D30"/>
    <mergeCell ref="J32:J33"/>
    <mergeCell ref="U31:U32"/>
    <mergeCell ref="D31:D32"/>
    <mergeCell ref="K26:N27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5:A16"/>
    <mergeCell ref="A13:A14"/>
    <mergeCell ref="B13:B14"/>
    <mergeCell ref="B11:B12"/>
    <mergeCell ref="A11:A12"/>
    <mergeCell ref="B15:B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W7:W8"/>
    <mergeCell ref="W9:W10"/>
    <mergeCell ref="U7:U8"/>
    <mergeCell ref="W11:W12"/>
    <mergeCell ref="U11:U12"/>
    <mergeCell ref="V11:V12"/>
    <mergeCell ref="C15:C16"/>
    <mergeCell ref="D11:D12"/>
    <mergeCell ref="D13:D14"/>
    <mergeCell ref="C11:C12"/>
    <mergeCell ref="C13:C14"/>
    <mergeCell ref="D15:D16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L20:M20"/>
    <mergeCell ref="L16:M16"/>
    <mergeCell ref="K18:N19"/>
    <mergeCell ref="U13:U14"/>
    <mergeCell ref="U19:U20"/>
    <mergeCell ref="U17:U18"/>
    <mergeCell ref="U15:U16"/>
    <mergeCell ref="A1:X1"/>
    <mergeCell ref="V4:W5"/>
    <mergeCell ref="A2:X2"/>
    <mergeCell ref="F3:S3"/>
    <mergeCell ref="X5:X6"/>
    <mergeCell ref="P5:S6"/>
    <mergeCell ref="A5:A6"/>
    <mergeCell ref="F4:S4"/>
    <mergeCell ref="I5:I6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I131"/>
  <sheetViews>
    <sheetView zoomScalePageLayoutView="0" workbookViewId="0" topLeftCell="A1">
      <selection activeCell="I7" sqref="A1:I8"/>
    </sheetView>
  </sheetViews>
  <sheetFormatPr defaultColWidth="9.140625" defaultRowHeight="12.75"/>
  <cols>
    <col min="1" max="1" width="1.7109375" style="155" customWidth="1"/>
    <col min="2" max="2" width="4.7109375" style="155" customWidth="1"/>
    <col min="3" max="3" width="18.8515625" style="155" customWidth="1"/>
    <col min="4" max="4" width="9.00390625" style="155" customWidth="1"/>
    <col min="5" max="5" width="12.7109375" style="155" customWidth="1"/>
    <col min="6" max="6" width="29.57421875" style="155" customWidth="1"/>
    <col min="7" max="9" width="7.7109375" style="155" customWidth="1"/>
    <col min="10" max="10" width="3.140625" style="155" customWidth="1"/>
    <col min="11" max="16384" width="9.140625" style="155" customWidth="1"/>
  </cols>
  <sheetData>
    <row r="1" spans="1:9" ht="23.25" customHeight="1">
      <c r="A1" s="154"/>
      <c r="B1" s="310" t="s">
        <v>71</v>
      </c>
      <c r="C1" s="310"/>
      <c r="D1" s="310"/>
      <c r="E1" s="310"/>
      <c r="F1" s="310"/>
      <c r="G1" s="310"/>
      <c r="H1" s="310"/>
      <c r="I1" s="310"/>
    </row>
    <row r="2" spans="1:9" ht="21" customHeight="1" thickBot="1">
      <c r="A2" s="154"/>
      <c r="B2" s="156"/>
      <c r="C2" s="156" t="s">
        <v>197</v>
      </c>
      <c r="D2" s="156"/>
      <c r="E2" s="156"/>
      <c r="F2" s="191" t="s">
        <v>192</v>
      </c>
      <c r="G2" s="191"/>
      <c r="H2" s="156"/>
      <c r="I2" s="156"/>
    </row>
    <row r="3" spans="1:9" ht="12.75" customHeight="1">
      <c r="A3" s="319"/>
      <c r="B3" s="311" t="s">
        <v>5</v>
      </c>
      <c r="C3" s="313" t="s">
        <v>6</v>
      </c>
      <c r="D3" s="315" t="s">
        <v>16</v>
      </c>
      <c r="E3" s="313" t="s">
        <v>17</v>
      </c>
      <c r="F3" s="313" t="s">
        <v>18</v>
      </c>
      <c r="G3" s="315" t="s">
        <v>72</v>
      </c>
      <c r="H3" s="313" t="s">
        <v>19</v>
      </c>
      <c r="I3" s="317" t="s">
        <v>20</v>
      </c>
    </row>
    <row r="4" spans="1:9" ht="13.5" thickBot="1">
      <c r="A4" s="319"/>
      <c r="B4" s="312"/>
      <c r="C4" s="314"/>
      <c r="D4" s="316"/>
      <c r="E4" s="314"/>
      <c r="F4" s="314"/>
      <c r="G4" s="316"/>
      <c r="H4" s="314"/>
      <c r="I4" s="318"/>
    </row>
    <row r="5" spans="1:9" ht="12.75" customHeight="1">
      <c r="A5" s="319"/>
      <c r="B5" s="299">
        <v>16</v>
      </c>
      <c r="C5" s="199" t="str">
        <f>VLOOKUP(B5,'пр.взв.'!B5:E80,2,FALSE)</f>
        <v>Лапцевич Антон Сергеевич</v>
      </c>
      <c r="D5" s="199" t="str">
        <f>VLOOKUP(C5,'пр.взв.'!C5:F80,2,FALSE)</f>
        <v>04.01.1991, КМС</v>
      </c>
      <c r="E5" s="199" t="str">
        <f>VLOOKUP(D5,'пр.взв.'!D5:G80,2,FALSE)</f>
        <v>СФО, Новосибирская, Новосибирск, Б</v>
      </c>
      <c r="F5" s="304"/>
      <c r="G5" s="304"/>
      <c r="H5" s="293"/>
      <c r="I5" s="295"/>
    </row>
    <row r="6" spans="1:9" ht="12.75">
      <c r="A6" s="319"/>
      <c r="B6" s="291"/>
      <c r="C6" s="199"/>
      <c r="D6" s="199"/>
      <c r="E6" s="199"/>
      <c r="F6" s="289"/>
      <c r="G6" s="289"/>
      <c r="H6" s="294"/>
      <c r="I6" s="296"/>
    </row>
    <row r="7" spans="1:9" ht="12.75">
      <c r="A7" s="319"/>
      <c r="B7" s="291">
        <v>4</v>
      </c>
      <c r="C7" s="199" t="str">
        <f>VLOOKUP(B7,'пр.взв.'!B7:E70,2,FALSE)</f>
        <v>Гориславский Игорь Александрович</v>
      </c>
      <c r="D7" s="199" t="str">
        <f>VLOOKUP(B7,'пр.взв.'!B7:G70,3,FALSE)</f>
        <v>14.04.1990, КМС</v>
      </c>
      <c r="E7" s="199" t="str">
        <f>VLOOKUP(C7,'пр.взв.'!C7:H70,3,FALSE)</f>
        <v>УФО, Свердловская, Н.Тагил, МО</v>
      </c>
      <c r="F7" s="289"/>
      <c r="G7" s="289"/>
      <c r="H7" s="294"/>
      <c r="I7" s="296"/>
    </row>
    <row r="8" spans="1:9" ht="13.5" thickBot="1">
      <c r="A8" s="319"/>
      <c r="B8" s="292"/>
      <c r="C8" s="199"/>
      <c r="D8" s="199"/>
      <c r="E8" s="199"/>
      <c r="F8" s="290"/>
      <c r="G8" s="290"/>
      <c r="H8" s="297"/>
      <c r="I8" s="298"/>
    </row>
    <row r="9" spans="1:9" ht="12.75" customHeight="1">
      <c r="A9" s="319"/>
      <c r="B9" s="309"/>
      <c r="C9" s="199" t="e">
        <f>VLOOKUP(B9,'пр.взв.'!B7:E72,2,FALSE)</f>
        <v>#N/A</v>
      </c>
      <c r="D9" s="199" t="e">
        <f>VLOOKUP(C9,'пр.взв.'!C7:F72,2,FALSE)</f>
        <v>#N/A</v>
      </c>
      <c r="E9" s="199" t="e">
        <f>VLOOKUP(D9,'пр.взв.'!D7:G72,2,FALSE)</f>
        <v>#N/A</v>
      </c>
      <c r="F9" s="302"/>
      <c r="G9" s="302"/>
      <c r="H9" s="307"/>
      <c r="I9" s="308"/>
    </row>
    <row r="10" spans="1:9" ht="12.75">
      <c r="A10" s="319"/>
      <c r="B10" s="291"/>
      <c r="C10" s="199"/>
      <c r="D10" s="199"/>
      <c r="E10" s="199"/>
      <c r="F10" s="289"/>
      <c r="G10" s="289"/>
      <c r="H10" s="294"/>
      <c r="I10" s="296"/>
    </row>
    <row r="11" spans="1:9" ht="12.75" customHeight="1">
      <c r="A11" s="319"/>
      <c r="B11" s="291">
        <v>16</v>
      </c>
      <c r="C11" s="199" t="str">
        <f>VLOOKUP(B11,'пр.взв.'!B7:E74,2,FALSE)</f>
        <v>Лапцевич Антон Сергеевич</v>
      </c>
      <c r="D11" s="199" t="str">
        <f>VLOOKUP(C11,'пр.взв.'!C7:F74,2,FALSE)</f>
        <v>04.01.1991, КМС</v>
      </c>
      <c r="E11" s="199" t="str">
        <f>VLOOKUP(D11,'пр.взв.'!D7:G74,2,FALSE)</f>
        <v>СФО, Новосибирская, Новосибирск, Б</v>
      </c>
      <c r="F11" s="289"/>
      <c r="G11" s="289"/>
      <c r="H11" s="294"/>
      <c r="I11" s="296"/>
    </row>
    <row r="12" spans="1:9" ht="13.5" thickBot="1">
      <c r="A12" s="319"/>
      <c r="B12" s="306"/>
      <c r="C12" s="199"/>
      <c r="D12" s="199"/>
      <c r="E12" s="199"/>
      <c r="F12" s="305"/>
      <c r="G12" s="305"/>
      <c r="H12" s="300"/>
      <c r="I12" s="301"/>
    </row>
    <row r="13" spans="1:9" ht="12.75" customHeight="1">
      <c r="A13" s="319"/>
      <c r="B13" s="299"/>
      <c r="C13" s="199" t="e">
        <f>VLOOKUP(B13,'пр.взв.'!B7:E76,2,FALSE)</f>
        <v>#N/A</v>
      </c>
      <c r="D13" s="199" t="e">
        <f>VLOOKUP(C13,'пр.взв.'!C7:F76,2,FALSE)</f>
        <v>#N/A</v>
      </c>
      <c r="E13" s="199" t="e">
        <f>VLOOKUP(D13,'пр.взв.'!D7:G76,2,FALSE)</f>
        <v>#N/A</v>
      </c>
      <c r="F13" s="304"/>
      <c r="G13" s="304"/>
      <c r="H13" s="293"/>
      <c r="I13" s="295"/>
    </row>
    <row r="14" spans="1:9" ht="12.75">
      <c r="A14" s="319"/>
      <c r="B14" s="291"/>
      <c r="C14" s="199"/>
      <c r="D14" s="199"/>
      <c r="E14" s="199"/>
      <c r="F14" s="289"/>
      <c r="G14" s="289"/>
      <c r="H14" s="294"/>
      <c r="I14" s="296"/>
    </row>
    <row r="15" spans="1:9" ht="12.75" customHeight="1">
      <c r="A15" s="319"/>
      <c r="B15" s="291">
        <v>27</v>
      </c>
      <c r="C15" s="199" t="str">
        <f>VLOOKUP(B15,'пр.взв.'!B7:E78,2,FALSE)</f>
        <v>Мингазов марат Рашитович</v>
      </c>
      <c r="D15" s="199" t="str">
        <f>VLOOKUP(C15,'пр.взв.'!C7:F78,2,FALSE)</f>
        <v>13.02.1990, МС</v>
      </c>
      <c r="E15" s="199" t="str">
        <f>VLOOKUP(D15,'пр.взв.'!D7:G78,2,FALSE)</f>
        <v>УФО, Свердловская, В.Пышма, Д</v>
      </c>
      <c r="F15" s="289"/>
      <c r="G15" s="289"/>
      <c r="H15" s="294"/>
      <c r="I15" s="296"/>
    </row>
    <row r="16" spans="1:9" ht="13.5" thickBot="1">
      <c r="A16" s="319"/>
      <c r="B16" s="292"/>
      <c r="C16" s="199"/>
      <c r="D16" s="199"/>
      <c r="E16" s="199"/>
      <c r="F16" s="290"/>
      <c r="G16" s="290"/>
      <c r="H16" s="297"/>
      <c r="I16" s="298"/>
    </row>
    <row r="17" spans="1:9" ht="12.75" customHeight="1">
      <c r="A17" s="319"/>
      <c r="B17" s="309">
        <v>23</v>
      </c>
      <c r="C17" s="199" t="str">
        <f>VLOOKUP(B17,'пр.взв.'!B7:E80,2,FALSE)</f>
        <v>Красилов Евгений Юрьевич</v>
      </c>
      <c r="D17" s="199" t="str">
        <f>VLOOKUP(C17,'пр.взв.'!C7:F80,2,FALSE)</f>
        <v>06.06.1991, КМС</v>
      </c>
      <c r="E17" s="199" t="str">
        <f>VLOOKUP(D17,'пр.взв.'!D7:G80,2,FALSE)</f>
        <v>УФО, Курганская, Курган, МО</v>
      </c>
      <c r="F17" s="302"/>
      <c r="G17" s="302"/>
      <c r="H17" s="307"/>
      <c r="I17" s="308"/>
    </row>
    <row r="18" spans="1:9" ht="12.75">
      <c r="A18" s="319"/>
      <c r="B18" s="291"/>
      <c r="C18" s="199"/>
      <c r="D18" s="199"/>
      <c r="E18" s="199"/>
      <c r="F18" s="289"/>
      <c r="G18" s="289"/>
      <c r="H18" s="294"/>
      <c r="I18" s="296"/>
    </row>
    <row r="19" spans="1:9" ht="12.75" customHeight="1">
      <c r="A19" s="319"/>
      <c r="B19" s="291">
        <v>15</v>
      </c>
      <c r="C19" s="199" t="str">
        <f>VLOOKUP(B19,'пр.взв.'!B7:E82,2,FALSE)</f>
        <v>Семиног Денис Вадимович</v>
      </c>
      <c r="D19" s="199" t="str">
        <f>VLOOKUP(C19,'пр.взв.'!C7:F82,2,FALSE)</f>
        <v>23.08.1991, МС</v>
      </c>
      <c r="E19" s="199" t="str">
        <f>VLOOKUP(D19,'пр.взв.'!D7:G82,2,FALSE)</f>
        <v>ДВФО, Амурская, Благовещенк, МО</v>
      </c>
      <c r="F19" s="289"/>
      <c r="G19" s="289"/>
      <c r="H19" s="294"/>
      <c r="I19" s="296"/>
    </row>
    <row r="20" spans="1:9" ht="13.5" thickBot="1">
      <c r="A20" s="319"/>
      <c r="B20" s="306"/>
      <c r="C20" s="199"/>
      <c r="D20" s="199"/>
      <c r="E20" s="199"/>
      <c r="F20" s="305"/>
      <c r="G20" s="305"/>
      <c r="H20" s="300"/>
      <c r="I20" s="301"/>
    </row>
    <row r="21" spans="1:9" ht="12.75" customHeight="1">
      <c r="A21" s="319"/>
      <c r="B21" s="299"/>
      <c r="C21" s="199" t="e">
        <f>VLOOKUP(B21,'пр.взв.'!B7:E84,2,FALSE)</f>
        <v>#N/A</v>
      </c>
      <c r="D21" s="199" t="e">
        <f>VLOOKUP(C21,'пр.взв.'!C7:F84,2,FALSE)</f>
        <v>#N/A</v>
      </c>
      <c r="E21" s="199" t="e">
        <f>VLOOKUP(D21,'пр.взв.'!D7:G84,2,FALSE)</f>
        <v>#N/A</v>
      </c>
      <c r="F21" s="304"/>
      <c r="G21" s="304"/>
      <c r="H21" s="293"/>
      <c r="I21" s="295"/>
    </row>
    <row r="22" spans="1:9" ht="12.75">
      <c r="A22" s="319"/>
      <c r="B22" s="291"/>
      <c r="C22" s="199"/>
      <c r="D22" s="199"/>
      <c r="E22" s="199"/>
      <c r="F22" s="289"/>
      <c r="G22" s="289"/>
      <c r="H22" s="294"/>
      <c r="I22" s="296"/>
    </row>
    <row r="23" spans="1:9" ht="12.75" customHeight="1">
      <c r="A23" s="319"/>
      <c r="B23" s="291">
        <v>19</v>
      </c>
      <c r="C23" s="199" t="str">
        <f>VLOOKUP(B23,'пр.взв.'!B7:E86,2,FALSE)</f>
        <v>Яковлев Николай Андреевич</v>
      </c>
      <c r="D23" s="199" t="str">
        <f>VLOOKUP(C23,'пр.взв.'!C7:F86,2,FALSE)</f>
        <v>04.12.1991, КМС</v>
      </c>
      <c r="E23" s="199" t="str">
        <f>VLOOKUP(D23,'пр.взв.'!D7:G86,2,FALSE)</f>
        <v>УФО, Курганская, Курган, МО</v>
      </c>
      <c r="F23" s="289"/>
      <c r="G23" s="289"/>
      <c r="H23" s="294"/>
      <c r="I23" s="296"/>
    </row>
    <row r="24" spans="1:9" ht="13.5" thickBot="1">
      <c r="A24" s="319"/>
      <c r="B24" s="292"/>
      <c r="C24" s="199"/>
      <c r="D24" s="199"/>
      <c r="E24" s="199"/>
      <c r="F24" s="290"/>
      <c r="G24" s="290"/>
      <c r="H24" s="297"/>
      <c r="I24" s="298"/>
    </row>
    <row r="25" spans="1:9" ht="12.75" customHeight="1">
      <c r="A25" s="319"/>
      <c r="B25" s="299">
        <v>11</v>
      </c>
      <c r="C25" s="199" t="str">
        <f>VLOOKUP(B25,'пр.взв.'!B7:E88,2,FALSE)</f>
        <v>Кудачин Амаду Мергенович</v>
      </c>
      <c r="D25" s="199" t="str">
        <f>VLOOKUP(C25,'пр.взв.'!C7:F88,2,FALSE)</f>
        <v>11.05.1991, КМС</v>
      </c>
      <c r="E25" s="199" t="str">
        <f>VLOOKUP(D25,'пр.взв.'!D7:G88,2,FALSE)</f>
        <v>СФО, Р.Алтай, ПР</v>
      </c>
      <c r="F25" s="304"/>
      <c r="G25" s="304"/>
      <c r="H25" s="293"/>
      <c r="I25" s="295"/>
    </row>
    <row r="26" spans="1:9" ht="12.75">
      <c r="A26" s="319"/>
      <c r="B26" s="291"/>
      <c r="C26" s="199"/>
      <c r="D26" s="199"/>
      <c r="E26" s="199"/>
      <c r="F26" s="289"/>
      <c r="G26" s="289"/>
      <c r="H26" s="294"/>
      <c r="I26" s="296"/>
    </row>
    <row r="27" spans="1:9" ht="12.75" customHeight="1">
      <c r="A27" s="319"/>
      <c r="B27" s="291">
        <v>27</v>
      </c>
      <c r="C27" s="199" t="str">
        <f>VLOOKUP(B27,'пр.взв.'!B7:E90,2,FALSE)</f>
        <v>Мингазов марат Рашитович</v>
      </c>
      <c r="D27" s="199" t="str">
        <f>VLOOKUP(C27,'пр.взв.'!C7:F90,2,FALSE)</f>
        <v>13.02.1990, МС</v>
      </c>
      <c r="E27" s="199" t="str">
        <f>VLOOKUP(D27,'пр.взв.'!D7:G90,2,FALSE)</f>
        <v>УФО, Свердловская, В.Пышма, Д</v>
      </c>
      <c r="F27" s="289"/>
      <c r="G27" s="289"/>
      <c r="H27" s="294"/>
      <c r="I27" s="296"/>
    </row>
    <row r="28" spans="1:9" ht="13.5" thickBot="1">
      <c r="A28" s="319"/>
      <c r="B28" s="292"/>
      <c r="C28" s="199"/>
      <c r="D28" s="199"/>
      <c r="E28" s="199"/>
      <c r="F28" s="290"/>
      <c r="G28" s="290"/>
      <c r="H28" s="297"/>
      <c r="I28" s="298"/>
    </row>
    <row r="29" spans="1:9" ht="12.75" customHeight="1">
      <c r="A29" s="319"/>
      <c r="B29" s="309">
        <v>7</v>
      </c>
      <c r="C29" s="199" t="str">
        <f>VLOOKUP(B29,'пр.взв.'!B7:E92,2,FALSE)</f>
        <v>Степанян Нарек Вагинагович</v>
      </c>
      <c r="D29" s="199" t="str">
        <f>VLOOKUP(C29,'пр.взв.'!C7:F92,2,FALSE)</f>
        <v>10.03.1991, КМС</v>
      </c>
      <c r="E29" s="199" t="str">
        <f>VLOOKUP(D29,'пр.взв.'!D7:G92,2,FALSE)</f>
        <v>СФО, Красноярский, Красноярск, МО</v>
      </c>
      <c r="F29" s="302"/>
      <c r="G29" s="302"/>
      <c r="H29" s="307"/>
      <c r="I29" s="308"/>
    </row>
    <row r="30" spans="1:9" ht="12.75">
      <c r="A30" s="319"/>
      <c r="B30" s="291"/>
      <c r="C30" s="199"/>
      <c r="D30" s="199"/>
      <c r="E30" s="199"/>
      <c r="F30" s="289"/>
      <c r="G30" s="289"/>
      <c r="H30" s="294"/>
      <c r="I30" s="296"/>
    </row>
    <row r="31" spans="1:9" ht="12.75" customHeight="1">
      <c r="A31" s="319"/>
      <c r="B31" s="291">
        <v>23</v>
      </c>
      <c r="C31" s="199" t="str">
        <f>VLOOKUP(B31,'пр.взв.'!B7:E94,2,FALSE)</f>
        <v>Красилов Евгений Юрьевич</v>
      </c>
      <c r="D31" s="199" t="str">
        <f>VLOOKUP(C31,'пр.взв.'!C7:F94,2,FALSE)</f>
        <v>06.06.1991, КМС</v>
      </c>
      <c r="E31" s="199" t="str">
        <f>VLOOKUP(D31,'пр.взв.'!D7:G94,2,FALSE)</f>
        <v>УФО, Курганская, Курган, МО</v>
      </c>
      <c r="F31" s="289"/>
      <c r="G31" s="289"/>
      <c r="H31" s="294"/>
      <c r="I31" s="296"/>
    </row>
    <row r="32" spans="1:9" ht="13.5" thickBot="1">
      <c r="A32" s="319"/>
      <c r="B32" s="306"/>
      <c r="C32" s="199"/>
      <c r="D32" s="199"/>
      <c r="E32" s="199"/>
      <c r="F32" s="305"/>
      <c r="G32" s="305"/>
      <c r="H32" s="300"/>
      <c r="I32" s="301"/>
    </row>
    <row r="33" spans="1:9" ht="12.75" customHeight="1">
      <c r="A33" s="319"/>
      <c r="B33" s="323"/>
      <c r="C33" s="322" t="e">
        <f>VLOOKUP(B33,'пр.взв.'!B7:E96,2,FALSE)</f>
        <v>#N/A</v>
      </c>
      <c r="D33" s="322" t="e">
        <f>VLOOKUP(C33,'пр.взв.'!C7:F96,2,FALSE)</f>
        <v>#N/A</v>
      </c>
      <c r="E33" s="322" t="e">
        <f>VLOOKUP(D33,'пр.взв.'!D7:G96,2,FALSE)</f>
        <v>#N/A</v>
      </c>
      <c r="F33" s="304"/>
      <c r="G33" s="304"/>
      <c r="H33" s="293"/>
      <c r="I33" s="295"/>
    </row>
    <row r="34" spans="1:9" ht="12.75">
      <c r="A34" s="319"/>
      <c r="B34" s="320"/>
      <c r="C34" s="322"/>
      <c r="D34" s="322"/>
      <c r="E34" s="322"/>
      <c r="F34" s="289"/>
      <c r="G34" s="289"/>
      <c r="H34" s="294"/>
      <c r="I34" s="296"/>
    </row>
    <row r="35" spans="1:9" ht="12.75" customHeight="1">
      <c r="A35" s="319"/>
      <c r="B35" s="320"/>
      <c r="C35" s="322" t="e">
        <f>VLOOKUP(B35,'пр.взв.'!B7:E98,2,FALSE)</f>
        <v>#N/A</v>
      </c>
      <c r="D35" s="322" t="e">
        <f>VLOOKUP(C35,'пр.взв.'!C7:F98,2,FALSE)</f>
        <v>#N/A</v>
      </c>
      <c r="E35" s="322" t="e">
        <f>VLOOKUP(D35,'пр.взв.'!D7:G98,2,FALSE)</f>
        <v>#N/A</v>
      </c>
      <c r="F35" s="289"/>
      <c r="G35" s="289"/>
      <c r="H35" s="294"/>
      <c r="I35" s="296"/>
    </row>
    <row r="36" spans="1:9" ht="13.5" thickBot="1">
      <c r="A36" s="319"/>
      <c r="B36" s="321"/>
      <c r="C36" s="322"/>
      <c r="D36" s="322"/>
      <c r="E36" s="322"/>
      <c r="F36" s="290"/>
      <c r="G36" s="290"/>
      <c r="H36" s="297"/>
      <c r="I36" s="298"/>
    </row>
    <row r="37" spans="1:9" ht="12.75" customHeight="1">
      <c r="A37" s="319"/>
      <c r="B37" s="324"/>
      <c r="C37" s="322" t="e">
        <f>VLOOKUP(B37,'пр.взв.'!B7:E100,2,FALSE)</f>
        <v>#N/A</v>
      </c>
      <c r="D37" s="322" t="e">
        <f>VLOOKUP(C37,'пр.взв.'!C7:F100,2,FALSE)</f>
        <v>#N/A</v>
      </c>
      <c r="E37" s="322" t="e">
        <f>VLOOKUP(D37,'пр.взв.'!D7:G100,2,FALSE)</f>
        <v>#N/A</v>
      </c>
      <c r="F37" s="302"/>
      <c r="G37" s="302"/>
      <c r="H37" s="307"/>
      <c r="I37" s="308"/>
    </row>
    <row r="38" spans="1:9" ht="12.75">
      <c r="A38" s="319"/>
      <c r="B38" s="320"/>
      <c r="C38" s="322"/>
      <c r="D38" s="322"/>
      <c r="E38" s="322"/>
      <c r="F38" s="289"/>
      <c r="G38" s="289"/>
      <c r="H38" s="294"/>
      <c r="I38" s="296"/>
    </row>
    <row r="39" spans="1:9" ht="12.75" customHeight="1">
      <c r="A39" s="319"/>
      <c r="B39" s="320"/>
      <c r="C39" s="322" t="e">
        <f>VLOOKUP(B39,'пр.взв.'!B7:E102,2,FALSE)</f>
        <v>#N/A</v>
      </c>
      <c r="D39" s="322" t="e">
        <f>VLOOKUP(C39,'пр.взв.'!C7:F102,2,FALSE)</f>
        <v>#N/A</v>
      </c>
      <c r="E39" s="322" t="e">
        <f>VLOOKUP(D39,'пр.взв.'!D7:G102,2,FALSE)</f>
        <v>#N/A</v>
      </c>
      <c r="F39" s="289"/>
      <c r="G39" s="289"/>
      <c r="H39" s="294"/>
      <c r="I39" s="296"/>
    </row>
    <row r="40" spans="1:9" ht="13.5" thickBot="1">
      <c r="A40" s="319"/>
      <c r="B40" s="325"/>
      <c r="C40" s="322"/>
      <c r="D40" s="322"/>
      <c r="E40" s="322"/>
      <c r="F40" s="305"/>
      <c r="G40" s="305"/>
      <c r="H40" s="300"/>
      <c r="I40" s="301"/>
    </row>
    <row r="41" spans="1:9" ht="12.75" customHeight="1">
      <c r="A41" s="319"/>
      <c r="B41" s="323"/>
      <c r="C41" s="322" t="e">
        <f>VLOOKUP(B41,'пр.взв.'!B7:E104,2,FALSE)</f>
        <v>#N/A</v>
      </c>
      <c r="D41" s="322" t="e">
        <f>VLOOKUP(C41,'пр.взв.'!C7:F104,2,FALSE)</f>
        <v>#N/A</v>
      </c>
      <c r="E41" s="322" t="e">
        <f>VLOOKUP(D41,'пр.взв.'!D7:G104,2,FALSE)</f>
        <v>#N/A</v>
      </c>
      <c r="F41" s="304"/>
      <c r="G41" s="304"/>
      <c r="H41" s="293"/>
      <c r="I41" s="295"/>
    </row>
    <row r="42" spans="1:9" ht="12.75">
      <c r="A42" s="319"/>
      <c r="B42" s="320"/>
      <c r="C42" s="322"/>
      <c r="D42" s="322"/>
      <c r="E42" s="322"/>
      <c r="F42" s="289"/>
      <c r="G42" s="289"/>
      <c r="H42" s="294"/>
      <c r="I42" s="296"/>
    </row>
    <row r="43" spans="1:9" ht="12.75" customHeight="1">
      <c r="A43" s="319"/>
      <c r="B43" s="320"/>
      <c r="C43" s="322" t="e">
        <f>VLOOKUP(B43,'пр.взв.'!B7:E106,2,FALSE)</f>
        <v>#N/A</v>
      </c>
      <c r="D43" s="322" t="e">
        <f>VLOOKUP(C43,'пр.взв.'!C7:F106,2,FALSE)</f>
        <v>#N/A</v>
      </c>
      <c r="E43" s="322" t="e">
        <f>VLOOKUP(D43,'пр.взв.'!D7:G106,2,FALSE)</f>
        <v>#N/A</v>
      </c>
      <c r="F43" s="289"/>
      <c r="G43" s="289"/>
      <c r="H43" s="294"/>
      <c r="I43" s="296"/>
    </row>
    <row r="44" spans="1:9" ht="13.5" thickBot="1">
      <c r="A44" s="319"/>
      <c r="B44" s="321"/>
      <c r="C44" s="322"/>
      <c r="D44" s="322"/>
      <c r="E44" s="322"/>
      <c r="F44" s="290"/>
      <c r="G44" s="290"/>
      <c r="H44" s="297"/>
      <c r="I44" s="298"/>
    </row>
    <row r="45" spans="1:9" ht="12.75" customHeight="1">
      <c r="A45" s="319"/>
      <c r="B45" s="324"/>
      <c r="C45" s="322" t="e">
        <f>VLOOKUP(B45,'пр.взв.'!B7:E108,2,FALSE)</f>
        <v>#N/A</v>
      </c>
      <c r="D45" s="322" t="e">
        <f>VLOOKUP(C45,'пр.взв.'!C7:F108,2,FALSE)</f>
        <v>#N/A</v>
      </c>
      <c r="E45" s="322" t="e">
        <f>VLOOKUP(D45,'пр.взв.'!D7:G108,2,FALSE)</f>
        <v>#N/A</v>
      </c>
      <c r="F45" s="302"/>
      <c r="G45" s="302"/>
      <c r="H45" s="307"/>
      <c r="I45" s="308"/>
    </row>
    <row r="46" spans="1:9" ht="12.75">
      <c r="A46" s="319"/>
      <c r="B46" s="320"/>
      <c r="C46" s="322"/>
      <c r="D46" s="322"/>
      <c r="E46" s="322"/>
      <c r="F46" s="289"/>
      <c r="G46" s="289"/>
      <c r="H46" s="294"/>
      <c r="I46" s="296"/>
    </row>
    <row r="47" spans="1:9" ht="12.75" customHeight="1">
      <c r="A47" s="319"/>
      <c r="B47" s="320"/>
      <c r="C47" s="322" t="e">
        <f>VLOOKUP(B47,'пр.взв.'!B7:E110,2,FALSE)</f>
        <v>#N/A</v>
      </c>
      <c r="D47" s="322" t="e">
        <f>VLOOKUP(C47,'пр.взв.'!C7:F110,2,FALSE)</f>
        <v>#N/A</v>
      </c>
      <c r="E47" s="322" t="e">
        <f>VLOOKUP(D47,'пр.взв.'!D7:G110,2,FALSE)</f>
        <v>#N/A</v>
      </c>
      <c r="F47" s="289"/>
      <c r="G47" s="289"/>
      <c r="H47" s="294"/>
      <c r="I47" s="296"/>
    </row>
    <row r="48" spans="1:9" ht="13.5" thickBot="1">
      <c r="A48" s="319"/>
      <c r="B48" s="325"/>
      <c r="C48" s="322"/>
      <c r="D48" s="322"/>
      <c r="E48" s="322"/>
      <c r="F48" s="305"/>
      <c r="G48" s="305"/>
      <c r="H48" s="300"/>
      <c r="I48" s="301"/>
    </row>
    <row r="49" spans="1:9" ht="12.75" customHeight="1">
      <c r="A49" s="319"/>
      <c r="B49" s="323"/>
      <c r="C49" s="322" t="e">
        <f>VLOOKUP(B49,'пр.взв.'!B7:E112,2,FALSE)</f>
        <v>#N/A</v>
      </c>
      <c r="D49" s="322" t="e">
        <f>VLOOKUP(C49,'пр.взв.'!C7:F112,2,FALSE)</f>
        <v>#N/A</v>
      </c>
      <c r="E49" s="322" t="e">
        <f>VLOOKUP(D49,'пр.взв.'!D7:G112,2,FALSE)</f>
        <v>#N/A</v>
      </c>
      <c r="F49" s="304"/>
      <c r="G49" s="304"/>
      <c r="H49" s="293"/>
      <c r="I49" s="295"/>
    </row>
    <row r="50" spans="1:9" ht="12.75">
      <c r="A50" s="319"/>
      <c r="B50" s="320"/>
      <c r="C50" s="322"/>
      <c r="D50" s="322"/>
      <c r="E50" s="322"/>
      <c r="F50" s="289"/>
      <c r="G50" s="289"/>
      <c r="H50" s="294"/>
      <c r="I50" s="296"/>
    </row>
    <row r="51" spans="1:9" ht="12.75" customHeight="1">
      <c r="A51" s="319"/>
      <c r="B51" s="320"/>
      <c r="C51" s="322" t="e">
        <f>VLOOKUP(B51,'пр.взв.'!B7:E114,2,FALSE)</f>
        <v>#N/A</v>
      </c>
      <c r="D51" s="322" t="e">
        <f>VLOOKUP(C51,'пр.взв.'!C7:F114,2,FALSE)</f>
        <v>#N/A</v>
      </c>
      <c r="E51" s="322" t="e">
        <f>VLOOKUP(D51,'пр.взв.'!D7:G114,2,FALSE)</f>
        <v>#N/A</v>
      </c>
      <c r="F51" s="289"/>
      <c r="G51" s="289"/>
      <c r="H51" s="294"/>
      <c r="I51" s="296"/>
    </row>
    <row r="52" spans="1:9" ht="13.5" thickBot="1">
      <c r="A52" s="319"/>
      <c r="B52" s="321"/>
      <c r="C52" s="322"/>
      <c r="D52" s="322"/>
      <c r="E52" s="322"/>
      <c r="F52" s="290"/>
      <c r="G52" s="290"/>
      <c r="H52" s="297"/>
      <c r="I52" s="298"/>
    </row>
    <row r="53" spans="1:9" ht="12.75" customHeight="1">
      <c r="A53" s="319"/>
      <c r="B53" s="324"/>
      <c r="C53" s="322" t="e">
        <f>VLOOKUP(B53,'пр.взв.'!B7:E116,2,FALSE)</f>
        <v>#N/A</v>
      </c>
      <c r="D53" s="322" t="e">
        <f>VLOOKUP(C53,'пр.взв.'!C7:F116,2,FALSE)</f>
        <v>#N/A</v>
      </c>
      <c r="E53" s="322" t="e">
        <f>VLOOKUP(D53,'пр.взв.'!D7:G116,2,FALSE)</f>
        <v>#N/A</v>
      </c>
      <c r="F53" s="302"/>
      <c r="G53" s="302"/>
      <c r="H53" s="307"/>
      <c r="I53" s="308"/>
    </row>
    <row r="54" spans="1:9" ht="12.75">
      <c r="A54" s="319"/>
      <c r="B54" s="320"/>
      <c r="C54" s="322"/>
      <c r="D54" s="322"/>
      <c r="E54" s="322"/>
      <c r="F54" s="289"/>
      <c r="G54" s="289"/>
      <c r="H54" s="294"/>
      <c r="I54" s="296"/>
    </row>
    <row r="55" spans="1:9" ht="12.75" customHeight="1">
      <c r="A55" s="319"/>
      <c r="B55" s="320"/>
      <c r="C55" s="322" t="e">
        <f>VLOOKUP(B55,'пр.взв.'!B7:E118,2,FALSE)</f>
        <v>#N/A</v>
      </c>
      <c r="D55" s="322" t="e">
        <f>VLOOKUP(C55,'пр.взв.'!C7:F118,2,FALSE)</f>
        <v>#N/A</v>
      </c>
      <c r="E55" s="322" t="e">
        <f>VLOOKUP(D55,'пр.взв.'!D7:G118,2,FALSE)</f>
        <v>#N/A</v>
      </c>
      <c r="F55" s="289"/>
      <c r="G55" s="289"/>
      <c r="H55" s="294"/>
      <c r="I55" s="296"/>
    </row>
    <row r="56" spans="1:9" ht="13.5" thickBot="1">
      <c r="A56" s="319"/>
      <c r="B56" s="325"/>
      <c r="C56" s="322"/>
      <c r="D56" s="322"/>
      <c r="E56" s="322"/>
      <c r="F56" s="305"/>
      <c r="G56" s="305"/>
      <c r="H56" s="300"/>
      <c r="I56" s="301"/>
    </row>
    <row r="57" spans="1:9" ht="12.75" customHeight="1">
      <c r="A57" s="319"/>
      <c r="B57" s="323"/>
      <c r="C57" s="322" t="e">
        <f>VLOOKUP(B57,'пр.взв.'!B7:E120,2,FALSE)</f>
        <v>#N/A</v>
      </c>
      <c r="D57" s="322" t="e">
        <f>VLOOKUP(C57,'пр.взв.'!C7:F120,2,FALSE)</f>
        <v>#N/A</v>
      </c>
      <c r="E57" s="322" t="e">
        <f>VLOOKUP(D57,'пр.взв.'!D7:G120,2,FALSE)</f>
        <v>#N/A</v>
      </c>
      <c r="F57" s="303"/>
      <c r="G57" s="304"/>
      <c r="H57" s="293"/>
      <c r="I57" s="295"/>
    </row>
    <row r="58" spans="1:9" ht="12.75">
      <c r="A58" s="319"/>
      <c r="B58" s="320"/>
      <c r="C58" s="322"/>
      <c r="D58" s="322"/>
      <c r="E58" s="322"/>
      <c r="F58" s="287"/>
      <c r="G58" s="289"/>
      <c r="H58" s="294"/>
      <c r="I58" s="296"/>
    </row>
    <row r="59" spans="1:9" ht="12.75" customHeight="1">
      <c r="A59" s="319"/>
      <c r="B59" s="320"/>
      <c r="C59" s="322" t="e">
        <f>VLOOKUP(B59,'пр.взв.'!B7:E122,2,FALSE)</f>
        <v>#N/A</v>
      </c>
      <c r="D59" s="322" t="e">
        <f>VLOOKUP(C59,'пр.взв.'!C7:F122,2,FALSE)</f>
        <v>#N/A</v>
      </c>
      <c r="E59" s="322" t="e">
        <f>VLOOKUP(D59,'пр.взв.'!D7:G122,2,FALSE)</f>
        <v>#N/A</v>
      </c>
      <c r="F59" s="287"/>
      <c r="G59" s="289"/>
      <c r="H59" s="294"/>
      <c r="I59" s="296"/>
    </row>
    <row r="60" spans="1:9" ht="13.5" thickBot="1">
      <c r="A60" s="319"/>
      <c r="B60" s="321"/>
      <c r="C60" s="322"/>
      <c r="D60" s="322"/>
      <c r="E60" s="322"/>
      <c r="F60" s="288"/>
      <c r="G60" s="290"/>
      <c r="H60" s="297"/>
      <c r="I60" s="298"/>
    </row>
    <row r="61" spans="1:9" ht="28.5" customHeight="1">
      <c r="A61" s="154"/>
      <c r="B61" s="157"/>
      <c r="C61" s="157"/>
      <c r="D61" s="157"/>
      <c r="E61" s="157"/>
      <c r="F61" s="157"/>
      <c r="G61" s="157"/>
      <c r="H61" s="157"/>
      <c r="I61" s="157"/>
    </row>
    <row r="62" spans="1:9" ht="12.75">
      <c r="A62" s="154"/>
      <c r="B62" s="157"/>
      <c r="C62" s="157"/>
      <c r="D62" s="157"/>
      <c r="E62" s="157"/>
      <c r="F62" s="157"/>
      <c r="G62" s="157"/>
      <c r="H62" s="157"/>
      <c r="I62" s="157"/>
    </row>
    <row r="63" spans="1:9" ht="17.25" customHeight="1">
      <c r="A63" s="154"/>
      <c r="B63" s="310" t="s">
        <v>71</v>
      </c>
      <c r="C63" s="310"/>
      <c r="D63" s="310"/>
      <c r="E63" s="310"/>
      <c r="F63" s="310"/>
      <c r="G63" s="310"/>
      <c r="H63" s="310"/>
      <c r="I63" s="310"/>
    </row>
    <row r="64" spans="1:9" ht="24.75" customHeight="1" thickBot="1">
      <c r="A64" s="154"/>
      <c r="B64" s="156"/>
      <c r="C64" s="156" t="s">
        <v>196</v>
      </c>
      <c r="D64" s="156"/>
      <c r="E64" s="156"/>
      <c r="F64" s="191" t="s">
        <v>192</v>
      </c>
      <c r="G64" s="191"/>
      <c r="H64" s="156"/>
      <c r="I64" s="156"/>
    </row>
    <row r="65" spans="1:9" ht="12.75" customHeight="1">
      <c r="A65" s="154"/>
      <c r="B65" s="311" t="s">
        <v>5</v>
      </c>
      <c r="C65" s="313" t="s">
        <v>6</v>
      </c>
      <c r="D65" s="315" t="s">
        <v>16</v>
      </c>
      <c r="E65" s="313" t="s">
        <v>17</v>
      </c>
      <c r="F65" s="313" t="s">
        <v>18</v>
      </c>
      <c r="G65" s="315" t="s">
        <v>72</v>
      </c>
      <c r="H65" s="313" t="s">
        <v>19</v>
      </c>
      <c r="I65" s="317" t="s">
        <v>20</v>
      </c>
    </row>
    <row r="66" spans="1:9" ht="13.5" thickBot="1">
      <c r="A66" s="154"/>
      <c r="B66" s="312"/>
      <c r="C66" s="314"/>
      <c r="D66" s="316"/>
      <c r="E66" s="314"/>
      <c r="F66" s="314"/>
      <c r="G66" s="316"/>
      <c r="H66" s="314"/>
      <c r="I66" s="318"/>
    </row>
    <row r="67" spans="1:9" ht="12.75" customHeight="1">
      <c r="A67" s="154"/>
      <c r="B67" s="299">
        <v>26</v>
      </c>
      <c r="C67" s="199" t="str">
        <f>VLOOKUP(B67,'пр.взв.'!B7:E130,2,FALSE)</f>
        <v>Суханов Денис Николаевич</v>
      </c>
      <c r="D67" s="199" t="str">
        <f>VLOOKUP(B67,'пр.взв.'!B7:G130,3,FALSE)</f>
        <v>20.03.1991, МСМК</v>
      </c>
      <c r="E67" s="199" t="str">
        <f>VLOOKUP(B67,'пр.взв.'!B7:G130,4,FALSE)</f>
        <v>УФО, Курганская, Курган, МО</v>
      </c>
      <c r="F67" s="304"/>
      <c r="G67" s="304"/>
      <c r="H67" s="293"/>
      <c r="I67" s="295"/>
    </row>
    <row r="68" spans="1:9" ht="12.75" customHeight="1">
      <c r="A68" s="154"/>
      <c r="B68" s="291"/>
      <c r="C68" s="199"/>
      <c r="D68" s="199"/>
      <c r="E68" s="199"/>
      <c r="F68" s="289"/>
      <c r="G68" s="289"/>
      <c r="H68" s="294"/>
      <c r="I68" s="296"/>
    </row>
    <row r="69" spans="1:9" ht="12.75" customHeight="1">
      <c r="A69" s="154"/>
      <c r="B69" s="291">
        <v>22</v>
      </c>
      <c r="C69" s="199" t="str">
        <f>VLOOKUP(B69,'пр.взв.'!B7:E132,2,FALSE)</f>
        <v>Нариманов Айюб Яшар-Оглы</v>
      </c>
      <c r="D69" s="199" t="str">
        <f>VLOOKUP(B69,'пр.взв.'!B7:G132,3,FALSE)</f>
        <v>10.07.1990, КМС</v>
      </c>
      <c r="E69" s="199" t="str">
        <f>VLOOKUP(C69,'пр.взв.'!C7:H132,3,FALSE)</f>
        <v>СФО, Новосибирская, Болотное, СС</v>
      </c>
      <c r="F69" s="289"/>
      <c r="G69" s="289"/>
      <c r="H69" s="294"/>
      <c r="I69" s="296"/>
    </row>
    <row r="70" spans="1:9" ht="13.5" customHeight="1" thickBot="1">
      <c r="A70" s="154"/>
      <c r="B70" s="292"/>
      <c r="C70" s="199"/>
      <c r="D70" s="199"/>
      <c r="E70" s="199"/>
      <c r="F70" s="290"/>
      <c r="G70" s="290"/>
      <c r="H70" s="297"/>
      <c r="I70" s="298"/>
    </row>
    <row r="71" spans="1:9" ht="12.75" customHeight="1">
      <c r="A71" s="154"/>
      <c r="B71" s="309">
        <v>4</v>
      </c>
      <c r="C71" s="199" t="str">
        <f>VLOOKUP(B71,'пр.взв.'!B7:E134,2,FALSE)</f>
        <v>Гориславский Игорь Александрович</v>
      </c>
      <c r="D71" s="199" t="str">
        <f>VLOOKUP(C71,'пр.взв.'!C7:F134,2,FALSE)</f>
        <v>14.04.1990, КМС</v>
      </c>
      <c r="E71" s="199" t="str">
        <f>VLOOKUP(D71,'пр.взв.'!D7:G134,2,FALSE)</f>
        <v>УФО, Свердловская, Н.Тагил, МО</v>
      </c>
      <c r="F71" s="302"/>
      <c r="G71" s="302"/>
      <c r="H71" s="307"/>
      <c r="I71" s="308"/>
    </row>
    <row r="72" spans="1:9" ht="12.75" customHeight="1">
      <c r="A72" s="154"/>
      <c r="B72" s="291"/>
      <c r="C72" s="199"/>
      <c r="D72" s="199"/>
      <c r="E72" s="199"/>
      <c r="F72" s="289"/>
      <c r="G72" s="289"/>
      <c r="H72" s="294"/>
      <c r="I72" s="296"/>
    </row>
    <row r="73" spans="1:9" ht="12.75" customHeight="1">
      <c r="A73" s="154"/>
      <c r="B73" s="291">
        <v>24</v>
      </c>
      <c r="C73" s="199" t="str">
        <f>VLOOKUP(B73,'пр.взв.'!B7:E136,2,FALSE)</f>
        <v>Шемазашвили Георгий Кобаевич</v>
      </c>
      <c r="D73" s="199" t="str">
        <f>VLOOKUP(C73,'пр.взв.'!C7:F136,2,FALSE)</f>
        <v>03.09.1990, МС</v>
      </c>
      <c r="E73" s="199" t="str">
        <f>VLOOKUP(D73,'пр.взв.'!D7:G136,2,FALSE)</f>
        <v>СФО, Иркутская, Иркутск, Д</v>
      </c>
      <c r="F73" s="289"/>
      <c r="G73" s="289"/>
      <c r="H73" s="294"/>
      <c r="I73" s="296"/>
    </row>
    <row r="74" spans="1:9" ht="13.5" customHeight="1" thickBot="1">
      <c r="A74" s="154"/>
      <c r="B74" s="306"/>
      <c r="C74" s="199"/>
      <c r="D74" s="199"/>
      <c r="E74" s="199"/>
      <c r="F74" s="305"/>
      <c r="G74" s="305"/>
      <c r="H74" s="300"/>
      <c r="I74" s="301"/>
    </row>
    <row r="75" spans="1:9" ht="12.75" customHeight="1">
      <c r="A75" s="154"/>
      <c r="B75" s="299"/>
      <c r="C75" s="199" t="e">
        <f>VLOOKUP(B75,'пр.взв.'!B7:E138,2,FALSE)</f>
        <v>#N/A</v>
      </c>
      <c r="D75" s="199" t="e">
        <f>VLOOKUP(C75,'пр.взв.'!C7:F138,2,FALSE)</f>
        <v>#N/A</v>
      </c>
      <c r="E75" s="199" t="e">
        <f>VLOOKUP(D75,'пр.взв.'!D7:G138,2,FALSE)</f>
        <v>#N/A</v>
      </c>
      <c r="F75" s="304"/>
      <c r="G75" s="304"/>
      <c r="H75" s="293"/>
      <c r="I75" s="295"/>
    </row>
    <row r="76" spans="1:9" ht="12.75" customHeight="1">
      <c r="A76" s="154"/>
      <c r="B76" s="291"/>
      <c r="C76" s="199"/>
      <c r="D76" s="199"/>
      <c r="E76" s="199"/>
      <c r="F76" s="289"/>
      <c r="G76" s="289"/>
      <c r="H76" s="294"/>
      <c r="I76" s="296"/>
    </row>
    <row r="77" spans="1:9" ht="12.75" customHeight="1">
      <c r="A77" s="154"/>
      <c r="B77" s="291">
        <v>12</v>
      </c>
      <c r="C77" s="199" t="str">
        <f>VLOOKUP(B77,'пр.взв.'!B7:E140,2,FALSE)</f>
        <v>Савоник Антон Иванович</v>
      </c>
      <c r="D77" s="199" t="str">
        <f>VLOOKUP(C77,'пр.взв.'!C7:F140,2,FALSE)</f>
        <v>19.12.1991, КМС</v>
      </c>
      <c r="E77" s="199" t="str">
        <f>VLOOKUP(D77,'пр.взв.'!D7:G140,2,FALSE)</f>
        <v>УФО, Курганская, Курган, МО</v>
      </c>
      <c r="F77" s="289"/>
      <c r="G77" s="289"/>
      <c r="H77" s="294"/>
      <c r="I77" s="296"/>
    </row>
    <row r="78" spans="1:9" ht="13.5" customHeight="1" thickBot="1">
      <c r="A78" s="154"/>
      <c r="B78" s="292"/>
      <c r="C78" s="199"/>
      <c r="D78" s="199"/>
      <c r="E78" s="199"/>
      <c r="F78" s="290"/>
      <c r="G78" s="290"/>
      <c r="H78" s="297"/>
      <c r="I78" s="298"/>
    </row>
    <row r="79" spans="1:9" ht="12.75" customHeight="1">
      <c r="A79" s="154"/>
      <c r="B79" s="309">
        <v>24</v>
      </c>
      <c r="C79" s="199" t="str">
        <f>VLOOKUP(B79,'пр.взв.'!B7:E142,2,FALSE)</f>
        <v>Шемазашвили Георгий Кобаевич</v>
      </c>
      <c r="D79" s="199" t="str">
        <f>VLOOKUP(C79,'пр.взв.'!C7:F142,2,FALSE)</f>
        <v>03.09.1990, МС</v>
      </c>
      <c r="E79" s="199" t="str">
        <f>VLOOKUP(D79,'пр.взв.'!D7:G142,2,FALSE)</f>
        <v>СФО, Иркутская, Иркутск, Д</v>
      </c>
      <c r="F79" s="302"/>
      <c r="G79" s="302"/>
      <c r="H79" s="307"/>
      <c r="I79" s="308"/>
    </row>
    <row r="80" spans="1:9" ht="12.75" customHeight="1">
      <c r="A80" s="154"/>
      <c r="B80" s="291"/>
      <c r="C80" s="199"/>
      <c r="D80" s="199"/>
      <c r="E80" s="199"/>
      <c r="F80" s="289"/>
      <c r="G80" s="289"/>
      <c r="H80" s="294"/>
      <c r="I80" s="296"/>
    </row>
    <row r="81" spans="1:9" ht="12.75" customHeight="1">
      <c r="A81" s="154"/>
      <c r="B81" s="291">
        <v>16</v>
      </c>
      <c r="C81" s="199" t="str">
        <f>VLOOKUP(B81,'пр.взв.'!B7:E144,2,FALSE)</f>
        <v>Лапцевич Антон Сергеевич</v>
      </c>
      <c r="D81" s="199" t="str">
        <f>VLOOKUP(C81,'пр.взв.'!C7:F144,2,FALSE)</f>
        <v>04.01.1991, КМС</v>
      </c>
      <c r="E81" s="199" t="str">
        <f>VLOOKUP(D81,'пр.взв.'!D7:G144,2,FALSE)</f>
        <v>СФО, Новосибирская, Новосибирск, Б</v>
      </c>
      <c r="F81" s="289"/>
      <c r="G81" s="289"/>
      <c r="H81" s="294"/>
      <c r="I81" s="296"/>
    </row>
    <row r="82" spans="1:9" ht="13.5" customHeight="1" thickBot="1">
      <c r="A82" s="154"/>
      <c r="B82" s="306"/>
      <c r="C82" s="199"/>
      <c r="D82" s="199"/>
      <c r="E82" s="199"/>
      <c r="F82" s="305"/>
      <c r="G82" s="305"/>
      <c r="H82" s="300"/>
      <c r="I82" s="301"/>
    </row>
    <row r="83" spans="1:9" ht="12.75" customHeight="1">
      <c r="A83" s="154"/>
      <c r="B83" s="299"/>
      <c r="C83" s="199" t="e">
        <f>VLOOKUP(B83,'пр.взв.'!B7:E146,2,FALSE)</f>
        <v>#N/A</v>
      </c>
      <c r="D83" s="199" t="e">
        <f>VLOOKUP(C83,'пр.взв.'!C7:F146,2,FALSE)</f>
        <v>#N/A</v>
      </c>
      <c r="E83" s="199" t="e">
        <f>VLOOKUP(D83,'пр.взв.'!D7:G146,2,FALSE)</f>
        <v>#N/A</v>
      </c>
      <c r="F83" s="304"/>
      <c r="G83" s="304"/>
      <c r="H83" s="293"/>
      <c r="I83" s="295"/>
    </row>
    <row r="84" spans="1:9" ht="12.75" customHeight="1">
      <c r="A84" s="154"/>
      <c r="B84" s="291"/>
      <c r="C84" s="199"/>
      <c r="D84" s="199"/>
      <c r="E84" s="199"/>
      <c r="F84" s="289"/>
      <c r="G84" s="289"/>
      <c r="H84" s="294"/>
      <c r="I84" s="296"/>
    </row>
    <row r="85" spans="1:9" ht="12.75" customHeight="1">
      <c r="A85" s="154"/>
      <c r="B85" s="291">
        <v>20</v>
      </c>
      <c r="C85" s="199" t="str">
        <f>VLOOKUP(B85,'пр.взв.'!B7:E148,2,FALSE)</f>
        <v>Чигжит Айдыс Танович</v>
      </c>
      <c r="D85" s="199" t="str">
        <f>VLOOKUP(C85,'пр.взв.'!C6:F148,2,FALSE)</f>
        <v>17.02.1990, 1р</v>
      </c>
      <c r="E85" s="199" t="str">
        <f>VLOOKUP(D85,'пр.взв.'!D6:G148,2,FALSE)</f>
        <v>СФО, Р.Тыва, Кызыл, МО</v>
      </c>
      <c r="F85" s="289"/>
      <c r="G85" s="289"/>
      <c r="H85" s="294"/>
      <c r="I85" s="296"/>
    </row>
    <row r="86" spans="1:9" ht="13.5" customHeight="1" thickBot="1">
      <c r="A86" s="154"/>
      <c r="B86" s="292"/>
      <c r="C86" s="199"/>
      <c r="D86" s="199"/>
      <c r="E86" s="199"/>
      <c r="F86" s="290"/>
      <c r="G86" s="290"/>
      <c r="H86" s="297"/>
      <c r="I86" s="298"/>
    </row>
    <row r="87" spans="1:9" ht="12.75" customHeight="1">
      <c r="A87" s="154"/>
      <c r="B87" s="299">
        <v>12</v>
      </c>
      <c r="C87" s="199" t="str">
        <f>VLOOKUP(B87,'пр.взв.'!B6:E150,2,FALSE)</f>
        <v>Савоник Антон Иванович</v>
      </c>
      <c r="D87" s="199" t="str">
        <f>VLOOKUP(C87,'пр.взв.'!C6:F150,2,FALSE)</f>
        <v>19.12.1991, КМС</v>
      </c>
      <c r="E87" s="199" t="str">
        <f>VLOOKUP(D87,'пр.взв.'!D6:G150,2,FALSE)</f>
        <v>УФО, Курганская, Курган, МО</v>
      </c>
      <c r="F87" s="304"/>
      <c r="G87" s="304"/>
      <c r="H87" s="293"/>
      <c r="I87" s="295"/>
    </row>
    <row r="88" spans="1:9" ht="12.75" customHeight="1">
      <c r="A88" s="154"/>
      <c r="B88" s="291"/>
      <c r="C88" s="199"/>
      <c r="D88" s="199"/>
      <c r="E88" s="199"/>
      <c r="F88" s="289"/>
      <c r="G88" s="289"/>
      <c r="H88" s="294"/>
      <c r="I88" s="296"/>
    </row>
    <row r="89" spans="1:9" ht="12.75" customHeight="1">
      <c r="A89" s="154"/>
      <c r="B89" s="291">
        <v>28</v>
      </c>
      <c r="C89" s="199" t="str">
        <f>VLOOKUP(B89,'пр.взв.'!B6:E152,2,FALSE)</f>
        <v>Гуськов Антон Николаевич</v>
      </c>
      <c r="D89" s="199" t="str">
        <f>VLOOKUP(C89,'пр.взв.'!C6:F152,2,FALSE)</f>
        <v>13.05.1990, КМС</v>
      </c>
      <c r="E89" s="199" t="str">
        <f>VLOOKUP(D89,'пр.взв.'!D6:G152,2,FALSE)</f>
        <v>УФО, Курганская, Курган, МО</v>
      </c>
      <c r="F89" s="289"/>
      <c r="G89" s="289"/>
      <c r="H89" s="294"/>
      <c r="I89" s="296"/>
    </row>
    <row r="90" spans="1:9" ht="13.5" customHeight="1" thickBot="1">
      <c r="A90" s="154"/>
      <c r="B90" s="292"/>
      <c r="C90" s="199"/>
      <c r="D90" s="199"/>
      <c r="E90" s="199"/>
      <c r="F90" s="290"/>
      <c r="G90" s="290"/>
      <c r="H90" s="297"/>
      <c r="I90" s="298"/>
    </row>
    <row r="91" spans="1:9" ht="12.75" customHeight="1">
      <c r="A91" s="154"/>
      <c r="B91" s="309">
        <v>8</v>
      </c>
      <c r="C91" s="199" t="str">
        <f>VLOOKUP(B91,'пр.взв.'!B6:E154,2,FALSE)</f>
        <v>Леонов Антон Юрьевич</v>
      </c>
      <c r="D91" s="199" t="str">
        <f>VLOOKUP(C91,'пр.взв.'!C6:F154,2,FALSE)</f>
        <v>07.12.1990, КМС</v>
      </c>
      <c r="E91" s="199" t="str">
        <f>VLOOKUP(D91,'пр.взв.'!D6:G154,2,FALSE)</f>
        <v>ДВФО, Амурская, Благовещенк, МО</v>
      </c>
      <c r="F91" s="302"/>
      <c r="G91" s="302"/>
      <c r="H91" s="307"/>
      <c r="I91" s="308"/>
    </row>
    <row r="92" spans="1:9" ht="12.75" customHeight="1">
      <c r="A92" s="154"/>
      <c r="B92" s="291"/>
      <c r="C92" s="199"/>
      <c r="D92" s="199"/>
      <c r="E92" s="199"/>
      <c r="F92" s="289"/>
      <c r="G92" s="289"/>
      <c r="H92" s="294"/>
      <c r="I92" s="296"/>
    </row>
    <row r="93" spans="1:9" ht="12.75" customHeight="1">
      <c r="A93" s="154"/>
      <c r="B93" s="291">
        <v>24</v>
      </c>
      <c r="C93" s="199" t="str">
        <f>VLOOKUP(B93,'пр.взв.'!B6:E156,2,FALSE)</f>
        <v>Шемазашвили Георгий Кобаевич</v>
      </c>
      <c r="D93" s="199" t="str">
        <f>VLOOKUP(C93,'пр.взв.'!C6:F156,2,FALSE)</f>
        <v>03.09.1990, МС</v>
      </c>
      <c r="E93" s="199" t="str">
        <f>VLOOKUP(D93,'пр.взв.'!D6:G156,2,FALSE)</f>
        <v>СФО, Иркутская, Иркутск, Д</v>
      </c>
      <c r="F93" s="289"/>
      <c r="G93" s="289"/>
      <c r="H93" s="294"/>
      <c r="I93" s="296"/>
    </row>
    <row r="94" spans="1:9" ht="13.5" customHeight="1" thickBot="1">
      <c r="A94" s="154"/>
      <c r="B94" s="306"/>
      <c r="C94" s="199"/>
      <c r="D94" s="199"/>
      <c r="E94" s="199"/>
      <c r="F94" s="305"/>
      <c r="G94" s="305"/>
      <c r="H94" s="300"/>
      <c r="I94" s="301"/>
    </row>
    <row r="95" spans="1:9" ht="12.75" customHeight="1">
      <c r="A95" s="154"/>
      <c r="B95" s="299"/>
      <c r="C95" s="199" t="e">
        <f>VLOOKUP(B95,'пр.взв.'!B6:E158,2,FALSE)</f>
        <v>#N/A</v>
      </c>
      <c r="D95" s="199" t="e">
        <f>VLOOKUP(C95,'пр.взв.'!C6:F158,2,FALSE)</f>
        <v>#N/A</v>
      </c>
      <c r="E95" s="199" t="e">
        <f>VLOOKUP(D95,'пр.взв.'!D6:G158,2,FALSE)</f>
        <v>#N/A</v>
      </c>
      <c r="F95" s="304"/>
      <c r="G95" s="304"/>
      <c r="H95" s="293"/>
      <c r="I95" s="295"/>
    </row>
    <row r="96" spans="1:9" ht="12.75" customHeight="1">
      <c r="A96" s="154"/>
      <c r="B96" s="291"/>
      <c r="C96" s="199"/>
      <c r="D96" s="199"/>
      <c r="E96" s="199"/>
      <c r="F96" s="289"/>
      <c r="G96" s="289"/>
      <c r="H96" s="294"/>
      <c r="I96" s="296"/>
    </row>
    <row r="97" spans="1:9" ht="12.75" customHeight="1">
      <c r="A97" s="154"/>
      <c r="B97" s="291"/>
      <c r="C97" s="199" t="e">
        <f>VLOOKUP(B97,'пр.взв.'!B6:E160,2,FALSE)</f>
        <v>#N/A</v>
      </c>
      <c r="D97" s="199" t="e">
        <f>VLOOKUP(C97,'пр.взв.'!C6:F160,2,FALSE)</f>
        <v>#N/A</v>
      </c>
      <c r="E97" s="199" t="e">
        <f>VLOOKUP(D97,'пр.взв.'!D6:G160,2,FALSE)</f>
        <v>#N/A</v>
      </c>
      <c r="F97" s="289"/>
      <c r="G97" s="289"/>
      <c r="H97" s="294"/>
      <c r="I97" s="296"/>
    </row>
    <row r="98" spans="1:9" ht="13.5" customHeight="1" thickBot="1">
      <c r="A98" s="154"/>
      <c r="B98" s="292"/>
      <c r="C98" s="199"/>
      <c r="D98" s="199"/>
      <c r="E98" s="199"/>
      <c r="F98" s="290"/>
      <c r="G98" s="290"/>
      <c r="H98" s="297"/>
      <c r="I98" s="298"/>
    </row>
    <row r="99" spans="1:9" ht="12.75" customHeight="1">
      <c r="A99" s="154"/>
      <c r="B99" s="309"/>
      <c r="C99" s="199" t="e">
        <f>VLOOKUP(B99,'пр.взв.'!B6:E162,2,FALSE)</f>
        <v>#N/A</v>
      </c>
      <c r="D99" s="199" t="e">
        <f>VLOOKUP(C99,'пр.взв.'!C6:F162,2,FALSE)</f>
        <v>#N/A</v>
      </c>
      <c r="E99" s="199" t="e">
        <f>VLOOKUP(D99,'пр.взв.'!D6:G162,2,FALSE)</f>
        <v>#N/A</v>
      </c>
      <c r="F99" s="302"/>
      <c r="G99" s="302"/>
      <c r="H99" s="307"/>
      <c r="I99" s="308"/>
    </row>
    <row r="100" spans="1:9" ht="12.75" customHeight="1">
      <c r="A100" s="154"/>
      <c r="B100" s="291"/>
      <c r="C100" s="199"/>
      <c r="D100" s="199"/>
      <c r="E100" s="199"/>
      <c r="F100" s="289"/>
      <c r="G100" s="289"/>
      <c r="H100" s="294"/>
      <c r="I100" s="296"/>
    </row>
    <row r="101" spans="1:9" ht="12.75" customHeight="1">
      <c r="A101" s="154"/>
      <c r="B101" s="291"/>
      <c r="C101" s="199" t="e">
        <f>VLOOKUP(B101,'пр.взв.'!B6:E164,2,FALSE)</f>
        <v>#N/A</v>
      </c>
      <c r="D101" s="199" t="e">
        <f>VLOOKUP(C101,'пр.взв.'!C6:F164,2,FALSE)</f>
        <v>#N/A</v>
      </c>
      <c r="E101" s="199" t="e">
        <f>VLOOKUP(D101,'пр.взв.'!D6:G164,2,FALSE)</f>
        <v>#N/A</v>
      </c>
      <c r="F101" s="289"/>
      <c r="G101" s="289"/>
      <c r="H101" s="294"/>
      <c r="I101" s="296"/>
    </row>
    <row r="102" spans="1:9" ht="13.5" customHeight="1" thickBot="1">
      <c r="A102" s="154"/>
      <c r="B102" s="306"/>
      <c r="C102" s="199"/>
      <c r="D102" s="199"/>
      <c r="E102" s="199"/>
      <c r="F102" s="305"/>
      <c r="G102" s="305"/>
      <c r="H102" s="300"/>
      <c r="I102" s="301"/>
    </row>
    <row r="103" spans="1:9" ht="12.75" customHeight="1">
      <c r="A103" s="154"/>
      <c r="B103" s="299"/>
      <c r="C103" s="199" t="e">
        <f>VLOOKUP(B103,'пр.взв.'!B6:E166,2,FALSE)</f>
        <v>#N/A</v>
      </c>
      <c r="D103" s="199" t="e">
        <f>VLOOKUP(C103,'пр.взв.'!C6:F166,2,FALSE)</f>
        <v>#N/A</v>
      </c>
      <c r="E103" s="199" t="e">
        <f>VLOOKUP(D103,'пр.взв.'!D6:G166,2,FALSE)</f>
        <v>#N/A</v>
      </c>
      <c r="F103" s="304"/>
      <c r="G103" s="304"/>
      <c r="H103" s="293"/>
      <c r="I103" s="295"/>
    </row>
    <row r="104" spans="1:9" ht="12.75" customHeight="1">
      <c r="A104" s="154"/>
      <c r="B104" s="291"/>
      <c r="C104" s="199"/>
      <c r="D104" s="199"/>
      <c r="E104" s="199"/>
      <c r="F104" s="289"/>
      <c r="G104" s="289"/>
      <c r="H104" s="294"/>
      <c r="I104" s="296"/>
    </row>
    <row r="105" spans="1:9" ht="12.75" customHeight="1">
      <c r="A105" s="154"/>
      <c r="B105" s="291"/>
      <c r="C105" s="199" t="e">
        <f>VLOOKUP(B105,'пр.взв.'!B6:E168,2,FALSE)</f>
        <v>#N/A</v>
      </c>
      <c r="D105" s="199" t="e">
        <f>VLOOKUP(C105,'пр.взв.'!C6:F168,2,FALSE)</f>
        <v>#N/A</v>
      </c>
      <c r="E105" s="199" t="e">
        <f>VLOOKUP(D105,'пр.взв.'!D6:G168,2,FALSE)</f>
        <v>#N/A</v>
      </c>
      <c r="F105" s="289"/>
      <c r="G105" s="289"/>
      <c r="H105" s="294"/>
      <c r="I105" s="296"/>
    </row>
    <row r="106" spans="1:9" ht="13.5" customHeight="1" thickBot="1">
      <c r="A106" s="154"/>
      <c r="B106" s="292"/>
      <c r="C106" s="199"/>
      <c r="D106" s="199"/>
      <c r="E106" s="199"/>
      <c r="F106" s="290"/>
      <c r="G106" s="290"/>
      <c r="H106" s="297"/>
      <c r="I106" s="298"/>
    </row>
    <row r="107" spans="1:9" ht="12.75" customHeight="1">
      <c r="A107" s="154"/>
      <c r="B107" s="309"/>
      <c r="C107" s="199" t="e">
        <f>VLOOKUP(B107,'пр.взв.'!B6:E170,2,FALSE)</f>
        <v>#N/A</v>
      </c>
      <c r="D107" s="199" t="e">
        <f>VLOOKUP(C107,'пр.взв.'!C6:F170,2,FALSE)</f>
        <v>#N/A</v>
      </c>
      <c r="E107" s="199" t="e">
        <f>VLOOKUP(D107,'пр.взв.'!D6:G170,2,FALSE)</f>
        <v>#N/A</v>
      </c>
      <c r="F107" s="302"/>
      <c r="G107" s="302"/>
      <c r="H107" s="307"/>
      <c r="I107" s="308"/>
    </row>
    <row r="108" spans="1:9" ht="12.75" customHeight="1">
      <c r="A108" s="154"/>
      <c r="B108" s="291"/>
      <c r="C108" s="199"/>
      <c r="D108" s="199"/>
      <c r="E108" s="199"/>
      <c r="F108" s="289"/>
      <c r="G108" s="289"/>
      <c r="H108" s="294"/>
      <c r="I108" s="296"/>
    </row>
    <row r="109" spans="1:9" ht="12.75" customHeight="1">
      <c r="A109" s="154"/>
      <c r="B109" s="291"/>
      <c r="C109" s="199" t="e">
        <f>VLOOKUP(B109,'пр.взв.'!B6:E172,2,FALSE)</f>
        <v>#N/A</v>
      </c>
      <c r="D109" s="199" t="e">
        <f>VLOOKUP(C109,'пр.взв.'!C6:F172,2,FALSE)</f>
        <v>#N/A</v>
      </c>
      <c r="E109" s="199" t="e">
        <f>VLOOKUP(D109,'пр.взв.'!D6:G172,2,FALSE)</f>
        <v>#N/A</v>
      </c>
      <c r="F109" s="289"/>
      <c r="G109" s="289"/>
      <c r="H109" s="294"/>
      <c r="I109" s="296"/>
    </row>
    <row r="110" spans="1:9" ht="13.5" customHeight="1" thickBot="1">
      <c r="A110" s="154"/>
      <c r="B110" s="306"/>
      <c r="C110" s="199"/>
      <c r="D110" s="199"/>
      <c r="E110" s="199"/>
      <c r="F110" s="305"/>
      <c r="G110" s="305"/>
      <c r="H110" s="300"/>
      <c r="I110" s="301"/>
    </row>
    <row r="111" spans="1:9" ht="12.75" customHeight="1">
      <c r="A111" s="154"/>
      <c r="B111" s="299"/>
      <c r="C111" s="199" t="e">
        <f>VLOOKUP(B111,'пр.взв.'!B6:E174,2,FALSE)</f>
        <v>#N/A</v>
      </c>
      <c r="D111" s="199" t="e">
        <f>VLOOKUP(C111,'пр.взв.'!C6:F174,2,FALSE)</f>
        <v>#N/A</v>
      </c>
      <c r="E111" s="199" t="e">
        <f>VLOOKUP(D111,'пр.взв.'!D6:G174,2,FALSE)</f>
        <v>#N/A</v>
      </c>
      <c r="F111" s="304"/>
      <c r="G111" s="304"/>
      <c r="H111" s="293"/>
      <c r="I111" s="295"/>
    </row>
    <row r="112" spans="1:9" ht="12.75" customHeight="1">
      <c r="A112" s="154"/>
      <c r="B112" s="291"/>
      <c r="C112" s="199"/>
      <c r="D112" s="199"/>
      <c r="E112" s="199"/>
      <c r="F112" s="289"/>
      <c r="G112" s="289"/>
      <c r="H112" s="294"/>
      <c r="I112" s="296"/>
    </row>
    <row r="113" spans="1:9" ht="12.75" customHeight="1">
      <c r="A113" s="154"/>
      <c r="B113" s="291"/>
      <c r="C113" s="199" t="e">
        <f>VLOOKUP(B113,'пр.взв.'!B6:E176,2,FALSE)</f>
        <v>#N/A</v>
      </c>
      <c r="D113" s="199" t="e">
        <f>VLOOKUP(C113,'пр.взв.'!C6:F176,2,FALSE)</f>
        <v>#N/A</v>
      </c>
      <c r="E113" s="199" t="e">
        <f>VLOOKUP(D113,'пр.взв.'!D6:G176,2,FALSE)</f>
        <v>#N/A</v>
      </c>
      <c r="F113" s="289"/>
      <c r="G113" s="289"/>
      <c r="H113" s="294"/>
      <c r="I113" s="296"/>
    </row>
    <row r="114" spans="1:9" ht="13.5" customHeight="1" thickBot="1">
      <c r="A114" s="154"/>
      <c r="B114" s="292"/>
      <c r="C114" s="199"/>
      <c r="D114" s="199"/>
      <c r="E114" s="199"/>
      <c r="F114" s="290"/>
      <c r="G114" s="290"/>
      <c r="H114" s="297"/>
      <c r="I114" s="298"/>
    </row>
    <row r="115" spans="1:9" ht="12.75" customHeight="1">
      <c r="A115" s="154"/>
      <c r="B115" s="309"/>
      <c r="C115" s="199" t="e">
        <f>VLOOKUP(B115,'пр.взв.'!B6:E178,2,FALSE)</f>
        <v>#N/A</v>
      </c>
      <c r="D115" s="199" t="e">
        <f>VLOOKUP(C115,'пр.взв.'!C6:F178,2,FALSE)</f>
        <v>#N/A</v>
      </c>
      <c r="E115" s="199" t="e">
        <f>VLOOKUP(D115,'пр.взв.'!D6:G178,2,FALSE)</f>
        <v>#N/A</v>
      </c>
      <c r="F115" s="302"/>
      <c r="G115" s="302"/>
      <c r="H115" s="307"/>
      <c r="I115" s="308"/>
    </row>
    <row r="116" spans="1:9" ht="12.75" customHeight="1">
      <c r="A116" s="154"/>
      <c r="B116" s="291"/>
      <c r="C116" s="199"/>
      <c r="D116" s="199"/>
      <c r="E116" s="199"/>
      <c r="F116" s="289"/>
      <c r="G116" s="289"/>
      <c r="H116" s="294"/>
      <c r="I116" s="296"/>
    </row>
    <row r="117" spans="1:9" ht="12.75" customHeight="1">
      <c r="A117" s="154"/>
      <c r="B117" s="291"/>
      <c r="C117" s="199" t="e">
        <f>VLOOKUP(B117,'пр.взв.'!B6:E180,2,FALSE)</f>
        <v>#N/A</v>
      </c>
      <c r="D117" s="199" t="e">
        <f>VLOOKUP(C117,'пр.взв.'!C6:F180,2,FALSE)</f>
        <v>#N/A</v>
      </c>
      <c r="E117" s="199" t="e">
        <f>VLOOKUP(D117,'пр.взв.'!D6:G180,2,FALSE)</f>
        <v>#N/A</v>
      </c>
      <c r="F117" s="289"/>
      <c r="G117" s="289"/>
      <c r="H117" s="294"/>
      <c r="I117" s="296"/>
    </row>
    <row r="118" spans="1:9" ht="13.5" customHeight="1" thickBot="1">
      <c r="A118" s="154"/>
      <c r="B118" s="306"/>
      <c r="C118" s="199"/>
      <c r="D118" s="199"/>
      <c r="E118" s="199"/>
      <c r="F118" s="305"/>
      <c r="G118" s="305"/>
      <c r="H118" s="300"/>
      <c r="I118" s="301"/>
    </row>
    <row r="119" spans="1:9" ht="12.75" customHeight="1">
      <c r="A119" s="154"/>
      <c r="B119" s="299"/>
      <c r="C119" s="199" t="e">
        <f>VLOOKUP(B119,'пр.взв.'!B7:E182,2,FALSE)</f>
        <v>#N/A</v>
      </c>
      <c r="D119" s="199" t="e">
        <f>VLOOKUP(C119,'пр.взв.'!C7:F182,2,FALSE)</f>
        <v>#N/A</v>
      </c>
      <c r="E119" s="199" t="e">
        <f>VLOOKUP(D119,'пр.взв.'!D7:G182,2,FALSE)</f>
        <v>#N/A</v>
      </c>
      <c r="F119" s="303"/>
      <c r="G119" s="304"/>
      <c r="H119" s="293"/>
      <c r="I119" s="295"/>
    </row>
    <row r="120" spans="1:9" ht="12.75" customHeight="1">
      <c r="A120" s="154"/>
      <c r="B120" s="291"/>
      <c r="C120" s="199"/>
      <c r="D120" s="199"/>
      <c r="E120" s="199"/>
      <c r="F120" s="287"/>
      <c r="G120" s="289"/>
      <c r="H120" s="294"/>
      <c r="I120" s="296"/>
    </row>
    <row r="121" spans="1:9" ht="12.75" customHeight="1">
      <c r="A121" s="154"/>
      <c r="B121" s="291"/>
      <c r="C121" s="199" t="e">
        <f>VLOOKUP(B121,'пр.взв.'!B7:E184,2,FALSE)</f>
        <v>#N/A</v>
      </c>
      <c r="D121" s="199" t="e">
        <f>VLOOKUP(C121,'пр.взв.'!C7:F184,2,FALSE)</f>
        <v>#N/A</v>
      </c>
      <c r="E121" s="199" t="e">
        <f>VLOOKUP(D121,'пр.взв.'!D7:G184,2,FALSE)</f>
        <v>#N/A</v>
      </c>
      <c r="F121" s="287"/>
      <c r="G121" s="289"/>
      <c r="H121" s="294"/>
      <c r="I121" s="296"/>
    </row>
    <row r="122" spans="1:9" ht="13.5" customHeight="1" thickBot="1">
      <c r="A122" s="154"/>
      <c r="B122" s="292"/>
      <c r="C122" s="199"/>
      <c r="D122" s="199"/>
      <c r="E122" s="199"/>
      <c r="F122" s="288"/>
      <c r="G122" s="290"/>
      <c r="H122" s="297"/>
      <c r="I122" s="298"/>
    </row>
    <row r="123" spans="1:9" ht="12.75">
      <c r="A123" s="154"/>
      <c r="B123" s="154"/>
      <c r="C123" s="154"/>
      <c r="D123" s="154"/>
      <c r="E123" s="154"/>
      <c r="F123" s="154"/>
      <c r="G123" s="154"/>
      <c r="H123" s="154"/>
      <c r="I123" s="154"/>
    </row>
    <row r="124" spans="1:9" ht="12.75">
      <c r="A124" s="154"/>
      <c r="B124" s="154"/>
      <c r="C124" s="154"/>
      <c r="D124" s="154"/>
      <c r="E124" s="154"/>
      <c r="F124" s="154"/>
      <c r="G124" s="154"/>
      <c r="H124" s="154"/>
      <c r="I124" s="154"/>
    </row>
    <row r="125" spans="1:9" ht="12.75">
      <c r="A125" s="154"/>
      <c r="B125" s="154"/>
      <c r="C125" s="154"/>
      <c r="D125" s="154"/>
      <c r="E125" s="154"/>
      <c r="F125" s="154"/>
      <c r="G125" s="154"/>
      <c r="H125" s="154"/>
      <c r="I125" s="154"/>
    </row>
    <row r="126" spans="1:9" ht="12.75">
      <c r="A126" s="154"/>
      <c r="B126" s="154"/>
      <c r="C126" s="154"/>
      <c r="D126" s="154"/>
      <c r="E126" s="154"/>
      <c r="F126" s="154"/>
      <c r="G126" s="154"/>
      <c r="H126" s="154"/>
      <c r="I126" s="154"/>
    </row>
    <row r="127" spans="1:9" ht="12.75">
      <c r="A127" s="154"/>
      <c r="B127" s="154"/>
      <c r="C127" s="154"/>
      <c r="D127" s="154"/>
      <c r="E127" s="154"/>
      <c r="F127" s="154"/>
      <c r="G127" s="154"/>
      <c r="H127" s="154"/>
      <c r="I127" s="154"/>
    </row>
    <row r="128" spans="1:9" ht="12.75">
      <c r="A128" s="154"/>
      <c r="B128" s="154"/>
      <c r="C128" s="154"/>
      <c r="D128" s="154"/>
      <c r="E128" s="154"/>
      <c r="F128" s="154"/>
      <c r="G128" s="154"/>
      <c r="H128" s="154"/>
      <c r="I128" s="154"/>
    </row>
    <row r="129" spans="1:9" ht="12.75">
      <c r="A129" s="154"/>
      <c r="B129" s="154"/>
      <c r="C129" s="154"/>
      <c r="D129" s="154"/>
      <c r="E129" s="154"/>
      <c r="F129" s="154"/>
      <c r="G129" s="154"/>
      <c r="H129" s="154"/>
      <c r="I129" s="154"/>
    </row>
    <row r="130" spans="1:9" ht="12.75">
      <c r="A130" s="154"/>
      <c r="B130" s="154"/>
      <c r="C130" s="154"/>
      <c r="D130" s="154"/>
      <c r="E130" s="154"/>
      <c r="F130" s="154"/>
      <c r="G130" s="154"/>
      <c r="H130" s="154"/>
      <c r="I130" s="154"/>
    </row>
    <row r="131" spans="1:9" ht="12.75">
      <c r="A131" s="154"/>
      <c r="B131" s="154"/>
      <c r="C131" s="154"/>
      <c r="D131" s="154"/>
      <c r="E131" s="154"/>
      <c r="F131" s="154"/>
      <c r="G131" s="154"/>
      <c r="H131" s="154"/>
      <c r="I131" s="154"/>
    </row>
  </sheetData>
  <sheetProtection/>
  <mergeCells count="497">
    <mergeCell ref="F2:G2"/>
    <mergeCell ref="F64:G64"/>
    <mergeCell ref="I5:I6"/>
    <mergeCell ref="E5:E6"/>
    <mergeCell ref="F5:F6"/>
    <mergeCell ref="G5:G6"/>
    <mergeCell ref="H5:H6"/>
    <mergeCell ref="E7:E8"/>
    <mergeCell ref="F7:F8"/>
    <mergeCell ref="G7:G8"/>
    <mergeCell ref="B1:I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5:A6"/>
    <mergeCell ref="B5:B6"/>
    <mergeCell ref="C5:C6"/>
    <mergeCell ref="D5:D6"/>
    <mergeCell ref="A7:A8"/>
    <mergeCell ref="B7:B8"/>
    <mergeCell ref="C7:C8"/>
    <mergeCell ref="D7:D8"/>
    <mergeCell ref="C9:C10"/>
    <mergeCell ref="D9:D10"/>
    <mergeCell ref="H13:H14"/>
    <mergeCell ref="E11:E12"/>
    <mergeCell ref="F11:F12"/>
    <mergeCell ref="H11:H12"/>
    <mergeCell ref="A11:A12"/>
    <mergeCell ref="B11:B12"/>
    <mergeCell ref="H7:H8"/>
    <mergeCell ref="I7:I8"/>
    <mergeCell ref="H9:H10"/>
    <mergeCell ref="I9:I10"/>
    <mergeCell ref="C11:C12"/>
    <mergeCell ref="D11:D12"/>
    <mergeCell ref="A9:A10"/>
    <mergeCell ref="B9:B10"/>
    <mergeCell ref="I13:I14"/>
    <mergeCell ref="E9:E10"/>
    <mergeCell ref="F9:F10"/>
    <mergeCell ref="G9:G10"/>
    <mergeCell ref="I11:I12"/>
    <mergeCell ref="G13:G14"/>
    <mergeCell ref="A15:A16"/>
    <mergeCell ref="B15:B16"/>
    <mergeCell ref="C15:C16"/>
    <mergeCell ref="D15:D16"/>
    <mergeCell ref="H17:H18"/>
    <mergeCell ref="E15:E16"/>
    <mergeCell ref="F15:F16"/>
    <mergeCell ref="G11:G12"/>
    <mergeCell ref="E13:E14"/>
    <mergeCell ref="F13:F14"/>
    <mergeCell ref="F17:F18"/>
    <mergeCell ref="G17:G18"/>
    <mergeCell ref="A13:A14"/>
    <mergeCell ref="B13:B14"/>
    <mergeCell ref="C13:C14"/>
    <mergeCell ref="D13:D14"/>
    <mergeCell ref="A17:A18"/>
    <mergeCell ref="B17:B18"/>
    <mergeCell ref="C17:C18"/>
    <mergeCell ref="D17:D18"/>
    <mergeCell ref="I19:I20"/>
    <mergeCell ref="H15:H16"/>
    <mergeCell ref="I15:I16"/>
    <mergeCell ref="E21:E22"/>
    <mergeCell ref="F21:F22"/>
    <mergeCell ref="I17:I18"/>
    <mergeCell ref="G19:G20"/>
    <mergeCell ref="I21:I22"/>
    <mergeCell ref="G15:G16"/>
    <mergeCell ref="E17:E18"/>
    <mergeCell ref="G21:G22"/>
    <mergeCell ref="H21:H22"/>
    <mergeCell ref="A19:A20"/>
    <mergeCell ref="B19:B20"/>
    <mergeCell ref="C19:C20"/>
    <mergeCell ref="D19:D20"/>
    <mergeCell ref="E19:E20"/>
    <mergeCell ref="F19:F20"/>
    <mergeCell ref="H19:H20"/>
    <mergeCell ref="E23:E24"/>
    <mergeCell ref="F23:F24"/>
    <mergeCell ref="A21:A22"/>
    <mergeCell ref="B21:B22"/>
    <mergeCell ref="C21:C22"/>
    <mergeCell ref="D21:D22"/>
    <mergeCell ref="A23:A24"/>
    <mergeCell ref="B23:B24"/>
    <mergeCell ref="C23:C24"/>
    <mergeCell ref="D23:D24"/>
    <mergeCell ref="F25:F26"/>
    <mergeCell ref="G25:G26"/>
    <mergeCell ref="H25:H26"/>
    <mergeCell ref="A25:A26"/>
    <mergeCell ref="B25:B26"/>
    <mergeCell ref="C25:C26"/>
    <mergeCell ref="D25:D26"/>
    <mergeCell ref="I27:I28"/>
    <mergeCell ref="H23:H24"/>
    <mergeCell ref="I23:I24"/>
    <mergeCell ref="E29:E30"/>
    <mergeCell ref="F29:F30"/>
    <mergeCell ref="I25:I26"/>
    <mergeCell ref="G27:G28"/>
    <mergeCell ref="I29:I30"/>
    <mergeCell ref="G23:G24"/>
    <mergeCell ref="E25:E26"/>
    <mergeCell ref="G29:G30"/>
    <mergeCell ref="H29:H30"/>
    <mergeCell ref="A27:A28"/>
    <mergeCell ref="B27:B28"/>
    <mergeCell ref="C27:C28"/>
    <mergeCell ref="D27:D28"/>
    <mergeCell ref="E27:E28"/>
    <mergeCell ref="F27:F28"/>
    <mergeCell ref="H27:H28"/>
    <mergeCell ref="E31:E32"/>
    <mergeCell ref="F31:F32"/>
    <mergeCell ref="A29:A30"/>
    <mergeCell ref="B29:B30"/>
    <mergeCell ref="C29:C30"/>
    <mergeCell ref="D29:D30"/>
    <mergeCell ref="A31:A32"/>
    <mergeCell ref="B31:B32"/>
    <mergeCell ref="C31:C32"/>
    <mergeCell ref="D31:D32"/>
    <mergeCell ref="F33:F34"/>
    <mergeCell ref="G33:G34"/>
    <mergeCell ref="H33:H34"/>
    <mergeCell ref="A33:A34"/>
    <mergeCell ref="B33:B34"/>
    <mergeCell ref="C33:C34"/>
    <mergeCell ref="D33:D34"/>
    <mergeCell ref="I35:I36"/>
    <mergeCell ref="H31:H32"/>
    <mergeCell ref="I31:I32"/>
    <mergeCell ref="E37:E38"/>
    <mergeCell ref="F37:F38"/>
    <mergeCell ref="I33:I34"/>
    <mergeCell ref="G35:G36"/>
    <mergeCell ref="I37:I38"/>
    <mergeCell ref="G31:G32"/>
    <mergeCell ref="E33:E34"/>
    <mergeCell ref="G37:G38"/>
    <mergeCell ref="H37:H38"/>
    <mergeCell ref="A35:A36"/>
    <mergeCell ref="B35:B36"/>
    <mergeCell ref="C35:C36"/>
    <mergeCell ref="D35:D36"/>
    <mergeCell ref="E35:E36"/>
    <mergeCell ref="F35:F36"/>
    <mergeCell ref="H35:H36"/>
    <mergeCell ref="E39:E40"/>
    <mergeCell ref="F39:F40"/>
    <mergeCell ref="A37:A38"/>
    <mergeCell ref="B37:B38"/>
    <mergeCell ref="C37:C38"/>
    <mergeCell ref="D37:D38"/>
    <mergeCell ref="A39:A40"/>
    <mergeCell ref="B39:B40"/>
    <mergeCell ref="C39:C40"/>
    <mergeCell ref="D39:D40"/>
    <mergeCell ref="F41:F42"/>
    <mergeCell ref="G41:G42"/>
    <mergeCell ref="H41:H42"/>
    <mergeCell ref="A41:A42"/>
    <mergeCell ref="B41:B42"/>
    <mergeCell ref="C41:C42"/>
    <mergeCell ref="D41:D42"/>
    <mergeCell ref="I43:I44"/>
    <mergeCell ref="H39:H40"/>
    <mergeCell ref="I39:I40"/>
    <mergeCell ref="E45:E46"/>
    <mergeCell ref="F45:F46"/>
    <mergeCell ref="I41:I42"/>
    <mergeCell ref="G43:G44"/>
    <mergeCell ref="I45:I46"/>
    <mergeCell ref="G39:G40"/>
    <mergeCell ref="E41:E42"/>
    <mergeCell ref="G45:G46"/>
    <mergeCell ref="H45:H46"/>
    <mergeCell ref="A43:A44"/>
    <mergeCell ref="B43:B44"/>
    <mergeCell ref="C43:C44"/>
    <mergeCell ref="D43:D44"/>
    <mergeCell ref="E43:E44"/>
    <mergeCell ref="F43:F44"/>
    <mergeCell ref="H43:H44"/>
    <mergeCell ref="E47:E48"/>
    <mergeCell ref="F47:F48"/>
    <mergeCell ref="A45:A46"/>
    <mergeCell ref="B45:B46"/>
    <mergeCell ref="C45:C46"/>
    <mergeCell ref="D45:D46"/>
    <mergeCell ref="A47:A48"/>
    <mergeCell ref="B47:B48"/>
    <mergeCell ref="C47:C48"/>
    <mergeCell ref="D47:D48"/>
    <mergeCell ref="F49:F50"/>
    <mergeCell ref="G49:G50"/>
    <mergeCell ref="H49:H50"/>
    <mergeCell ref="A49:A50"/>
    <mergeCell ref="B49:B50"/>
    <mergeCell ref="C49:C50"/>
    <mergeCell ref="D49:D50"/>
    <mergeCell ref="I51:I52"/>
    <mergeCell ref="H47:H48"/>
    <mergeCell ref="I47:I48"/>
    <mergeCell ref="E53:E54"/>
    <mergeCell ref="F53:F54"/>
    <mergeCell ref="I49:I50"/>
    <mergeCell ref="G51:G52"/>
    <mergeCell ref="I53:I54"/>
    <mergeCell ref="G47:G48"/>
    <mergeCell ref="E49:E50"/>
    <mergeCell ref="G53:G54"/>
    <mergeCell ref="H53:H54"/>
    <mergeCell ref="A51:A52"/>
    <mergeCell ref="B51:B52"/>
    <mergeCell ref="C51:C52"/>
    <mergeCell ref="D51:D52"/>
    <mergeCell ref="E51:E52"/>
    <mergeCell ref="F51:F52"/>
    <mergeCell ref="H51:H52"/>
    <mergeCell ref="E55:E56"/>
    <mergeCell ref="F55:F56"/>
    <mergeCell ref="A53:A54"/>
    <mergeCell ref="B53:B54"/>
    <mergeCell ref="C53:C54"/>
    <mergeCell ref="D53:D54"/>
    <mergeCell ref="A55:A56"/>
    <mergeCell ref="B55:B56"/>
    <mergeCell ref="C55:C56"/>
    <mergeCell ref="D55:D56"/>
    <mergeCell ref="G55:G56"/>
    <mergeCell ref="H55:H56"/>
    <mergeCell ref="I55: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B63:I63"/>
    <mergeCell ref="B65:B66"/>
    <mergeCell ref="C65:C66"/>
    <mergeCell ref="D65:D66"/>
    <mergeCell ref="E65:E66"/>
    <mergeCell ref="F65:F66"/>
    <mergeCell ref="G65:G66"/>
    <mergeCell ref="H65:H66"/>
    <mergeCell ref="I65:I66"/>
    <mergeCell ref="B67:B68"/>
    <mergeCell ref="C67:C68"/>
    <mergeCell ref="D67:D68"/>
    <mergeCell ref="E67:E68"/>
    <mergeCell ref="B69:B70"/>
    <mergeCell ref="C69:C70"/>
    <mergeCell ref="D69:D70"/>
    <mergeCell ref="E69:E70"/>
    <mergeCell ref="H67:H68"/>
    <mergeCell ref="I67:I68"/>
    <mergeCell ref="F69:F70"/>
    <mergeCell ref="G69:G70"/>
    <mergeCell ref="H69:H70"/>
    <mergeCell ref="I69:I70"/>
    <mergeCell ref="F67:F68"/>
    <mergeCell ref="G67:G68"/>
    <mergeCell ref="B71:B72"/>
    <mergeCell ref="C71:C72"/>
    <mergeCell ref="D71:D72"/>
    <mergeCell ref="E71:E72"/>
    <mergeCell ref="H71:H72"/>
    <mergeCell ref="I71:I72"/>
    <mergeCell ref="F71:F72"/>
    <mergeCell ref="G71:G72"/>
    <mergeCell ref="B73:B74"/>
    <mergeCell ref="C73:C74"/>
    <mergeCell ref="D73:D74"/>
    <mergeCell ref="E73:E74"/>
    <mergeCell ref="F73:F74"/>
    <mergeCell ref="G73:G74"/>
    <mergeCell ref="D77:D78"/>
    <mergeCell ref="E77:E78"/>
    <mergeCell ref="F77:F78"/>
    <mergeCell ref="G77:G78"/>
    <mergeCell ref="H73:H74"/>
    <mergeCell ref="I73:I74"/>
    <mergeCell ref="B75:B76"/>
    <mergeCell ref="C75:C76"/>
    <mergeCell ref="D75:D76"/>
    <mergeCell ref="E75:E76"/>
    <mergeCell ref="H75:H76"/>
    <mergeCell ref="I75:I76"/>
    <mergeCell ref="F75:F76"/>
    <mergeCell ref="G75:G76"/>
    <mergeCell ref="B77:B78"/>
    <mergeCell ref="C77:C78"/>
    <mergeCell ref="D81:D82"/>
    <mergeCell ref="E81:E82"/>
    <mergeCell ref="B79:B80"/>
    <mergeCell ref="C79:C80"/>
    <mergeCell ref="D79:D80"/>
    <mergeCell ref="E79:E80"/>
    <mergeCell ref="F79:F80"/>
    <mergeCell ref="G79:G80"/>
    <mergeCell ref="H81:H82"/>
    <mergeCell ref="I81:I82"/>
    <mergeCell ref="H77:H78"/>
    <mergeCell ref="I77:I78"/>
    <mergeCell ref="H79:H80"/>
    <mergeCell ref="I79:I80"/>
    <mergeCell ref="H83:H84"/>
    <mergeCell ref="I83:I84"/>
    <mergeCell ref="B81:B82"/>
    <mergeCell ref="C81:C82"/>
    <mergeCell ref="B83:B84"/>
    <mergeCell ref="C83:C84"/>
    <mergeCell ref="D83:D84"/>
    <mergeCell ref="E83:E84"/>
    <mergeCell ref="F81:F82"/>
    <mergeCell ref="G81:G82"/>
    <mergeCell ref="B85:B86"/>
    <mergeCell ref="C85:C86"/>
    <mergeCell ref="D85:D86"/>
    <mergeCell ref="E85:E86"/>
    <mergeCell ref="F83:F84"/>
    <mergeCell ref="G83:G84"/>
    <mergeCell ref="F87:F88"/>
    <mergeCell ref="G87:G88"/>
    <mergeCell ref="F85:F86"/>
    <mergeCell ref="G85:G86"/>
    <mergeCell ref="D87:D88"/>
    <mergeCell ref="E87:E88"/>
    <mergeCell ref="H85:H86"/>
    <mergeCell ref="I85:I86"/>
    <mergeCell ref="H87:H88"/>
    <mergeCell ref="I87:I88"/>
    <mergeCell ref="B89:B90"/>
    <mergeCell ref="C89:C90"/>
    <mergeCell ref="D89:D90"/>
    <mergeCell ref="E89:E90"/>
    <mergeCell ref="F89:F90"/>
    <mergeCell ref="G89:G90"/>
    <mergeCell ref="B87:B88"/>
    <mergeCell ref="C87:C88"/>
    <mergeCell ref="F91:F92"/>
    <mergeCell ref="G91:G92"/>
    <mergeCell ref="F93:F94"/>
    <mergeCell ref="G93:G94"/>
    <mergeCell ref="H89:H90"/>
    <mergeCell ref="I89:I90"/>
    <mergeCell ref="H91:H92"/>
    <mergeCell ref="I91:I92"/>
    <mergeCell ref="B91:B92"/>
    <mergeCell ref="C91:C92"/>
    <mergeCell ref="D91:D92"/>
    <mergeCell ref="E91:E92"/>
    <mergeCell ref="B93:B94"/>
    <mergeCell ref="C93:C94"/>
    <mergeCell ref="D97:D98"/>
    <mergeCell ref="E97:E98"/>
    <mergeCell ref="B95:B96"/>
    <mergeCell ref="C95:C96"/>
    <mergeCell ref="D95:D96"/>
    <mergeCell ref="E95:E96"/>
    <mergeCell ref="D93:D94"/>
    <mergeCell ref="E93:E94"/>
    <mergeCell ref="F95:F96"/>
    <mergeCell ref="G95:G96"/>
    <mergeCell ref="H97:H98"/>
    <mergeCell ref="I97:I98"/>
    <mergeCell ref="H93:H94"/>
    <mergeCell ref="I93:I94"/>
    <mergeCell ref="H95:H96"/>
    <mergeCell ref="I95:I96"/>
    <mergeCell ref="H99:H100"/>
    <mergeCell ref="I99:I100"/>
    <mergeCell ref="B97:B98"/>
    <mergeCell ref="C97:C98"/>
    <mergeCell ref="B99:B100"/>
    <mergeCell ref="C99:C100"/>
    <mergeCell ref="D99:D100"/>
    <mergeCell ref="E99:E100"/>
    <mergeCell ref="F97:F98"/>
    <mergeCell ref="G97:G98"/>
    <mergeCell ref="B101:B102"/>
    <mergeCell ref="C101:C102"/>
    <mergeCell ref="D101:D102"/>
    <mergeCell ref="E101:E102"/>
    <mergeCell ref="F99:F100"/>
    <mergeCell ref="G99:G100"/>
    <mergeCell ref="F103:F104"/>
    <mergeCell ref="G103:G104"/>
    <mergeCell ref="F101:F102"/>
    <mergeCell ref="G101:G102"/>
    <mergeCell ref="D103:D104"/>
    <mergeCell ref="E103:E104"/>
    <mergeCell ref="H101:H102"/>
    <mergeCell ref="I101:I102"/>
    <mergeCell ref="H103:H104"/>
    <mergeCell ref="I103:I104"/>
    <mergeCell ref="B105:B106"/>
    <mergeCell ref="C105:C106"/>
    <mergeCell ref="D105:D106"/>
    <mergeCell ref="E105:E106"/>
    <mergeCell ref="F105:F106"/>
    <mergeCell ref="G105:G106"/>
    <mergeCell ref="B103:B104"/>
    <mergeCell ref="C103:C104"/>
    <mergeCell ref="F107:F108"/>
    <mergeCell ref="G107:G108"/>
    <mergeCell ref="F109:F110"/>
    <mergeCell ref="G109:G110"/>
    <mergeCell ref="H105:H106"/>
    <mergeCell ref="I105:I106"/>
    <mergeCell ref="H107:H108"/>
    <mergeCell ref="I107:I108"/>
    <mergeCell ref="B107:B108"/>
    <mergeCell ref="C107:C108"/>
    <mergeCell ref="D107:D108"/>
    <mergeCell ref="E107:E108"/>
    <mergeCell ref="B109:B110"/>
    <mergeCell ref="C109:C110"/>
    <mergeCell ref="D113:D114"/>
    <mergeCell ref="E113:E114"/>
    <mergeCell ref="B111:B112"/>
    <mergeCell ref="C111:C112"/>
    <mergeCell ref="D111:D112"/>
    <mergeCell ref="E111:E112"/>
    <mergeCell ref="D109:D110"/>
    <mergeCell ref="E109:E110"/>
    <mergeCell ref="F111:F112"/>
    <mergeCell ref="G111:G112"/>
    <mergeCell ref="H113:H114"/>
    <mergeCell ref="I113:I114"/>
    <mergeCell ref="H109:H110"/>
    <mergeCell ref="I109:I110"/>
    <mergeCell ref="H111:H112"/>
    <mergeCell ref="I111:I112"/>
    <mergeCell ref="D115:D116"/>
    <mergeCell ref="E115:E116"/>
    <mergeCell ref="F113:F114"/>
    <mergeCell ref="G113:G114"/>
    <mergeCell ref="B113:B114"/>
    <mergeCell ref="C113:C114"/>
    <mergeCell ref="B115:B116"/>
    <mergeCell ref="C115:C116"/>
    <mergeCell ref="B117:B118"/>
    <mergeCell ref="C117:C118"/>
    <mergeCell ref="D117:D118"/>
    <mergeCell ref="E117:E118"/>
    <mergeCell ref="F119:F120"/>
    <mergeCell ref="G119:G120"/>
    <mergeCell ref="F117:F118"/>
    <mergeCell ref="G117:G118"/>
    <mergeCell ref="H117:H118"/>
    <mergeCell ref="I117:I118"/>
    <mergeCell ref="F115:F116"/>
    <mergeCell ref="G115:G116"/>
    <mergeCell ref="H115:H116"/>
    <mergeCell ref="I115:I116"/>
    <mergeCell ref="B119:B120"/>
    <mergeCell ref="C119:C120"/>
    <mergeCell ref="D119:D120"/>
    <mergeCell ref="E119:E120"/>
    <mergeCell ref="H119:H120"/>
    <mergeCell ref="I119:I120"/>
    <mergeCell ref="H121:H122"/>
    <mergeCell ref="I121:I122"/>
    <mergeCell ref="F121:F122"/>
    <mergeCell ref="G121:G122"/>
    <mergeCell ref="B121:B122"/>
    <mergeCell ref="C121:C122"/>
    <mergeCell ref="D121:D122"/>
    <mergeCell ref="E121:E12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UserXP</cp:lastModifiedBy>
  <cp:lastPrinted>2010-04-23T13:30:53Z</cp:lastPrinted>
  <dcterms:created xsi:type="dcterms:W3CDTF">1996-10-08T23:32:33Z</dcterms:created>
  <dcterms:modified xsi:type="dcterms:W3CDTF">2010-04-23T13:31:25Z</dcterms:modified>
  <cp:category/>
  <cp:version/>
  <cp:contentType/>
  <cp:contentStatus/>
</cp:coreProperties>
</file>