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тоговый" sheetId="1" r:id="rId1"/>
    <sheet name="пр.взв." sheetId="2" r:id="rId2"/>
    <sheet name="полуфинал" sheetId="3" r:id="rId3"/>
    <sheet name="Стартовый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<sst xmlns="http://schemas.openxmlformats.org/spreadsheetml/2006/main" count="280" uniqueCount="139">
  <si>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</si>
  <si>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</si>
  <si>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</si>
  <si>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</si>
  <si>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</si>
  <si>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</si>
  <si>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</si>
  <si>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</si>
  <si>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</si>
  <si>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</si>
  <si>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</si>
  <si>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</si>
  <si>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</si>
  <si>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</si>
  <si>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</si>
  <si>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</si>
  <si>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</si>
  <si>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</si>
  <si>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</si>
  <si>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</si>
  <si>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</si>
  <si>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</si>
  <si>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</si>
  <si>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</si>
  <si>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</si>
  <si>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</si>
  <si>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</si>
  <si>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</si>
  <si>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</si>
  <si>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</si>
  <si>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</si>
  <si>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</si>
  <si>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</si>
  <si>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</si>
  <si>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</si>
  <si>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</si>
  <si>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</si>
  <si>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</si>
  <si>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</si>
  <si>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</si>
  <si>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</si>
  <si>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</si>
  <si>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</si>
  <si>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</si>
  <si>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</si>
  <si>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</si>
  <si>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</si>
  <si>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</si>
  <si>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</si>
  <si>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</si>
  <si>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</si>
  <si>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</si>
  <si>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</si>
  <si>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</si>
  <si>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</si>
  <si>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</si>
  <si>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</si>
  <si>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</si>
  <si>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</si>
  <si>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</si>
  <si>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</si>
  <si>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в.к.   кг.</t>
  </si>
  <si>
    <t>19</t>
  </si>
  <si>
    <t>26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</si>
  <si>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</si>
  <si>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</si>
  <si>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</si>
  <si>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</si>
  <si>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</si>
  <si>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</si>
  <si>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</si>
  <si>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СОСТАВ ПАР ПО КРУГАМ</t>
  </si>
  <si>
    <t>Кол-во баллов</t>
  </si>
  <si>
    <r>
      <t xml:space="preserve"> КРУГ    </t>
    </r>
    <r>
      <rPr>
        <b/>
        <sz val="10"/>
        <rFont val="Arial Narrow"/>
        <family val="2"/>
      </rPr>
      <t>ПОДГРУППА А</t>
    </r>
  </si>
  <si>
    <t>в.к.  82 кг.</t>
  </si>
  <si>
    <t>Ковалев Артем Валентинович</t>
  </si>
  <si>
    <t>19.12.1988, КМС</t>
  </si>
  <si>
    <t>СФО, Новосибирская, Новосибирск, Д</t>
  </si>
  <si>
    <t>Мошкин С.И., Плотников С.В.</t>
  </si>
  <si>
    <t>Бикенин Петр Михайлович</t>
  </si>
  <si>
    <t>19.09.1988, МС</t>
  </si>
  <si>
    <t>ДВФО, Хабаровский, Хабаровск, МО</t>
  </si>
  <si>
    <t>Мурашко Н.П.</t>
  </si>
  <si>
    <t>Попов Константин Викторович</t>
  </si>
  <si>
    <t>24.10.1986, МС</t>
  </si>
  <si>
    <t>СФО, Иркутская, Иркутск, Д</t>
  </si>
  <si>
    <t>Журавлев Ю.М,</t>
  </si>
  <si>
    <t>Сонгуров Ада Мусаханович</t>
  </si>
  <si>
    <t>УФО, ХМАО, Радужный</t>
  </si>
  <si>
    <t>Ефремов Константин Александрович</t>
  </si>
  <si>
    <t>25.05.1991, КМС</t>
  </si>
  <si>
    <t>Казаков А.Н.</t>
  </si>
  <si>
    <t>Бердников Федор Владимирович</t>
  </si>
  <si>
    <t>14.04.1987, МС</t>
  </si>
  <si>
    <t>УФО, Свердловская, Ирбит</t>
  </si>
  <si>
    <t>Шевчук П.Н.</t>
  </si>
  <si>
    <t>Дайбов Илья Евгеньевич</t>
  </si>
  <si>
    <t>14.01.1988, МС</t>
  </si>
  <si>
    <t>СФО, Алтайский, Барнаул</t>
  </si>
  <si>
    <t>Хоружев А.И., Харахордин  С. Е</t>
  </si>
  <si>
    <t>Астапов Павел Леонидович</t>
  </si>
  <si>
    <t>15.06.1979, МСМК</t>
  </si>
  <si>
    <t>УФО, Свердловская, В.Пышма</t>
  </si>
  <si>
    <t>Стенников В.Г., Мельников А.Н.</t>
  </si>
  <si>
    <t>Тимухин Дмитрий Валерьевич</t>
  </si>
  <si>
    <t>15.04.1988, МС</t>
  </si>
  <si>
    <t>Никоян Давид Николович</t>
  </si>
  <si>
    <t>Слободчиков Андрей Васильевич</t>
  </si>
  <si>
    <t>15.06.1985, МСМК</t>
  </si>
  <si>
    <t>УФО, Свердловская, Екатеринбург</t>
  </si>
  <si>
    <t>Козлов Н.А.</t>
  </si>
  <si>
    <t>Магеррамов А.С.</t>
  </si>
  <si>
    <t>26.07.1984, МС</t>
  </si>
  <si>
    <t xml:space="preserve">Ахметов Рустам Айдарович </t>
  </si>
  <si>
    <t>17.12.1988, КМС</t>
  </si>
  <si>
    <t>УФО, Челябинская, Магнитогорск</t>
  </si>
  <si>
    <t>Клочков С.Ю.</t>
  </si>
  <si>
    <t>Сулейманов Асхар Маулетбаевич</t>
  </si>
  <si>
    <t>12.04.1980, КМС</t>
  </si>
  <si>
    <t>Разумов Олег Николаевич</t>
  </si>
  <si>
    <t>14.06.1971, МС</t>
  </si>
  <si>
    <t>Байкин Дмитрий Сергеевич</t>
  </si>
  <si>
    <t>17.05.1989, КМС</t>
  </si>
  <si>
    <t>УФО, Челябинская, Челябинск</t>
  </si>
  <si>
    <t>Семыгин Д.С.</t>
  </si>
  <si>
    <t>Рыбин Роман Вячеславович</t>
  </si>
  <si>
    <t>12.10.1985, МС</t>
  </si>
  <si>
    <t>Конев В.В., Жеребцов С</t>
  </si>
  <si>
    <t>Кокшаров Артем Геннадьевич</t>
  </si>
  <si>
    <t>14.07.1980, КМС</t>
  </si>
  <si>
    <t>Кадолин В.И.</t>
  </si>
  <si>
    <t>4:0</t>
  </si>
  <si>
    <t>3:1</t>
  </si>
  <si>
    <t>3:0</t>
  </si>
  <si>
    <t>утешительные</t>
  </si>
  <si>
    <t>1 место</t>
  </si>
  <si>
    <t>7-8</t>
  </si>
  <si>
    <t>9-10</t>
  </si>
  <si>
    <t>11-16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</si>
</sst>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Narrow"/>
      <family val="2"/>
    </font>
    <font>
      <sz val="8"/>
      <name val="Arial Narrow"/>
      <family val="2"/>
    </font>
    <font>
      <sz val="10"/>
      <color indexed="9"/>
      <name val="Arial Narrow"/>
      <family val="2"/>
    </font>
    <font>
      <sz val="8"/>
      <color indexed="9"/>
      <name val="Arial Narrow"/>
      <family val="2"/>
    </font>
    <font>
      <b/>
      <sz val="10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34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42" applyFont="1" applyFill="1" applyBorder="1" applyAlignment="1">
      <alignment horizontal="left"/>
    </xf>
    <xf numFmtId="0" fontId="6" fillId="0" borderId="0" xfId="42" applyFont="1" applyBorder="1" applyAlignment="1">
      <alignment/>
    </xf>
    <xf numFmtId="0" fontId="0" fillId="0" borderId="0" xfId="42" applyFont="1" applyBorder="1" applyAlignment="1">
      <alignment/>
    </xf>
    <xf numFmtId="0" fontId="0" fillId="0" borderId="0" xfId="42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42" applyNumberFormat="1" applyFont="1" applyBorder="1" applyAlignment="1">
      <alignment/>
    </xf>
    <xf numFmtId="49" fontId="0" fillId="0" borderId="0" xfId="42" applyNumberFormat="1" applyFont="1" applyBorder="1" applyAlignment="1">
      <alignment/>
    </xf>
    <xf numFmtId="49" fontId="7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/>
    </xf>
    <xf numFmtId="49" fontId="0" fillId="0" borderId="24" xfId="0" applyNumberFormat="1" applyBorder="1" applyAlignment="1">
      <alignment/>
    </xf>
    <xf numFmtId="49" fontId="0" fillId="0" borderId="24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6" fillId="0" borderId="25" xfId="0" applyNumberFormat="1" applyFont="1" applyBorder="1" applyAlignment="1">
      <alignment horizontal="center"/>
    </xf>
    <xf numFmtId="49" fontId="0" fillId="0" borderId="26" xfId="0" applyNumberFormat="1" applyBorder="1" applyAlignment="1">
      <alignment/>
    </xf>
    <xf numFmtId="49" fontId="3" fillId="0" borderId="24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6" fillId="0" borderId="0" xfId="42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27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2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49" fontId="0" fillId="0" borderId="27" xfId="0" applyNumberFormat="1" applyBorder="1" applyAlignment="1">
      <alignment/>
    </xf>
    <xf numFmtId="0" fontId="4" fillId="0" borderId="32" xfId="0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49" fontId="6" fillId="0" borderId="0" xfId="42" applyNumberFormat="1" applyFont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27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>
      <alignment vertical="center" wrapText="1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42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42" applyNumberFormat="1" applyFont="1" applyBorder="1" applyAlignment="1">
      <alignment/>
    </xf>
    <xf numFmtId="0" fontId="7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4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42" applyFont="1" applyAlignment="1">
      <alignment vertical="center" wrapText="1"/>
    </xf>
    <xf numFmtId="0" fontId="6" fillId="0" borderId="0" xfId="42" applyFont="1" applyBorder="1" applyAlignment="1">
      <alignment vertical="center" wrapText="1"/>
    </xf>
    <xf numFmtId="0" fontId="0" fillId="0" borderId="24" xfId="0" applyNumberFormat="1" applyFont="1" applyBorder="1" applyAlignment="1">
      <alignment horizontal="center"/>
    </xf>
    <xf numFmtId="0" fontId="0" fillId="0" borderId="0" xfId="42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42" applyFont="1" applyBorder="1" applyAlignment="1">
      <alignment/>
    </xf>
    <xf numFmtId="49" fontId="6" fillId="0" borderId="35" xfId="0" applyNumberFormat="1" applyFont="1" applyBorder="1" applyAlignment="1">
      <alignment horizontal="center"/>
    </xf>
    <xf numFmtId="0" fontId="4" fillId="0" borderId="0" xfId="42" applyFont="1" applyAlignment="1">
      <alignment horizontal="center" vertic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7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0" fontId="18" fillId="0" borderId="0" xfId="0" applyFont="1" applyAlignment="1">
      <alignment horizontal="center"/>
    </xf>
    <xf numFmtId="0" fontId="7" fillId="0" borderId="36" xfId="0" applyFont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0" fillId="0" borderId="0" xfId="42" applyFont="1" applyAlignment="1">
      <alignment horizontal="center" vertical="center" wrapText="1"/>
    </xf>
    <xf numFmtId="0" fontId="4" fillId="0" borderId="0" xfId="42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2" fillId="24" borderId="37" xfId="42" applyFont="1" applyFill="1" applyBorder="1" applyAlignment="1" applyProtection="1">
      <alignment horizontal="center" vertical="center" wrapText="1"/>
      <protection/>
    </xf>
    <xf numFmtId="0" fontId="12" fillId="24" borderId="38" xfId="42" applyFont="1" applyFill="1" applyBorder="1" applyAlignment="1" applyProtection="1">
      <alignment horizontal="center" vertical="center" wrapText="1"/>
      <protection/>
    </xf>
    <xf numFmtId="0" fontId="12" fillId="24" borderId="39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left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7" fillId="0" borderId="2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4" fontId="7" fillId="0" borderId="2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49" fontId="16" fillId="0" borderId="36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4" fillId="0" borderId="0" xfId="42" applyFont="1" applyAlignment="1">
      <alignment horizontal="center"/>
    </xf>
    <xf numFmtId="0" fontId="7" fillId="0" borderId="36" xfId="42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36" xfId="42" applyFont="1" applyFill="1" applyBorder="1" applyAlignment="1">
      <alignment horizontal="left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7" fillId="25" borderId="36" xfId="0" applyFont="1" applyFill="1" applyBorder="1" applyAlignment="1">
      <alignment horizontal="center" vertical="center" wrapText="1"/>
    </xf>
    <xf numFmtId="0" fontId="0" fillId="0" borderId="36" xfId="42" applyFont="1" applyBorder="1" applyAlignment="1">
      <alignment horizontal="center" vertical="center" wrapText="1"/>
    </xf>
    <xf numFmtId="0" fontId="7" fillId="17" borderId="36" xfId="0" applyFont="1" applyFill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left" vertical="center" wrapText="1"/>
    </xf>
    <xf numFmtId="0" fontId="0" fillId="0" borderId="0" xfId="42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21" xfId="42" applyFont="1" applyBorder="1" applyAlignment="1">
      <alignment horizontal="left" vertical="center" wrapText="1"/>
    </xf>
    <xf numFmtId="0" fontId="7" fillId="0" borderId="40" xfId="42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7" fillId="0" borderId="41" xfId="42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5" xfId="42" applyFont="1" applyBorder="1" applyAlignment="1">
      <alignment horizontal="left" vertical="center" wrapText="1"/>
    </xf>
    <xf numFmtId="0" fontId="7" fillId="0" borderId="22" xfId="42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25" borderId="37" xfId="42" applyFont="1" applyFill="1" applyBorder="1" applyAlignment="1">
      <alignment horizontal="center" vertical="center"/>
    </xf>
    <xf numFmtId="0" fontId="19" fillId="25" borderId="38" xfId="42" applyFont="1" applyFill="1" applyBorder="1" applyAlignment="1">
      <alignment horizontal="center" vertical="center"/>
    </xf>
    <xf numFmtId="0" fontId="19" fillId="25" borderId="39" xfId="42" applyFont="1" applyFill="1" applyBorder="1" applyAlignment="1">
      <alignment horizontal="center" vertical="center"/>
    </xf>
    <xf numFmtId="0" fontId="20" fillId="17" borderId="49" xfId="0" applyFont="1" applyFill="1" applyBorder="1" applyAlignment="1">
      <alignment horizontal="center" vertical="center"/>
    </xf>
    <xf numFmtId="0" fontId="20" fillId="17" borderId="10" xfId="0" applyFont="1" applyFill="1" applyBorder="1" applyAlignment="1">
      <alignment horizontal="center" vertical="center"/>
    </xf>
    <xf numFmtId="0" fontId="20" fillId="17" borderId="34" xfId="0" applyFont="1" applyFill="1" applyBorder="1" applyAlignment="1">
      <alignment horizontal="center" vertical="center"/>
    </xf>
    <xf numFmtId="0" fontId="21" fillId="0" borderId="4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20" fillId="25" borderId="49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20" fillId="25" borderId="34" xfId="0" applyFont="1" applyFill="1" applyBorder="1" applyAlignment="1">
      <alignment horizontal="center" vertical="center"/>
    </xf>
    <xf numFmtId="0" fontId="20" fillId="26" borderId="49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20" fillId="26" borderId="34" xfId="0" applyFont="1" applyFill="1" applyBorder="1" applyAlignment="1">
      <alignment horizontal="center" vertical="center"/>
    </xf>
    <xf numFmtId="0" fontId="17" fillId="0" borderId="49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6" fillId="0" borderId="54" xfId="0" applyNumberFormat="1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6" fillId="0" borderId="56" xfId="0" applyNumberFormat="1" applyFont="1" applyBorder="1" applyAlignment="1">
      <alignment horizontal="center" vertical="center" wrapText="1"/>
    </xf>
    <xf numFmtId="0" fontId="6" fillId="0" borderId="57" xfId="0" applyNumberFormat="1" applyFont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0" fontId="4" fillId="0" borderId="49" xfId="42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6" fillId="0" borderId="59" xfId="0" applyNumberFormat="1" applyFont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center" vertical="center" wrapText="1"/>
    </xf>
    <xf numFmtId="0" fontId="6" fillId="0" borderId="61" xfId="0" applyNumberFormat="1" applyFont="1" applyBorder="1" applyAlignment="1">
      <alignment horizontal="center" vertical="center" wrapText="1"/>
    </xf>
    <xf numFmtId="0" fontId="6" fillId="0" borderId="62" xfId="0" applyNumberFormat="1" applyFont="1" applyBorder="1" applyAlignment="1">
      <alignment horizontal="center" vertical="center" wrapText="1"/>
    </xf>
    <xf numFmtId="0" fontId="6" fillId="0" borderId="63" xfId="0" applyNumberFormat="1" applyFont="1" applyBorder="1" applyAlignment="1">
      <alignment horizontal="center" vertical="center" wrapText="1"/>
    </xf>
    <xf numFmtId="0" fontId="6" fillId="0" borderId="64" xfId="0" applyNumberFormat="1" applyFont="1" applyBorder="1" applyAlignment="1">
      <alignment horizontal="center" vertical="center" wrapText="1"/>
    </xf>
    <xf numFmtId="0" fontId="0" fillId="0" borderId="48" xfId="42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6" fillId="0" borderId="65" xfId="0" applyNumberFormat="1" applyFont="1" applyBorder="1" applyAlignment="1">
      <alignment horizontal="center" vertical="center" wrapText="1"/>
    </xf>
    <xf numFmtId="0" fontId="6" fillId="0" borderId="66" xfId="0" applyNumberFormat="1" applyFont="1" applyBorder="1" applyAlignment="1">
      <alignment horizontal="center" vertical="center" wrapText="1"/>
    </xf>
    <xf numFmtId="0" fontId="6" fillId="0" borderId="67" xfId="0" applyNumberFormat="1" applyFont="1" applyBorder="1" applyAlignment="1">
      <alignment horizontal="center" vertical="center" wrapText="1"/>
    </xf>
    <xf numFmtId="0" fontId="6" fillId="0" borderId="68" xfId="0" applyNumberFormat="1" applyFont="1" applyBorder="1" applyAlignment="1">
      <alignment horizontal="center" vertical="center" wrapText="1"/>
    </xf>
    <xf numFmtId="0" fontId="6" fillId="0" borderId="69" xfId="0" applyNumberFormat="1" applyFont="1" applyBorder="1" applyAlignment="1">
      <alignment horizontal="center" vertical="center" wrapText="1"/>
    </xf>
    <xf numFmtId="0" fontId="6" fillId="0" borderId="70" xfId="0" applyNumberFormat="1" applyFont="1" applyBorder="1" applyAlignment="1">
      <alignment horizontal="center" vertical="center" wrapText="1"/>
    </xf>
    <xf numFmtId="0" fontId="42" fillId="0" borderId="40" xfId="42" applyFont="1" applyBorder="1" applyAlignment="1">
      <alignment horizontal="left" vertical="center" wrapText="1"/>
    </xf>
    <xf numFmtId="0" fontId="42" fillId="0" borderId="42" xfId="0" applyFont="1" applyBorder="1" applyAlignment="1">
      <alignment horizontal="left" vertical="center" wrapText="1"/>
    </xf>
    <xf numFmtId="0" fontId="42" fillId="0" borderId="47" xfId="0" applyFont="1" applyBorder="1" applyAlignment="1">
      <alignment horizontal="left" vertical="center" wrapText="1"/>
    </xf>
    <xf numFmtId="0" fontId="41" fillId="0" borderId="41" xfId="42" applyFont="1" applyBorder="1" applyAlignment="1">
      <alignment horizontal="left" vertical="center" wrapText="1"/>
    </xf>
    <xf numFmtId="0" fontId="41" fillId="0" borderId="42" xfId="0" applyFont="1" applyBorder="1" applyAlignment="1">
      <alignment horizontal="left" vertical="center" wrapText="1"/>
    </xf>
    <xf numFmtId="0" fontId="43" fillId="0" borderId="40" xfId="42" applyFont="1" applyBorder="1" applyAlignment="1">
      <alignment horizontal="left" vertical="center" wrapText="1"/>
    </xf>
    <xf numFmtId="0" fontId="43" fillId="0" borderId="47" xfId="0" applyFont="1" applyBorder="1" applyAlignment="1">
      <alignment horizontal="left" vertical="center" wrapText="1"/>
    </xf>
    <xf numFmtId="0" fontId="7" fillId="0" borderId="71" xfId="53" applyNumberFormat="1" applyFont="1" applyBorder="1" applyAlignment="1">
      <alignment horizontal="center" vertical="center" wrapText="1"/>
      <protection/>
    </xf>
    <xf numFmtId="0" fontId="7" fillId="0" borderId="36" xfId="53" applyNumberFormat="1" applyFont="1" applyBorder="1" applyAlignment="1">
      <alignment horizontal="center" vertical="center" wrapText="1"/>
      <protection/>
    </xf>
    <xf numFmtId="0" fontId="7" fillId="0" borderId="72" xfId="53" applyNumberFormat="1" applyFont="1" applyBorder="1" applyAlignment="1">
      <alignment horizontal="center" vertical="center" wrapText="1"/>
      <protection/>
    </xf>
    <xf numFmtId="0" fontId="7" fillId="0" borderId="73" xfId="53" applyNumberFormat="1" applyFont="1" applyBorder="1" applyAlignment="1">
      <alignment horizontal="center" vertical="center" wrapText="1"/>
      <protection/>
    </xf>
    <xf numFmtId="0" fontId="7" fillId="0" borderId="74" xfId="53" applyNumberFormat="1" applyFont="1" applyBorder="1" applyAlignment="1">
      <alignment horizontal="center" vertical="center" wrapText="1"/>
      <protection/>
    </xf>
    <xf numFmtId="0" fontId="7" fillId="0" borderId="75" xfId="53" applyNumberFormat="1" applyFont="1" applyBorder="1" applyAlignment="1">
      <alignment horizontal="center" vertical="center" wrapText="1"/>
      <protection/>
    </xf>
    <xf numFmtId="0" fontId="8" fillId="0" borderId="76" xfId="53" applyNumberFormat="1" applyFont="1" applyBorder="1" applyAlignment="1">
      <alignment horizontal="center" vertical="center" wrapText="1"/>
      <protection/>
    </xf>
    <xf numFmtId="0" fontId="8" fillId="0" borderId="77" xfId="53" applyNumberFormat="1" applyFont="1" applyBorder="1" applyAlignment="1">
      <alignment horizontal="center" vertical="center" wrapText="1"/>
      <protection/>
    </xf>
    <xf numFmtId="0" fontId="8" fillId="0" borderId="36" xfId="53" applyNumberFormat="1" applyFont="1" applyBorder="1" applyAlignment="1">
      <alignment horizontal="center" vertical="center" wrapText="1"/>
      <protection/>
    </xf>
    <xf numFmtId="0" fontId="8" fillId="0" borderId="78" xfId="53" applyNumberFormat="1" applyFont="1" applyBorder="1" applyAlignment="1">
      <alignment horizontal="center" vertical="center" wrapText="1"/>
      <protection/>
    </xf>
    <xf numFmtId="0" fontId="7" fillId="0" borderId="78" xfId="53" applyNumberFormat="1" applyFont="1" applyBorder="1" applyAlignment="1">
      <alignment horizontal="center" vertical="center" wrapText="1"/>
      <protection/>
    </xf>
    <xf numFmtId="0" fontId="7" fillId="0" borderId="79" xfId="53" applyNumberFormat="1" applyFont="1" applyBorder="1" applyAlignment="1">
      <alignment horizontal="center" vertical="center" wrapText="1"/>
      <protection/>
    </xf>
    <xf numFmtId="0" fontId="7" fillId="0" borderId="80" xfId="53" applyNumberFormat="1" applyFont="1" applyBorder="1" applyAlignment="1">
      <alignment horizontal="center" vertical="center" wrapText="1"/>
      <protection/>
    </xf>
    <xf numFmtId="0" fontId="8" fillId="0" borderId="81" xfId="53" applyNumberFormat="1" applyFont="1" applyBorder="1" applyAlignment="1">
      <alignment horizontal="center" vertical="center" wrapText="1"/>
      <protection/>
    </xf>
    <xf numFmtId="0" fontId="8" fillId="0" borderId="71" xfId="53" applyNumberFormat="1" applyFont="1" applyBorder="1" applyAlignment="1">
      <alignment horizontal="center" vertical="center" wrapText="1"/>
      <protection/>
    </xf>
    <xf numFmtId="0" fontId="7" fillId="0" borderId="29" xfId="53" applyNumberFormat="1" applyFont="1" applyBorder="1" applyAlignment="1">
      <alignment horizontal="center" vertical="center" wrapText="1"/>
      <protection/>
    </xf>
    <xf numFmtId="0" fontId="7" fillId="0" borderId="82" xfId="53" applyNumberFormat="1" applyFont="1" applyBorder="1" applyAlignment="1">
      <alignment horizontal="center" vertical="center" wrapText="1"/>
      <protection/>
    </xf>
    <xf numFmtId="0" fontId="8" fillId="0" borderId="19" xfId="53" applyNumberFormat="1" applyFont="1" applyBorder="1" applyAlignment="1">
      <alignment horizontal="center" vertical="center" wrapText="1"/>
      <protection/>
    </xf>
    <xf numFmtId="0" fontId="7" fillId="0" borderId="19" xfId="53" applyNumberFormat="1" applyFont="1" applyBorder="1" applyAlignment="1">
      <alignment horizontal="center" vertical="center" wrapText="1"/>
      <protection/>
    </xf>
    <xf numFmtId="0" fontId="7" fillId="0" borderId="83" xfId="53" applyNumberFormat="1" applyFont="1" applyBorder="1" applyAlignment="1">
      <alignment horizontal="center" vertical="center" wrapText="1"/>
      <protection/>
    </xf>
    <xf numFmtId="0" fontId="8" fillId="0" borderId="29" xfId="53" applyNumberFormat="1" applyFont="1" applyBorder="1" applyAlignment="1">
      <alignment horizontal="center" vertical="center" wrapText="1"/>
      <protection/>
    </xf>
    <xf numFmtId="0" fontId="7" fillId="0" borderId="11" xfId="53" applyNumberFormat="1" applyFont="1" applyBorder="1" applyAlignment="1">
      <alignment horizontal="center" vertical="center" wrapText="1"/>
      <protection/>
    </xf>
    <xf numFmtId="0" fontId="7" fillId="0" borderId="15" xfId="53" applyNumberFormat="1" applyFont="1" applyBorder="1" applyAlignment="1">
      <alignment horizontal="center" vertical="center" wrapText="1"/>
      <protection/>
    </xf>
    <xf numFmtId="0" fontId="40" fillId="0" borderId="0" xfId="53" applyNumberFormat="1" applyFont="1" applyAlignment="1">
      <alignment horizontal="center" vertical="center" wrapText="1"/>
      <protection/>
    </xf>
    <xf numFmtId="0" fontId="7" fillId="0" borderId="43" xfId="53" applyNumberFormat="1" applyFont="1" applyBorder="1" applyAlignment="1">
      <alignment horizontal="center" vertical="center" wrapText="1"/>
      <protection/>
    </xf>
    <xf numFmtId="0" fontId="7" fillId="0" borderId="46" xfId="53" applyNumberFormat="1" applyFont="1" applyBorder="1" applyAlignment="1">
      <alignment horizontal="center" vertical="center" wrapText="1"/>
      <protection/>
    </xf>
    <xf numFmtId="0" fontId="7" fillId="0" borderId="41" xfId="53" applyNumberFormat="1" applyFont="1" applyBorder="1" applyAlignment="1">
      <alignment horizontal="center" vertical="center" wrapText="1"/>
      <protection/>
    </xf>
    <xf numFmtId="0" fontId="7" fillId="0" borderId="47" xfId="53" applyNumberFormat="1" applyFont="1" applyBorder="1" applyAlignment="1">
      <alignment horizontal="center" vertical="center" wrapText="1"/>
      <protection/>
    </xf>
    <xf numFmtId="0" fontId="7" fillId="0" borderId="84" xfId="53" applyNumberFormat="1" applyFont="1" applyBorder="1" applyAlignment="1">
      <alignment horizontal="center" vertical="center" wrapText="1"/>
      <protection/>
    </xf>
    <xf numFmtId="0" fontId="7" fillId="0" borderId="85" xfId="53" applyNumberFormat="1" applyFont="1" applyBorder="1" applyAlignment="1">
      <alignment horizontal="center" vertical="center" wrapText="1"/>
      <protection/>
    </xf>
    <xf numFmtId="0" fontId="7" fillId="0" borderId="86" xfId="53" applyNumberFormat="1" applyFont="1" applyBorder="1" applyAlignment="1">
      <alignment horizontal="center" vertical="center" wrapText="1"/>
      <protection/>
    </xf>
    <xf numFmtId="0" fontId="7" fillId="0" borderId="87" xfId="53" applyNumberFormat="1" applyFont="1" applyBorder="1" applyAlignment="1">
      <alignment horizontal="center" vertical="center" wrapText="1"/>
      <protection/>
    </xf>
    <xf numFmtId="0" fontId="42" fillId="0" borderId="72" xfId="53" applyNumberFormat="1" applyFont="1" applyBorder="1" applyAlignment="1">
      <alignment horizontal="center" vertical="center" wrapText="1"/>
      <protection/>
    </xf>
    <xf numFmtId="0" fontId="42" fillId="0" borderId="73" xfId="53" applyNumberFormat="1" applyFont="1" applyBorder="1" applyAlignment="1">
      <alignment horizontal="center" vertical="center" wrapText="1"/>
      <protection/>
    </xf>
    <xf numFmtId="0" fontId="0" fillId="0" borderId="51" xfId="53" applyNumberFormat="1" applyBorder="1" applyAlignment="1">
      <alignment horizontal="center"/>
      <protection/>
    </xf>
    <xf numFmtId="0" fontId="42" fillId="0" borderId="74" xfId="53" applyNumberFormat="1" applyFont="1" applyBorder="1" applyAlignment="1">
      <alignment horizontal="center" vertical="center" wrapText="1"/>
      <protection/>
    </xf>
    <xf numFmtId="0" fontId="42" fillId="0" borderId="75" xfId="53" applyNumberFormat="1" applyFont="1" applyBorder="1" applyAlignment="1">
      <alignment horizontal="center" vertical="center" wrapText="1"/>
      <protection/>
    </xf>
    <xf numFmtId="0" fontId="42" fillId="0" borderId="36" xfId="42" applyFont="1" applyFill="1" applyBorder="1" applyAlignment="1">
      <alignment horizontal="left" vertical="center" wrapText="1"/>
    </xf>
    <xf numFmtId="0" fontId="44" fillId="0" borderId="76" xfId="53" applyNumberFormat="1" applyFont="1" applyBorder="1" applyAlignment="1">
      <alignment horizontal="center" vertical="center" wrapText="1"/>
      <protection/>
    </xf>
    <xf numFmtId="0" fontId="44" fillId="0" borderId="77" xfId="53" applyNumberFormat="1" applyFont="1" applyBorder="1" applyAlignment="1">
      <alignment horizontal="center" vertical="center" wrapText="1"/>
      <protection/>
    </xf>
    <xf numFmtId="0" fontId="44" fillId="0" borderId="36" xfId="53" applyNumberFormat="1" applyFont="1" applyBorder="1" applyAlignment="1">
      <alignment horizontal="center" vertical="center" wrapText="1"/>
      <protection/>
    </xf>
    <xf numFmtId="0" fontId="44" fillId="0" borderId="78" xfId="53" applyNumberFormat="1" applyFont="1" applyBorder="1" applyAlignment="1">
      <alignment horizontal="center" vertical="center" wrapText="1"/>
      <protection/>
    </xf>
    <xf numFmtId="0" fontId="42" fillId="0" borderId="36" xfId="53" applyNumberFormat="1" applyFont="1" applyBorder="1" applyAlignment="1">
      <alignment horizontal="center" vertical="center" wrapText="1"/>
      <protection/>
    </xf>
    <xf numFmtId="0" fontId="42" fillId="0" borderId="78" xfId="53" applyNumberFormat="1" applyFont="1" applyBorder="1" applyAlignment="1">
      <alignment horizontal="center" vertical="center" wrapText="1"/>
      <protection/>
    </xf>
    <xf numFmtId="0" fontId="42" fillId="0" borderId="79" xfId="53" applyNumberFormat="1" applyFont="1" applyBorder="1" applyAlignment="1">
      <alignment horizontal="center" vertical="center" wrapText="1"/>
      <protection/>
    </xf>
    <xf numFmtId="0" fontId="42" fillId="0" borderId="19" xfId="53" applyNumberFormat="1" applyFont="1" applyBorder="1" applyAlignment="1">
      <alignment horizontal="center" vertical="center" wrapText="1"/>
      <protection/>
    </xf>
    <xf numFmtId="0" fontId="42" fillId="0" borderId="83" xfId="53" applyNumberFormat="1" applyFont="1" applyBorder="1" applyAlignment="1">
      <alignment horizontal="center" vertical="center" wrapText="1"/>
      <protection/>
    </xf>
    <xf numFmtId="0" fontId="42" fillId="0" borderId="80" xfId="53" applyNumberFormat="1" applyFont="1" applyBorder="1" applyAlignment="1">
      <alignment horizontal="center" vertical="center" wrapText="1"/>
      <protection/>
    </xf>
    <xf numFmtId="0" fontId="44" fillId="0" borderId="81" xfId="53" applyNumberFormat="1" applyFont="1" applyBorder="1" applyAlignment="1">
      <alignment horizontal="center" vertical="center" wrapText="1"/>
      <protection/>
    </xf>
    <xf numFmtId="0" fontId="44" fillId="0" borderId="71" xfId="53" applyNumberFormat="1" applyFont="1" applyBorder="1" applyAlignment="1">
      <alignment horizontal="center" vertical="center" wrapText="1"/>
      <protection/>
    </xf>
    <xf numFmtId="0" fontId="42" fillId="0" borderId="71" xfId="53" applyNumberFormat="1" applyFont="1" applyBorder="1" applyAlignment="1">
      <alignment horizontal="center" vertical="center" wrapText="1"/>
      <protection/>
    </xf>
    <xf numFmtId="0" fontId="44" fillId="0" borderId="29" xfId="53" applyNumberFormat="1" applyFont="1" applyBorder="1" applyAlignment="1">
      <alignment horizontal="center" vertical="center" wrapText="1"/>
      <protection/>
    </xf>
    <xf numFmtId="0" fontId="42" fillId="0" borderId="29" xfId="53" applyNumberFormat="1" applyFont="1" applyBorder="1" applyAlignment="1">
      <alignment horizontal="center" vertical="center" wrapText="1"/>
      <protection/>
    </xf>
    <xf numFmtId="0" fontId="42" fillId="0" borderId="82" xfId="53" applyNumberFormat="1" applyFont="1" applyBorder="1" applyAlignment="1">
      <alignment horizontal="center" vertical="center" wrapText="1"/>
      <protection/>
    </xf>
    <xf numFmtId="0" fontId="42" fillId="0" borderId="11" xfId="53" applyNumberFormat="1" applyFont="1" applyBorder="1" applyAlignment="1">
      <alignment horizontal="center" vertical="center" wrapText="1"/>
      <protection/>
    </xf>
    <xf numFmtId="0" fontId="44" fillId="0" borderId="19" xfId="53" applyNumberFormat="1" applyFont="1" applyBorder="1" applyAlignment="1">
      <alignment horizontal="center" vertical="center" wrapText="1"/>
      <protection/>
    </xf>
    <xf numFmtId="0" fontId="42" fillId="0" borderId="15" xfId="53" applyNumberFormat="1" applyFont="1" applyBorder="1" applyAlignment="1">
      <alignment horizontal="center" vertical="center" wrapText="1"/>
      <protection/>
    </xf>
    <xf numFmtId="0" fontId="42" fillId="0" borderId="19" xfId="0" applyNumberFormat="1" applyFont="1" applyBorder="1" applyAlignment="1">
      <alignment horizontal="center" vertical="center" wrapText="1"/>
    </xf>
    <xf numFmtId="0" fontId="42" fillId="0" borderId="29" xfId="0" applyNumberFormat="1" applyFont="1" applyBorder="1" applyAlignment="1">
      <alignment horizontal="center" vertical="center" wrapText="1"/>
    </xf>
    <xf numFmtId="0" fontId="4" fillId="24" borderId="37" xfId="42" applyFont="1" applyFill="1" applyBorder="1" applyAlignment="1">
      <alignment horizontal="center" vertical="center" wrapText="1"/>
    </xf>
    <xf numFmtId="0" fontId="4" fillId="24" borderId="38" xfId="42" applyFont="1" applyFill="1" applyBorder="1" applyAlignment="1">
      <alignment horizontal="center" vertical="center" wrapText="1"/>
    </xf>
    <xf numFmtId="0" fontId="4" fillId="24" borderId="39" xfId="42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Азиатских федеральных округов России (ДВФО, СФО, УФО) по самбо среди мужчин</v>
          </cell>
        </row>
        <row r="3">
          <cell r="A3" t="str">
            <v>24-25 апреля 2010 г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наградной лист"/>
      <sheetName val="пр.хода"/>
      <sheetName val="круги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  <sheetName val="круги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80"/>
  <sheetViews>
    <sheetView workbookViewId="0" topLeftCell="A1">
      <selection activeCell="G72" sqref="A1:G72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7109375" style="0" customWidth="1"/>
    <col min="5" max="5" width="17.00390625" style="0" customWidth="1"/>
    <col min="6" max="6" width="8.28125" style="0" customWidth="1"/>
    <col min="7" max="7" width="18.00390625" style="0" customWidth="1"/>
  </cols>
  <sheetData>
    <row r="1" spans="1:7" ht="18.75" thickBot="1">
      <c r="A1" s="173" t="s">
        <v>56</v>
      </c>
      <c r="B1" s="173"/>
      <c r="C1" s="173"/>
      <c r="D1" s="173"/>
      <c r="E1" s="173"/>
      <c r="F1" s="173"/>
      <c r="G1" s="173"/>
    </row>
    <row r="2" spans="2:7" ht="41.25" customHeight="1" thickBot="1">
      <c r="B2" s="169" t="s">
        <v>58</v>
      </c>
      <c r="C2" s="169"/>
      <c r="D2" s="170" t="str">
        <f>HYPERLINK('[1]реквизиты'!$A$2)</f>
        <v>Чемпионат Азиатских федеральных округов России (ДВФО, СФО, УФО) по самбо среди мужчин</v>
      </c>
      <c r="E2" s="171"/>
      <c r="F2" s="171"/>
      <c r="G2" s="172"/>
    </row>
    <row r="3" spans="2:7" ht="39.75" customHeight="1">
      <c r="B3" s="145"/>
      <c r="C3" s="166" t="str">
        <f>HYPERLINK('[1]реквизиты'!$A$3)</f>
        <v>24-25 апреля 2010 г            г.Челябинск</v>
      </c>
      <c r="D3" s="166"/>
      <c r="F3" s="167" t="str">
        <f>HYPERLINK('пр.взв.'!D4)</f>
        <v>в.к.  82 кг.</v>
      </c>
      <c r="G3" s="168"/>
    </row>
    <row r="4" spans="1:7" ht="12.75">
      <c r="A4" s="164" t="s">
        <v>10</v>
      </c>
      <c r="B4" s="179" t="s">
        <v>5</v>
      </c>
      <c r="C4" s="164" t="s">
        <v>6</v>
      </c>
      <c r="D4" s="164" t="s">
        <v>7</v>
      </c>
      <c r="E4" s="164" t="s">
        <v>8</v>
      </c>
      <c r="F4" s="164" t="s">
        <v>11</v>
      </c>
      <c r="G4" s="164" t="s">
        <v>9</v>
      </c>
    </row>
    <row r="5" spans="1:7" ht="9.75" customHeight="1">
      <c r="A5" s="164"/>
      <c r="B5" s="179"/>
      <c r="C5" s="164"/>
      <c r="D5" s="164"/>
      <c r="E5" s="164"/>
      <c r="F5" s="164"/>
      <c r="G5" s="164"/>
    </row>
    <row r="6" spans="1:7" ht="11.25" customHeight="1">
      <c r="A6" s="178" t="s">
        <v>25</v>
      </c>
      <c r="B6" s="165">
        <v>3</v>
      </c>
      <c r="C6" s="176" t="str">
        <f>VLOOKUP(B6,'пр.взв.'!B5:G70,2,FALSE)</f>
        <v>Слободчиков Андрей Васильевич</v>
      </c>
      <c r="D6" s="174" t="str">
        <f>VLOOKUP(B6,'пр.взв.'!B5:G70,3,FALSE)</f>
        <v>15.06.1985, МСМК</v>
      </c>
      <c r="E6" s="174" t="str">
        <f>VLOOKUP(B6,'пр.взв.'!B5:G70,4,FALSE)</f>
        <v>УФО, Свердловская, Екатеринбург</v>
      </c>
      <c r="F6" s="337">
        <f>VLOOKUP(B6,'пр.взв.'!B5:G70,5,FALSE)</f>
        <v>0</v>
      </c>
      <c r="G6" s="176" t="str">
        <f>VLOOKUP(B6,'пр.взв.'!B5:G70,6,FALSE)</f>
        <v>Козлов Н.А.</v>
      </c>
    </row>
    <row r="7" spans="1:7" ht="11.25" customHeight="1">
      <c r="A7" s="178"/>
      <c r="B7" s="165"/>
      <c r="C7" s="177"/>
      <c r="D7" s="175"/>
      <c r="E7" s="175"/>
      <c r="F7" s="338"/>
      <c r="G7" s="177"/>
    </row>
    <row r="8" spans="1:7" ht="11.25" customHeight="1">
      <c r="A8" s="178" t="s">
        <v>26</v>
      </c>
      <c r="B8" s="165">
        <v>16</v>
      </c>
      <c r="C8" s="176" t="str">
        <f>VLOOKUP(B8,'пр.взв.'!B7:G70,2,FALSE)</f>
        <v>Астапов Павел Леонидович</v>
      </c>
      <c r="D8" s="174" t="str">
        <f>VLOOKUP(B8,'пр.взв.'!B7:G70,3,FALSE)</f>
        <v>15.06.1979, МСМК</v>
      </c>
      <c r="E8" s="174" t="str">
        <f>VLOOKUP(B8,'пр.взв.'!B7:G70,4,FALSE)</f>
        <v>УФО, Свердловская, В.Пышма</v>
      </c>
      <c r="F8" s="337">
        <f>VLOOKUP(B8,'пр.взв.'!B7:G70,5,FALSE)</f>
        <v>0</v>
      </c>
      <c r="G8" s="176" t="str">
        <f>VLOOKUP(B8,'пр.взв.'!B7:G70,6,FALSE)</f>
        <v>Стенников В.Г., Мельников А.Н.</v>
      </c>
    </row>
    <row r="9" spans="1:7" ht="11.25" customHeight="1">
      <c r="A9" s="178"/>
      <c r="B9" s="165"/>
      <c r="C9" s="177"/>
      <c r="D9" s="175"/>
      <c r="E9" s="175"/>
      <c r="F9" s="338"/>
      <c r="G9" s="177"/>
    </row>
    <row r="10" spans="1:7" ht="11.25" customHeight="1">
      <c r="A10" s="178" t="s">
        <v>28</v>
      </c>
      <c r="B10" s="165">
        <v>13</v>
      </c>
      <c r="C10" s="176" t="str">
        <f>VLOOKUP(B10,'пр.взв.'!B7:G70,2,FALSE)</f>
        <v>Попов Константин Викторович</v>
      </c>
      <c r="D10" s="174" t="str">
        <f>VLOOKUP(B10,'пр.взв.'!B7:G70,3,FALSE)</f>
        <v>24.10.1986, МС</v>
      </c>
      <c r="E10" s="174" t="str">
        <f>VLOOKUP(B10,'пр.взв.'!B7:G70,4,FALSE)</f>
        <v>СФО, Иркутская, Иркутск, Д</v>
      </c>
      <c r="F10" s="337">
        <f>VLOOKUP(B10,'пр.взв.'!B7:G70,5,FALSE)</f>
        <v>0</v>
      </c>
      <c r="G10" s="176" t="str">
        <f>VLOOKUP(B10,'пр.взв.'!B7:G70,6,FALSE)</f>
        <v>Журавлев Ю.М,</v>
      </c>
    </row>
    <row r="11" spans="1:7" ht="11.25" customHeight="1">
      <c r="A11" s="178"/>
      <c r="B11" s="165"/>
      <c r="C11" s="177"/>
      <c r="D11" s="175"/>
      <c r="E11" s="175"/>
      <c r="F11" s="338"/>
      <c r="G11" s="177"/>
    </row>
    <row r="12" spans="1:7" ht="11.25" customHeight="1">
      <c r="A12" s="178" t="s">
        <v>28</v>
      </c>
      <c r="B12" s="165">
        <v>12</v>
      </c>
      <c r="C12" s="176" t="str">
        <f>VLOOKUP(B12,'пр.взв.'!B7:G70,2,FALSE)</f>
        <v>Ефремов Константин Александрович</v>
      </c>
      <c r="D12" s="174" t="str">
        <f>VLOOKUP(B12,'пр.взв.'!B7:G70,3,FALSE)</f>
        <v>25.05.1991, КМС</v>
      </c>
      <c r="E12" s="174" t="str">
        <f>VLOOKUP(B12,'пр.взв.'!B7:G70,4,FALSE)</f>
        <v>СФО, Новосибирская, Новосибирск, Д</v>
      </c>
      <c r="F12" s="337">
        <f>VLOOKUP(B12,'пр.взв.'!B7:G70,5,FALSE)</f>
        <v>0</v>
      </c>
      <c r="G12" s="176" t="str">
        <f>VLOOKUP(B12,'пр.взв.'!B7:G70,6,FALSE)</f>
        <v>Казаков А.Н.</v>
      </c>
    </row>
    <row r="13" spans="1:7" ht="11.25" customHeight="1">
      <c r="A13" s="178"/>
      <c r="B13" s="165"/>
      <c r="C13" s="177"/>
      <c r="D13" s="175"/>
      <c r="E13" s="175"/>
      <c r="F13" s="338"/>
      <c r="G13" s="177"/>
    </row>
    <row r="14" spans="1:7" ht="11.25" customHeight="1">
      <c r="A14" s="178" t="s">
        <v>32</v>
      </c>
      <c r="B14" s="165">
        <v>11</v>
      </c>
      <c r="C14" s="176" t="str">
        <f>VLOOKUP(B14,'пр.взв.'!B7:G70,2,FALSE)</f>
        <v>Бердников Федор Владимирович</v>
      </c>
      <c r="D14" s="174" t="str">
        <f>VLOOKUP(B14,'пр.взв.'!B7:G70,3,FALSE)</f>
        <v>14.04.1987, МС</v>
      </c>
      <c r="E14" s="174" t="str">
        <f>VLOOKUP(B14,'пр.взв.'!B7:G70,4,FALSE)</f>
        <v>УФО, Свердловская, Ирбит</v>
      </c>
      <c r="F14" s="337">
        <f>VLOOKUP(B14,'пр.взв.'!B7:G70,5,FALSE)</f>
        <v>0</v>
      </c>
      <c r="G14" s="176" t="str">
        <f>VLOOKUP(B14,'пр.взв.'!B7:G70,6,FALSE)</f>
        <v>Шевчук П.Н.</v>
      </c>
    </row>
    <row r="15" spans="1:7" ht="11.25" customHeight="1">
      <c r="A15" s="178"/>
      <c r="B15" s="165"/>
      <c r="C15" s="177"/>
      <c r="D15" s="175"/>
      <c r="E15" s="175"/>
      <c r="F15" s="338"/>
      <c r="G15" s="177"/>
    </row>
    <row r="16" spans="1:7" ht="11.25" customHeight="1">
      <c r="A16" s="178" t="s">
        <v>32</v>
      </c>
      <c r="B16" s="165">
        <v>6</v>
      </c>
      <c r="C16" s="176" t="str">
        <f>VLOOKUP(B16,'пр.взв.'!B7:G70,2,FALSE)</f>
        <v>Дайбов Илья Евгеньевич</v>
      </c>
      <c r="D16" s="174" t="str">
        <f>VLOOKUP(B16,'пр.взв.'!B7:G70,3,FALSE)</f>
        <v>14.01.1988, МС</v>
      </c>
      <c r="E16" s="174" t="str">
        <f>VLOOKUP(B16,'пр.взв.'!B7:G70,4,FALSE)</f>
        <v>СФО, Алтайский, Барнаул</v>
      </c>
      <c r="F16" s="337">
        <f>VLOOKUP(B16,'пр.взв.'!B7:G70,5,FALSE)</f>
        <v>0</v>
      </c>
      <c r="G16" s="176" t="str">
        <f>VLOOKUP(B16,'пр.взв.'!B7:G70,6,FALSE)</f>
        <v>Хоружев А.И., Харахордин  С. Е</v>
      </c>
    </row>
    <row r="17" spans="1:7" ht="11.25" customHeight="1">
      <c r="A17" s="178"/>
      <c r="B17" s="165"/>
      <c r="C17" s="177"/>
      <c r="D17" s="175"/>
      <c r="E17" s="175"/>
      <c r="F17" s="338"/>
      <c r="G17" s="177"/>
    </row>
    <row r="18" spans="1:7" ht="11.25" customHeight="1">
      <c r="A18" s="178" t="s">
        <v>136</v>
      </c>
      <c r="B18" s="165">
        <v>7</v>
      </c>
      <c r="C18" s="176" t="str">
        <f>VLOOKUP(B18,'пр.взв.'!B7:G70,2,FALSE)</f>
        <v>Ковалев Артем Валентинович</v>
      </c>
      <c r="D18" s="174" t="str">
        <f>VLOOKUP(B18,'пр.взв.'!B7:G70,3,FALSE)</f>
        <v>19.12.1988, КМС</v>
      </c>
      <c r="E18" s="174" t="str">
        <f>VLOOKUP(B18,'пр.взв.'!B7:G70,4,FALSE)</f>
        <v>СФО, Новосибирская, Новосибирск, Д</v>
      </c>
      <c r="F18" s="337">
        <f>VLOOKUP(B18,'пр.взв.'!B7:G70,5,FALSE)</f>
        <v>0</v>
      </c>
      <c r="G18" s="176" t="str">
        <f>VLOOKUP(B18,'пр.взв.'!B7:G70,6,FALSE)</f>
        <v>Мошкин С.И., Плотников С.В.</v>
      </c>
    </row>
    <row r="19" spans="1:7" ht="11.25" customHeight="1">
      <c r="A19" s="178"/>
      <c r="B19" s="165"/>
      <c r="C19" s="177"/>
      <c r="D19" s="175"/>
      <c r="E19" s="175"/>
      <c r="F19" s="338"/>
      <c r="G19" s="177"/>
    </row>
    <row r="20" spans="1:7" ht="11.25" customHeight="1">
      <c r="A20" s="178" t="s">
        <v>136</v>
      </c>
      <c r="B20" s="165">
        <v>8</v>
      </c>
      <c r="C20" s="176" t="str">
        <f>VLOOKUP(B20,'пр.взв.'!B7:G70,2,FALSE)</f>
        <v>Разумов Олег Николаевич</v>
      </c>
      <c r="D20" s="174" t="str">
        <f>VLOOKUP(B20,'пр.взв.'!B7:G70,3,FALSE)</f>
        <v>14.06.1971, МС</v>
      </c>
      <c r="E20" s="174" t="str">
        <f>VLOOKUP(B20,'пр.взв.'!B7:G70,4,FALSE)</f>
        <v>УФО, Свердловская, Екатеринбург</v>
      </c>
      <c r="F20" s="337">
        <f>VLOOKUP(B20,'пр.взв.'!B7:G70,5,FALSE)</f>
        <v>0</v>
      </c>
      <c r="G20" s="176" t="str">
        <f>VLOOKUP(B20,'пр.взв.'!B7:G70,6,FALSE)</f>
        <v>Козлов Н.А.</v>
      </c>
    </row>
    <row r="21" spans="1:7" ht="11.25" customHeight="1">
      <c r="A21" s="178"/>
      <c r="B21" s="165"/>
      <c r="C21" s="177"/>
      <c r="D21" s="175"/>
      <c r="E21" s="175"/>
      <c r="F21" s="338"/>
      <c r="G21" s="177"/>
    </row>
    <row r="22" spans="1:7" ht="11.25" customHeight="1">
      <c r="A22" s="178" t="s">
        <v>137</v>
      </c>
      <c r="B22" s="165">
        <v>17</v>
      </c>
      <c r="C22" s="176" t="str">
        <f>VLOOKUP(B22,'пр.взв.'!B7:G70,2,FALSE)</f>
        <v>Бикенин Петр Михайлович</v>
      </c>
      <c r="D22" s="174" t="str">
        <f>VLOOKUP(B22,'пр.взв.'!B7:G70,3,FALSE)</f>
        <v>19.09.1988, МС</v>
      </c>
      <c r="E22" s="174" t="str">
        <f>VLOOKUP(B22,'пр.взв.'!B7:G70,4,FALSE)</f>
        <v>ДВФО, Хабаровский, Хабаровск, МО</v>
      </c>
      <c r="F22" s="337">
        <f>VLOOKUP(B22,'пр.взв.'!B7:G70,5,FALSE)</f>
        <v>0</v>
      </c>
      <c r="G22" s="176" t="str">
        <f>VLOOKUP(B22,'пр.взв.'!B7:G70,6,FALSE)</f>
        <v>Мурашко Н.П.</v>
      </c>
    </row>
    <row r="23" spans="1:7" ht="11.25" customHeight="1">
      <c r="A23" s="178"/>
      <c r="B23" s="165"/>
      <c r="C23" s="177"/>
      <c r="D23" s="175"/>
      <c r="E23" s="175"/>
      <c r="F23" s="338"/>
      <c r="G23" s="177"/>
    </row>
    <row r="24" spans="1:7" ht="11.25" customHeight="1">
      <c r="A24" s="178" t="s">
        <v>137</v>
      </c>
      <c r="B24" s="165">
        <v>10</v>
      </c>
      <c r="C24" s="176" t="str">
        <f>VLOOKUP(B24,'пр.взв.'!B7:G70,2,FALSE)</f>
        <v>Рыбин Роман Вячеславович</v>
      </c>
      <c r="D24" s="174" t="str">
        <f>VLOOKUP(B24,'пр.взв.'!B7:G70,3,FALSE)</f>
        <v>12.10.1985, МС</v>
      </c>
      <c r="E24" s="174" t="str">
        <f>VLOOKUP(B24,'пр.взв.'!B7:G70,4,FALSE)</f>
        <v>УФО, Свердловская, Екатеринбург</v>
      </c>
      <c r="F24" s="337">
        <f>VLOOKUP(B24,'пр.взв.'!B7:G70,5,FALSE)</f>
        <v>0</v>
      </c>
      <c r="G24" s="176" t="str">
        <f>VLOOKUP(B24,'пр.взв.'!B7:G70,6,FALSE)</f>
        <v>Конев В.В., Жеребцов С</v>
      </c>
    </row>
    <row r="25" spans="1:7" ht="11.25" customHeight="1">
      <c r="A25" s="178"/>
      <c r="B25" s="165"/>
      <c r="C25" s="177"/>
      <c r="D25" s="175"/>
      <c r="E25" s="175"/>
      <c r="F25" s="338"/>
      <c r="G25" s="177"/>
    </row>
    <row r="26" spans="1:7" ht="11.25" customHeight="1">
      <c r="A26" s="178" t="s">
        <v>138</v>
      </c>
      <c r="B26" s="165">
        <v>9</v>
      </c>
      <c r="C26" s="176" t="str">
        <f>VLOOKUP(B26,'пр.взв.'!B7:G70,2,FALSE)</f>
        <v>Тимухин Дмитрий Валерьевич</v>
      </c>
      <c r="D26" s="174" t="str">
        <f>VLOOKUP(B26,'пр.взв.'!B7:G70,3,FALSE)</f>
        <v>15.04.1988, МС</v>
      </c>
      <c r="E26" s="174" t="str">
        <f>VLOOKUP(B26,'пр.взв.'!B7:G70,4,FALSE)</f>
        <v>УФО, Свердловская, В.Пышма</v>
      </c>
      <c r="F26" s="337">
        <f>VLOOKUP(B26,'пр.взв.'!B7:G70,5,FALSE)</f>
        <v>0</v>
      </c>
      <c r="G26" s="176" t="str">
        <f>VLOOKUP(B26,'пр.взв.'!B7:G70,6,FALSE)</f>
        <v>Стенников В.Г., Мельников А.Н.</v>
      </c>
    </row>
    <row r="27" spans="1:7" ht="11.25" customHeight="1">
      <c r="A27" s="178"/>
      <c r="B27" s="165"/>
      <c r="C27" s="177"/>
      <c r="D27" s="175"/>
      <c r="E27" s="175"/>
      <c r="F27" s="338"/>
      <c r="G27" s="177"/>
    </row>
    <row r="28" spans="1:7" ht="11.25" customHeight="1">
      <c r="A28" s="178" t="s">
        <v>138</v>
      </c>
      <c r="B28" s="165">
        <v>5</v>
      </c>
      <c r="C28" s="176" t="str">
        <f>VLOOKUP(B28,'пр.взв.'!B7:G70,2,FALSE)</f>
        <v>Сонгуров Ада Мусаханович</v>
      </c>
      <c r="D28" s="174" t="str">
        <f>VLOOKUP(B28,'пр.взв.'!B7:G70,3,FALSE)</f>
        <v>26.07.1984, МС</v>
      </c>
      <c r="E28" s="174" t="str">
        <f>VLOOKUP(B28,'пр.взв.'!B7:G70,4,FALSE)</f>
        <v>УФО, ХМАО, Радужный</v>
      </c>
      <c r="F28" s="337">
        <f>VLOOKUP(B28,'пр.взв.'!B7:G70,5,FALSE)</f>
        <v>0</v>
      </c>
      <c r="G28" s="176" t="str">
        <f>VLOOKUP(B28,'пр.взв.'!B7:G70,6,FALSE)</f>
        <v>Магеррамов А.С.</v>
      </c>
    </row>
    <row r="29" spans="1:7" ht="11.25" customHeight="1">
      <c r="A29" s="178"/>
      <c r="B29" s="165"/>
      <c r="C29" s="177"/>
      <c r="D29" s="175"/>
      <c r="E29" s="175"/>
      <c r="F29" s="338"/>
      <c r="G29" s="177"/>
    </row>
    <row r="30" spans="1:7" ht="11.25" customHeight="1">
      <c r="A30" s="178" t="s">
        <v>138</v>
      </c>
      <c r="B30" s="165">
        <v>15</v>
      </c>
      <c r="C30" s="176" t="str">
        <f>VLOOKUP(B30,'пр.взв.'!B7:G70,2,FALSE)</f>
        <v>Ахметов Рустам Айдарович </v>
      </c>
      <c r="D30" s="174" t="str">
        <f>VLOOKUP(B30,'пр.взв.'!B7:G70,3,FALSE)</f>
        <v>17.12.1988, КМС</v>
      </c>
      <c r="E30" s="174" t="str">
        <f>VLOOKUP(B30,'пр.взв.'!B7:G70,4,FALSE)</f>
        <v>УФО, Челябинская, Магнитогорск</v>
      </c>
      <c r="F30" s="337">
        <f>VLOOKUP(B30,'пр.взв.'!B7:G70,5,FALSE)</f>
        <v>0</v>
      </c>
      <c r="G30" s="176" t="str">
        <f>VLOOKUP(B30,'пр.взв.'!B7:G70,6,FALSE)</f>
        <v>Клочков С.Ю.</v>
      </c>
    </row>
    <row r="31" spans="1:7" ht="11.25" customHeight="1">
      <c r="A31" s="178"/>
      <c r="B31" s="165"/>
      <c r="C31" s="177"/>
      <c r="D31" s="175"/>
      <c r="E31" s="175"/>
      <c r="F31" s="338"/>
      <c r="G31" s="177"/>
    </row>
    <row r="32" spans="1:7" ht="11.25" customHeight="1">
      <c r="A32" s="178" t="s">
        <v>138</v>
      </c>
      <c r="B32" s="165">
        <v>2</v>
      </c>
      <c r="C32" s="176" t="str">
        <f>VLOOKUP(B32,'пр.взв.'!B7:G70,2,FALSE)</f>
        <v>Кокшаров Артем Геннадьевич</v>
      </c>
      <c r="D32" s="176" t="str">
        <f>VLOOKUP(C32,'пр.взв.'!C7:H70,2,FALSE)</f>
        <v>14.07.1980, КМС</v>
      </c>
      <c r="E32" s="174" t="str">
        <f>VLOOKUP(B32,'пр.взв.'!B7:G70,4,FALSE)</f>
        <v>УФО, Челябинская, Челябинск</v>
      </c>
      <c r="F32" s="337">
        <f>VLOOKUP(B32,'пр.взв.'!B7:G70,5,FALSE)</f>
        <v>0</v>
      </c>
      <c r="G32" s="176" t="str">
        <f>VLOOKUP(B32,'пр.взв.'!B7:G70,6,FALSE)</f>
        <v>Кадолин В.И.</v>
      </c>
    </row>
    <row r="33" spans="1:7" ht="11.25" customHeight="1">
      <c r="A33" s="178"/>
      <c r="B33" s="165"/>
      <c r="C33" s="177"/>
      <c r="D33" s="177"/>
      <c r="E33" s="175"/>
      <c r="F33" s="338"/>
      <c r="G33" s="177"/>
    </row>
    <row r="34" spans="1:7" ht="11.25" customHeight="1">
      <c r="A34" s="178" t="s">
        <v>138</v>
      </c>
      <c r="B34" s="165">
        <v>14</v>
      </c>
      <c r="C34" s="176" t="str">
        <f>VLOOKUP(B34,'пр.взв.'!B7:G70,2,FALSE)</f>
        <v>Никоян Давид Николович</v>
      </c>
      <c r="D34" s="174">
        <f>VLOOKUP(B34,'пр.взв.'!B7:G70,3,FALSE)</f>
        <v>29043</v>
      </c>
      <c r="E34" s="174" t="str">
        <f>VLOOKUP(B34,'пр.взв.'!B7:G70,4,FALSE)</f>
        <v>УФО, Свердловская, Ирбит</v>
      </c>
      <c r="F34" s="337">
        <f>VLOOKUP(B34,'пр.взв.'!B7:G70,5,FALSE)</f>
        <v>0</v>
      </c>
      <c r="G34" s="176" t="str">
        <f>VLOOKUP(B34,'пр.взв.'!B7:G70,6,FALSE)</f>
        <v>Шевчук П.Н.</v>
      </c>
    </row>
    <row r="35" spans="1:7" ht="11.25" customHeight="1">
      <c r="A35" s="178"/>
      <c r="B35" s="165"/>
      <c r="C35" s="177"/>
      <c r="D35" s="175"/>
      <c r="E35" s="175"/>
      <c r="F35" s="338"/>
      <c r="G35" s="177"/>
    </row>
    <row r="36" spans="1:7" ht="11.25" customHeight="1">
      <c r="A36" s="178" t="s">
        <v>138</v>
      </c>
      <c r="B36" s="165">
        <v>4</v>
      </c>
      <c r="C36" s="176" t="str">
        <f>VLOOKUP(B36,'пр.взв.'!B7:G70,2,FALSE)</f>
        <v>Байкин Дмитрий Сергеевич</v>
      </c>
      <c r="D36" s="174" t="str">
        <f>VLOOKUP(B36,'пр.взв.'!B7:G70,3,FALSE)</f>
        <v>17.05.1989, КМС</v>
      </c>
      <c r="E36" s="174" t="str">
        <f>VLOOKUP(B36,'пр.взв.'!B7:G70,4,FALSE)</f>
        <v>УФО, Челябинская, Челябинск</v>
      </c>
      <c r="F36" s="337">
        <f>VLOOKUP(B36,'пр.взв.'!B7:G70,5,FALSE)</f>
        <v>0</v>
      </c>
      <c r="G36" s="176" t="str">
        <f>VLOOKUP(B36,'пр.взв.'!B7:G70,6,FALSE)</f>
        <v>Семыгин Д.С.</v>
      </c>
    </row>
    <row r="37" spans="1:7" ht="11.25" customHeight="1">
      <c r="A37" s="178"/>
      <c r="B37" s="165"/>
      <c r="C37" s="177"/>
      <c r="D37" s="175"/>
      <c r="E37" s="175"/>
      <c r="F37" s="338"/>
      <c r="G37" s="177"/>
    </row>
    <row r="38" spans="1:7" ht="11.25" customHeight="1">
      <c r="A38" s="178" t="s">
        <v>45</v>
      </c>
      <c r="B38" s="165">
        <v>1</v>
      </c>
      <c r="C38" s="176" t="str">
        <f>VLOOKUP(B38,'пр.взв.'!B7:G70,2,FALSE)</f>
        <v>Сулейманов Асхар Маулетбаевич</v>
      </c>
      <c r="D38" s="174" t="str">
        <f>VLOOKUP(B38,'пр.взв.'!B7:G70,3,FALSE)</f>
        <v>12.04.1980, КМС</v>
      </c>
      <c r="E38" s="174" t="str">
        <f>VLOOKUP(B38,'пр.взв.'!B7:G70,4,FALSE)</f>
        <v>УФО, Челябинская, Магнитогорск</v>
      </c>
      <c r="F38" s="337">
        <f>VLOOKUP(B38,'пр.взв.'!B7:G70,5,FALSE)</f>
        <v>0</v>
      </c>
      <c r="G38" s="176" t="str">
        <f>VLOOKUP(B38,'пр.взв.'!B7:G70,6,FALSE)</f>
        <v>Клочков С.Ю.</v>
      </c>
    </row>
    <row r="39" spans="1:7" ht="11.25" customHeight="1">
      <c r="A39" s="178"/>
      <c r="B39" s="165"/>
      <c r="C39" s="177"/>
      <c r="D39" s="175"/>
      <c r="E39" s="175"/>
      <c r="F39" s="338"/>
      <c r="G39" s="177"/>
    </row>
    <row r="40" spans="1:7" ht="11.25" customHeight="1" hidden="1">
      <c r="A40" s="178" t="s">
        <v>46</v>
      </c>
      <c r="B40" s="165"/>
      <c r="C40" s="176" t="e">
        <f>VLOOKUP(B40,'пр.взв.'!B7:G70,2,FALSE)</f>
        <v>#N/A</v>
      </c>
      <c r="D40" s="174" t="e">
        <f>VLOOKUP(B40,'пр.взв.'!B7:G70,3,FALSE)</f>
        <v>#N/A</v>
      </c>
      <c r="E40" s="174" t="e">
        <f>VLOOKUP(B40,'пр.взв.'!B7:G70,4,FALSE)</f>
        <v>#N/A</v>
      </c>
      <c r="F40" s="174" t="e">
        <f>VLOOKUP(B40,'пр.взв.'!B7:G70,5,FALSE)</f>
        <v>#N/A</v>
      </c>
      <c r="G40" s="176" t="e">
        <f>VLOOKUP(B40,'пр.взв.'!B7:G70,6,FALSE)</f>
        <v>#N/A</v>
      </c>
    </row>
    <row r="41" spans="1:7" ht="11.25" customHeight="1" hidden="1">
      <c r="A41" s="178"/>
      <c r="B41" s="165"/>
      <c r="C41" s="177"/>
      <c r="D41" s="175"/>
      <c r="E41" s="175"/>
      <c r="F41" s="175"/>
      <c r="G41" s="177"/>
    </row>
    <row r="42" spans="1:7" ht="11.25" customHeight="1" hidden="1">
      <c r="A42" s="178" t="s">
        <v>62</v>
      </c>
      <c r="B42" s="165"/>
      <c r="C42" s="176" t="e">
        <f>VLOOKUP(B42,'пр.взв.'!B7:G70,2,FALSE)</f>
        <v>#N/A</v>
      </c>
      <c r="D42" s="174" t="e">
        <f>VLOOKUP(B42,'пр.взв.'!B7:G70,3,FALSE)</f>
        <v>#N/A</v>
      </c>
      <c r="E42" s="174" t="e">
        <f>VLOOKUP(B42,'пр.взв.'!B7:G70,4,FALSE)</f>
        <v>#N/A</v>
      </c>
      <c r="F42" s="174" t="e">
        <f>VLOOKUP(B42,'пр.взв.'!B7:G70,5,FALSE)</f>
        <v>#N/A</v>
      </c>
      <c r="G42" s="176" t="e">
        <f>VLOOKUP(B42,'пр.взв.'!B7:G70,6,FALSE)</f>
        <v>#N/A</v>
      </c>
    </row>
    <row r="43" spans="1:7" ht="11.25" customHeight="1" hidden="1">
      <c r="A43" s="178"/>
      <c r="B43" s="165"/>
      <c r="C43" s="177"/>
      <c r="D43" s="175"/>
      <c r="E43" s="175"/>
      <c r="F43" s="175"/>
      <c r="G43" s="177"/>
    </row>
    <row r="44" spans="1:7" ht="11.25" customHeight="1" hidden="1">
      <c r="A44" s="178" t="s">
        <v>47</v>
      </c>
      <c r="B44" s="165"/>
      <c r="C44" s="176" t="e">
        <f>VLOOKUP(B44,'пр.взв.'!B7:G70,2,FALSE)</f>
        <v>#N/A</v>
      </c>
      <c r="D44" s="174" t="e">
        <f>VLOOKUP(B44,'пр.взв.'!B7:G70,3,FALSE)</f>
        <v>#N/A</v>
      </c>
      <c r="E44" s="174" t="e">
        <f>VLOOKUP(B44,'пр.взв.'!B7:G70,4,FALSE)</f>
        <v>#N/A</v>
      </c>
      <c r="F44" s="174" t="e">
        <f>VLOOKUP(B44,'пр.взв.'!B7:G70,5,FALSE)</f>
        <v>#N/A</v>
      </c>
      <c r="G44" s="176" t="e">
        <f>VLOOKUP(B44,'пр.взв.'!B7:G70,6,FALSE)</f>
        <v>#N/A</v>
      </c>
    </row>
    <row r="45" spans="1:7" ht="11.25" customHeight="1" hidden="1">
      <c r="A45" s="178"/>
      <c r="B45" s="165"/>
      <c r="C45" s="177"/>
      <c r="D45" s="175"/>
      <c r="E45" s="175"/>
      <c r="F45" s="175"/>
      <c r="G45" s="177"/>
    </row>
    <row r="46" spans="1:7" ht="11.25" customHeight="1" hidden="1">
      <c r="A46" s="178" t="s">
        <v>27</v>
      </c>
      <c r="B46" s="165"/>
      <c r="C46" s="176" t="e">
        <f>VLOOKUP(B46,'пр.взв.'!B7:G70,2,FALSE)</f>
        <v>#N/A</v>
      </c>
      <c r="D46" s="174" t="e">
        <f>VLOOKUP(B46,'пр.взв.'!B7:G70,3,FALSE)</f>
        <v>#N/A</v>
      </c>
      <c r="E46" s="174" t="e">
        <f>VLOOKUP(B46,'пр.взв.'!B7:G70,4,FALSE)</f>
        <v>#N/A</v>
      </c>
      <c r="F46" s="174" t="e">
        <f>VLOOKUP(B46,'пр.взв.'!B7:G70,5,FALSE)</f>
        <v>#N/A</v>
      </c>
      <c r="G46" s="176" t="e">
        <f>VLOOKUP(B46,'пр.взв.'!B7:G70,6,FALSE)</f>
        <v>#N/A</v>
      </c>
    </row>
    <row r="47" spans="1:7" ht="11.25" customHeight="1" hidden="1">
      <c r="A47" s="178"/>
      <c r="B47" s="165"/>
      <c r="C47" s="177"/>
      <c r="D47" s="175"/>
      <c r="E47" s="175"/>
      <c r="F47" s="175"/>
      <c r="G47" s="177"/>
    </row>
    <row r="48" spans="1:7" ht="11.25" customHeight="1" hidden="1">
      <c r="A48" s="178" t="s">
        <v>48</v>
      </c>
      <c r="B48" s="165"/>
      <c r="C48" s="176" t="e">
        <f>VLOOKUP(B48,'пр.взв.'!B7:G70,2,FALSE)</f>
        <v>#N/A</v>
      </c>
      <c r="D48" s="174" t="e">
        <f>VLOOKUP(B48,'пр.взв.'!B7:G70,3,FALSE)</f>
        <v>#N/A</v>
      </c>
      <c r="E48" s="174" t="e">
        <f>VLOOKUP(B48,'пр.взв.'!B7:G70,4,FALSE)</f>
        <v>#N/A</v>
      </c>
      <c r="F48" s="174" t="e">
        <f>VLOOKUP(B48,'пр.взв.'!B7:G70,5,FALSE)</f>
        <v>#N/A</v>
      </c>
      <c r="G48" s="176" t="e">
        <f>VLOOKUP(B48,'пр.взв.'!B7:G70,6,FALSE)</f>
        <v>#N/A</v>
      </c>
    </row>
    <row r="49" spans="1:7" ht="11.25" customHeight="1" hidden="1">
      <c r="A49" s="178"/>
      <c r="B49" s="165"/>
      <c r="C49" s="177"/>
      <c r="D49" s="175"/>
      <c r="E49" s="175"/>
      <c r="F49" s="175"/>
      <c r="G49" s="177"/>
    </row>
    <row r="50" spans="1:7" ht="11.25" customHeight="1" hidden="1">
      <c r="A50" s="178" t="s">
        <v>49</v>
      </c>
      <c r="B50" s="165"/>
      <c r="C50" s="176" t="e">
        <f>VLOOKUP(B50,'пр.взв.'!B7:G70,2,FALSE)</f>
        <v>#N/A</v>
      </c>
      <c r="D50" s="174" t="e">
        <f>VLOOKUP(B50,'пр.взв.'!B7:G70,3,FALSE)</f>
        <v>#N/A</v>
      </c>
      <c r="E50" s="174" t="e">
        <f>VLOOKUP(B50,'пр.взв.'!B7:G70,4,FALSE)</f>
        <v>#N/A</v>
      </c>
      <c r="F50" s="174" t="e">
        <f>VLOOKUP(B50,'пр.взв.'!B7:G70,5,FALSE)</f>
        <v>#N/A</v>
      </c>
      <c r="G50" s="176" t="e">
        <f>VLOOKUP(B50,'пр.взв.'!B7:G70,6,FALSE)</f>
        <v>#N/A</v>
      </c>
    </row>
    <row r="51" spans="1:7" ht="11.25" customHeight="1" hidden="1">
      <c r="A51" s="178"/>
      <c r="B51" s="165"/>
      <c r="C51" s="177"/>
      <c r="D51" s="175"/>
      <c r="E51" s="175"/>
      <c r="F51" s="175"/>
      <c r="G51" s="177"/>
    </row>
    <row r="52" spans="1:7" ht="11.25" customHeight="1" hidden="1">
      <c r="A52" s="178" t="s">
        <v>50</v>
      </c>
      <c r="B52" s="165"/>
      <c r="C52" s="176" t="e">
        <f>VLOOKUP(B52,'пр.взв.'!B7:G70,2,FALSE)</f>
        <v>#N/A</v>
      </c>
      <c r="D52" s="174" t="e">
        <f>VLOOKUP(B52,'пр.взв.'!B7:G70,3,FALSE)</f>
        <v>#N/A</v>
      </c>
      <c r="E52" s="174" t="e">
        <f>VLOOKUP(B52,'пр.взв.'!B7:G70,4,FALSE)</f>
        <v>#N/A</v>
      </c>
      <c r="F52" s="174" t="e">
        <f>VLOOKUP(B52,'пр.взв.'!B7:G70,5,FALSE)</f>
        <v>#N/A</v>
      </c>
      <c r="G52" s="176" t="e">
        <f>VLOOKUP(B52,'пр.взв.'!B7:G70,6,FALSE)</f>
        <v>#N/A</v>
      </c>
    </row>
    <row r="53" spans="1:7" ht="11.25" customHeight="1" hidden="1">
      <c r="A53" s="178"/>
      <c r="B53" s="165"/>
      <c r="C53" s="177"/>
      <c r="D53" s="175"/>
      <c r="E53" s="175"/>
      <c r="F53" s="175"/>
      <c r="G53" s="177"/>
    </row>
    <row r="54" spans="1:7" ht="11.25" customHeight="1" hidden="1">
      <c r="A54" s="178" t="s">
        <v>29</v>
      </c>
      <c r="B54" s="165"/>
      <c r="C54" s="176" t="e">
        <f>VLOOKUP(B54,'пр.взв.'!B7:G70,2,FALSE)</f>
        <v>#N/A</v>
      </c>
      <c r="D54" s="174" t="e">
        <f>VLOOKUP(B54,'пр.взв.'!B7:G70,3,FALSE)</f>
        <v>#N/A</v>
      </c>
      <c r="E54" s="174" t="e">
        <f>VLOOKUP(B54,'пр.взв.'!B7:G70,4,FALSE)</f>
        <v>#N/A</v>
      </c>
      <c r="F54" s="174" t="e">
        <f>VLOOKUP(B54,'пр.взв.'!B7:G70,5,FALSE)</f>
        <v>#N/A</v>
      </c>
      <c r="G54" s="176" t="e">
        <f>VLOOKUP(B54,'пр.взв.'!B7:G70,6,FALSE)</f>
        <v>#N/A</v>
      </c>
    </row>
    <row r="55" spans="1:7" ht="11.25" customHeight="1" hidden="1">
      <c r="A55" s="178"/>
      <c r="B55" s="165"/>
      <c r="C55" s="177"/>
      <c r="D55" s="175"/>
      <c r="E55" s="175"/>
      <c r="F55" s="175"/>
      <c r="G55" s="177"/>
    </row>
    <row r="56" spans="1:7" ht="11.25" customHeight="1" hidden="1">
      <c r="A56" s="178" t="s">
        <v>63</v>
      </c>
      <c r="B56" s="165"/>
      <c r="C56" s="176" t="e">
        <f>VLOOKUP(B56,'пр.взв.'!B7:G70,2,FALSE)</f>
        <v>#N/A</v>
      </c>
      <c r="D56" s="174" t="e">
        <f>VLOOKUP(B56,'пр.взв.'!B7:G70,3,FALSE)</f>
        <v>#N/A</v>
      </c>
      <c r="E56" s="174" t="e">
        <f>VLOOKUP(B56,'пр.взв.'!B7:G70,4,FALSE)</f>
        <v>#N/A</v>
      </c>
      <c r="F56" s="174" t="e">
        <f>VLOOKUP(B56,'пр.взв.'!B7:G70,5,FALSE)</f>
        <v>#N/A</v>
      </c>
      <c r="G56" s="176" t="e">
        <f>VLOOKUP(B56,'пр.взв.'!B7:G70,6,FALSE)</f>
        <v>#N/A</v>
      </c>
    </row>
    <row r="57" spans="1:7" ht="11.25" customHeight="1" hidden="1">
      <c r="A57" s="178"/>
      <c r="B57" s="165"/>
      <c r="C57" s="177"/>
      <c r="D57" s="175"/>
      <c r="E57" s="175"/>
      <c r="F57" s="175"/>
      <c r="G57" s="177"/>
    </row>
    <row r="58" spans="1:7" ht="11.25" customHeight="1" hidden="1">
      <c r="A58" s="178" t="s">
        <v>31</v>
      </c>
      <c r="B58" s="165"/>
      <c r="C58" s="176" t="e">
        <f>VLOOKUP(B58,'пр.взв.'!B7:G70,2,FALSE)</f>
        <v>#N/A</v>
      </c>
      <c r="D58" s="174" t="e">
        <f>VLOOKUP(B58,'пр.взв.'!B7:G70,3,FALSE)</f>
        <v>#N/A</v>
      </c>
      <c r="E58" s="174" t="e">
        <f>VLOOKUP(B58,'пр.взв.'!B7:G70,4,FALSE)</f>
        <v>#N/A</v>
      </c>
      <c r="F58" s="174" t="e">
        <f>VLOOKUP(B58,'пр.взв.'!B7:G70,5,FALSE)</f>
        <v>#N/A</v>
      </c>
      <c r="G58" s="176" t="e">
        <f>VLOOKUP(B58,'пр.взв.'!B7:G70,6,FALSE)</f>
        <v>#N/A</v>
      </c>
    </row>
    <row r="59" spans="1:7" ht="11.25" customHeight="1" hidden="1">
      <c r="A59" s="178"/>
      <c r="B59" s="165"/>
      <c r="C59" s="177"/>
      <c r="D59" s="175"/>
      <c r="E59" s="175"/>
      <c r="F59" s="175"/>
      <c r="G59" s="177"/>
    </row>
    <row r="60" spans="1:7" ht="11.25" customHeight="1" hidden="1">
      <c r="A60" s="178" t="s">
        <v>33</v>
      </c>
      <c r="B60" s="165"/>
      <c r="C60" s="176" t="e">
        <f>VLOOKUP(B60,'пр.взв.'!B7:G70,2,FALSE)</f>
        <v>#N/A</v>
      </c>
      <c r="D60" s="174" t="e">
        <f>VLOOKUP(B60,'пр.взв.'!B7:G70,3,FALSE)</f>
        <v>#N/A</v>
      </c>
      <c r="E60" s="174" t="e">
        <f>VLOOKUP(B60,'пр.взв.'!B7:G70,4,FALSE)</f>
        <v>#N/A</v>
      </c>
      <c r="F60" s="174" t="e">
        <f>VLOOKUP(B60,'пр.взв.'!B7:G70,5,FALSE)</f>
        <v>#N/A</v>
      </c>
      <c r="G60" s="176" t="e">
        <f>VLOOKUP(B60,'пр.взв.'!B7:G70,6,FALSE)</f>
        <v>#N/A</v>
      </c>
    </row>
    <row r="61" spans="1:7" ht="11.25" customHeight="1" hidden="1">
      <c r="A61" s="178"/>
      <c r="B61" s="165"/>
      <c r="C61" s="177"/>
      <c r="D61" s="175"/>
      <c r="E61" s="175"/>
      <c r="F61" s="175"/>
      <c r="G61" s="177"/>
    </row>
    <row r="62" spans="1:7" ht="11.25" customHeight="1" hidden="1">
      <c r="A62" s="178" t="s">
        <v>51</v>
      </c>
      <c r="B62" s="165"/>
      <c r="C62" s="176" t="e">
        <f>VLOOKUP(B62,'пр.взв.'!B7:G70,2,FALSE)</f>
        <v>#N/A</v>
      </c>
      <c r="D62" s="174" t="e">
        <f>VLOOKUP(B62,'пр.взв.'!B7:G70,3,FALSE)</f>
        <v>#N/A</v>
      </c>
      <c r="E62" s="174" t="e">
        <f>VLOOKUP(B62,'пр.взв.'!B7:G70,4,FALSE)</f>
        <v>#N/A</v>
      </c>
      <c r="F62" s="174" t="e">
        <f>VLOOKUP(B62,'пр.взв.'!B7:G70,5,FALSE)</f>
        <v>#N/A</v>
      </c>
      <c r="G62" s="176" t="e">
        <f>VLOOKUP(B62,'пр.взв.'!B7:G70,6,FALSE)</f>
        <v>#N/A</v>
      </c>
    </row>
    <row r="63" spans="1:7" ht="11.25" customHeight="1" hidden="1">
      <c r="A63" s="178"/>
      <c r="B63" s="165"/>
      <c r="C63" s="177"/>
      <c r="D63" s="175"/>
      <c r="E63" s="175"/>
      <c r="F63" s="175"/>
      <c r="G63" s="177"/>
    </row>
    <row r="64" spans="1:7" ht="11.25" customHeight="1" hidden="1">
      <c r="A64" s="178" t="s">
        <v>52</v>
      </c>
      <c r="B64" s="165"/>
      <c r="C64" s="176" t="e">
        <f>VLOOKUP(B64,'пр.взв.'!B7:G70,2,FALSE)</f>
        <v>#N/A</v>
      </c>
      <c r="D64" s="174" t="e">
        <f>VLOOKUP(B64,'пр.взв.'!B7:G70,3,FALSE)</f>
        <v>#N/A</v>
      </c>
      <c r="E64" s="174" t="e">
        <f>VLOOKUP(B64,'пр.взв.'!B7:G70,4,FALSE)</f>
        <v>#N/A</v>
      </c>
      <c r="F64" s="174" t="e">
        <f>VLOOKUP(B64,'пр.взв.'!B7:G70,5,FALSE)</f>
        <v>#N/A</v>
      </c>
      <c r="G64" s="176" t="e">
        <f>VLOOKUP(B64,'пр.взв.'!B7:G70,6,FALSE)</f>
        <v>#N/A</v>
      </c>
    </row>
    <row r="65" spans="1:7" ht="11.25" customHeight="1" hidden="1">
      <c r="A65" s="178"/>
      <c r="B65" s="165"/>
      <c r="C65" s="177"/>
      <c r="D65" s="175"/>
      <c r="E65" s="175"/>
      <c r="F65" s="175"/>
      <c r="G65" s="177"/>
    </row>
    <row r="66" spans="1:7" ht="11.25" customHeight="1" hidden="1">
      <c r="A66" s="178" t="s">
        <v>53</v>
      </c>
      <c r="B66" s="165"/>
      <c r="C66" s="176" t="e">
        <f>VLOOKUP(B66,'пр.взв.'!B7:G70,2,FALSE)</f>
        <v>#N/A</v>
      </c>
      <c r="D66" s="174" t="e">
        <f>VLOOKUP(B66,'пр.взв.'!B7:G70,3,FALSE)</f>
        <v>#N/A</v>
      </c>
      <c r="E66" s="174" t="e">
        <f>VLOOKUP(B66,'пр.взв.'!B7:G70,4,FALSE)</f>
        <v>#N/A</v>
      </c>
      <c r="F66" s="174" t="e">
        <f>VLOOKUP(B66,'пр.взв.'!B7:G70,5,FALSE)</f>
        <v>#N/A</v>
      </c>
      <c r="G66" s="176" t="e">
        <f>VLOOKUP(B66,'пр.взв.'!B7:G70,6,FALSE)</f>
        <v>#N/A</v>
      </c>
    </row>
    <row r="67" spans="1:7" ht="11.25" customHeight="1" hidden="1">
      <c r="A67" s="178"/>
      <c r="B67" s="165"/>
      <c r="C67" s="177"/>
      <c r="D67" s="175"/>
      <c r="E67" s="175"/>
      <c r="F67" s="175"/>
      <c r="G67" s="177"/>
    </row>
    <row r="68" spans="1:7" ht="11.25" customHeight="1" hidden="1">
      <c r="A68" s="178" t="s">
        <v>54</v>
      </c>
      <c r="B68" s="165"/>
      <c r="C68" s="176" t="e">
        <f>VLOOKUP(B68,'пр.взв.'!B7:G70,2,FALSE)</f>
        <v>#N/A</v>
      </c>
      <c r="D68" s="174" t="e">
        <f>VLOOKUP(B68,'пр.взв.'!B7:G70,3,FALSE)</f>
        <v>#N/A</v>
      </c>
      <c r="E68" s="174" t="e">
        <f>VLOOKUP(B68,'пр.взв.'!B7:G70,4,FALSE)</f>
        <v>#N/A</v>
      </c>
      <c r="F68" s="174" t="e">
        <f>VLOOKUP(B68,'пр.взв.'!B7:G70,5,FALSE)</f>
        <v>#N/A</v>
      </c>
      <c r="G68" s="176" t="e">
        <f>VLOOKUP(B68,'пр.взв.'!B7:G70,6,FALSE)</f>
        <v>#N/A</v>
      </c>
    </row>
    <row r="69" spans="1:7" ht="11.25" customHeight="1" hidden="1">
      <c r="A69" s="178"/>
      <c r="B69" s="165"/>
      <c r="C69" s="177"/>
      <c r="D69" s="175"/>
      <c r="E69" s="175"/>
      <c r="F69" s="175"/>
      <c r="G69" s="177"/>
    </row>
    <row r="70" spans="1:6" ht="30.75" customHeight="1">
      <c r="A70" s="135" t="str">
        <f>HYPERLINK('[1]реквизиты'!$A$6)</f>
        <v>Гл. судья, судья МК</v>
      </c>
      <c r="B70" s="32"/>
      <c r="C70" s="137"/>
      <c r="D70" s="144"/>
      <c r="E70" s="138" t="str">
        <f>HYPERLINK('[1]реквизиты'!$G$6)</f>
        <v>Р.Г.Залеев</v>
      </c>
      <c r="F70" s="139" t="str">
        <f>HYPERLINK('[1]реквизиты'!$G$7)</f>
        <v>/Октябрьск/</v>
      </c>
    </row>
    <row r="71" spans="1:7" ht="27" customHeight="1">
      <c r="A71" s="135" t="str">
        <f>HYPERLINK('[1]реквизиты'!$A$8)</f>
        <v>Гл. секретарь, судья МК</v>
      </c>
      <c r="B71" s="32"/>
      <c r="C71" s="137"/>
      <c r="D71" s="144"/>
      <c r="E71" s="138" t="str">
        <f>HYPERLINK('[1]реквизиты'!$G$8)</f>
        <v>С.М.Трескин</v>
      </c>
      <c r="F71" s="139" t="str">
        <f>HYPERLINK('[1]реквизиты'!$G$9)</f>
        <v>/Бийск/</v>
      </c>
      <c r="G71" s="32"/>
    </row>
    <row r="72" spans="1:7" ht="12.75">
      <c r="A72" s="32"/>
      <c r="B72" s="32"/>
      <c r="C72" s="32"/>
      <c r="D72" s="32"/>
      <c r="E72" s="32"/>
      <c r="G72" s="32"/>
    </row>
    <row r="73" spans="1:7" ht="12.75">
      <c r="A73" s="32"/>
      <c r="B73" s="32"/>
      <c r="C73" s="32"/>
      <c r="D73" s="32"/>
      <c r="E73" s="32"/>
      <c r="F73" s="32"/>
      <c r="G73" s="32"/>
    </row>
    <row r="74" spans="1:7" ht="12.75">
      <c r="A74" s="32"/>
      <c r="B74" s="32"/>
      <c r="C74" s="32"/>
      <c r="D74" s="32"/>
      <c r="E74" s="32"/>
      <c r="F74" s="32"/>
      <c r="G74" s="32"/>
    </row>
    <row r="75" spans="1:5" ht="27.75" customHeight="1">
      <c r="A75" s="30"/>
      <c r="C75" s="37"/>
      <c r="D75" s="37"/>
      <c r="E75" s="37"/>
    </row>
    <row r="76" spans="1:5" ht="12.75">
      <c r="A76" s="30"/>
      <c r="B76" s="38"/>
      <c r="C76" s="38"/>
      <c r="D76" s="38"/>
      <c r="E76" s="38"/>
    </row>
    <row r="77" spans="1:6" ht="12.75">
      <c r="A77" s="30"/>
      <c r="B77" s="38"/>
      <c r="C77" s="38"/>
      <c r="D77" s="38"/>
      <c r="E77" s="38"/>
      <c r="F77" s="38"/>
    </row>
    <row r="78" spans="1:6" ht="12.75">
      <c r="A78" s="30"/>
      <c r="B78" s="38"/>
      <c r="C78" s="38"/>
      <c r="D78" s="38"/>
      <c r="E78" s="38"/>
      <c r="F78" s="38"/>
    </row>
    <row r="79" ht="12.75">
      <c r="A79" s="30"/>
    </row>
    <row r="80" ht="12.75">
      <c r="A80" s="30"/>
    </row>
  </sheetData>
  <mergeCells count="236">
    <mergeCell ref="G62:G63"/>
    <mergeCell ref="E64:E65"/>
    <mergeCell ref="F64:F65"/>
    <mergeCell ref="G64:G65"/>
    <mergeCell ref="E52:E53"/>
    <mergeCell ref="E48:E49"/>
    <mergeCell ref="E62:E63"/>
    <mergeCell ref="F62:F63"/>
    <mergeCell ref="E60:E61"/>
    <mergeCell ref="F60:F61"/>
    <mergeCell ref="F54:F55"/>
    <mergeCell ref="E58:E59"/>
    <mergeCell ref="F58:F59"/>
    <mergeCell ref="F52:F53"/>
    <mergeCell ref="E66:E67"/>
    <mergeCell ref="F66:F67"/>
    <mergeCell ref="E68:E69"/>
    <mergeCell ref="F68:F69"/>
    <mergeCell ref="G68:G69"/>
    <mergeCell ref="A66:A67"/>
    <mergeCell ref="B66:B67"/>
    <mergeCell ref="C66:C67"/>
    <mergeCell ref="D66:D67"/>
    <mergeCell ref="A68:A69"/>
    <mergeCell ref="B68:B69"/>
    <mergeCell ref="C68:C69"/>
    <mergeCell ref="D68:D69"/>
    <mergeCell ref="G66:G67"/>
    <mergeCell ref="A64:A65"/>
    <mergeCell ref="B64:B65"/>
    <mergeCell ref="C64:C65"/>
    <mergeCell ref="D64:D65"/>
    <mergeCell ref="A62:A63"/>
    <mergeCell ref="B62:B63"/>
    <mergeCell ref="C62:C63"/>
    <mergeCell ref="D62:D63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A56:A57"/>
    <mergeCell ref="B56:B57"/>
    <mergeCell ref="C56:C57"/>
    <mergeCell ref="D56:D57"/>
    <mergeCell ref="A54:A55"/>
    <mergeCell ref="B54:B55"/>
    <mergeCell ref="C54:C55"/>
    <mergeCell ref="D54:D55"/>
    <mergeCell ref="D50:D51"/>
    <mergeCell ref="A52:A53"/>
    <mergeCell ref="B52:B53"/>
    <mergeCell ref="C52:C53"/>
    <mergeCell ref="D52:D53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F8:F9"/>
    <mergeCell ref="F10:F11"/>
    <mergeCell ref="F16:F17"/>
    <mergeCell ref="F18:F19"/>
    <mergeCell ref="A4:A5"/>
    <mergeCell ref="B4:B5"/>
    <mergeCell ref="C4:C5"/>
    <mergeCell ref="D4:D5"/>
    <mergeCell ref="E4:E5"/>
    <mergeCell ref="G4:G5"/>
    <mergeCell ref="E6:E7"/>
    <mergeCell ref="G6:G7"/>
    <mergeCell ref="F4:F5"/>
    <mergeCell ref="F6:F7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A10:A11"/>
    <mergeCell ref="B10:B11"/>
    <mergeCell ref="C10:C11"/>
    <mergeCell ref="D10:D11"/>
    <mergeCell ref="E14:E15"/>
    <mergeCell ref="G14:G15"/>
    <mergeCell ref="A12:A13"/>
    <mergeCell ref="B12:B13"/>
    <mergeCell ref="C12:C13"/>
    <mergeCell ref="D12:D13"/>
    <mergeCell ref="F12:F13"/>
    <mergeCell ref="F14:F15"/>
    <mergeCell ref="E10:E11"/>
    <mergeCell ref="G10:G11"/>
    <mergeCell ref="E12:E13"/>
    <mergeCell ref="G12:G13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G22:G23"/>
    <mergeCell ref="A20:A21"/>
    <mergeCell ref="B20:B21"/>
    <mergeCell ref="C20:C21"/>
    <mergeCell ref="D20:D21"/>
    <mergeCell ref="F20:F21"/>
    <mergeCell ref="F22:F23"/>
    <mergeCell ref="A22:A23"/>
    <mergeCell ref="B22:B23"/>
    <mergeCell ref="C22:C23"/>
    <mergeCell ref="E18:E19"/>
    <mergeCell ref="G18:G19"/>
    <mergeCell ref="E20:E21"/>
    <mergeCell ref="G20:G21"/>
    <mergeCell ref="A24:A25"/>
    <mergeCell ref="B24:B25"/>
    <mergeCell ref="C24:C25"/>
    <mergeCell ref="D24:D25"/>
    <mergeCell ref="D22:D23"/>
    <mergeCell ref="E22:E23"/>
    <mergeCell ref="E30:E31"/>
    <mergeCell ref="F30:F31"/>
    <mergeCell ref="F24:F25"/>
    <mergeCell ref="F26:F27"/>
    <mergeCell ref="F28:F29"/>
    <mergeCell ref="A28:A29"/>
    <mergeCell ref="B28:B29"/>
    <mergeCell ref="C28:C29"/>
    <mergeCell ref="D28:D29"/>
    <mergeCell ref="A30:A31"/>
    <mergeCell ref="B30:B31"/>
    <mergeCell ref="C30:C31"/>
    <mergeCell ref="D30:D31"/>
    <mergeCell ref="A1:G1"/>
    <mergeCell ref="E26:E27"/>
    <mergeCell ref="G26:G27"/>
    <mergeCell ref="E28:E29"/>
    <mergeCell ref="G28:G29"/>
    <mergeCell ref="A26:A27"/>
    <mergeCell ref="B26:B27"/>
    <mergeCell ref="C26:C27"/>
    <mergeCell ref="D26:D27"/>
    <mergeCell ref="E24:E25"/>
    <mergeCell ref="C3:D3"/>
    <mergeCell ref="F3:G3"/>
    <mergeCell ref="B2:C2"/>
    <mergeCell ref="D2:G2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workbookViewId="0" topLeftCell="A13">
      <selection activeCell="B7" sqref="B7:G4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169" t="s">
        <v>55</v>
      </c>
      <c r="B1" s="169"/>
      <c r="C1" s="169"/>
      <c r="D1" s="169"/>
      <c r="E1" s="169"/>
      <c r="F1" s="169"/>
      <c r="G1" s="169"/>
    </row>
    <row r="2" spans="3:9" ht="27.75" customHeight="1" thickBot="1">
      <c r="C2" s="170" t="str">
        <f>HYPERLINK('[1]реквизиты'!$A$2)</f>
        <v>Чемпионат Азиатских федеральных округов России (ДВФО, СФО, УФО) по самбо среди мужчин</v>
      </c>
      <c r="D2" s="171"/>
      <c r="E2" s="171"/>
      <c r="F2" s="172"/>
      <c r="G2" s="126"/>
      <c r="H2" s="126"/>
      <c r="I2" s="126"/>
    </row>
    <row r="3" spans="1:7" ht="12.75" customHeight="1">
      <c r="A3" s="191" t="str">
        <f>HYPERLINK('[1]реквизиты'!$A$3)</f>
        <v>24-25 апреля 2010 г            г.Челябинск</v>
      </c>
      <c r="B3" s="191"/>
      <c r="C3" s="191"/>
      <c r="D3" s="191"/>
      <c r="E3" s="191"/>
      <c r="F3" s="191"/>
      <c r="G3" s="191"/>
    </row>
    <row r="4" spans="4:5" ht="12.75">
      <c r="D4" s="192" t="s">
        <v>74</v>
      </c>
      <c r="E4" s="192"/>
    </row>
    <row r="5" spans="1:7" ht="12.75" customHeight="1">
      <c r="A5" s="185" t="s">
        <v>4</v>
      </c>
      <c r="B5" s="185" t="s">
        <v>5</v>
      </c>
      <c r="C5" s="185" t="s">
        <v>6</v>
      </c>
      <c r="D5" s="185" t="s">
        <v>7</v>
      </c>
      <c r="E5" s="185" t="s">
        <v>8</v>
      </c>
      <c r="F5" s="185" t="s">
        <v>11</v>
      </c>
      <c r="G5" s="185" t="s">
        <v>9</v>
      </c>
    </row>
    <row r="6" spans="1:7" ht="12.75" customHeight="1">
      <c r="A6" s="184"/>
      <c r="B6" s="184"/>
      <c r="C6" s="184"/>
      <c r="D6" s="184"/>
      <c r="E6" s="184"/>
      <c r="F6" s="184"/>
      <c r="G6" s="184"/>
    </row>
    <row r="7" spans="1:7" ht="12.75" customHeight="1">
      <c r="A7" s="193" t="s">
        <v>25</v>
      </c>
      <c r="B7" s="194">
        <v>1</v>
      </c>
      <c r="C7" s="180" t="s">
        <v>117</v>
      </c>
      <c r="D7" s="182" t="s">
        <v>118</v>
      </c>
      <c r="E7" s="187" t="s">
        <v>115</v>
      </c>
      <c r="F7" s="189"/>
      <c r="G7" s="180" t="s">
        <v>116</v>
      </c>
    </row>
    <row r="8" spans="1:7" ht="15" customHeight="1">
      <c r="A8" s="193"/>
      <c r="B8" s="194"/>
      <c r="C8" s="181"/>
      <c r="D8" s="184"/>
      <c r="E8" s="188"/>
      <c r="F8" s="190"/>
      <c r="G8" s="183"/>
    </row>
    <row r="9" spans="1:7" ht="12.75" customHeight="1">
      <c r="A9" s="193" t="s">
        <v>26</v>
      </c>
      <c r="B9" s="194">
        <v>2</v>
      </c>
      <c r="C9" s="180" t="s">
        <v>128</v>
      </c>
      <c r="D9" s="182" t="s">
        <v>129</v>
      </c>
      <c r="E9" s="187" t="s">
        <v>123</v>
      </c>
      <c r="F9" s="189"/>
      <c r="G9" s="180" t="s">
        <v>130</v>
      </c>
    </row>
    <row r="10" spans="1:7" ht="15" customHeight="1">
      <c r="A10" s="193"/>
      <c r="B10" s="194"/>
      <c r="C10" s="181"/>
      <c r="D10" s="184"/>
      <c r="E10" s="188"/>
      <c r="F10" s="190"/>
      <c r="G10" s="181"/>
    </row>
    <row r="11" spans="1:7" ht="15" customHeight="1">
      <c r="A11" s="193" t="s">
        <v>28</v>
      </c>
      <c r="B11" s="194">
        <v>3</v>
      </c>
      <c r="C11" s="180" t="s">
        <v>107</v>
      </c>
      <c r="D11" s="182" t="s">
        <v>108</v>
      </c>
      <c r="E11" s="187" t="s">
        <v>109</v>
      </c>
      <c r="F11" s="189"/>
      <c r="G11" s="180" t="s">
        <v>110</v>
      </c>
    </row>
    <row r="12" spans="1:7" ht="15.75" customHeight="1">
      <c r="A12" s="193"/>
      <c r="B12" s="194"/>
      <c r="C12" s="181"/>
      <c r="D12" s="184"/>
      <c r="E12" s="188"/>
      <c r="F12" s="190"/>
      <c r="G12" s="181"/>
    </row>
    <row r="13" spans="1:7" ht="12.75" customHeight="1">
      <c r="A13" s="193" t="s">
        <v>30</v>
      </c>
      <c r="B13" s="194">
        <v>4</v>
      </c>
      <c r="C13" s="180" t="s">
        <v>121</v>
      </c>
      <c r="D13" s="182" t="s">
        <v>122</v>
      </c>
      <c r="E13" s="187" t="s">
        <v>123</v>
      </c>
      <c r="F13" s="189"/>
      <c r="G13" s="180" t="s">
        <v>124</v>
      </c>
    </row>
    <row r="14" spans="1:7" ht="15" customHeight="1">
      <c r="A14" s="193"/>
      <c r="B14" s="194"/>
      <c r="C14" s="181"/>
      <c r="D14" s="184"/>
      <c r="E14" s="188"/>
      <c r="F14" s="190"/>
      <c r="G14" s="181"/>
    </row>
    <row r="15" spans="1:7" ht="12.75" customHeight="1">
      <c r="A15" s="193" t="s">
        <v>32</v>
      </c>
      <c r="B15" s="194">
        <v>5</v>
      </c>
      <c r="C15" s="180" t="s">
        <v>87</v>
      </c>
      <c r="D15" s="182" t="s">
        <v>112</v>
      </c>
      <c r="E15" s="187" t="s">
        <v>88</v>
      </c>
      <c r="F15" s="189"/>
      <c r="G15" s="180" t="s">
        <v>111</v>
      </c>
    </row>
    <row r="16" spans="1:7" ht="15" customHeight="1">
      <c r="A16" s="193"/>
      <c r="B16" s="194"/>
      <c r="C16" s="181"/>
      <c r="D16" s="184"/>
      <c r="E16" s="188"/>
      <c r="F16" s="190"/>
      <c r="G16" s="181"/>
    </row>
    <row r="17" spans="1:7" ht="12.75" customHeight="1">
      <c r="A17" s="193" t="s">
        <v>34</v>
      </c>
      <c r="B17" s="194">
        <v>6</v>
      </c>
      <c r="C17" s="180" t="s">
        <v>96</v>
      </c>
      <c r="D17" s="182" t="s">
        <v>97</v>
      </c>
      <c r="E17" s="187" t="s">
        <v>98</v>
      </c>
      <c r="F17" s="189"/>
      <c r="G17" s="180" t="s">
        <v>99</v>
      </c>
    </row>
    <row r="18" spans="1:7" ht="15" customHeight="1">
      <c r="A18" s="193"/>
      <c r="B18" s="194"/>
      <c r="C18" s="181"/>
      <c r="D18" s="184"/>
      <c r="E18" s="188"/>
      <c r="F18" s="190"/>
      <c r="G18" s="181"/>
    </row>
    <row r="19" spans="1:7" ht="12.75" customHeight="1">
      <c r="A19" s="193" t="s">
        <v>35</v>
      </c>
      <c r="B19" s="194">
        <v>7</v>
      </c>
      <c r="C19" s="180" t="s">
        <v>75</v>
      </c>
      <c r="D19" s="185" t="s">
        <v>76</v>
      </c>
      <c r="E19" s="187" t="s">
        <v>77</v>
      </c>
      <c r="F19" s="189"/>
      <c r="G19" s="180" t="s">
        <v>78</v>
      </c>
    </row>
    <row r="20" spans="1:7" ht="15" customHeight="1">
      <c r="A20" s="193"/>
      <c r="B20" s="194"/>
      <c r="C20" s="181"/>
      <c r="D20" s="184"/>
      <c r="E20" s="188"/>
      <c r="F20" s="190"/>
      <c r="G20" s="183"/>
    </row>
    <row r="21" spans="1:7" ht="12.75" customHeight="1">
      <c r="A21" s="193" t="s">
        <v>36</v>
      </c>
      <c r="B21" s="194">
        <v>8</v>
      </c>
      <c r="C21" s="180" t="s">
        <v>119</v>
      </c>
      <c r="D21" s="182" t="s">
        <v>120</v>
      </c>
      <c r="E21" s="187" t="s">
        <v>109</v>
      </c>
      <c r="F21" s="189"/>
      <c r="G21" s="180" t="s">
        <v>110</v>
      </c>
    </row>
    <row r="22" spans="1:7" ht="15" customHeight="1">
      <c r="A22" s="193"/>
      <c r="B22" s="194"/>
      <c r="C22" s="181"/>
      <c r="D22" s="184"/>
      <c r="E22" s="188"/>
      <c r="F22" s="190"/>
      <c r="G22" s="181"/>
    </row>
    <row r="23" spans="1:7" ht="12.75" customHeight="1">
      <c r="A23" s="193" t="s">
        <v>37</v>
      </c>
      <c r="B23" s="194">
        <v>9</v>
      </c>
      <c r="C23" s="180" t="s">
        <v>104</v>
      </c>
      <c r="D23" s="182" t="s">
        <v>105</v>
      </c>
      <c r="E23" s="187" t="s">
        <v>102</v>
      </c>
      <c r="F23" s="189"/>
      <c r="G23" s="180" t="s">
        <v>103</v>
      </c>
    </row>
    <row r="24" spans="1:7" ht="15" customHeight="1">
      <c r="A24" s="193"/>
      <c r="B24" s="194"/>
      <c r="C24" s="181"/>
      <c r="D24" s="184"/>
      <c r="E24" s="188"/>
      <c r="F24" s="190"/>
      <c r="G24" s="181"/>
    </row>
    <row r="25" spans="1:7" ht="12.75" customHeight="1">
      <c r="A25" s="193" t="s">
        <v>38</v>
      </c>
      <c r="B25" s="194">
        <v>10</v>
      </c>
      <c r="C25" s="180" t="s">
        <v>125</v>
      </c>
      <c r="D25" s="182" t="s">
        <v>126</v>
      </c>
      <c r="E25" s="187" t="s">
        <v>109</v>
      </c>
      <c r="F25" s="189"/>
      <c r="G25" s="180" t="s">
        <v>127</v>
      </c>
    </row>
    <row r="26" spans="1:7" ht="15" customHeight="1">
      <c r="A26" s="193"/>
      <c r="B26" s="194"/>
      <c r="C26" s="181"/>
      <c r="D26" s="184"/>
      <c r="E26" s="188"/>
      <c r="F26" s="190"/>
      <c r="G26" s="181"/>
    </row>
    <row r="27" spans="1:7" ht="12.75" customHeight="1">
      <c r="A27" s="193" t="s">
        <v>39</v>
      </c>
      <c r="B27" s="194">
        <v>11</v>
      </c>
      <c r="C27" s="180" t="s">
        <v>92</v>
      </c>
      <c r="D27" s="182" t="s">
        <v>93</v>
      </c>
      <c r="E27" s="187" t="s">
        <v>94</v>
      </c>
      <c r="F27" s="189"/>
      <c r="G27" s="180" t="s">
        <v>95</v>
      </c>
    </row>
    <row r="28" spans="1:7" ht="15" customHeight="1">
      <c r="A28" s="193"/>
      <c r="B28" s="194"/>
      <c r="C28" s="181"/>
      <c r="D28" s="184"/>
      <c r="E28" s="188"/>
      <c r="F28" s="190"/>
      <c r="G28" s="181"/>
    </row>
    <row r="29" spans="1:7" ht="15.75" customHeight="1">
      <c r="A29" s="193" t="s">
        <v>40</v>
      </c>
      <c r="B29" s="194">
        <v>12</v>
      </c>
      <c r="C29" s="180" t="s">
        <v>89</v>
      </c>
      <c r="D29" s="185" t="s">
        <v>90</v>
      </c>
      <c r="E29" s="187" t="s">
        <v>77</v>
      </c>
      <c r="F29" s="189"/>
      <c r="G29" s="180" t="s">
        <v>91</v>
      </c>
    </row>
    <row r="30" spans="1:7" ht="15" customHeight="1">
      <c r="A30" s="193"/>
      <c r="B30" s="194"/>
      <c r="C30" s="181"/>
      <c r="D30" s="184"/>
      <c r="E30" s="188"/>
      <c r="F30" s="190"/>
      <c r="G30" s="181"/>
    </row>
    <row r="31" spans="1:7" ht="12.75" customHeight="1">
      <c r="A31" s="193" t="s">
        <v>41</v>
      </c>
      <c r="B31" s="194">
        <v>13</v>
      </c>
      <c r="C31" s="180" t="s">
        <v>83</v>
      </c>
      <c r="D31" s="182" t="s">
        <v>84</v>
      </c>
      <c r="E31" s="187" t="s">
        <v>85</v>
      </c>
      <c r="F31" s="189"/>
      <c r="G31" s="180" t="s">
        <v>86</v>
      </c>
    </row>
    <row r="32" spans="1:7" ht="15" customHeight="1">
      <c r="A32" s="193"/>
      <c r="B32" s="194"/>
      <c r="C32" s="181"/>
      <c r="D32" s="184"/>
      <c r="E32" s="188"/>
      <c r="F32" s="190"/>
      <c r="G32" s="181"/>
    </row>
    <row r="33" spans="1:7" ht="12.75" customHeight="1">
      <c r="A33" s="193" t="s">
        <v>42</v>
      </c>
      <c r="B33" s="194">
        <v>14</v>
      </c>
      <c r="C33" s="180" t="s">
        <v>106</v>
      </c>
      <c r="D33" s="182">
        <v>29043</v>
      </c>
      <c r="E33" s="187" t="s">
        <v>94</v>
      </c>
      <c r="F33" s="189"/>
      <c r="G33" s="180" t="s">
        <v>95</v>
      </c>
    </row>
    <row r="34" spans="1:7" ht="15" customHeight="1">
      <c r="A34" s="193"/>
      <c r="B34" s="194"/>
      <c r="C34" s="181"/>
      <c r="D34" s="184"/>
      <c r="E34" s="188"/>
      <c r="F34" s="190"/>
      <c r="G34" s="181"/>
    </row>
    <row r="35" spans="1:7" ht="12.75" customHeight="1">
      <c r="A35" s="193" t="s">
        <v>43</v>
      </c>
      <c r="B35" s="194">
        <v>15</v>
      </c>
      <c r="C35" s="180" t="s">
        <v>113</v>
      </c>
      <c r="D35" s="185" t="s">
        <v>114</v>
      </c>
      <c r="E35" s="187" t="s">
        <v>115</v>
      </c>
      <c r="F35" s="189"/>
      <c r="G35" s="180" t="s">
        <v>116</v>
      </c>
    </row>
    <row r="36" spans="1:7" ht="15" customHeight="1">
      <c r="A36" s="193"/>
      <c r="B36" s="194"/>
      <c r="C36" s="181"/>
      <c r="D36" s="184"/>
      <c r="E36" s="188"/>
      <c r="F36" s="190"/>
      <c r="G36" s="183"/>
    </row>
    <row r="37" spans="1:7" ht="15.75" customHeight="1">
      <c r="A37" s="193" t="s">
        <v>44</v>
      </c>
      <c r="B37" s="194">
        <v>16</v>
      </c>
      <c r="C37" s="180" t="s">
        <v>100</v>
      </c>
      <c r="D37" s="182" t="s">
        <v>101</v>
      </c>
      <c r="E37" s="187" t="s">
        <v>102</v>
      </c>
      <c r="F37" s="189"/>
      <c r="G37" s="180" t="s">
        <v>103</v>
      </c>
    </row>
    <row r="38" spans="1:7" ht="12.75" customHeight="1">
      <c r="A38" s="193"/>
      <c r="B38" s="194"/>
      <c r="C38" s="181"/>
      <c r="D38" s="184"/>
      <c r="E38" s="188"/>
      <c r="F38" s="190"/>
      <c r="G38" s="181"/>
    </row>
    <row r="39" spans="1:7" ht="12.75" customHeight="1">
      <c r="A39" s="193" t="s">
        <v>45</v>
      </c>
      <c r="B39" s="194">
        <v>17</v>
      </c>
      <c r="C39" s="180" t="s">
        <v>79</v>
      </c>
      <c r="D39" s="182" t="s">
        <v>80</v>
      </c>
      <c r="E39" s="187" t="s">
        <v>81</v>
      </c>
      <c r="F39" s="189"/>
      <c r="G39" s="180" t="s">
        <v>82</v>
      </c>
    </row>
    <row r="40" spans="1:7" ht="12.75" customHeight="1">
      <c r="A40" s="193"/>
      <c r="B40" s="194"/>
      <c r="C40" s="181"/>
      <c r="D40" s="184"/>
      <c r="E40" s="188"/>
      <c r="F40" s="190"/>
      <c r="G40" s="181"/>
    </row>
    <row r="41" spans="1:7" ht="12.75" customHeight="1">
      <c r="A41" s="193" t="s">
        <v>46</v>
      </c>
      <c r="B41" s="194">
        <v>18</v>
      </c>
      <c r="C41" s="180"/>
      <c r="D41" s="182"/>
      <c r="E41" s="187"/>
      <c r="F41" s="189"/>
      <c r="G41" s="180"/>
    </row>
    <row r="42" spans="1:7" ht="12.75" customHeight="1">
      <c r="A42" s="193"/>
      <c r="B42" s="194"/>
      <c r="C42" s="181"/>
      <c r="D42" s="184"/>
      <c r="E42" s="188"/>
      <c r="F42" s="190"/>
      <c r="G42" s="181"/>
    </row>
    <row r="43" spans="1:7" ht="12.75" customHeight="1">
      <c r="A43" s="193" t="s">
        <v>62</v>
      </c>
      <c r="B43" s="194">
        <v>19</v>
      </c>
      <c r="C43" s="180"/>
      <c r="D43" s="182"/>
      <c r="E43" s="187"/>
      <c r="F43" s="189"/>
      <c r="G43" s="180"/>
    </row>
    <row r="44" spans="1:7" ht="12.75" customHeight="1">
      <c r="A44" s="193"/>
      <c r="B44" s="194"/>
      <c r="C44" s="181"/>
      <c r="D44" s="184"/>
      <c r="E44" s="188"/>
      <c r="F44" s="190"/>
      <c r="G44" s="181"/>
    </row>
    <row r="45" spans="1:7" ht="12.75" customHeight="1">
      <c r="A45" s="193" t="s">
        <v>47</v>
      </c>
      <c r="B45" s="194">
        <v>20</v>
      </c>
      <c r="C45" s="180"/>
      <c r="D45" s="182"/>
      <c r="E45" s="187"/>
      <c r="F45" s="189"/>
      <c r="G45" s="180"/>
    </row>
    <row r="46" spans="1:7" ht="12.75" customHeight="1">
      <c r="A46" s="193"/>
      <c r="B46" s="194"/>
      <c r="C46" s="181"/>
      <c r="D46" s="183"/>
      <c r="E46" s="188"/>
      <c r="F46" s="190"/>
      <c r="G46" s="183"/>
    </row>
    <row r="47" spans="1:7" ht="12.75" customHeight="1">
      <c r="A47" s="193" t="s">
        <v>27</v>
      </c>
      <c r="B47" s="194">
        <v>21</v>
      </c>
      <c r="C47" s="180"/>
      <c r="D47" s="182"/>
      <c r="E47" s="187"/>
      <c r="F47" s="189"/>
      <c r="G47" s="180"/>
    </row>
    <row r="48" spans="1:7" ht="12.75" customHeight="1">
      <c r="A48" s="193"/>
      <c r="B48" s="194"/>
      <c r="C48" s="181"/>
      <c r="D48" s="183"/>
      <c r="E48" s="188"/>
      <c r="F48" s="190"/>
      <c r="G48" s="183"/>
    </row>
    <row r="49" spans="1:7" ht="12.75" customHeight="1">
      <c r="A49" s="193" t="s">
        <v>48</v>
      </c>
      <c r="B49" s="194">
        <v>22</v>
      </c>
      <c r="C49" s="180"/>
      <c r="D49" s="182"/>
      <c r="E49" s="187"/>
      <c r="F49" s="189"/>
      <c r="G49" s="180"/>
    </row>
    <row r="50" spans="1:7" ht="12.75" customHeight="1">
      <c r="A50" s="193"/>
      <c r="B50" s="194"/>
      <c r="C50" s="181"/>
      <c r="D50" s="184"/>
      <c r="E50" s="188"/>
      <c r="F50" s="190"/>
      <c r="G50" s="181"/>
    </row>
    <row r="51" spans="1:7" ht="12.75" customHeight="1">
      <c r="A51" s="193" t="s">
        <v>49</v>
      </c>
      <c r="B51" s="194">
        <v>23</v>
      </c>
      <c r="C51" s="180"/>
      <c r="D51" s="182"/>
      <c r="E51" s="187"/>
      <c r="F51" s="189"/>
      <c r="G51" s="180"/>
    </row>
    <row r="52" spans="1:7" ht="12.75" customHeight="1">
      <c r="A52" s="193"/>
      <c r="B52" s="194"/>
      <c r="C52" s="181"/>
      <c r="D52" s="184"/>
      <c r="E52" s="188"/>
      <c r="F52" s="190"/>
      <c r="G52" s="181"/>
    </row>
    <row r="53" spans="1:7" ht="12.75" customHeight="1">
      <c r="A53" s="193" t="s">
        <v>50</v>
      </c>
      <c r="B53" s="194">
        <v>24</v>
      </c>
      <c r="C53" s="180"/>
      <c r="D53" s="182"/>
      <c r="E53" s="187"/>
      <c r="F53" s="189"/>
      <c r="G53" s="180"/>
    </row>
    <row r="54" spans="1:7" ht="12.75" customHeight="1">
      <c r="A54" s="193"/>
      <c r="B54" s="194"/>
      <c r="C54" s="181"/>
      <c r="D54" s="184"/>
      <c r="E54" s="188"/>
      <c r="F54" s="190"/>
      <c r="G54" s="181"/>
    </row>
    <row r="55" spans="1:7" ht="12.75" customHeight="1">
      <c r="A55" s="193" t="s">
        <v>29</v>
      </c>
      <c r="B55" s="194">
        <v>25</v>
      </c>
      <c r="C55" s="180"/>
      <c r="D55" s="182"/>
      <c r="E55" s="187"/>
      <c r="F55" s="189"/>
      <c r="G55" s="180"/>
    </row>
    <row r="56" spans="1:7" ht="12.75" customHeight="1">
      <c r="A56" s="193"/>
      <c r="B56" s="194"/>
      <c r="C56" s="181"/>
      <c r="D56" s="184"/>
      <c r="E56" s="188"/>
      <c r="F56" s="190"/>
      <c r="G56" s="181"/>
    </row>
    <row r="57" spans="1:7" ht="12.75" customHeight="1">
      <c r="A57" s="193" t="s">
        <v>63</v>
      </c>
      <c r="B57" s="194">
        <v>26</v>
      </c>
      <c r="C57" s="180"/>
      <c r="D57" s="182"/>
      <c r="E57" s="187"/>
      <c r="F57" s="189"/>
      <c r="G57" s="180"/>
    </row>
    <row r="58" spans="1:7" ht="12.75" customHeight="1">
      <c r="A58" s="193"/>
      <c r="B58" s="194"/>
      <c r="C58" s="181"/>
      <c r="D58" s="184"/>
      <c r="E58" s="188"/>
      <c r="F58" s="190"/>
      <c r="G58" s="181"/>
    </row>
    <row r="59" spans="1:7" ht="12.75" customHeight="1">
      <c r="A59" s="193" t="s">
        <v>31</v>
      </c>
      <c r="B59" s="194">
        <v>27</v>
      </c>
      <c r="C59" s="180"/>
      <c r="D59" s="182"/>
      <c r="E59" s="187"/>
      <c r="F59" s="189"/>
      <c r="G59" s="180"/>
    </row>
    <row r="60" spans="1:7" ht="12.75" customHeight="1">
      <c r="A60" s="193"/>
      <c r="B60" s="194"/>
      <c r="C60" s="181"/>
      <c r="D60" s="184"/>
      <c r="E60" s="188"/>
      <c r="F60" s="190"/>
      <c r="G60" s="181"/>
    </row>
    <row r="61" spans="1:7" ht="12.75" customHeight="1">
      <c r="A61" s="193" t="s">
        <v>33</v>
      </c>
      <c r="B61" s="194">
        <v>28</v>
      </c>
      <c r="C61" s="180"/>
      <c r="D61" s="182"/>
      <c r="E61" s="187"/>
      <c r="F61" s="189"/>
      <c r="G61" s="180"/>
    </row>
    <row r="62" spans="1:7" ht="12.75" customHeight="1">
      <c r="A62" s="193"/>
      <c r="B62" s="194"/>
      <c r="C62" s="181"/>
      <c r="D62" s="184"/>
      <c r="E62" s="188"/>
      <c r="F62" s="190"/>
      <c r="G62" s="181"/>
    </row>
    <row r="63" spans="1:7" ht="12.75" customHeight="1">
      <c r="A63" s="193" t="s">
        <v>51</v>
      </c>
      <c r="B63" s="194">
        <v>29</v>
      </c>
      <c r="C63" s="180"/>
      <c r="D63" s="182"/>
      <c r="E63" s="187"/>
      <c r="F63" s="189"/>
      <c r="G63" s="180"/>
    </row>
    <row r="64" spans="1:7" ht="12.75" customHeight="1">
      <c r="A64" s="193"/>
      <c r="B64" s="194"/>
      <c r="C64" s="181"/>
      <c r="D64" s="184"/>
      <c r="E64" s="188"/>
      <c r="F64" s="190"/>
      <c r="G64" s="181"/>
    </row>
    <row r="65" spans="1:7" ht="12.75" customHeight="1">
      <c r="A65" s="193" t="s">
        <v>52</v>
      </c>
      <c r="B65" s="194">
        <v>30</v>
      </c>
      <c r="C65" s="180"/>
      <c r="D65" s="182"/>
      <c r="E65" s="187"/>
      <c r="F65" s="189"/>
      <c r="G65" s="180"/>
    </row>
    <row r="66" spans="1:7" ht="12.75" customHeight="1">
      <c r="A66" s="193"/>
      <c r="B66" s="194"/>
      <c r="C66" s="181"/>
      <c r="D66" s="184"/>
      <c r="E66" s="188"/>
      <c r="F66" s="190"/>
      <c r="G66" s="181"/>
    </row>
    <row r="67" spans="1:7" ht="12.75">
      <c r="A67" s="193" t="s">
        <v>53</v>
      </c>
      <c r="B67" s="194">
        <v>31</v>
      </c>
      <c r="C67" s="180"/>
      <c r="D67" s="182"/>
      <c r="E67" s="187"/>
      <c r="F67" s="189"/>
      <c r="G67" s="180"/>
    </row>
    <row r="68" spans="1:7" ht="12.75">
      <c r="A68" s="193"/>
      <c r="B68" s="194"/>
      <c r="C68" s="181"/>
      <c r="D68" s="186"/>
      <c r="E68" s="188"/>
      <c r="F68" s="190"/>
      <c r="G68" s="181"/>
    </row>
    <row r="69" spans="1:7" ht="12.75">
      <c r="A69" s="193" t="s">
        <v>54</v>
      </c>
      <c r="B69" s="194">
        <v>32</v>
      </c>
      <c r="C69" s="180"/>
      <c r="D69" s="182"/>
      <c r="E69" s="187"/>
      <c r="F69" s="189"/>
      <c r="G69" s="180"/>
    </row>
    <row r="70" spans="1:7" ht="12.75">
      <c r="A70" s="193"/>
      <c r="B70" s="194"/>
      <c r="C70" s="181"/>
      <c r="D70" s="186"/>
      <c r="E70" s="188"/>
      <c r="F70" s="190"/>
      <c r="G70" s="181"/>
    </row>
  </sheetData>
  <mergeCells count="235">
    <mergeCell ref="A11:A12"/>
    <mergeCell ref="A5:A6"/>
    <mergeCell ref="F5:F6"/>
    <mergeCell ref="F7:F8"/>
    <mergeCell ref="F9:F10"/>
    <mergeCell ref="F11:F12"/>
    <mergeCell ref="B5:B6"/>
    <mergeCell ref="C5:C6"/>
    <mergeCell ref="D5:D6"/>
    <mergeCell ref="E5:E6"/>
    <mergeCell ref="F15:F16"/>
    <mergeCell ref="F17:F18"/>
    <mergeCell ref="F19:F20"/>
    <mergeCell ref="F21:F22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G67:G68"/>
    <mergeCell ref="E65:E66"/>
    <mergeCell ref="G65:G66"/>
    <mergeCell ref="F63:F64"/>
    <mergeCell ref="F65:F66"/>
    <mergeCell ref="G63:G64"/>
    <mergeCell ref="A63:A64"/>
    <mergeCell ref="B63:B64"/>
    <mergeCell ref="E63:E64"/>
    <mergeCell ref="C63:C64"/>
    <mergeCell ref="D63:D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E57:E58"/>
    <mergeCell ref="G57:G58"/>
    <mergeCell ref="F55:F56"/>
    <mergeCell ref="F57:F58"/>
    <mergeCell ref="A57:A58"/>
    <mergeCell ref="B57:B58"/>
    <mergeCell ref="C57:C58"/>
    <mergeCell ref="D57:D58"/>
    <mergeCell ref="A55:A56"/>
    <mergeCell ref="B55:B56"/>
    <mergeCell ref="E55:E56"/>
    <mergeCell ref="G55:G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A35:A36"/>
    <mergeCell ref="A37:A38"/>
    <mergeCell ref="A39:A40"/>
    <mergeCell ref="A41:A42"/>
    <mergeCell ref="B35:B36"/>
    <mergeCell ref="B37:B38"/>
    <mergeCell ref="B39:B40"/>
    <mergeCell ref="B41:B42"/>
    <mergeCell ref="E39:E40"/>
    <mergeCell ref="G39:G40"/>
    <mergeCell ref="F39:F40"/>
    <mergeCell ref="C41:C42"/>
    <mergeCell ref="D41:D42"/>
    <mergeCell ref="E41:E42"/>
    <mergeCell ref="G41:G42"/>
    <mergeCell ref="F41:F42"/>
    <mergeCell ref="E35:E36"/>
    <mergeCell ref="G35:G36"/>
    <mergeCell ref="F35:F36"/>
    <mergeCell ref="C37:C38"/>
    <mergeCell ref="D37:D38"/>
    <mergeCell ref="E37:E38"/>
    <mergeCell ref="G37:G38"/>
    <mergeCell ref="F37:F38"/>
    <mergeCell ref="G5:G6"/>
    <mergeCell ref="D9:D10"/>
    <mergeCell ref="A9:A10"/>
    <mergeCell ref="B9:B10"/>
    <mergeCell ref="C9:C10"/>
    <mergeCell ref="E7:E8"/>
    <mergeCell ref="A7:A8"/>
    <mergeCell ref="B7:B8"/>
    <mergeCell ref="C7:C8"/>
    <mergeCell ref="D7:D8"/>
    <mergeCell ref="G7:G8"/>
    <mergeCell ref="E11:E12"/>
    <mergeCell ref="G11:G12"/>
    <mergeCell ref="E9:E10"/>
    <mergeCell ref="G9:G10"/>
    <mergeCell ref="A13:A14"/>
    <mergeCell ref="B13:B14"/>
    <mergeCell ref="C13:C14"/>
    <mergeCell ref="D13:D14"/>
    <mergeCell ref="B11:B12"/>
    <mergeCell ref="C11:C12"/>
    <mergeCell ref="E17:E18"/>
    <mergeCell ref="G17:G18"/>
    <mergeCell ref="E13:E14"/>
    <mergeCell ref="G13:G14"/>
    <mergeCell ref="E15:E16"/>
    <mergeCell ref="G15:G16"/>
    <mergeCell ref="D11:D12"/>
    <mergeCell ref="F13:F14"/>
    <mergeCell ref="C17:C18"/>
    <mergeCell ref="D17:D18"/>
    <mergeCell ref="A15:A16"/>
    <mergeCell ref="B15:B16"/>
    <mergeCell ref="C15:C16"/>
    <mergeCell ref="D15:D16"/>
    <mergeCell ref="A17:A18"/>
    <mergeCell ref="B17:B18"/>
    <mergeCell ref="A19:A20"/>
    <mergeCell ref="B19:B20"/>
    <mergeCell ref="A21:A22"/>
    <mergeCell ref="B21:B22"/>
    <mergeCell ref="E19:E20"/>
    <mergeCell ref="G19:G20"/>
    <mergeCell ref="C19:C20"/>
    <mergeCell ref="D19:D20"/>
    <mergeCell ref="A23:A24"/>
    <mergeCell ref="B23:B24"/>
    <mergeCell ref="C23:C24"/>
    <mergeCell ref="D23:D24"/>
    <mergeCell ref="C25:C26"/>
    <mergeCell ref="D25:D26"/>
    <mergeCell ref="E21:E22"/>
    <mergeCell ref="G21:G22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E33:E34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A1:G1"/>
    <mergeCell ref="A3:G3"/>
    <mergeCell ref="D4:E4"/>
    <mergeCell ref="C2:F2"/>
    <mergeCell ref="D21:D22"/>
    <mergeCell ref="C21:C22"/>
    <mergeCell ref="D29:D30"/>
    <mergeCell ref="G69:G70"/>
    <mergeCell ref="C69:C70"/>
    <mergeCell ref="D69:D70"/>
    <mergeCell ref="E69:E70"/>
    <mergeCell ref="F69:F70"/>
    <mergeCell ref="C67:C68"/>
    <mergeCell ref="D67:D68"/>
    <mergeCell ref="C59:C60"/>
    <mergeCell ref="D59:D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workbookViewId="0" topLeftCell="A19">
      <selection activeCell="H41" sqref="A28:H41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203" t="str">
        <f>HYPERLINK('[1]реквизиты'!$A$2)</f>
        <v>Чемпионат Азиатских федеральных округов России (ДВФО, СФО, УФО) по самбо среди мужчин</v>
      </c>
      <c r="B1" s="203"/>
      <c r="C1" s="203"/>
      <c r="D1" s="203"/>
      <c r="E1" s="203"/>
      <c r="F1" s="203"/>
      <c r="G1" s="203"/>
      <c r="H1" s="203"/>
    </row>
    <row r="2" spans="4:6" ht="15.75">
      <c r="D2" s="90"/>
      <c r="E2" s="195" t="str">
        <f>HYPERLINK('пр.взв.'!D4)</f>
        <v>в.к.  82 кг.</v>
      </c>
      <c r="F2" s="195"/>
    </row>
    <row r="3" ht="20.25" customHeight="1">
      <c r="C3" s="91" t="s">
        <v>60</v>
      </c>
    </row>
    <row r="4" ht="12.75">
      <c r="C4" s="92" t="s">
        <v>14</v>
      </c>
    </row>
    <row r="5" spans="1:8" ht="12.75">
      <c r="A5" s="164" t="s">
        <v>15</v>
      </c>
      <c r="B5" s="164" t="s">
        <v>5</v>
      </c>
      <c r="C5" s="184" t="s">
        <v>6</v>
      </c>
      <c r="D5" s="164" t="s">
        <v>16</v>
      </c>
      <c r="E5" s="164" t="s">
        <v>17</v>
      </c>
      <c r="F5" s="164" t="s">
        <v>18</v>
      </c>
      <c r="G5" s="164" t="s">
        <v>19</v>
      </c>
      <c r="H5" s="164" t="s">
        <v>20</v>
      </c>
    </row>
    <row r="6" spans="1:8" ht="12.75">
      <c r="A6" s="185"/>
      <c r="B6" s="185"/>
      <c r="C6" s="185"/>
      <c r="D6" s="185"/>
      <c r="E6" s="185"/>
      <c r="F6" s="185"/>
      <c r="G6" s="185"/>
      <c r="H6" s="185"/>
    </row>
    <row r="7" spans="1:8" ht="12.75">
      <c r="A7" s="202"/>
      <c r="B7" s="201"/>
      <c r="C7" s="198" t="e">
        <f>VLOOKUP(B7,'пр.взв.'!B7:E70,2,FALSE)</f>
        <v>#N/A</v>
      </c>
      <c r="D7" s="198" t="e">
        <f>VLOOKUP(B7,'пр.взв.'!B7:G70,3,FALSE)</f>
        <v>#N/A</v>
      </c>
      <c r="E7" s="198" t="e">
        <f>VLOOKUP(B7,'пр.взв.'!B7:G70,4,FALSE)</f>
        <v>#N/A</v>
      </c>
      <c r="F7" s="197"/>
      <c r="G7" s="199"/>
      <c r="H7" s="164"/>
    </row>
    <row r="8" spans="1:8" ht="12.75">
      <c r="A8" s="202"/>
      <c r="B8" s="164"/>
      <c r="C8" s="198"/>
      <c r="D8" s="198"/>
      <c r="E8" s="198"/>
      <c r="F8" s="197"/>
      <c r="G8" s="199"/>
      <c r="H8" s="164"/>
    </row>
    <row r="9" spans="1:8" ht="12.75">
      <c r="A9" s="200"/>
      <c r="B9" s="201"/>
      <c r="C9" s="198" t="e">
        <f>VLOOKUP(B9,'пр.взв.'!B7:E70,2,FALSE)</f>
        <v>#N/A</v>
      </c>
      <c r="D9" s="198" t="e">
        <f>VLOOKUP(C9,'пр.взв.'!C7:F70,2,FALSE)</f>
        <v>#N/A</v>
      </c>
      <c r="E9" s="198" t="e">
        <f>VLOOKUP(D9,'пр.взв.'!D7:G70,2,FALSE)</f>
        <v>#N/A</v>
      </c>
      <c r="F9" s="197"/>
      <c r="G9" s="164"/>
      <c r="H9" s="164"/>
    </row>
    <row r="10" spans="1:8" ht="12.75">
      <c r="A10" s="200"/>
      <c r="B10" s="164"/>
      <c r="C10" s="198"/>
      <c r="D10" s="198"/>
      <c r="E10" s="198"/>
      <c r="F10" s="197"/>
      <c r="G10" s="164"/>
      <c r="H10" s="164"/>
    </row>
    <row r="11" spans="1:2" ht="34.5" customHeight="1">
      <c r="A11" s="38" t="s">
        <v>21</v>
      </c>
      <c r="B11" s="38"/>
    </row>
    <row r="12" spans="2:8" ht="19.5" customHeight="1">
      <c r="B12" s="38" t="s">
        <v>0</v>
      </c>
      <c r="C12" s="93"/>
      <c r="D12" s="93"/>
      <c r="E12" s="93"/>
      <c r="F12" s="93"/>
      <c r="G12" s="93"/>
      <c r="H12" s="93"/>
    </row>
    <row r="13" spans="2:8" ht="19.5" customHeight="1">
      <c r="B13" s="38" t="s">
        <v>1</v>
      </c>
      <c r="C13" s="93"/>
      <c r="D13" s="93"/>
      <c r="E13" s="93"/>
      <c r="F13" s="93"/>
      <c r="G13" s="93"/>
      <c r="H13" s="93"/>
    </row>
    <row r="14" ht="19.5" customHeight="1"/>
    <row r="15" ht="12.75">
      <c r="C15" s="16" t="s">
        <v>64</v>
      </c>
    </row>
    <row r="16" spans="3:5" ht="15.75">
      <c r="C16" s="92" t="s">
        <v>22</v>
      </c>
      <c r="E16" s="152" t="str">
        <f>HYPERLINK('[2]пр.взв.'!D4)</f>
        <v>в.к.        кг.</v>
      </c>
    </row>
    <row r="17" spans="1:8" ht="12.75">
      <c r="A17" s="164" t="s">
        <v>15</v>
      </c>
      <c r="B17" s="164" t="s">
        <v>5</v>
      </c>
      <c r="C17" s="184" t="s">
        <v>6</v>
      </c>
      <c r="D17" s="164" t="s">
        <v>16</v>
      </c>
      <c r="E17" s="164" t="s">
        <v>17</v>
      </c>
      <c r="F17" s="164" t="s">
        <v>18</v>
      </c>
      <c r="G17" s="164" t="s">
        <v>19</v>
      </c>
      <c r="H17" s="164" t="s">
        <v>20</v>
      </c>
    </row>
    <row r="18" spans="1:8" ht="12.75">
      <c r="A18" s="185"/>
      <c r="B18" s="185"/>
      <c r="C18" s="185"/>
      <c r="D18" s="185"/>
      <c r="E18" s="185"/>
      <c r="F18" s="185"/>
      <c r="G18" s="185"/>
      <c r="H18" s="185"/>
    </row>
    <row r="19" spans="1:8" ht="12.75">
      <c r="A19" s="202"/>
      <c r="B19" s="201"/>
      <c r="C19" s="198" t="e">
        <f>VLOOKUP(B19,'пр.взв.'!B7:E70,2,FALSE)</f>
        <v>#N/A</v>
      </c>
      <c r="D19" s="198" t="e">
        <f>VLOOKUP(B19,'пр.взв.'!B7:F70,3,FALSE)</f>
        <v>#N/A</v>
      </c>
      <c r="E19" s="198" t="e">
        <f>VLOOKUP(B19,'пр.взв.'!B7:G70,4,FALSE)</f>
        <v>#N/A</v>
      </c>
      <c r="F19" s="197"/>
      <c r="G19" s="199"/>
      <c r="H19" s="164"/>
    </row>
    <row r="20" spans="1:8" ht="12.75">
      <c r="A20" s="202"/>
      <c r="B20" s="164"/>
      <c r="C20" s="198"/>
      <c r="D20" s="198"/>
      <c r="E20" s="198"/>
      <c r="F20" s="197"/>
      <c r="G20" s="199"/>
      <c r="H20" s="164"/>
    </row>
    <row r="21" spans="1:8" ht="12.75">
      <c r="A21" s="200"/>
      <c r="B21" s="201"/>
      <c r="C21" s="198" t="e">
        <f>VLOOKUP(B21,'пр.взв.'!B7:E82,2,FALSE)</f>
        <v>#N/A</v>
      </c>
      <c r="D21" s="198" t="e">
        <f>VLOOKUP(C21,'пр.взв.'!C7:F82,2,FALSE)</f>
        <v>#N/A</v>
      </c>
      <c r="E21" s="198" t="e">
        <f>VLOOKUP(D21,'пр.взв.'!D7:G82,2,FALSE)</f>
        <v>#N/A</v>
      </c>
      <c r="F21" s="197"/>
      <c r="G21" s="164"/>
      <c r="H21" s="164"/>
    </row>
    <row r="22" spans="1:8" ht="12.75">
      <c r="A22" s="200"/>
      <c r="B22" s="164"/>
      <c r="C22" s="198"/>
      <c r="D22" s="198"/>
      <c r="E22" s="198"/>
      <c r="F22" s="197"/>
      <c r="G22" s="164"/>
      <c r="H22" s="164"/>
    </row>
    <row r="23" spans="1:2" ht="32.25" customHeight="1">
      <c r="A23" s="38" t="s">
        <v>21</v>
      </c>
      <c r="B23" s="38"/>
    </row>
    <row r="24" spans="2:8" ht="19.5" customHeight="1">
      <c r="B24" s="38" t="s">
        <v>0</v>
      </c>
      <c r="C24" s="93"/>
      <c r="D24" s="93"/>
      <c r="E24" s="93"/>
      <c r="F24" s="93"/>
      <c r="G24" s="93"/>
      <c r="H24" s="93"/>
    </row>
    <row r="25" spans="2:8" ht="19.5" customHeight="1">
      <c r="B25" s="38" t="s">
        <v>1</v>
      </c>
      <c r="C25" s="93"/>
      <c r="D25" s="93"/>
      <c r="E25" s="93"/>
      <c r="F25" s="93"/>
      <c r="G25" s="93"/>
      <c r="H25" s="93"/>
    </row>
    <row r="29" spans="3:6" ht="15.75">
      <c r="C29" s="89" t="s">
        <v>23</v>
      </c>
      <c r="E29" s="195" t="str">
        <f>HYPERLINK('пр.взв.'!D4)</f>
        <v>в.к.  82 кг.</v>
      </c>
      <c r="F29" s="195"/>
    </row>
    <row r="30" spans="1:8" ht="12.75">
      <c r="A30" s="164" t="s">
        <v>15</v>
      </c>
      <c r="B30" s="164" t="s">
        <v>5</v>
      </c>
      <c r="C30" s="184" t="s">
        <v>6</v>
      </c>
      <c r="D30" s="164" t="s">
        <v>16</v>
      </c>
      <c r="E30" s="164" t="s">
        <v>17</v>
      </c>
      <c r="F30" s="164" t="s">
        <v>18</v>
      </c>
      <c r="G30" s="164" t="s">
        <v>19</v>
      </c>
      <c r="H30" s="164" t="s">
        <v>20</v>
      </c>
    </row>
    <row r="31" spans="1:8" ht="12.75">
      <c r="A31" s="185"/>
      <c r="B31" s="185"/>
      <c r="C31" s="185"/>
      <c r="D31" s="185"/>
      <c r="E31" s="185"/>
      <c r="F31" s="185"/>
      <c r="G31" s="185"/>
      <c r="H31" s="185"/>
    </row>
    <row r="32" spans="1:8" ht="12.75">
      <c r="A32" s="202"/>
      <c r="B32" s="201">
        <v>3</v>
      </c>
      <c r="C32" s="198" t="str">
        <f>VLOOKUP(B32,'пр.взв.'!B7:C70,2,FALSE)</f>
        <v>Слободчиков Андрей Васильевич</v>
      </c>
      <c r="D32" s="196" t="str">
        <f>VLOOKUP(B32,'пр.взв.'!B7:D95,3,FALSE)</f>
        <v>15.06.1985, МСМК</v>
      </c>
      <c r="E32" s="196" t="str">
        <f>VLOOKUP(B32,'пр.взв.'!B7:E95,4,FALSE)</f>
        <v>УФО, Свердловская, Екатеринбург</v>
      </c>
      <c r="F32" s="197"/>
      <c r="G32" s="199"/>
      <c r="H32" s="164"/>
    </row>
    <row r="33" spans="1:8" ht="12.75">
      <c r="A33" s="202"/>
      <c r="B33" s="164"/>
      <c r="C33" s="198"/>
      <c r="D33" s="196"/>
      <c r="E33" s="196"/>
      <c r="F33" s="197"/>
      <c r="G33" s="199"/>
      <c r="H33" s="164"/>
    </row>
    <row r="34" spans="1:8" ht="12.75">
      <c r="A34" s="200"/>
      <c r="B34" s="201">
        <v>16</v>
      </c>
      <c r="C34" s="198" t="str">
        <f>VLOOKUP(B34,'пр.взв.'!B7:E95,2,FALSE)</f>
        <v>Астапов Павел Леонидович</v>
      </c>
      <c r="D34" s="196" t="str">
        <f>VLOOKUP(B34,'пр.взв.'!B7:D97,3,FALSE)</f>
        <v>15.06.1979, МСМК</v>
      </c>
      <c r="E34" s="196" t="str">
        <f>VLOOKUP(B34,'пр.взв.'!B7:E97,4,FALSE)</f>
        <v>УФО, Свердловская, В.Пышма</v>
      </c>
      <c r="F34" s="197"/>
      <c r="G34" s="164"/>
      <c r="H34" s="164"/>
    </row>
    <row r="35" spans="1:8" ht="12.75">
      <c r="A35" s="200"/>
      <c r="B35" s="164"/>
      <c r="C35" s="198"/>
      <c r="D35" s="196"/>
      <c r="E35" s="196"/>
      <c r="F35" s="197"/>
      <c r="G35" s="164"/>
      <c r="H35" s="164"/>
    </row>
    <row r="36" spans="1:2" ht="38.25" customHeight="1">
      <c r="A36" s="38" t="s">
        <v>21</v>
      </c>
      <c r="B36" s="38"/>
    </row>
    <row r="37" spans="2:8" ht="19.5" customHeight="1">
      <c r="B37" s="38" t="s">
        <v>0</v>
      </c>
      <c r="C37" s="93"/>
      <c r="D37" s="93"/>
      <c r="E37" s="93"/>
      <c r="F37" s="93"/>
      <c r="G37" s="93"/>
      <c r="H37" s="93"/>
    </row>
    <row r="38" spans="2:8" ht="19.5" customHeight="1">
      <c r="B38" s="38" t="s">
        <v>1</v>
      </c>
      <c r="C38" s="93"/>
      <c r="D38" s="93"/>
      <c r="E38" s="93"/>
      <c r="F38" s="93"/>
      <c r="G38" s="93"/>
      <c r="H38" s="93"/>
    </row>
    <row r="42" spans="1:7" ht="12.75">
      <c r="A42" s="33">
        <f>HYPERLINK('[1]реквизиты'!$A$20)</f>
      </c>
      <c r="B42" s="37"/>
      <c r="C42" s="37"/>
      <c r="D42" s="37"/>
      <c r="E42" s="15"/>
      <c r="F42" s="94">
        <f>HYPERLINK('[1]реквизиты'!$G$20)</f>
      </c>
      <c r="G42" s="35">
        <f>HYPERLINK('[1]реквизиты'!$G$21)</f>
      </c>
    </row>
    <row r="43" spans="1:7" ht="12.75">
      <c r="A43" s="37"/>
      <c r="B43" s="37"/>
      <c r="C43" s="37"/>
      <c r="D43" s="37"/>
      <c r="E43" s="15"/>
      <c r="F43" s="149"/>
      <c r="G43" s="15"/>
    </row>
    <row r="44" spans="1:7" ht="12.75">
      <c r="A44" s="34">
        <f>HYPERLINK('[1]реквизиты'!$A$22)</f>
      </c>
      <c r="C44" s="37"/>
      <c r="D44" s="37"/>
      <c r="E44" s="150"/>
      <c r="F44" s="94">
        <f>HYPERLINK('[1]реквизиты'!$G$22)</f>
      </c>
      <c r="G44" s="36">
        <f>HYPERLINK('[1]реквизиты'!$G$23)</f>
      </c>
    </row>
    <row r="45" spans="3:6" ht="12.75">
      <c r="C45" s="15"/>
      <c r="D45" s="15"/>
      <c r="E45" s="15"/>
      <c r="F45" s="15"/>
    </row>
  </sheetData>
  <mergeCells count="75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2:F2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E29:F29"/>
    <mergeCell ref="E34:E35"/>
    <mergeCell ref="F34:F35"/>
    <mergeCell ref="E32:E33"/>
    <mergeCell ref="F32:F33"/>
    <mergeCell ref="E30:E31"/>
    <mergeCell ref="F30:F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workbookViewId="0" topLeftCell="A1">
      <selection activeCell="C7" sqref="C7:C8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67" t="str">
        <f>HYPERLINK('[1]реквизиты'!$A$2)</f>
        <v>Чемпионат Азиатских федеральных округов России (ДВФО, СФО, УФО) по самбо среди мужчин</v>
      </c>
      <c r="B1" s="167"/>
      <c r="C1" s="167"/>
      <c r="D1" s="167"/>
      <c r="E1" s="167"/>
      <c r="F1" s="167"/>
      <c r="G1" s="167"/>
      <c r="H1" s="167" t="str">
        <f>HYPERLINK('[1]реквизиты'!$A$2)</f>
        <v>Чемпионат Азиатских федеральных округов России (ДВФО, СФО, УФО) по самбо среди мужчин</v>
      </c>
      <c r="I1" s="167"/>
      <c r="J1" s="167"/>
      <c r="K1" s="167"/>
      <c r="L1" s="167"/>
      <c r="M1" s="167"/>
      <c r="N1" s="167"/>
      <c r="O1" s="146"/>
      <c r="P1" s="146"/>
      <c r="Q1" s="146"/>
      <c r="R1" s="146"/>
      <c r="S1" s="146"/>
      <c r="T1" s="146"/>
      <c r="U1" s="146"/>
      <c r="V1" s="146"/>
      <c r="W1" s="146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05">
        <f>HYPERLINK('[1]реквизиты'!$A$15)</f>
      </c>
      <c r="B2" s="206"/>
      <c r="C2" s="206"/>
      <c r="D2" s="206"/>
      <c r="E2" s="206"/>
      <c r="F2" s="206"/>
      <c r="G2" s="206"/>
      <c r="H2" s="205">
        <f>HYPERLINK('[1]реквизиты'!$A$15)</f>
      </c>
      <c r="I2" s="206"/>
      <c r="J2" s="206"/>
      <c r="K2" s="206"/>
      <c r="L2" s="206"/>
      <c r="M2" s="206"/>
      <c r="N2" s="206"/>
      <c r="O2" s="40"/>
      <c r="P2" s="40"/>
      <c r="Q2" s="40"/>
      <c r="R2" s="31"/>
      <c r="S2" s="31"/>
    </row>
    <row r="3" spans="2:14" ht="15.75">
      <c r="B3" s="38" t="s">
        <v>12</v>
      </c>
      <c r="C3" s="195" t="str">
        <f>HYPERLINK('пр.взв.'!D4)</f>
        <v>в.к.  82 кг.</v>
      </c>
      <c r="D3" s="195"/>
      <c r="E3" s="78"/>
      <c r="F3" s="78"/>
      <c r="G3" s="78"/>
      <c r="I3" s="38" t="s">
        <v>13</v>
      </c>
      <c r="J3" s="195" t="str">
        <f>HYPERLINK('пр.взв.'!D4)</f>
        <v>в.к.  82 кг.</v>
      </c>
      <c r="K3" s="195"/>
      <c r="L3" s="78"/>
      <c r="M3" s="78"/>
      <c r="N3" s="78"/>
    </row>
    <row r="4" spans="1:2" ht="16.5" thickBot="1">
      <c r="A4" s="204"/>
      <c r="B4" s="204"/>
    </row>
    <row r="5" spans="1:11" ht="12.75" customHeight="1">
      <c r="A5" s="211">
        <v>1</v>
      </c>
      <c r="B5" s="213" t="str">
        <f>VLOOKUP(A5,'пр.взв.'!B5:C68,2,FALSE)</f>
        <v>Сулейманов Асхар Маулетбаевич</v>
      </c>
      <c r="C5" s="213" t="str">
        <f>VLOOKUP(A5,'пр.взв.'!B5:G68,3,FALSE)</f>
        <v>12.04.1980, КМС</v>
      </c>
      <c r="D5" s="213" t="str">
        <f>VLOOKUP(A5,'пр.взв.'!B5:G68,4,FALSE)</f>
        <v>УФО, Челябинская, Магнитогорск</v>
      </c>
      <c r="G5" s="19"/>
      <c r="H5" s="209">
        <v>2</v>
      </c>
      <c r="I5" s="207" t="str">
        <f>VLOOKUP(H5,'пр.взв.'!B7:C70,2,FALSE)</f>
        <v>Кокшаров Артем Геннадьевич</v>
      </c>
      <c r="J5" s="207" t="str">
        <f>VLOOKUP(H5,'пр.взв.'!B7:E70,3,FALSE)</f>
        <v>14.07.1980, КМС</v>
      </c>
      <c r="K5" s="207" t="str">
        <f>VLOOKUP(H5,'пр.взв.'!B7:E70,4,FALSE)</f>
        <v>УФО, Челябинская, Челябинск</v>
      </c>
    </row>
    <row r="6" spans="1:11" ht="15.75">
      <c r="A6" s="212"/>
      <c r="B6" s="214"/>
      <c r="C6" s="214"/>
      <c r="D6" s="214"/>
      <c r="E6" s="2"/>
      <c r="F6" s="2"/>
      <c r="G6" s="12"/>
      <c r="H6" s="210"/>
      <c r="I6" s="208"/>
      <c r="J6" s="208"/>
      <c r="K6" s="208"/>
    </row>
    <row r="7" spans="1:13" ht="15.75">
      <c r="A7" s="212">
        <v>17</v>
      </c>
      <c r="B7" s="208" t="str">
        <f>VLOOKUP(A7,'пр.взв.'!B7:C70,2,FALSE)</f>
        <v>Бикенин Петр Михайлович</v>
      </c>
      <c r="C7" s="208" t="str">
        <f>VLOOKUP(A7,'пр.взв.'!B5:G68,3,FALSE)</f>
        <v>19.09.1988, МС</v>
      </c>
      <c r="D7" s="208" t="str">
        <f>VLOOKUP(A7,'пр.взв.'!B5:G68,4,FALSE)</f>
        <v>ДВФО, Хабаровский, Хабаровск, МО</v>
      </c>
      <c r="E7" s="4"/>
      <c r="F7" s="2"/>
      <c r="G7" s="2"/>
      <c r="H7" s="218">
        <v>18</v>
      </c>
      <c r="I7" s="215">
        <f>VLOOKUP(H7,'пр.взв.'!B9:C72,2,FALSE)</f>
        <v>0</v>
      </c>
      <c r="J7" s="215">
        <f>VLOOKUP(H7,'пр.взв.'!B9:E72,3,FALSE)</f>
        <v>0</v>
      </c>
      <c r="K7" s="215">
        <f>VLOOKUP(H7,'пр.взв.'!B9:E72,4,FALSE)</f>
        <v>0</v>
      </c>
      <c r="L7" s="80"/>
      <c r="M7" s="82"/>
    </row>
    <row r="8" spans="1:13" ht="16.5" thickBot="1">
      <c r="A8" s="217"/>
      <c r="B8" s="214"/>
      <c r="C8" s="214"/>
      <c r="D8" s="214"/>
      <c r="E8" s="5"/>
      <c r="F8" s="9"/>
      <c r="G8" s="2"/>
      <c r="H8" s="210"/>
      <c r="I8" s="216"/>
      <c r="J8" s="216"/>
      <c r="K8" s="216"/>
      <c r="L8" s="81"/>
      <c r="M8" s="82"/>
    </row>
    <row r="9" spans="1:13" ht="15.75">
      <c r="A9" s="211">
        <v>9</v>
      </c>
      <c r="B9" s="213" t="str">
        <f>VLOOKUP(A9,'пр.взв.'!B9:C72,2,FALSE)</f>
        <v>Тимухин Дмитрий Валерьевич</v>
      </c>
      <c r="C9" s="213" t="str">
        <f>VLOOKUP(A9,'пр.взв.'!B5:G68,3,FALSE)</f>
        <v>15.04.1988, МС</v>
      </c>
      <c r="D9" s="213" t="str">
        <f>VLOOKUP(A9,'пр.взв.'!B5:G68,4,FALSE)</f>
        <v>УФО, Свердловская, В.Пышма</v>
      </c>
      <c r="E9" s="5"/>
      <c r="F9" s="6"/>
      <c r="G9" s="2"/>
      <c r="H9" s="209">
        <v>10</v>
      </c>
      <c r="I9" s="207" t="str">
        <f>VLOOKUP(H9,'пр.взв.'!B11:C74,2,FALSE)</f>
        <v>Рыбин Роман Вячеславович</v>
      </c>
      <c r="J9" s="207" t="str">
        <f>VLOOKUP(H9,'пр.взв.'!B11:E74,3,FALSE)</f>
        <v>12.10.1985, МС</v>
      </c>
      <c r="K9" s="207" t="str">
        <f>VLOOKUP(H9,'пр.взв.'!B11:E74,4,FALSE)</f>
        <v>УФО, Свердловская, Екатеринбург</v>
      </c>
      <c r="L9" s="81"/>
      <c r="M9" s="83"/>
    </row>
    <row r="10" spans="1:13" ht="15.75">
      <c r="A10" s="212"/>
      <c r="B10" s="214"/>
      <c r="C10" s="214"/>
      <c r="D10" s="214"/>
      <c r="E10" s="10"/>
      <c r="F10" s="7"/>
      <c r="G10" s="2"/>
      <c r="H10" s="210"/>
      <c r="I10" s="208"/>
      <c r="J10" s="208"/>
      <c r="K10" s="208"/>
      <c r="L10" s="79"/>
      <c r="M10" s="84"/>
    </row>
    <row r="11" spans="1:13" ht="15.75">
      <c r="A11" s="212">
        <v>25</v>
      </c>
      <c r="B11" s="208">
        <f>VLOOKUP(A11,'пр.взв.'!B11:C74,2,FALSE)</f>
        <v>0</v>
      </c>
      <c r="C11" s="208">
        <f>VLOOKUP(A11,'пр.взв.'!B5:G68,3,FALSE)</f>
        <v>0</v>
      </c>
      <c r="D11" s="208">
        <f>VLOOKUP(A11,'пр.взв.'!B5:G68,4,FALSE)</f>
        <v>0</v>
      </c>
      <c r="E11" s="3"/>
      <c r="F11" s="7"/>
      <c r="G11" s="2"/>
      <c r="H11" s="218">
        <v>26</v>
      </c>
      <c r="I11" s="215">
        <f>VLOOKUP(H11,'пр.взв.'!B13:C76,2,FALSE)</f>
        <v>0</v>
      </c>
      <c r="J11" s="215">
        <f>VLOOKUP(H11,'пр.взв.'!B13:E76,3,FALSE)</f>
        <v>0</v>
      </c>
      <c r="K11" s="215">
        <f>VLOOKUP(H11,'пр.взв.'!B13:E76,4,FALSE)</f>
        <v>0</v>
      </c>
      <c r="M11" s="85"/>
    </row>
    <row r="12" spans="1:13" ht="16.5" thickBot="1">
      <c r="A12" s="217"/>
      <c r="B12" s="214"/>
      <c r="C12" s="214"/>
      <c r="D12" s="214"/>
      <c r="E12" s="2"/>
      <c r="F12" s="7"/>
      <c r="G12" s="9"/>
      <c r="H12" s="210"/>
      <c r="I12" s="216"/>
      <c r="J12" s="216"/>
      <c r="K12" s="216"/>
      <c r="M12" s="85"/>
    </row>
    <row r="13" spans="1:14" ht="15.75">
      <c r="A13" s="211">
        <v>5</v>
      </c>
      <c r="B13" s="213" t="str">
        <f>VLOOKUP(A13,'пр.взв.'!B13:C76,2,FALSE)</f>
        <v>Сонгуров Ада Мусаханович</v>
      </c>
      <c r="C13" s="213" t="str">
        <f>VLOOKUP(A13,'пр.взв.'!B5:G68,3,FALSE)</f>
        <v>26.07.1984, МС</v>
      </c>
      <c r="D13" s="213" t="str">
        <f>VLOOKUP(A13,'пр.взв.'!B5:G68,4,FALSE)</f>
        <v>УФО, ХМАО, Радужный</v>
      </c>
      <c r="E13" s="2"/>
      <c r="F13" s="7"/>
      <c r="G13" s="13"/>
      <c r="H13" s="209">
        <v>6</v>
      </c>
      <c r="I13" s="207" t="str">
        <f>VLOOKUP(H13,'пр.взв.'!B15:C78,2,FALSE)</f>
        <v>Дайбов Илья Евгеньевич</v>
      </c>
      <c r="J13" s="207" t="str">
        <f>VLOOKUP(H13,'пр.взв.'!B15:E78,3,FALSE)</f>
        <v>14.01.1988, МС</v>
      </c>
      <c r="K13" s="207" t="str">
        <f>VLOOKUP(H13,'пр.взв.'!B15:E78,4,FALSE)</f>
        <v>СФО, Алтайский, Барнаул</v>
      </c>
      <c r="M13" s="85"/>
      <c r="N13" s="87"/>
    </row>
    <row r="14" spans="1:14" ht="15.75">
      <c r="A14" s="212"/>
      <c r="B14" s="214"/>
      <c r="C14" s="214"/>
      <c r="D14" s="214"/>
      <c r="E14" s="8"/>
      <c r="F14" s="7"/>
      <c r="G14" s="2"/>
      <c r="H14" s="210"/>
      <c r="I14" s="208"/>
      <c r="J14" s="208"/>
      <c r="K14" s="208"/>
      <c r="L14" s="80"/>
      <c r="M14" s="84"/>
      <c r="N14" s="85"/>
    </row>
    <row r="15" spans="1:14" ht="15.75">
      <c r="A15" s="212">
        <v>21</v>
      </c>
      <c r="B15" s="208">
        <f>VLOOKUP(A15,'пр.взв.'!B15:C78,2,FALSE)</f>
        <v>0</v>
      </c>
      <c r="C15" s="208">
        <f>VLOOKUP(A15,'пр.взв.'!B5:G68,3,FALSE)</f>
        <v>0</v>
      </c>
      <c r="D15" s="208">
        <f>VLOOKUP(A15,'пр.взв.'!B5:G68,4,FALSE)</f>
        <v>0</v>
      </c>
      <c r="E15" s="4"/>
      <c r="F15" s="7"/>
      <c r="G15" s="2"/>
      <c r="H15" s="218">
        <v>22</v>
      </c>
      <c r="I15" s="215">
        <f>VLOOKUP(H15,'пр.взв.'!B17:C80,2,FALSE)</f>
        <v>0</v>
      </c>
      <c r="J15" s="215">
        <f>VLOOKUP(H15,'пр.взв.'!B17:E80,3,FALSE)</f>
        <v>0</v>
      </c>
      <c r="K15" s="215">
        <f>VLOOKUP(H15,'пр.взв.'!B17:E80,4,FALSE)</f>
        <v>0</v>
      </c>
      <c r="L15" s="81"/>
      <c r="M15" s="84"/>
      <c r="N15" s="85"/>
    </row>
    <row r="16" spans="1:14" ht="16.5" thickBot="1">
      <c r="A16" s="217"/>
      <c r="B16" s="214"/>
      <c r="C16" s="214"/>
      <c r="D16" s="214"/>
      <c r="E16" s="5"/>
      <c r="F16" s="11"/>
      <c r="G16" s="2"/>
      <c r="H16" s="210"/>
      <c r="I16" s="216"/>
      <c r="J16" s="216"/>
      <c r="K16" s="216"/>
      <c r="L16" s="81"/>
      <c r="M16" s="86"/>
      <c r="N16" s="85"/>
    </row>
    <row r="17" spans="1:14" ht="15.75">
      <c r="A17" s="211">
        <v>13</v>
      </c>
      <c r="B17" s="213" t="str">
        <f>VLOOKUP(A17,'пр.взв.'!B17:C80,2,FALSE)</f>
        <v>Попов Константин Викторович</v>
      </c>
      <c r="C17" s="213" t="str">
        <f>VLOOKUP(A17,'пр.взв.'!B5:G68,3,FALSE)</f>
        <v>24.10.1986, МС</v>
      </c>
      <c r="D17" s="213" t="str">
        <f>VLOOKUP(A17,'пр.взв.'!B5:G68,4,FALSE)</f>
        <v>СФО, Иркутская, Иркутск, Д</v>
      </c>
      <c r="E17" s="5"/>
      <c r="F17" s="2"/>
      <c r="G17" s="2"/>
      <c r="H17" s="209">
        <v>14</v>
      </c>
      <c r="I17" s="207" t="str">
        <f>VLOOKUP(H17,'пр.взв.'!B19:C82,2,FALSE)</f>
        <v>Никоян Давид Николович</v>
      </c>
      <c r="J17" s="207">
        <f>VLOOKUP(H17,'пр.взв.'!B19:E82,3,FALSE)</f>
        <v>29043</v>
      </c>
      <c r="K17" s="207" t="str">
        <f>VLOOKUP(H17,'пр.взв.'!B19:E82,4,FALSE)</f>
        <v>УФО, Свердловская, Ирбит</v>
      </c>
      <c r="L17" s="81"/>
      <c r="M17" s="82"/>
      <c r="N17" s="85"/>
    </row>
    <row r="18" spans="1:14" ht="15.75">
      <c r="A18" s="212"/>
      <c r="B18" s="214"/>
      <c r="C18" s="214"/>
      <c r="D18" s="214"/>
      <c r="E18" s="10"/>
      <c r="F18" s="2"/>
      <c r="G18" s="2"/>
      <c r="H18" s="210"/>
      <c r="I18" s="208"/>
      <c r="J18" s="208"/>
      <c r="K18" s="208"/>
      <c r="L18" s="79"/>
      <c r="M18" s="82"/>
      <c r="N18" s="85"/>
    </row>
    <row r="19" spans="1:14" ht="15.75">
      <c r="A19" s="212">
        <v>29</v>
      </c>
      <c r="B19" s="208">
        <f>VLOOKUP(A19,'пр.взв.'!B19:C82,2,FALSE)</f>
        <v>0</v>
      </c>
      <c r="C19" s="208">
        <f>VLOOKUP(A19,'пр.взв.'!B5:G68,3,FALSE)</f>
        <v>0</v>
      </c>
      <c r="D19" s="208">
        <f>VLOOKUP(A19,'пр.взв.'!B5:G68,4,FALSE)</f>
        <v>0</v>
      </c>
      <c r="E19" s="3"/>
      <c r="F19" s="2"/>
      <c r="G19" s="2"/>
      <c r="H19" s="218">
        <v>30</v>
      </c>
      <c r="I19" s="215">
        <f>VLOOKUP(H19,'пр.взв.'!B21:C84,2,FALSE)</f>
        <v>0</v>
      </c>
      <c r="J19" s="215">
        <f>VLOOKUP(H19,'пр.взв.'!B21:E84,3,FALSE)</f>
        <v>0</v>
      </c>
      <c r="K19" s="215">
        <f>VLOOKUP(H19,'пр.взв.'!B21:E84,4,FALSE)</f>
        <v>0</v>
      </c>
      <c r="N19" s="85"/>
    </row>
    <row r="20" spans="1:14" ht="16.5" thickBot="1">
      <c r="A20" s="217"/>
      <c r="B20" s="214"/>
      <c r="C20" s="214"/>
      <c r="D20" s="214"/>
      <c r="E20" s="2"/>
      <c r="F20" s="2"/>
      <c r="G20" s="45"/>
      <c r="H20" s="210"/>
      <c r="I20" s="216"/>
      <c r="J20" s="216"/>
      <c r="K20" s="216"/>
      <c r="N20" s="88"/>
    </row>
    <row r="21" spans="1:14" ht="15.75">
      <c r="A21" s="211">
        <v>3</v>
      </c>
      <c r="B21" s="213" t="str">
        <f>VLOOKUP(A21,'пр.взв.'!B5:C68,2,FALSE)</f>
        <v>Слободчиков Андрей Васильевич</v>
      </c>
      <c r="C21" s="213" t="str">
        <f>VLOOKUP(A21,'пр.взв.'!B5:G68,3,FALSE)</f>
        <v>15.06.1985, МСМК</v>
      </c>
      <c r="D21" s="213" t="str">
        <f>VLOOKUP(A21,'пр.взв.'!B5:G68,4,FALSE)</f>
        <v>УФО, Свердловская, Екатеринбург</v>
      </c>
      <c r="E21" s="2"/>
      <c r="F21" s="2"/>
      <c r="G21" s="2"/>
      <c r="H21" s="209">
        <v>4</v>
      </c>
      <c r="I21" s="207" t="str">
        <f>VLOOKUP(H21,'пр.взв.'!B7:C70,2,FALSE)</f>
        <v>Байкин Дмитрий Сергеевич</v>
      </c>
      <c r="J21" s="207" t="str">
        <f>VLOOKUP(H21,'пр.взв.'!B7:E70,3,FALSE)</f>
        <v>17.05.1989, КМС</v>
      </c>
      <c r="K21" s="207" t="str">
        <f>VLOOKUP(H21,'пр.взв.'!B7:E70,4,FALSE)</f>
        <v>УФО, Челябинская, Челябинск</v>
      </c>
      <c r="N21" s="85"/>
    </row>
    <row r="22" spans="1:14" ht="15.75">
      <c r="A22" s="212"/>
      <c r="B22" s="214"/>
      <c r="C22" s="214"/>
      <c r="D22" s="214"/>
      <c r="E22" s="8"/>
      <c r="F22" s="2"/>
      <c r="G22" s="2"/>
      <c r="H22" s="210"/>
      <c r="I22" s="208"/>
      <c r="J22" s="208"/>
      <c r="K22" s="208"/>
      <c r="N22" s="85"/>
    </row>
    <row r="23" spans="1:14" ht="15.75">
      <c r="A23" s="212">
        <v>19</v>
      </c>
      <c r="B23" s="208">
        <f>VLOOKUP(A23,'пр.взв.'!B23:C86,2,FALSE)</f>
        <v>0</v>
      </c>
      <c r="C23" s="208">
        <f>VLOOKUP(A23,'пр.взв.'!B5:G68,3,FALSE)</f>
        <v>0</v>
      </c>
      <c r="D23" s="208">
        <f>VLOOKUP(A23,'пр.взв.'!B5:G68,4,FALSE)</f>
        <v>0</v>
      </c>
      <c r="E23" s="4"/>
      <c r="F23" s="2"/>
      <c r="G23" s="2"/>
      <c r="H23" s="218">
        <v>20</v>
      </c>
      <c r="I23" s="215">
        <f>VLOOKUP(H23,'пр.взв.'!B25:C88,2,FALSE)</f>
        <v>0</v>
      </c>
      <c r="J23" s="215">
        <f>VLOOKUP(H23,'пр.взв.'!B25:E88,3,FALSE)</f>
        <v>0</v>
      </c>
      <c r="K23" s="215">
        <f>VLOOKUP(H23,'пр.взв.'!B25:E88,4,FALSE)</f>
        <v>0</v>
      </c>
      <c r="L23" s="80"/>
      <c r="M23" s="82"/>
      <c r="N23" s="85"/>
    </row>
    <row r="24" spans="1:14" ht="16.5" thickBot="1">
      <c r="A24" s="217"/>
      <c r="B24" s="214"/>
      <c r="C24" s="214"/>
      <c r="D24" s="214"/>
      <c r="E24" s="5"/>
      <c r="F24" s="9"/>
      <c r="G24" s="2"/>
      <c r="H24" s="210"/>
      <c r="I24" s="216"/>
      <c r="J24" s="216"/>
      <c r="K24" s="216"/>
      <c r="L24" s="81"/>
      <c r="M24" s="82"/>
      <c r="N24" s="85"/>
    </row>
    <row r="25" spans="1:14" ht="15.75">
      <c r="A25" s="211">
        <v>11</v>
      </c>
      <c r="B25" s="213" t="str">
        <f>VLOOKUP(A25,'пр.взв.'!B25:C88,2,FALSE)</f>
        <v>Бердников Федор Владимирович</v>
      </c>
      <c r="C25" s="213" t="str">
        <f>VLOOKUP(A25,'пр.взв.'!B5:G68,3,FALSE)</f>
        <v>14.04.1987, МС</v>
      </c>
      <c r="D25" s="213" t="str">
        <f>VLOOKUP(A25,'пр.взв.'!B5:G68,4,FALSE)</f>
        <v>УФО, Свердловская, Ирбит</v>
      </c>
      <c r="E25" s="5"/>
      <c r="F25" s="6"/>
      <c r="G25" s="2"/>
      <c r="H25" s="209">
        <v>12</v>
      </c>
      <c r="I25" s="207" t="str">
        <f>VLOOKUP(H25,'пр.взв.'!B27:C90,2,FALSE)</f>
        <v>Ефремов Константин Александрович</v>
      </c>
      <c r="J25" s="207" t="str">
        <f>VLOOKUP(H25,'пр.взв.'!B27:E90,3,FALSE)</f>
        <v>25.05.1991, КМС</v>
      </c>
      <c r="K25" s="207" t="str">
        <f>VLOOKUP(H25,'пр.взв.'!B27:E90,4,FALSE)</f>
        <v>СФО, Новосибирская, Новосибирск, Д</v>
      </c>
      <c r="L25" s="81"/>
      <c r="M25" s="83"/>
      <c r="N25" s="85"/>
    </row>
    <row r="26" spans="1:14" ht="15.75">
      <c r="A26" s="212"/>
      <c r="B26" s="214"/>
      <c r="C26" s="214"/>
      <c r="D26" s="214"/>
      <c r="E26" s="10"/>
      <c r="F26" s="7"/>
      <c r="G26" s="2"/>
      <c r="H26" s="210"/>
      <c r="I26" s="208"/>
      <c r="J26" s="208"/>
      <c r="K26" s="208"/>
      <c r="L26" s="79"/>
      <c r="M26" s="84"/>
      <c r="N26" s="85"/>
    </row>
    <row r="27" spans="1:14" ht="15.75">
      <c r="A27" s="212">
        <v>27</v>
      </c>
      <c r="B27" s="208">
        <f>VLOOKUP(A27,'пр.взв.'!B27:C90,2,FALSE)</f>
        <v>0</v>
      </c>
      <c r="C27" s="208">
        <f>VLOOKUP(A27,'пр.взв.'!B5:G68,3,FALSE)</f>
        <v>0</v>
      </c>
      <c r="D27" s="208">
        <f>VLOOKUP(A27,'пр.взв.'!B5:G68,4,FALSE)</f>
        <v>0</v>
      </c>
      <c r="E27" s="3"/>
      <c r="F27" s="7"/>
      <c r="G27" s="2"/>
      <c r="H27" s="218">
        <v>28</v>
      </c>
      <c r="I27" s="215">
        <f>VLOOKUP(H27,'пр.взв.'!B29:C92,2,FALSE)</f>
        <v>0</v>
      </c>
      <c r="J27" s="215">
        <f>VLOOKUP(H27,'пр.взв.'!B29:E92,3,FALSE)</f>
        <v>0</v>
      </c>
      <c r="K27" s="215">
        <f>VLOOKUP(H27,'пр.взв.'!B29:E92,4,FALSE)</f>
        <v>0</v>
      </c>
      <c r="M27" s="85"/>
      <c r="N27" s="85"/>
    </row>
    <row r="28" spans="1:14" ht="16.5" thickBot="1">
      <c r="A28" s="217"/>
      <c r="B28" s="214"/>
      <c r="C28" s="214"/>
      <c r="D28" s="214"/>
      <c r="E28" s="2"/>
      <c r="F28" s="7"/>
      <c r="G28" s="2"/>
      <c r="H28" s="210"/>
      <c r="I28" s="216"/>
      <c r="J28" s="216"/>
      <c r="K28" s="216"/>
      <c r="M28" s="85"/>
      <c r="N28" s="85"/>
    </row>
    <row r="29" spans="1:14" ht="15.75">
      <c r="A29" s="211">
        <v>7</v>
      </c>
      <c r="B29" s="213" t="str">
        <f>VLOOKUP(A29,'пр.взв.'!B5:C68,2,FALSE)</f>
        <v>Ковалев Артем Валентинович</v>
      </c>
      <c r="C29" s="213" t="str">
        <f>VLOOKUP(A29,'пр.взв.'!B5:G68,3,FALSE)</f>
        <v>19.12.1988, КМС</v>
      </c>
      <c r="D29" s="213" t="str">
        <f>VLOOKUP(A29,'пр.взв.'!B5:G68,4,FALSE)</f>
        <v>СФО, Новосибирская, Новосибирск, Д</v>
      </c>
      <c r="E29" s="2"/>
      <c r="F29" s="7"/>
      <c r="G29" s="89"/>
      <c r="H29" s="209">
        <v>8</v>
      </c>
      <c r="I29" s="207" t="str">
        <f>VLOOKUP(H29,'пр.взв.'!B7:C70,2,FALSE)</f>
        <v>Разумов Олег Николаевич</v>
      </c>
      <c r="J29" s="207" t="str">
        <f>VLOOKUP(H29,'пр.взв.'!B7:E70,3,FALSE)</f>
        <v>14.06.1971, МС</v>
      </c>
      <c r="K29" s="207" t="str">
        <f>VLOOKUP(H29,'пр.взв.'!B7:E70,4,FALSE)</f>
        <v>УФО, Свердловская, Екатеринбург</v>
      </c>
      <c r="M29" s="85"/>
      <c r="N29" s="88"/>
    </row>
    <row r="30" spans="1:13" ht="15.75">
      <c r="A30" s="212"/>
      <c r="B30" s="214"/>
      <c r="C30" s="214"/>
      <c r="D30" s="214"/>
      <c r="E30" s="8"/>
      <c r="F30" s="7"/>
      <c r="G30" s="2"/>
      <c r="H30" s="210"/>
      <c r="I30" s="208"/>
      <c r="J30" s="208"/>
      <c r="K30" s="208"/>
      <c r="M30" s="85"/>
    </row>
    <row r="31" spans="1:13" ht="15.75">
      <c r="A31" s="212">
        <v>23</v>
      </c>
      <c r="B31" s="208">
        <f>VLOOKUP(A31,'пр.взв.'!B31:C94,2,FALSE)</f>
        <v>0</v>
      </c>
      <c r="C31" s="208">
        <f>VLOOKUP(A31,'пр.взв.'!B5:G68,3,FALSE)</f>
        <v>0</v>
      </c>
      <c r="D31" s="208">
        <f>VLOOKUP(A31,'пр.взв.'!B5:G68,4,FALSE)</f>
        <v>0</v>
      </c>
      <c r="E31" s="4"/>
      <c r="F31" s="7"/>
      <c r="G31" s="2"/>
      <c r="H31" s="218">
        <v>24</v>
      </c>
      <c r="I31" s="215">
        <f>VLOOKUP(H31,'пр.взв.'!B33:C96,2,FALSE)</f>
        <v>0</v>
      </c>
      <c r="J31" s="215">
        <f>VLOOKUP(H31,'пр.взв.'!B33:E96,3,FALSE)</f>
        <v>0</v>
      </c>
      <c r="K31" s="215">
        <f>VLOOKUP(H31,'пр.взв.'!B33:E96,4,FALSE)</f>
        <v>0</v>
      </c>
      <c r="L31" s="80"/>
      <c r="M31" s="84"/>
    </row>
    <row r="32" spans="1:13" ht="16.5" thickBot="1">
      <c r="A32" s="217"/>
      <c r="B32" s="214"/>
      <c r="C32" s="214"/>
      <c r="D32" s="214"/>
      <c r="E32" s="5"/>
      <c r="F32" s="11"/>
      <c r="G32" s="2"/>
      <c r="H32" s="210"/>
      <c r="I32" s="216"/>
      <c r="J32" s="216"/>
      <c r="K32" s="216"/>
      <c r="L32" s="81"/>
      <c r="M32" s="86"/>
    </row>
    <row r="33" spans="1:13" ht="15.75">
      <c r="A33" s="211">
        <v>15</v>
      </c>
      <c r="B33" s="213" t="str">
        <f>VLOOKUP(A33,'пр.взв.'!B33:C96,2,FALSE)</f>
        <v>Ахметов Рустам Айдарович </v>
      </c>
      <c r="C33" s="213" t="str">
        <f>VLOOKUP(A33,'пр.взв.'!B5:G68,3,FALSE)</f>
        <v>17.12.1988, КМС</v>
      </c>
      <c r="D33" s="213" t="str">
        <f>VLOOKUP(A33,'пр.взв.'!B5:G68,4,FALSE)</f>
        <v>УФО, Челябинская, Магнитогорск</v>
      </c>
      <c r="E33" s="5"/>
      <c r="F33" s="2"/>
      <c r="G33" s="2"/>
      <c r="H33" s="209">
        <v>16</v>
      </c>
      <c r="I33" s="207" t="str">
        <f>VLOOKUP(H33,'пр.взв.'!B35:C98,2,FALSE)</f>
        <v>Астапов Павел Леонидович</v>
      </c>
      <c r="J33" s="207" t="str">
        <f>VLOOKUP(H33,'пр.взв.'!B35:E98,3,FALSE)</f>
        <v>15.06.1979, МСМК</v>
      </c>
      <c r="K33" s="207" t="str">
        <f>VLOOKUP(H33,'пр.взв.'!B35:E98,4,FALSE)</f>
        <v>УФО, Свердловская, В.Пышма</v>
      </c>
      <c r="L33" s="81"/>
      <c r="M33" s="82"/>
    </row>
    <row r="34" spans="1:13" ht="15.75">
      <c r="A34" s="212"/>
      <c r="B34" s="214"/>
      <c r="C34" s="214"/>
      <c r="D34" s="214"/>
      <c r="E34" s="10"/>
      <c r="F34" s="2"/>
      <c r="G34" s="2"/>
      <c r="H34" s="210"/>
      <c r="I34" s="208"/>
      <c r="J34" s="208"/>
      <c r="K34" s="208"/>
      <c r="L34" s="79"/>
      <c r="M34" s="82"/>
    </row>
    <row r="35" spans="1:11" ht="15.75">
      <c r="A35" s="212">
        <v>31</v>
      </c>
      <c r="B35" s="208">
        <f>VLOOKUP(A35,'пр.взв.'!B35:C98,2,FALSE)</f>
        <v>0</v>
      </c>
      <c r="C35" s="208">
        <f>VLOOKUP(A35,'пр.взв.'!B5:G68,3,FALSE)</f>
        <v>0</v>
      </c>
      <c r="D35" s="208">
        <f>VLOOKUP(A35,'пр.взв.'!B5:G68,4,FALSE)</f>
        <v>0</v>
      </c>
      <c r="E35" s="3"/>
      <c r="F35" s="2"/>
      <c r="G35" s="2"/>
      <c r="H35" s="218">
        <v>32</v>
      </c>
      <c r="I35" s="215">
        <f>VLOOKUP(H35,'пр.взв.'!B37:C100,2,FALSE)</f>
        <v>0</v>
      </c>
      <c r="J35" s="215">
        <f>VLOOKUP(H35,'пр.взв.'!B37:E100,3,FALSE)</f>
        <v>0</v>
      </c>
      <c r="K35" s="215">
        <f>VLOOKUP(H35,'пр.взв.'!B37:E100,4,FALSE)</f>
        <v>0</v>
      </c>
    </row>
    <row r="36" spans="1:11" ht="13.5" customHeight="1" thickBot="1">
      <c r="A36" s="217"/>
      <c r="B36" s="219"/>
      <c r="C36" s="219"/>
      <c r="D36" s="219"/>
      <c r="H36" s="220"/>
      <c r="I36" s="216"/>
      <c r="J36" s="216"/>
      <c r="K36" s="216"/>
    </row>
    <row r="37" spans="1:16" ht="15.75">
      <c r="A37" s="1"/>
      <c r="B37" s="1"/>
      <c r="C37" s="1"/>
      <c r="E37" s="2"/>
      <c r="F37" s="2"/>
      <c r="G37" s="2"/>
      <c r="P37" s="32"/>
    </row>
    <row r="38" spans="1:16" ht="12.75">
      <c r="A38" s="38" t="s">
        <v>2</v>
      </c>
      <c r="B38" s="15"/>
      <c r="C38" s="29"/>
      <c r="D38" s="16"/>
      <c r="E38" s="21"/>
      <c r="F38" s="21"/>
      <c r="H38" s="38" t="s">
        <v>3</v>
      </c>
      <c r="I38" s="15"/>
      <c r="J38" s="29"/>
      <c r="K38" s="98"/>
      <c r="L38" s="26"/>
      <c r="M38" s="26"/>
      <c r="N38" s="15"/>
      <c r="O38" s="15"/>
      <c r="P38" s="15"/>
    </row>
    <row r="39" spans="1:16" ht="12.75">
      <c r="A39" s="1"/>
      <c r="B39" s="15"/>
      <c r="C39" s="26"/>
      <c r="I39" s="15"/>
      <c r="J39" s="26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5"/>
      <c r="D41" s="16"/>
      <c r="E41" s="21"/>
      <c r="I41" s="15"/>
      <c r="J41" s="25"/>
      <c r="K41" s="16"/>
      <c r="L41" s="21"/>
      <c r="N41" s="15"/>
      <c r="O41" s="15"/>
      <c r="P41" s="15"/>
    </row>
    <row r="42" spans="2:16" ht="12.75">
      <c r="B42" s="15"/>
      <c r="C42" s="25"/>
      <c r="D42" s="27"/>
      <c r="E42" s="26"/>
      <c r="I42" s="15"/>
      <c r="J42" s="25"/>
      <c r="K42" s="27"/>
      <c r="L42" s="26"/>
      <c r="N42" s="15"/>
      <c r="O42" s="15"/>
      <c r="P42" s="15"/>
    </row>
    <row r="43" spans="2:16" ht="12.75">
      <c r="B43" s="14"/>
      <c r="C43" s="18"/>
      <c r="D43" s="28"/>
      <c r="E43" s="95"/>
      <c r="I43" s="14"/>
      <c r="J43" s="18"/>
      <c r="K43" s="28"/>
      <c r="L43" s="95"/>
      <c r="N43" s="15"/>
      <c r="O43" s="15"/>
      <c r="P43" s="15"/>
    </row>
    <row r="44" spans="2:16" ht="12.75">
      <c r="B44" s="15"/>
      <c r="C44" s="24"/>
      <c r="D44" s="25"/>
      <c r="E44" s="22"/>
      <c r="I44" s="15"/>
      <c r="J44" s="24"/>
      <c r="K44" s="25"/>
      <c r="L44" s="22"/>
      <c r="N44" s="15"/>
      <c r="O44" s="15"/>
      <c r="P44" s="15"/>
    </row>
    <row r="45" spans="2:16" ht="12.75">
      <c r="B45" s="15"/>
      <c r="C45" s="21"/>
      <c r="D45" s="18"/>
      <c r="E45" s="25"/>
      <c r="I45" s="15"/>
      <c r="J45" s="21"/>
      <c r="K45" s="18"/>
      <c r="L45" s="25"/>
      <c r="N45" s="15"/>
      <c r="O45" s="15"/>
      <c r="P45" s="15"/>
    </row>
    <row r="46" spans="2:16" ht="12.75">
      <c r="B46" s="15"/>
      <c r="E46" s="85"/>
      <c r="I46" s="15"/>
      <c r="L46" s="85"/>
      <c r="N46" s="15"/>
      <c r="O46" s="15"/>
      <c r="P46" s="15"/>
    </row>
    <row r="47" spans="2:16" ht="12.75">
      <c r="B47" s="15"/>
      <c r="C47" s="16"/>
      <c r="D47" s="21"/>
      <c r="E47" s="25"/>
      <c r="F47" s="97"/>
      <c r="I47" s="15"/>
      <c r="J47" s="16"/>
      <c r="K47" s="21"/>
      <c r="L47" s="25"/>
      <c r="M47" s="97"/>
      <c r="N47" s="15"/>
      <c r="O47" s="15"/>
      <c r="P47" s="15"/>
    </row>
    <row r="48" spans="2:16" ht="12.75">
      <c r="B48" s="20"/>
      <c r="C48" s="22"/>
      <c r="D48" s="21"/>
      <c r="E48" s="25"/>
      <c r="F48" s="87"/>
      <c r="I48" s="20"/>
      <c r="J48" s="22"/>
      <c r="K48" s="21"/>
      <c r="L48" s="25"/>
      <c r="M48" s="87"/>
      <c r="N48" s="15"/>
      <c r="O48" s="15"/>
      <c r="P48" s="15"/>
    </row>
    <row r="49" spans="2:16" ht="12.75">
      <c r="B49" s="15"/>
      <c r="C49" s="25"/>
      <c r="D49" s="16"/>
      <c r="E49" s="25"/>
      <c r="F49" s="85"/>
      <c r="I49" s="15"/>
      <c r="J49" s="25"/>
      <c r="K49" s="16"/>
      <c r="L49" s="25"/>
      <c r="M49" s="85"/>
      <c r="N49" s="15"/>
      <c r="O49" s="15"/>
      <c r="P49" s="15"/>
    </row>
    <row r="50" spans="2:16" ht="12.75">
      <c r="B50" s="15"/>
      <c r="C50" s="26"/>
      <c r="D50" s="27"/>
      <c r="E50" s="25"/>
      <c r="F50" s="85"/>
      <c r="I50" s="15"/>
      <c r="J50" s="26"/>
      <c r="K50" s="27"/>
      <c r="L50" s="25"/>
      <c r="M50" s="85"/>
      <c r="N50" s="15"/>
      <c r="O50" s="15"/>
      <c r="P50" s="15"/>
    </row>
    <row r="51" spans="2:16" ht="12.75">
      <c r="B51" s="14"/>
      <c r="C51" s="17"/>
      <c r="D51" s="28"/>
      <c r="E51" s="96"/>
      <c r="F51" s="85"/>
      <c r="I51" s="14"/>
      <c r="J51" s="17"/>
      <c r="K51" s="28"/>
      <c r="L51" s="96"/>
      <c r="M51" s="85"/>
      <c r="N51" s="15"/>
      <c r="O51" s="15"/>
      <c r="P51" s="15"/>
    </row>
    <row r="52" spans="3:16" ht="12.75">
      <c r="C52" s="24"/>
      <c r="D52" s="25"/>
      <c r="E52" s="29"/>
      <c r="F52" s="85"/>
      <c r="J52" s="24"/>
      <c r="K52" s="25"/>
      <c r="L52" s="29"/>
      <c r="M52" s="85"/>
      <c r="N52" s="15"/>
      <c r="O52" s="15"/>
      <c r="P52" s="15"/>
    </row>
    <row r="53" spans="3:16" ht="12.75">
      <c r="C53" s="21"/>
      <c r="D53" s="18"/>
      <c r="E53" s="26"/>
      <c r="F53" s="88"/>
      <c r="J53" s="21"/>
      <c r="K53" s="18"/>
      <c r="L53" s="26"/>
      <c r="M53" s="88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3"/>
    </row>
  </sheetData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A5:A6"/>
    <mergeCell ref="B5:B6"/>
    <mergeCell ref="C5:C6"/>
    <mergeCell ref="D5:D6"/>
    <mergeCell ref="I5:I6"/>
    <mergeCell ref="J5:J6"/>
    <mergeCell ref="K5:K6"/>
    <mergeCell ref="H5:H6"/>
    <mergeCell ref="J3:K3"/>
    <mergeCell ref="C3:D3"/>
    <mergeCell ref="A4:B4"/>
    <mergeCell ref="A1:G1"/>
    <mergeCell ref="A2:G2"/>
    <mergeCell ref="H1:N1"/>
    <mergeCell ref="H2:N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H36" sqref="A1:H36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70" t="str">
        <f>HYPERLINK('[1]реквизиты'!$A$2)</f>
        <v>Чемпионат Азиатских федеральных округов России (ДВФО, СФО, УФО) по самбо среди мужчин</v>
      </c>
      <c r="B1" s="171"/>
      <c r="C1" s="171"/>
      <c r="D1" s="171"/>
      <c r="E1" s="171"/>
      <c r="F1" s="171"/>
      <c r="G1" s="171"/>
      <c r="H1" s="172"/>
    </row>
    <row r="2" spans="1:8" ht="12.75" customHeight="1">
      <c r="A2" s="221" t="str">
        <f>HYPERLINK('[1]реквизиты'!$A$3)</f>
        <v>24-25 апреля 2010 г            г.Челябинск</v>
      </c>
      <c r="B2" s="221"/>
      <c r="C2" s="221"/>
      <c r="D2" s="221"/>
      <c r="E2" s="221"/>
      <c r="F2" s="221"/>
      <c r="G2" s="221"/>
      <c r="H2" s="221"/>
    </row>
    <row r="3" spans="1:8" ht="18.75" thickBot="1">
      <c r="A3" s="222" t="s">
        <v>65</v>
      </c>
      <c r="B3" s="222"/>
      <c r="C3" s="222"/>
      <c r="D3" s="222"/>
      <c r="E3" s="222"/>
      <c r="F3" s="222"/>
      <c r="G3" s="222"/>
      <c r="H3" s="222"/>
    </row>
    <row r="4" spans="2:8" ht="18.75" thickBot="1">
      <c r="B4" s="153"/>
      <c r="C4" s="154"/>
      <c r="D4" s="223" t="str">
        <f>HYPERLINK('[3]пр.взв.'!F3)</f>
        <v>в.к.   кг</v>
      </c>
      <c r="E4" s="224"/>
      <c r="F4" s="225"/>
      <c r="G4" s="154"/>
      <c r="H4" s="154"/>
    </row>
    <row r="5" spans="1:8" ht="18.75" thickBot="1">
      <c r="A5" s="154"/>
      <c r="B5" s="154"/>
      <c r="C5" s="154"/>
      <c r="D5" s="154"/>
      <c r="E5" s="163">
        <v>82</v>
      </c>
      <c r="F5" s="154"/>
      <c r="G5" s="154"/>
      <c r="H5" s="154"/>
    </row>
    <row r="6" spans="1:10" ht="12.75" customHeight="1">
      <c r="A6" s="226" t="s">
        <v>66</v>
      </c>
      <c r="B6" s="229" t="str">
        <f>VLOOKUP(J6,'пр.взв.'!B6:G133,2,FALSE)</f>
        <v>Слободчиков Андрей Васильевич</v>
      </c>
      <c r="C6" s="229"/>
      <c r="D6" s="229"/>
      <c r="E6" s="229"/>
      <c r="F6" s="229"/>
      <c r="G6" s="229"/>
      <c r="H6" s="231" t="str">
        <f>VLOOKUP(J6,'пр.взв.'!B6:G133,3,FALSE)</f>
        <v>15.06.1985, МСМК</v>
      </c>
      <c r="I6" s="154"/>
      <c r="J6" s="158">
        <v>3</v>
      </c>
    </row>
    <row r="7" spans="1:10" ht="12.75" customHeight="1">
      <c r="A7" s="227"/>
      <c r="B7" s="230"/>
      <c r="C7" s="230"/>
      <c r="D7" s="230"/>
      <c r="E7" s="230"/>
      <c r="F7" s="230"/>
      <c r="G7" s="230"/>
      <c r="H7" s="232"/>
      <c r="I7" s="154"/>
      <c r="J7" s="158"/>
    </row>
    <row r="8" spans="1:10" ht="12.75" customHeight="1">
      <c r="A8" s="227"/>
      <c r="B8" s="233" t="str">
        <f>VLOOKUP(J6,'пр.взв.'!B6:G133,4,FALSE)</f>
        <v>УФО, Свердловская, Екатеринбург</v>
      </c>
      <c r="C8" s="233"/>
      <c r="D8" s="233"/>
      <c r="E8" s="233"/>
      <c r="F8" s="233"/>
      <c r="G8" s="233"/>
      <c r="H8" s="234"/>
      <c r="I8" s="154"/>
      <c r="J8" s="158"/>
    </row>
    <row r="9" spans="1:10" ht="13.5" customHeight="1" thickBot="1">
      <c r="A9" s="228"/>
      <c r="B9" s="235"/>
      <c r="C9" s="235"/>
      <c r="D9" s="235"/>
      <c r="E9" s="235"/>
      <c r="F9" s="235"/>
      <c r="G9" s="235"/>
      <c r="H9" s="236"/>
      <c r="I9" s="154"/>
      <c r="J9" s="158"/>
    </row>
    <row r="10" spans="1:10" ht="18.75" thickBot="1">
      <c r="A10" s="154"/>
      <c r="B10" s="154"/>
      <c r="C10" s="154"/>
      <c r="D10" s="154"/>
      <c r="E10" s="154"/>
      <c r="F10" s="154"/>
      <c r="G10" s="154"/>
      <c r="H10" s="154"/>
      <c r="I10" s="154"/>
      <c r="J10" s="158"/>
    </row>
    <row r="11" spans="1:10" ht="12.75" customHeight="1">
      <c r="A11" s="237" t="s">
        <v>67</v>
      </c>
      <c r="B11" s="229" t="str">
        <f>VLOOKUP(J11,'пр.взв.'!B6:G133,2,FALSE)</f>
        <v>Астапов Павел Леонидович</v>
      </c>
      <c r="C11" s="229"/>
      <c r="D11" s="229"/>
      <c r="E11" s="229"/>
      <c r="F11" s="229"/>
      <c r="G11" s="229"/>
      <c r="H11" s="231" t="str">
        <f>VLOOKUP(J11,'пр.взв.'!B6:G133,3,FALSE)</f>
        <v>15.06.1979, МСМК</v>
      </c>
      <c r="I11" s="154"/>
      <c r="J11" s="158">
        <v>16</v>
      </c>
    </row>
    <row r="12" spans="1:10" ht="12.75" customHeight="1">
      <c r="A12" s="238"/>
      <c r="B12" s="230"/>
      <c r="C12" s="230"/>
      <c r="D12" s="230"/>
      <c r="E12" s="230"/>
      <c r="F12" s="230"/>
      <c r="G12" s="230"/>
      <c r="H12" s="232"/>
      <c r="I12" s="154"/>
      <c r="J12" s="158"/>
    </row>
    <row r="13" spans="1:10" ht="12.75" customHeight="1">
      <c r="A13" s="238"/>
      <c r="B13" s="233" t="str">
        <f>VLOOKUP(J11,'пр.взв.'!B6:G133,4,FALSE)</f>
        <v>УФО, Свердловская, В.Пышма</v>
      </c>
      <c r="C13" s="233"/>
      <c r="D13" s="233"/>
      <c r="E13" s="233"/>
      <c r="F13" s="233"/>
      <c r="G13" s="233"/>
      <c r="H13" s="234"/>
      <c r="I13" s="154"/>
      <c r="J13" s="158"/>
    </row>
    <row r="14" spans="1:10" ht="13.5" customHeight="1" thickBot="1">
      <c r="A14" s="239"/>
      <c r="B14" s="235"/>
      <c r="C14" s="235"/>
      <c r="D14" s="235"/>
      <c r="E14" s="235"/>
      <c r="F14" s="235"/>
      <c r="G14" s="235"/>
      <c r="H14" s="236"/>
      <c r="I14" s="154"/>
      <c r="J14" s="158"/>
    </row>
    <row r="15" spans="1:10" ht="18.75" thickBot="1">
      <c r="A15" s="154"/>
      <c r="B15" s="154"/>
      <c r="C15" s="154"/>
      <c r="D15" s="154"/>
      <c r="E15" s="154"/>
      <c r="F15" s="154"/>
      <c r="G15" s="154"/>
      <c r="H15" s="154"/>
      <c r="I15" s="154"/>
      <c r="J15" s="158"/>
    </row>
    <row r="16" spans="1:10" ht="12.75" customHeight="1">
      <c r="A16" s="240" t="s">
        <v>68</v>
      </c>
      <c r="B16" s="229" t="str">
        <f>VLOOKUP(J16,'пр.взв.'!B6:G133,2,FALSE)</f>
        <v>Бердников Федор Владимирович</v>
      </c>
      <c r="C16" s="229"/>
      <c r="D16" s="229"/>
      <c r="E16" s="229"/>
      <c r="F16" s="229"/>
      <c r="G16" s="229"/>
      <c r="H16" s="231" t="str">
        <f>VLOOKUP(J16,'пр.взв.'!B6:G133,3,FALSE)</f>
        <v>14.04.1987, МС</v>
      </c>
      <c r="I16" s="154"/>
      <c r="J16" s="158">
        <v>11</v>
      </c>
    </row>
    <row r="17" spans="1:10" ht="12.75" customHeight="1">
      <c r="A17" s="241"/>
      <c r="B17" s="230"/>
      <c r="C17" s="230"/>
      <c r="D17" s="230"/>
      <c r="E17" s="230"/>
      <c r="F17" s="230"/>
      <c r="G17" s="230"/>
      <c r="H17" s="232"/>
      <c r="I17" s="154"/>
      <c r="J17" s="158"/>
    </row>
    <row r="18" spans="1:10" ht="12.75" customHeight="1">
      <c r="A18" s="241"/>
      <c r="B18" s="233" t="str">
        <f>VLOOKUP(J16,'пр.взв.'!B6:G133,4,FALSE)</f>
        <v>УФО, Свердловская, Ирбит</v>
      </c>
      <c r="C18" s="233"/>
      <c r="D18" s="233"/>
      <c r="E18" s="233"/>
      <c r="F18" s="233"/>
      <c r="G18" s="233"/>
      <c r="H18" s="234"/>
      <c r="I18" s="154"/>
      <c r="J18" s="158"/>
    </row>
    <row r="19" spans="1:10" ht="13.5" customHeight="1" thickBot="1">
      <c r="A19" s="242"/>
      <c r="B19" s="235"/>
      <c r="C19" s="235"/>
      <c r="D19" s="235"/>
      <c r="E19" s="235"/>
      <c r="F19" s="235"/>
      <c r="G19" s="235"/>
      <c r="H19" s="236"/>
      <c r="I19" s="154"/>
      <c r="J19" s="158"/>
    </row>
    <row r="20" spans="1:10" ht="18.75" thickBot="1">
      <c r="A20" s="154"/>
      <c r="B20" s="154"/>
      <c r="C20" s="154"/>
      <c r="D20" s="154"/>
      <c r="E20" s="154"/>
      <c r="F20" s="154"/>
      <c r="G20" s="154"/>
      <c r="H20" s="154"/>
      <c r="I20" s="154"/>
      <c r="J20" s="158"/>
    </row>
    <row r="21" spans="1:10" ht="12.75" customHeight="1">
      <c r="A21" s="240" t="s">
        <v>68</v>
      </c>
      <c r="B21" s="229" t="str">
        <f>VLOOKUP(J21,'пр.взв.'!B6:G133,2,FALSE)</f>
        <v>Ефремов Константин Александрович</v>
      </c>
      <c r="C21" s="229"/>
      <c r="D21" s="229"/>
      <c r="E21" s="229"/>
      <c r="F21" s="229"/>
      <c r="G21" s="229"/>
      <c r="H21" s="231" t="str">
        <f>VLOOKUP(J21,'пр.взв.'!B7:G138,3,FALSE)</f>
        <v>25.05.1991, КМС</v>
      </c>
      <c r="I21" s="154"/>
      <c r="J21" s="158">
        <v>12</v>
      </c>
    </row>
    <row r="22" spans="1:10" ht="12.75" customHeight="1">
      <c r="A22" s="241"/>
      <c r="B22" s="230"/>
      <c r="C22" s="230"/>
      <c r="D22" s="230"/>
      <c r="E22" s="230"/>
      <c r="F22" s="230"/>
      <c r="G22" s="230"/>
      <c r="H22" s="232"/>
      <c r="I22" s="154"/>
      <c r="J22" s="158"/>
    </row>
    <row r="23" spans="1:9" ht="12.75" customHeight="1">
      <c r="A23" s="241"/>
      <c r="B23" s="233" t="str">
        <f>VLOOKUP(J21,'пр.взв.'!B6:G133,4,FALSE)</f>
        <v>СФО, Новосибирская, Новосибирск, Д</v>
      </c>
      <c r="C23" s="233"/>
      <c r="D23" s="233"/>
      <c r="E23" s="233"/>
      <c r="F23" s="233"/>
      <c r="G23" s="233"/>
      <c r="H23" s="234"/>
      <c r="I23" s="154"/>
    </row>
    <row r="24" spans="1:9" ht="13.5" customHeight="1" thickBot="1">
      <c r="A24" s="242"/>
      <c r="B24" s="235"/>
      <c r="C24" s="235"/>
      <c r="D24" s="235"/>
      <c r="E24" s="235"/>
      <c r="F24" s="235"/>
      <c r="G24" s="235"/>
      <c r="H24" s="236"/>
      <c r="I24" s="154"/>
    </row>
    <row r="25" spans="1:8" ht="18">
      <c r="A25" s="154"/>
      <c r="B25" s="154"/>
      <c r="C25" s="154"/>
      <c r="D25" s="154"/>
      <c r="E25" s="154"/>
      <c r="F25" s="154"/>
      <c r="G25" s="154"/>
      <c r="H25" s="154"/>
    </row>
    <row r="26" spans="1:8" ht="18">
      <c r="A26" s="154" t="s">
        <v>70</v>
      </c>
      <c r="B26" s="154"/>
      <c r="C26" s="154"/>
      <c r="D26" s="154"/>
      <c r="E26" s="154"/>
      <c r="F26" s="154"/>
      <c r="G26" s="154"/>
      <c r="H26" s="154"/>
    </row>
    <row r="27" ht="13.5" thickBot="1"/>
    <row r="28" spans="1:10" ht="12.75" customHeight="1">
      <c r="A28" s="243" t="str">
        <f>VLOOKUP(J28,'пр.взв.'!B7:G133,6,FALSE)</f>
        <v>Козлов Н.А.</v>
      </c>
      <c r="B28" s="244"/>
      <c r="C28" s="244"/>
      <c r="D28" s="244"/>
      <c r="E28" s="244"/>
      <c r="F28" s="244"/>
      <c r="G28" s="244"/>
      <c r="H28" s="245"/>
      <c r="J28">
        <v>3</v>
      </c>
    </row>
    <row r="29" spans="1:8" ht="13.5" customHeight="1" thickBot="1">
      <c r="A29" s="246"/>
      <c r="B29" s="235"/>
      <c r="C29" s="235"/>
      <c r="D29" s="235"/>
      <c r="E29" s="235"/>
      <c r="F29" s="235"/>
      <c r="G29" s="235"/>
      <c r="H29" s="236"/>
    </row>
    <row r="32" spans="1:8" ht="18">
      <c r="A32" s="154" t="s">
        <v>69</v>
      </c>
      <c r="B32" s="154"/>
      <c r="C32" s="154"/>
      <c r="D32" s="154"/>
      <c r="E32" s="154"/>
      <c r="F32" s="154"/>
      <c r="G32" s="154"/>
      <c r="H32" s="154"/>
    </row>
    <row r="33" spans="1:8" ht="18">
      <c r="A33" s="154"/>
      <c r="B33" s="154"/>
      <c r="C33" s="154"/>
      <c r="D33" s="154"/>
      <c r="E33" s="154"/>
      <c r="F33" s="154"/>
      <c r="G33" s="154"/>
      <c r="H33" s="154"/>
    </row>
    <row r="34" spans="1:8" ht="18">
      <c r="A34" s="154"/>
      <c r="B34" s="154"/>
      <c r="C34" s="154"/>
      <c r="D34" s="154"/>
      <c r="E34" s="154"/>
      <c r="F34" s="154"/>
      <c r="G34" s="154"/>
      <c r="H34" s="154"/>
    </row>
    <row r="35" spans="1:8" ht="18">
      <c r="A35" s="155"/>
      <c r="B35" s="155"/>
      <c r="C35" s="155"/>
      <c r="D35" s="155"/>
      <c r="E35" s="155"/>
      <c r="F35" s="155"/>
      <c r="G35" s="155"/>
      <c r="H35" s="155"/>
    </row>
    <row r="36" spans="1:8" ht="18">
      <c r="A36" s="156"/>
      <c r="B36" s="156"/>
      <c r="C36" s="156"/>
      <c r="D36" s="156"/>
      <c r="E36" s="156"/>
      <c r="F36" s="156"/>
      <c r="G36" s="156"/>
      <c r="H36" s="156"/>
    </row>
    <row r="37" spans="1:8" ht="18">
      <c r="A37" s="155"/>
      <c r="B37" s="155"/>
      <c r="C37" s="155"/>
      <c r="D37" s="155"/>
      <c r="E37" s="155"/>
      <c r="F37" s="155"/>
      <c r="G37" s="155"/>
      <c r="H37" s="155"/>
    </row>
    <row r="38" spans="1:8" ht="18">
      <c r="A38" s="157"/>
      <c r="B38" s="157"/>
      <c r="C38" s="157"/>
      <c r="D38" s="157"/>
      <c r="E38" s="157"/>
      <c r="F38" s="157"/>
      <c r="G38" s="157"/>
      <c r="H38" s="157"/>
    </row>
    <row r="39" spans="1:8" ht="18">
      <c r="A39" s="155"/>
      <c r="B39" s="155"/>
      <c r="C39" s="155"/>
      <c r="D39" s="155"/>
      <c r="E39" s="155"/>
      <c r="F39" s="155"/>
      <c r="G39" s="155"/>
      <c r="H39" s="155"/>
    </row>
    <row r="40" spans="1:8" ht="18">
      <c r="A40" s="157"/>
      <c r="B40" s="157"/>
      <c r="C40" s="157"/>
      <c r="D40" s="157"/>
      <c r="E40" s="157"/>
      <c r="F40" s="157"/>
      <c r="G40" s="157"/>
      <c r="H40" s="157"/>
    </row>
    <row r="41" spans="1:8" ht="18">
      <c r="A41" s="155"/>
      <c r="B41" s="155"/>
      <c r="C41" s="155"/>
      <c r="D41" s="155"/>
      <c r="E41" s="155"/>
      <c r="F41" s="155"/>
      <c r="G41" s="155"/>
      <c r="H41" s="155"/>
    </row>
    <row r="42" spans="1:8" ht="18">
      <c r="A42" s="157"/>
      <c r="B42" s="157"/>
      <c r="C42" s="157"/>
      <c r="D42" s="157"/>
      <c r="E42" s="157"/>
      <c r="F42" s="157"/>
      <c r="G42" s="157"/>
      <c r="H42" s="157"/>
    </row>
    <row r="43" spans="1:8" ht="18">
      <c r="A43" s="155"/>
      <c r="B43" s="155"/>
      <c r="C43" s="155"/>
      <c r="D43" s="155"/>
      <c r="E43" s="155"/>
      <c r="F43" s="155"/>
      <c r="G43" s="155"/>
      <c r="H43" s="155"/>
    </row>
    <row r="44" spans="1:8" ht="18">
      <c r="A44" s="157"/>
      <c r="B44" s="157"/>
      <c r="C44" s="157"/>
      <c r="D44" s="157"/>
      <c r="E44" s="157"/>
      <c r="F44" s="157"/>
      <c r="G44" s="157"/>
      <c r="H44" s="157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workbookViewId="0" topLeftCell="A1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9.281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9.8515625" style="0" customWidth="1"/>
    <col min="23" max="23" width="7.7109375" style="0" customWidth="1"/>
    <col min="24" max="24" width="4.7109375" style="0" customWidth="1"/>
  </cols>
  <sheetData>
    <row r="1" spans="1:24" ht="18">
      <c r="A1" s="173" t="s">
        <v>56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</row>
    <row r="2" spans="1:24" ht="13.5" customHeight="1" thickBot="1">
      <c r="A2" s="169" t="s">
        <v>57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</row>
    <row r="3" spans="4:19" ht="27.75" customHeight="1" thickBot="1">
      <c r="D3" s="146"/>
      <c r="E3" s="146"/>
      <c r="F3" s="339" t="str">
        <f>HYPERLINK('[1]реквизиты'!$A$2)</f>
        <v>Чемпионат Азиатских федеральных округов России (ДВФО, СФО, УФО) по самбо среди мужчин</v>
      </c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1"/>
    </row>
    <row r="4" spans="1:23" ht="15" customHeight="1" thickBot="1">
      <c r="A4" s="127"/>
      <c r="B4" s="127"/>
      <c r="F4" s="265" t="str">
        <f>HYPERLINK('[1]реквизиты'!$A$3)</f>
        <v>24-25 апреля 2010 г            г.Челябинск</v>
      </c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148"/>
      <c r="U4" s="148"/>
      <c r="V4" s="254" t="str">
        <f>HYPERLINK('пр.взв.'!D4)</f>
        <v>в.к.  82 кг.</v>
      </c>
      <c r="W4" s="255"/>
    </row>
    <row r="5" spans="1:24" ht="14.25" customHeight="1" thickBot="1">
      <c r="A5" s="168" t="s">
        <v>0</v>
      </c>
      <c r="H5" s="78"/>
      <c r="I5" s="168" t="s">
        <v>2</v>
      </c>
      <c r="P5" s="259" t="str">
        <f>VLOOKUP(O6,'пр.взв.'!B7:E70,2,FALSE)</f>
        <v>Попов Константин Викторович</v>
      </c>
      <c r="Q5" s="260"/>
      <c r="R5" s="260"/>
      <c r="S5" s="261"/>
      <c r="V5" s="256"/>
      <c r="W5" s="257"/>
      <c r="X5" s="168" t="s">
        <v>1</v>
      </c>
    </row>
    <row r="6" spans="1:26" ht="14.25" customHeight="1" thickBot="1">
      <c r="A6" s="258"/>
      <c r="B6" s="105"/>
      <c r="E6" s="30"/>
      <c r="F6" s="30"/>
      <c r="G6" s="30"/>
      <c r="H6" s="30"/>
      <c r="I6" s="168"/>
      <c r="J6" s="15"/>
      <c r="K6" s="120"/>
      <c r="L6" s="98"/>
      <c r="M6" s="15"/>
      <c r="N6" s="111"/>
      <c r="O6" s="113">
        <v>13</v>
      </c>
      <c r="P6" s="262"/>
      <c r="Q6" s="263"/>
      <c r="R6" s="263"/>
      <c r="S6" s="264"/>
      <c r="X6" s="258"/>
      <c r="Z6" s="39"/>
    </row>
    <row r="7" spans="1:24" ht="12.75" customHeight="1" thickBot="1">
      <c r="A7" s="211">
        <v>1</v>
      </c>
      <c r="B7" s="213" t="str">
        <f>VLOOKUP(A7,'пр.взв.'!B7:C70,2,FALSE)</f>
        <v>Сулейманов Асхар Маулетбаевич</v>
      </c>
      <c r="C7" s="276" t="str">
        <f>VLOOKUP(A7,'пр.взв.'!B7:G70,3,FALSE)</f>
        <v>12.04.1980, КМС</v>
      </c>
      <c r="D7" s="213" t="str">
        <f>VLOOKUP(A7,'пр.взв.'!B7:G70,4,FALSE)</f>
        <v>УФО, Челябинская, Магнитогорск</v>
      </c>
      <c r="E7" s="30"/>
      <c r="F7" s="30"/>
      <c r="G7" s="48"/>
      <c r="I7" s="100"/>
      <c r="J7" s="15"/>
      <c r="K7" s="18"/>
      <c r="L7" s="120"/>
      <c r="M7" s="98">
        <v>11</v>
      </c>
      <c r="N7" s="118"/>
      <c r="O7" s="119"/>
      <c r="P7" s="53"/>
      <c r="Q7" s="56" t="s">
        <v>24</v>
      </c>
      <c r="R7" s="30"/>
      <c r="S7" s="30"/>
      <c r="T7" s="30"/>
      <c r="U7" s="213" t="str">
        <f>VLOOKUP(X7,'пр.взв.'!B7:G70,2,FALSE)</f>
        <v>Кокшаров Артем Геннадьевич</v>
      </c>
      <c r="V7" s="213" t="str">
        <f>VLOOKUP(X7,'пр.взв.'!B7:G70,3,FALSE)</f>
        <v>14.07.1980, КМС</v>
      </c>
      <c r="W7" s="213" t="str">
        <f>VLOOKUP(X7,'пр.взв.'!B7:G70,4,FALSE)</f>
        <v>УФО, Челябинская, Челябинск</v>
      </c>
      <c r="X7" s="209">
        <v>2</v>
      </c>
    </row>
    <row r="8" spans="1:24" ht="12.75" customHeight="1">
      <c r="A8" s="212"/>
      <c r="B8" s="214"/>
      <c r="C8" s="277"/>
      <c r="D8" s="214"/>
      <c r="E8" s="46" t="s">
        <v>45</v>
      </c>
      <c r="F8" s="41"/>
      <c r="G8" s="51"/>
      <c r="H8" s="52"/>
      <c r="I8" s="53"/>
      <c r="J8" s="15"/>
      <c r="K8" s="117"/>
      <c r="L8" s="23"/>
      <c r="M8" s="120"/>
      <c r="N8" s="26"/>
      <c r="O8" s="56"/>
      <c r="P8" s="56"/>
      <c r="R8" s="30"/>
      <c r="S8" s="30"/>
      <c r="T8" s="46" t="s">
        <v>26</v>
      </c>
      <c r="U8" s="214"/>
      <c r="V8" s="214"/>
      <c r="W8" s="214"/>
      <c r="X8" s="210"/>
    </row>
    <row r="9" spans="1:24" ht="12.75" customHeight="1" thickBot="1">
      <c r="A9" s="212">
        <v>17</v>
      </c>
      <c r="B9" s="208" t="str">
        <f>VLOOKUP(A9,'пр.взв.'!B9:C72,2,FALSE)</f>
        <v>Бикенин Петр Михайлович</v>
      </c>
      <c r="C9" s="208" t="str">
        <f>VLOOKUP(A9,'пр.взв.'!B7:G70,3,FALSE)</f>
        <v>19.09.1988, МС</v>
      </c>
      <c r="D9" s="208" t="str">
        <f>VLOOKUP(A9,'пр.взв.'!B7:G70,4,FALSE)</f>
        <v>ДВФО, Хабаровский, Хабаровск, МО</v>
      </c>
      <c r="E9" s="47" t="s">
        <v>131</v>
      </c>
      <c r="F9" s="57"/>
      <c r="G9" s="41"/>
      <c r="H9" s="58"/>
      <c r="I9" s="55"/>
      <c r="J9" s="15"/>
      <c r="K9" s="98"/>
      <c r="L9" s="117"/>
      <c r="M9" s="25"/>
      <c r="N9" s="98">
        <v>11</v>
      </c>
      <c r="O9" s="56"/>
      <c r="P9" s="56"/>
      <c r="Q9" s="56"/>
      <c r="R9" s="74"/>
      <c r="S9" s="72"/>
      <c r="T9" s="47"/>
      <c r="U9" s="273">
        <f>VLOOKUP(X9,'пр.взв.'!B7:G70,2,FALSE)</f>
        <v>0</v>
      </c>
      <c r="V9" s="273">
        <f>VLOOKUP(X9,'пр.взв.'!B7:G70,3,FALSE)</f>
        <v>0</v>
      </c>
      <c r="W9" s="273">
        <f>VLOOKUP(X9,'пр.взв.'!B7:G70,4,FALSE)</f>
        <v>0</v>
      </c>
      <c r="X9" s="210">
        <v>18</v>
      </c>
    </row>
    <row r="10" spans="1:24" ht="12.75" customHeight="1" thickBot="1">
      <c r="A10" s="217"/>
      <c r="B10" s="214"/>
      <c r="C10" s="214"/>
      <c r="D10" s="214"/>
      <c r="E10" s="41"/>
      <c r="F10" s="42"/>
      <c r="G10" s="46" t="s">
        <v>45</v>
      </c>
      <c r="H10" s="54"/>
      <c r="I10" s="53"/>
      <c r="J10" s="15"/>
      <c r="K10" s="120"/>
      <c r="L10" s="98"/>
      <c r="M10" s="85"/>
      <c r="N10" s="120" t="s">
        <v>133</v>
      </c>
      <c r="O10" s="15"/>
      <c r="P10" s="15"/>
      <c r="Q10" s="15"/>
      <c r="R10" s="46" t="s">
        <v>38</v>
      </c>
      <c r="S10" s="43"/>
      <c r="T10" s="41"/>
      <c r="U10" s="274"/>
      <c r="V10" s="274"/>
      <c r="W10" s="274"/>
      <c r="X10" s="220"/>
    </row>
    <row r="11" spans="1:24" ht="12.75" customHeight="1" thickBot="1">
      <c r="A11" s="211">
        <v>9</v>
      </c>
      <c r="B11" s="213" t="str">
        <f>VLOOKUP(A11,'пр.взв.'!B11:C74,2,FALSE)</f>
        <v>Тимухин Дмитрий Валерьевич</v>
      </c>
      <c r="C11" s="213" t="str">
        <f>VLOOKUP(A11,'пр.взв.'!B7:G70,3,FALSE)</f>
        <v>15.04.1988, МС</v>
      </c>
      <c r="D11" s="213" t="str">
        <f>VLOOKUP(A11,'пр.взв.'!B7:G70,4,FALSE)</f>
        <v>УФО, Свердловская, В.Пышма</v>
      </c>
      <c r="E11" s="30"/>
      <c r="F11" s="41"/>
      <c r="G11" s="47" t="s">
        <v>132</v>
      </c>
      <c r="H11" s="106"/>
      <c r="I11" s="107"/>
      <c r="J11" s="15"/>
      <c r="K11" s="18"/>
      <c r="L11" s="120"/>
      <c r="M11" s="18">
        <v>7</v>
      </c>
      <c r="N11" s="85"/>
      <c r="O11" s="123">
        <v>13</v>
      </c>
      <c r="P11" s="15"/>
      <c r="Q11" s="103"/>
      <c r="R11" s="47" t="s">
        <v>131</v>
      </c>
      <c r="S11" s="43"/>
      <c r="T11" s="30"/>
      <c r="U11" s="213" t="str">
        <f>VLOOKUP(X11,'пр.взв.'!B7:G70,2,FALSE)</f>
        <v>Рыбин Роман Вячеславович</v>
      </c>
      <c r="V11" s="213" t="str">
        <f>VLOOKUP(X11,'пр.взв.'!B7:G70,3,FALSE)</f>
        <v>12.10.1985, МС</v>
      </c>
      <c r="W11" s="213" t="str">
        <f>VLOOKUP(X11,'пр.взв.'!B7:G70,4,FALSE)</f>
        <v>УФО, Свердловская, Екатеринбург</v>
      </c>
      <c r="X11" s="209">
        <v>10</v>
      </c>
    </row>
    <row r="12" spans="1:24" ht="12.75" customHeight="1">
      <c r="A12" s="212"/>
      <c r="B12" s="214"/>
      <c r="C12" s="214"/>
      <c r="D12" s="214"/>
      <c r="E12" s="46" t="s">
        <v>37</v>
      </c>
      <c r="F12" s="59"/>
      <c r="G12" s="41"/>
      <c r="H12" s="52"/>
      <c r="I12" s="108"/>
      <c r="J12" s="26"/>
      <c r="K12" s="117"/>
      <c r="L12" s="18"/>
      <c r="M12" s="58"/>
      <c r="N12" s="99"/>
      <c r="O12" s="58" t="s">
        <v>132</v>
      </c>
      <c r="P12" s="56"/>
      <c r="Q12" s="76"/>
      <c r="R12" s="75"/>
      <c r="S12" s="44"/>
      <c r="T12" s="46" t="s">
        <v>38</v>
      </c>
      <c r="U12" s="214"/>
      <c r="V12" s="214"/>
      <c r="W12" s="214"/>
      <c r="X12" s="210"/>
    </row>
    <row r="13" spans="1:24" ht="12.75" customHeight="1" thickBot="1">
      <c r="A13" s="212">
        <v>25</v>
      </c>
      <c r="B13" s="273">
        <f>VLOOKUP(A13,'пр.взв.'!B13:C76,2,FALSE)</f>
        <v>0</v>
      </c>
      <c r="C13" s="273">
        <f>VLOOKUP(A13,'пр.взв.'!B7:G70,3,FALSE)</f>
        <v>0</v>
      </c>
      <c r="D13" s="273">
        <f>VLOOKUP(A13,'пр.взв.'!B7:G70,4,FALSE)</f>
        <v>0</v>
      </c>
      <c r="E13" s="116"/>
      <c r="F13" s="41"/>
      <c r="G13" s="41"/>
      <c r="H13" s="58"/>
      <c r="I13" s="108"/>
      <c r="J13" s="26"/>
      <c r="K13" s="98"/>
      <c r="L13" s="117"/>
      <c r="M13" s="98"/>
      <c r="N13" s="23">
        <v>13</v>
      </c>
      <c r="O13" s="15"/>
      <c r="P13" s="56"/>
      <c r="Q13" s="101"/>
      <c r="R13" s="30"/>
      <c r="S13" s="30"/>
      <c r="T13" s="124"/>
      <c r="U13" s="273">
        <f>VLOOKUP(X13,'пр.взв.'!B7:G70,2,FALSE)</f>
        <v>0</v>
      </c>
      <c r="V13" s="273">
        <f>VLOOKUP(X13,'пр.взв.'!B7:G70,3,FALSE)</f>
        <v>0</v>
      </c>
      <c r="W13" s="273">
        <f>VLOOKUP(X13,'пр.взв.'!B7:G70,4,FALSE)</f>
        <v>0</v>
      </c>
      <c r="X13" s="210">
        <v>26</v>
      </c>
    </row>
    <row r="14" spans="1:24" ht="12.75" customHeight="1" thickBot="1">
      <c r="A14" s="217"/>
      <c r="B14" s="274"/>
      <c r="C14" s="274"/>
      <c r="D14" s="274"/>
      <c r="E14" s="41"/>
      <c r="F14" s="41"/>
      <c r="G14" s="42"/>
      <c r="H14" s="55"/>
      <c r="I14" s="109"/>
      <c r="J14" s="15"/>
      <c r="K14" s="98"/>
      <c r="L14" s="26"/>
      <c r="M14" s="26"/>
      <c r="N14" s="98"/>
      <c r="P14" s="110"/>
      <c r="Q14" s="42"/>
      <c r="R14" s="30"/>
      <c r="S14" s="30"/>
      <c r="T14" s="41"/>
      <c r="U14" s="274"/>
      <c r="V14" s="274"/>
      <c r="W14" s="274"/>
      <c r="X14" s="220"/>
    </row>
    <row r="15" spans="1:24" ht="12.75" customHeight="1" thickBot="1">
      <c r="A15" s="211">
        <v>5</v>
      </c>
      <c r="B15" s="213" t="str">
        <f>VLOOKUP(A15,'пр.взв.'!B15:C78,2,FALSE)</f>
        <v>Сонгуров Ада Мусаханович</v>
      </c>
      <c r="C15" s="213" t="str">
        <f>VLOOKUP(A15,'пр.взв.'!B7:G70,3,FALSE)</f>
        <v>26.07.1984, МС</v>
      </c>
      <c r="D15" s="213" t="str">
        <f>VLOOKUP(A15,'пр.взв.'!B7:G70,4,FALSE)</f>
        <v>УФО, ХМАО, Радужный</v>
      </c>
      <c r="E15" s="30"/>
      <c r="F15" s="30"/>
      <c r="G15" s="41"/>
      <c r="H15" s="53"/>
      <c r="I15" s="46" t="s">
        <v>41</v>
      </c>
      <c r="J15" s="79"/>
      <c r="K15" s="98"/>
      <c r="L15" s="15"/>
      <c r="M15" s="15"/>
      <c r="N15" s="15"/>
      <c r="O15" s="14"/>
      <c r="P15" s="46" t="s">
        <v>34</v>
      </c>
      <c r="Q15" s="102"/>
      <c r="R15" s="30"/>
      <c r="S15" s="30"/>
      <c r="T15" s="30"/>
      <c r="U15" s="213" t="str">
        <f>VLOOKUP(X15,'пр.взв.'!B7:G70,2,FALSE)</f>
        <v>Дайбов Илья Евгеньевич</v>
      </c>
      <c r="V15" s="213" t="str">
        <f>VLOOKUP(X15,'пр.взв.'!B7:G70,3,FALSE)</f>
        <v>14.01.1988, МС</v>
      </c>
      <c r="W15" s="213" t="str">
        <f>VLOOKUP(X15,'пр.взв.'!B7:G70,4,FALSE)</f>
        <v>СФО, Алтайский, Барнаул</v>
      </c>
      <c r="X15" s="209">
        <v>6</v>
      </c>
    </row>
    <row r="16" spans="1:24" ht="12.75" customHeight="1" thickBot="1">
      <c r="A16" s="212"/>
      <c r="B16" s="214"/>
      <c r="C16" s="214"/>
      <c r="D16" s="214"/>
      <c r="E16" s="46" t="s">
        <v>32</v>
      </c>
      <c r="F16" s="41"/>
      <c r="G16" s="41"/>
      <c r="H16" s="66"/>
      <c r="I16" s="116" t="s">
        <v>132</v>
      </c>
      <c r="J16" s="15"/>
      <c r="K16" s="82"/>
      <c r="L16" s="253" t="s">
        <v>135</v>
      </c>
      <c r="M16" s="253"/>
      <c r="N16" s="15"/>
      <c r="O16" s="102"/>
      <c r="P16" s="47" t="s">
        <v>132</v>
      </c>
      <c r="Q16" s="82"/>
      <c r="R16" s="30"/>
      <c r="S16" s="30"/>
      <c r="T16" s="46" t="s">
        <v>34</v>
      </c>
      <c r="U16" s="214"/>
      <c r="V16" s="214"/>
      <c r="W16" s="214"/>
      <c r="X16" s="210"/>
    </row>
    <row r="17" spans="1:24" ht="12.75" customHeight="1" thickBot="1">
      <c r="A17" s="212">
        <v>21</v>
      </c>
      <c r="B17" s="273">
        <f>VLOOKUP(A17,'пр.взв.'!B17:C80,2,FALSE)</f>
        <v>0</v>
      </c>
      <c r="C17" s="273">
        <f>VLOOKUP(A17,'пр.взв.'!B7:G70,3,FALSE)</f>
        <v>0</v>
      </c>
      <c r="D17" s="273">
        <f>VLOOKUP(A17,'пр.взв.'!B7:G70,4,FALSE)</f>
        <v>0</v>
      </c>
      <c r="E17" s="116"/>
      <c r="F17" s="57"/>
      <c r="G17" s="41"/>
      <c r="H17" s="65"/>
      <c r="I17" s="43"/>
      <c r="J17" s="43"/>
      <c r="K17" s="147">
        <v>3</v>
      </c>
      <c r="L17" s="111"/>
      <c r="M17" s="111"/>
      <c r="N17" s="112"/>
      <c r="O17" s="43"/>
      <c r="P17" s="43"/>
      <c r="Q17" s="82"/>
      <c r="R17" s="74"/>
      <c r="S17" s="72"/>
      <c r="T17" s="47"/>
      <c r="U17" s="273">
        <f>VLOOKUP(X17,'пр.взв.'!B7:G70,2,FALSE)</f>
        <v>0</v>
      </c>
      <c r="V17" s="273">
        <f>VLOOKUP(X17,'пр.взв.'!B7:G70,3,FALSE)</f>
        <v>0</v>
      </c>
      <c r="W17" s="273">
        <f>VLOOKUP(X17,'пр.взв.'!B7:G70,4,FALSE)</f>
        <v>0</v>
      </c>
      <c r="X17" s="210">
        <v>22</v>
      </c>
    </row>
    <row r="18" spans="1:24" ht="12.75" customHeight="1" thickBot="1">
      <c r="A18" s="217"/>
      <c r="B18" s="274"/>
      <c r="C18" s="274"/>
      <c r="D18" s="274"/>
      <c r="E18" s="41"/>
      <c r="F18" s="42"/>
      <c r="G18" s="46" t="s">
        <v>41</v>
      </c>
      <c r="H18" s="67"/>
      <c r="I18" s="43"/>
      <c r="J18" s="43"/>
      <c r="K18" s="267" t="str">
        <f>VLOOKUP(K17,'пр.взв.'!B7:D70,2,FALSE)</f>
        <v>Слободчиков Андрей Васильевич</v>
      </c>
      <c r="L18" s="268"/>
      <c r="M18" s="268"/>
      <c r="N18" s="269"/>
      <c r="O18" s="56"/>
      <c r="P18" s="43"/>
      <c r="Q18" s="104"/>
      <c r="R18" s="46" t="s">
        <v>34</v>
      </c>
      <c r="S18" s="43"/>
      <c r="T18" s="41"/>
      <c r="U18" s="274"/>
      <c r="V18" s="274"/>
      <c r="W18" s="274"/>
      <c r="X18" s="220"/>
    </row>
    <row r="19" spans="1:24" ht="12.75" customHeight="1" thickBot="1">
      <c r="A19" s="211">
        <v>13</v>
      </c>
      <c r="B19" s="213" t="str">
        <f>VLOOKUP(A19,'пр.взв.'!B19:C82,2,FALSE)</f>
        <v>Попов Константин Викторович</v>
      </c>
      <c r="C19" s="213" t="str">
        <f>VLOOKUP(A19,'пр.взв.'!B7:G70,3,FALSE)</f>
        <v>24.10.1986, МС</v>
      </c>
      <c r="D19" s="213" t="str">
        <f>VLOOKUP(A19,'пр.взв.'!B7:G70,4,FALSE)</f>
        <v>СФО, Иркутская, Иркутск, Д</v>
      </c>
      <c r="E19" s="30"/>
      <c r="F19" s="41"/>
      <c r="G19" s="47" t="s">
        <v>131</v>
      </c>
      <c r="H19" s="58"/>
      <c r="I19" s="43"/>
      <c r="J19" s="43"/>
      <c r="K19" s="270"/>
      <c r="L19" s="271"/>
      <c r="M19" s="271"/>
      <c r="N19" s="272"/>
      <c r="O19" s="56"/>
      <c r="P19" s="43"/>
      <c r="Q19" s="43"/>
      <c r="R19" s="47" t="s">
        <v>133</v>
      </c>
      <c r="S19" s="43"/>
      <c r="T19" s="30"/>
      <c r="U19" s="213" t="str">
        <f>VLOOKUP(X19,'пр.взв.'!B7:G70,2,FALSE)</f>
        <v>Никоян Давид Николович</v>
      </c>
      <c r="V19" s="213">
        <f>VLOOKUP(X19,'пр.взв.'!B7:G70,3,FALSE)</f>
        <v>29043</v>
      </c>
      <c r="W19" s="213" t="str">
        <f>VLOOKUP(X19,'пр.взв.'!B7:G70,4,FALSE)</f>
        <v>УФО, Свердловская, Ирбит</v>
      </c>
      <c r="X19" s="209">
        <v>14</v>
      </c>
    </row>
    <row r="20" spans="1:24" ht="12.75" customHeight="1">
      <c r="A20" s="212"/>
      <c r="B20" s="214"/>
      <c r="C20" s="214"/>
      <c r="D20" s="214"/>
      <c r="E20" s="46" t="s">
        <v>41</v>
      </c>
      <c r="F20" s="59"/>
      <c r="G20" s="41"/>
      <c r="H20" s="52"/>
      <c r="I20" s="43"/>
      <c r="J20" s="43"/>
      <c r="K20" s="70"/>
      <c r="L20" s="266" t="s">
        <v>132</v>
      </c>
      <c r="M20" s="266"/>
      <c r="N20" s="56"/>
      <c r="O20" s="76"/>
      <c r="P20" s="43"/>
      <c r="Q20" s="30"/>
      <c r="R20" s="75"/>
      <c r="S20" s="44"/>
      <c r="T20" s="46" t="s">
        <v>42</v>
      </c>
      <c r="U20" s="214"/>
      <c r="V20" s="214"/>
      <c r="W20" s="214"/>
      <c r="X20" s="210"/>
    </row>
    <row r="21" spans="1:24" ht="12.75" customHeight="1" thickBot="1">
      <c r="A21" s="212">
        <v>29</v>
      </c>
      <c r="B21" s="273">
        <f>VLOOKUP(A21,'пр.взв.'!B21:C84,2,FALSE)</f>
        <v>0</v>
      </c>
      <c r="C21" s="273">
        <f>VLOOKUP(A21,'пр.взв.'!B7:G70,3,FALSE)</f>
        <v>0</v>
      </c>
      <c r="D21" s="273">
        <f>VLOOKUP(A21,'пр.взв.'!B7:G70,4,FALSE)</f>
        <v>0</v>
      </c>
      <c r="E21" s="116"/>
      <c r="F21" s="41"/>
      <c r="G21" s="41"/>
      <c r="H21" s="58"/>
      <c r="I21" s="43"/>
      <c r="J21" s="43"/>
      <c r="K21" s="70"/>
      <c r="L21" s="43"/>
      <c r="M21" s="56"/>
      <c r="N21" s="56"/>
      <c r="O21" s="76"/>
      <c r="P21" s="43"/>
      <c r="Q21" s="30"/>
      <c r="R21" s="30"/>
      <c r="S21" s="30"/>
      <c r="T21" s="47"/>
      <c r="U21" s="273">
        <f>VLOOKUP(X21,'пр.взв.'!B7:G70,2,FALSE)</f>
        <v>0</v>
      </c>
      <c r="V21" s="273">
        <f>VLOOKUP(X21,'пр.взв.'!B7:G70,3,FALSE)</f>
        <v>0</v>
      </c>
      <c r="W21" s="273">
        <f>VLOOKUP(X21,'пр.взв.'!B7:G70,4,FALSE)</f>
        <v>0</v>
      </c>
      <c r="X21" s="210">
        <v>30</v>
      </c>
    </row>
    <row r="22" spans="1:24" ht="12.75" customHeight="1" thickBot="1">
      <c r="A22" s="217"/>
      <c r="B22" s="274"/>
      <c r="C22" s="274"/>
      <c r="D22" s="274"/>
      <c r="E22" s="41"/>
      <c r="F22" s="41"/>
      <c r="G22" s="41"/>
      <c r="H22" s="52"/>
      <c r="I22" s="43"/>
      <c r="J22" s="43"/>
      <c r="K22" s="46" t="s">
        <v>28</v>
      </c>
      <c r="L22" s="43"/>
      <c r="M22" s="56"/>
      <c r="N22" s="46" t="s">
        <v>44</v>
      </c>
      <c r="O22" s="76"/>
      <c r="P22" s="43"/>
      <c r="Q22" s="30"/>
      <c r="R22" s="30"/>
      <c r="S22" s="30"/>
      <c r="T22" s="41"/>
      <c r="U22" s="274"/>
      <c r="V22" s="274"/>
      <c r="W22" s="274"/>
      <c r="X22" s="220"/>
    </row>
    <row r="23" spans="1:24" ht="12.75" customHeight="1" thickBot="1">
      <c r="A23" s="211">
        <v>3</v>
      </c>
      <c r="B23" s="213" t="str">
        <f>VLOOKUP(A23,'пр.взв.'!B7:C70,2,FALSE)</f>
        <v>Слободчиков Андрей Васильевич</v>
      </c>
      <c r="C23" s="213" t="str">
        <f>VLOOKUP(A23,'пр.взв.'!B7:G70,3,FALSE)</f>
        <v>15.06.1985, МСМК</v>
      </c>
      <c r="D23" s="213" t="str">
        <f>VLOOKUP(A23,'пр.взв.'!B7:G70,4,FALSE)</f>
        <v>УФО, Свердловская, Екатеринбург</v>
      </c>
      <c r="E23" s="30"/>
      <c r="F23" s="30"/>
      <c r="G23" s="48"/>
      <c r="H23" s="48"/>
      <c r="I23" s="49"/>
      <c r="J23" s="50"/>
      <c r="K23" s="47" t="s">
        <v>132</v>
      </c>
      <c r="L23" s="60"/>
      <c r="M23" s="56"/>
      <c r="N23" s="47" t="s">
        <v>132</v>
      </c>
      <c r="O23" s="76"/>
      <c r="P23" s="43"/>
      <c r="Q23" s="30"/>
      <c r="R23" s="30"/>
      <c r="S23" s="30"/>
      <c r="T23" s="30"/>
      <c r="U23" s="213" t="str">
        <f>VLOOKUP(X23,'пр.взв.'!B7:G70,2,FALSE)</f>
        <v>Байкин Дмитрий Сергеевич</v>
      </c>
      <c r="V23" s="213" t="str">
        <f>VLOOKUP(X23,'пр.взв.'!B7:G70,3,FALSE)</f>
        <v>17.05.1989, КМС</v>
      </c>
      <c r="W23" s="213" t="str">
        <f>VLOOKUP(X23,'пр.взв.'!B7:G70,4,FALSE)</f>
        <v>УФО, Челябинская, Челябинск</v>
      </c>
      <c r="X23" s="209">
        <v>4</v>
      </c>
    </row>
    <row r="24" spans="1:24" ht="12.75" customHeight="1">
      <c r="A24" s="212"/>
      <c r="B24" s="214"/>
      <c r="C24" s="214"/>
      <c r="D24" s="214"/>
      <c r="E24" s="46" t="s">
        <v>28</v>
      </c>
      <c r="F24" s="41"/>
      <c r="G24" s="51"/>
      <c r="H24" s="52"/>
      <c r="I24" s="53"/>
      <c r="J24" s="54"/>
      <c r="K24" s="69"/>
      <c r="L24" s="253" t="s">
        <v>59</v>
      </c>
      <c r="M24" s="253"/>
      <c r="N24" s="56"/>
      <c r="O24" s="76"/>
      <c r="P24" s="43"/>
      <c r="Q24" s="30"/>
      <c r="R24" s="30"/>
      <c r="S24" s="30"/>
      <c r="T24" s="46" t="s">
        <v>30</v>
      </c>
      <c r="U24" s="214"/>
      <c r="V24" s="214"/>
      <c r="W24" s="214"/>
      <c r="X24" s="210"/>
    </row>
    <row r="25" spans="1:24" ht="12.75" customHeight="1" thickBot="1">
      <c r="A25" s="212">
        <v>19</v>
      </c>
      <c r="B25" s="273">
        <f>VLOOKUP(A25,'пр.взв.'!B25:C88,2,FALSE)</f>
        <v>0</v>
      </c>
      <c r="C25" s="273">
        <f>VLOOKUP(A25,'пр.взв.'!B7:G70,3,FALSE)</f>
        <v>0</v>
      </c>
      <c r="D25" s="273">
        <f>VLOOKUP(A25,'пр.взв.'!B7:G70,4,FALSE)</f>
        <v>0</v>
      </c>
      <c r="E25" s="116"/>
      <c r="F25" s="57"/>
      <c r="G25" s="41"/>
      <c r="H25" s="58"/>
      <c r="I25" s="55"/>
      <c r="J25" s="53"/>
      <c r="K25" s="147">
        <v>16</v>
      </c>
      <c r="L25" s="111"/>
      <c r="M25" s="111"/>
      <c r="N25" s="112"/>
      <c r="O25" s="76"/>
      <c r="P25" s="43"/>
      <c r="Q25" s="30"/>
      <c r="R25" s="74"/>
      <c r="S25" s="72"/>
      <c r="T25" s="47"/>
      <c r="U25" s="273">
        <f>VLOOKUP(X25,'пр.взв.'!B7:G70,2,FALSE)</f>
        <v>0</v>
      </c>
      <c r="V25" s="273">
        <f>VLOOKUP(X25,'пр.взв.'!B7:G70,3,FALSE)</f>
        <v>0</v>
      </c>
      <c r="W25" s="273">
        <f>VLOOKUP(X25,'пр.взв.'!B7:G70,4,FALSE)</f>
        <v>0</v>
      </c>
      <c r="X25" s="210">
        <v>20</v>
      </c>
    </row>
    <row r="26" spans="1:24" ht="12.75" customHeight="1" thickBot="1">
      <c r="A26" s="217"/>
      <c r="B26" s="274"/>
      <c r="C26" s="274"/>
      <c r="D26" s="274"/>
      <c r="E26" s="41"/>
      <c r="F26" s="42"/>
      <c r="G26" s="46" t="s">
        <v>28</v>
      </c>
      <c r="H26" s="54"/>
      <c r="I26" s="53"/>
      <c r="J26" s="151"/>
      <c r="K26" s="247" t="str">
        <f>VLOOKUP(K25,'пр.взв.'!B7:D78,2,FALSE)</f>
        <v>Астапов Павел Леонидович</v>
      </c>
      <c r="L26" s="248"/>
      <c r="M26" s="248"/>
      <c r="N26" s="249"/>
      <c r="O26" s="56"/>
      <c r="P26" s="43"/>
      <c r="Q26" s="30"/>
      <c r="R26" s="46" t="s">
        <v>40</v>
      </c>
      <c r="S26" s="43"/>
      <c r="T26" s="41"/>
      <c r="U26" s="274"/>
      <c r="V26" s="274"/>
      <c r="W26" s="274"/>
      <c r="X26" s="220"/>
    </row>
    <row r="27" spans="1:24" ht="12.75" customHeight="1" thickBot="1">
      <c r="A27" s="211">
        <v>11</v>
      </c>
      <c r="B27" s="213" t="str">
        <f>VLOOKUP(A27,'пр.взв.'!B27:C90,2,FALSE)</f>
        <v>Бердников Федор Владимирович</v>
      </c>
      <c r="C27" s="213" t="str">
        <f>VLOOKUP(A27,'пр.взв.'!B7:G70,3,FALSE)</f>
        <v>14.04.1987, МС</v>
      </c>
      <c r="D27" s="213" t="str">
        <f>VLOOKUP(A27,'пр.взв.'!B7:G70,4,FALSE)</f>
        <v>УФО, Свердловская, Ирбит</v>
      </c>
      <c r="E27" s="30"/>
      <c r="F27" s="41"/>
      <c r="G27" s="47" t="s">
        <v>132</v>
      </c>
      <c r="H27" s="63"/>
      <c r="I27" s="54"/>
      <c r="J27" s="151"/>
      <c r="K27" s="250"/>
      <c r="L27" s="251"/>
      <c r="M27" s="251"/>
      <c r="N27" s="252"/>
      <c r="O27" s="56"/>
      <c r="P27" s="73"/>
      <c r="Q27" s="72"/>
      <c r="R27" s="47" t="s">
        <v>131</v>
      </c>
      <c r="S27" s="43"/>
      <c r="T27" s="30"/>
      <c r="U27" s="213" t="str">
        <f>VLOOKUP(X27,'пр.взв.'!B7:G70,2,FALSE)</f>
        <v>Ефремов Константин Александрович</v>
      </c>
      <c r="V27" s="213" t="str">
        <f>VLOOKUP(X27,'пр.взв.'!B7:G70,3,FALSE)</f>
        <v>25.05.1991, КМС</v>
      </c>
      <c r="W27" s="213" t="str">
        <f>VLOOKUP(X27,'пр.взв.'!B7:G70,4,FALSE)</f>
        <v>СФО, Новосибирская, Новосибирск, Д</v>
      </c>
      <c r="X27" s="209">
        <v>12</v>
      </c>
    </row>
    <row r="28" spans="1:24" ht="12.75" customHeight="1">
      <c r="A28" s="212"/>
      <c r="B28" s="214"/>
      <c r="C28" s="214"/>
      <c r="D28" s="214"/>
      <c r="E28" s="46" t="s">
        <v>39</v>
      </c>
      <c r="F28" s="59"/>
      <c r="G28" s="41"/>
      <c r="H28" s="64"/>
      <c r="I28" s="55"/>
      <c r="J28" s="54"/>
      <c r="K28" s="71"/>
      <c r="L28" s="60"/>
      <c r="M28" s="56"/>
      <c r="N28" s="56"/>
      <c r="O28" s="76"/>
      <c r="P28" s="73"/>
      <c r="Q28" s="43"/>
      <c r="R28" s="75"/>
      <c r="S28" s="44"/>
      <c r="T28" s="46" t="s">
        <v>40</v>
      </c>
      <c r="U28" s="214"/>
      <c r="V28" s="214"/>
      <c r="W28" s="214"/>
      <c r="X28" s="210"/>
    </row>
    <row r="29" spans="1:24" ht="12.75" customHeight="1" thickBot="1">
      <c r="A29" s="212">
        <v>27</v>
      </c>
      <c r="B29" s="273">
        <f>VLOOKUP(A29,'пр.взв.'!B29:C92,2,FALSE)</f>
        <v>0</v>
      </c>
      <c r="C29" s="273">
        <f>VLOOKUP(A29,'пр.взв.'!B7:G70,3,FALSE)</f>
        <v>0</v>
      </c>
      <c r="D29" s="273">
        <f>VLOOKUP(A29,'пр.взв.'!B7:G70,4,FALSE)</f>
        <v>0</v>
      </c>
      <c r="E29" s="116"/>
      <c r="F29" s="41"/>
      <c r="G29" s="41"/>
      <c r="H29" s="65"/>
      <c r="I29" s="55"/>
      <c r="J29" s="53"/>
      <c r="K29" s="71"/>
      <c r="L29" s="60"/>
      <c r="M29" s="56"/>
      <c r="N29" s="56"/>
      <c r="O29" s="76"/>
      <c r="P29" s="73"/>
      <c r="Q29" s="43"/>
      <c r="R29" s="30"/>
      <c r="S29" s="30"/>
      <c r="T29" s="47"/>
      <c r="U29" s="273">
        <f>VLOOKUP(X29,'пр.взв.'!B7:G70,2,FALSE)</f>
        <v>0</v>
      </c>
      <c r="V29" s="273">
        <f>VLOOKUP(X29,'пр.взв.'!B7:G70,3,FALSE)</f>
        <v>0</v>
      </c>
      <c r="W29" s="273">
        <f>VLOOKUP(X29,'пр.взв.'!B7:G70,4,FALSE)</f>
        <v>0</v>
      </c>
      <c r="X29" s="210">
        <v>28</v>
      </c>
    </row>
    <row r="30" spans="1:24" ht="12.75" customHeight="1" thickBot="1">
      <c r="A30" s="217"/>
      <c r="B30" s="274"/>
      <c r="C30" s="274"/>
      <c r="D30" s="274"/>
      <c r="E30" s="41"/>
      <c r="F30" s="41"/>
      <c r="G30" s="42"/>
      <c r="H30" s="55"/>
      <c r="I30" s="46" t="s">
        <v>28</v>
      </c>
      <c r="J30" s="68"/>
      <c r="K30" s="70"/>
      <c r="L30" s="43"/>
      <c r="M30" s="56"/>
      <c r="N30" s="56"/>
      <c r="O30" s="77"/>
      <c r="P30" s="46" t="s">
        <v>44</v>
      </c>
      <c r="Q30" s="43"/>
      <c r="R30" s="30"/>
      <c r="S30" s="30"/>
      <c r="T30" s="41"/>
      <c r="U30" s="274"/>
      <c r="V30" s="274"/>
      <c r="W30" s="274"/>
      <c r="X30" s="220"/>
    </row>
    <row r="31" spans="1:24" ht="12.75" customHeight="1" thickBot="1">
      <c r="A31" s="211">
        <v>7</v>
      </c>
      <c r="B31" s="213" t="str">
        <f>VLOOKUP(A31,'пр.взв.'!B7:C70,2,FALSE)</f>
        <v>Ковалев Артем Валентинович</v>
      </c>
      <c r="C31" s="213" t="str">
        <f>VLOOKUP(A31,'пр.взв.'!B7:G70,3,FALSE)</f>
        <v>19.12.1988, КМС</v>
      </c>
      <c r="D31" s="213" t="str">
        <f>VLOOKUP(A31,'пр.взв.'!B7:G70,4,FALSE)</f>
        <v>СФО, Новосибирская, Новосибирск, Д</v>
      </c>
      <c r="E31" s="30"/>
      <c r="F31" s="30"/>
      <c r="G31" s="41"/>
      <c r="H31" s="53"/>
      <c r="I31" s="47" t="s">
        <v>131</v>
      </c>
      <c r="J31" s="55"/>
      <c r="K31" s="43"/>
      <c r="L31" s="43"/>
      <c r="M31" s="56"/>
      <c r="N31" s="56"/>
      <c r="O31" s="56"/>
      <c r="P31" s="47" t="s">
        <v>133</v>
      </c>
      <c r="Q31" s="43"/>
      <c r="R31" s="30"/>
      <c r="S31" s="30"/>
      <c r="T31" s="30"/>
      <c r="U31" s="213" t="str">
        <f>VLOOKUP(X31,'пр.взв.'!B7:G70,2,FALSE)</f>
        <v>Разумов Олег Николаевич</v>
      </c>
      <c r="V31" s="213" t="str">
        <f>VLOOKUP(X31,'пр.взв.'!B7:G70,3,FALSE)</f>
        <v>14.06.1971, МС</v>
      </c>
      <c r="W31" s="213" t="str">
        <f>VLOOKUP(X31,'пр.взв.'!B7:G70,4,FALSE)</f>
        <v>УФО, Свердловская, Екатеринбург</v>
      </c>
      <c r="X31" s="209">
        <v>8</v>
      </c>
    </row>
    <row r="32" spans="1:24" ht="12.75" customHeight="1">
      <c r="A32" s="212"/>
      <c r="B32" s="214"/>
      <c r="C32" s="214"/>
      <c r="D32" s="214"/>
      <c r="E32" s="46" t="s">
        <v>35</v>
      </c>
      <c r="F32" s="41"/>
      <c r="G32" s="41"/>
      <c r="H32" s="66"/>
      <c r="I32" s="43"/>
      <c r="J32" s="168" t="s">
        <v>3</v>
      </c>
      <c r="P32" s="43"/>
      <c r="Q32" s="70"/>
      <c r="R32" s="30"/>
      <c r="S32" s="30"/>
      <c r="T32" s="46" t="s">
        <v>36</v>
      </c>
      <c r="U32" s="214"/>
      <c r="V32" s="214"/>
      <c r="W32" s="214"/>
      <c r="X32" s="210"/>
    </row>
    <row r="33" spans="1:24" ht="12.75" customHeight="1" thickBot="1">
      <c r="A33" s="212">
        <v>23</v>
      </c>
      <c r="B33" s="273">
        <f>VLOOKUP(A33,'пр.взв.'!B33:C96,2,FALSE)</f>
        <v>0</v>
      </c>
      <c r="C33" s="273">
        <f>VLOOKUP(A33,'пр.взв.'!B7:G70,3,FALSE)</f>
        <v>0</v>
      </c>
      <c r="D33" s="273">
        <f>VLOOKUP(A33,'пр.взв.'!B7:G70,4,FALSE)</f>
        <v>0</v>
      </c>
      <c r="E33" s="116"/>
      <c r="F33" s="57"/>
      <c r="G33" s="41"/>
      <c r="H33" s="65"/>
      <c r="I33" s="43"/>
      <c r="J33" s="168"/>
      <c r="K33" s="115"/>
      <c r="L33" s="122"/>
      <c r="M33" s="122"/>
      <c r="N33" s="122"/>
      <c r="O33" s="122"/>
      <c r="Q33" s="70"/>
      <c r="R33" s="74"/>
      <c r="S33" s="72"/>
      <c r="T33" s="47"/>
      <c r="U33" s="273">
        <f>VLOOKUP(X33,'пр.взв.'!B7:G70,2,FALSE)</f>
        <v>0</v>
      </c>
      <c r="V33" s="273">
        <f>VLOOKUP(X33,'пр.взв.'!B7:G70,3,FALSE)</f>
        <v>0</v>
      </c>
      <c r="W33" s="273">
        <f>VLOOKUP(X33,'пр.взв.'!B7:G70,4,FALSE)</f>
        <v>0</v>
      </c>
      <c r="X33" s="210">
        <v>24</v>
      </c>
    </row>
    <row r="34" spans="1:24" ht="12.75" customHeight="1" thickBot="1">
      <c r="A34" s="217"/>
      <c r="B34" s="274"/>
      <c r="C34" s="274"/>
      <c r="D34" s="274"/>
      <c r="E34" s="41"/>
      <c r="F34" s="42"/>
      <c r="G34" s="46" t="s">
        <v>35</v>
      </c>
      <c r="H34" s="67"/>
      <c r="I34" s="43"/>
      <c r="J34" s="43"/>
      <c r="K34" s="121"/>
      <c r="L34" s="98"/>
      <c r="M34" s="15"/>
      <c r="N34" s="111"/>
      <c r="O34" s="113"/>
      <c r="Q34" s="77"/>
      <c r="R34" s="46" t="s">
        <v>44</v>
      </c>
      <c r="S34" s="43"/>
      <c r="T34" s="41"/>
      <c r="U34" s="274"/>
      <c r="V34" s="274"/>
      <c r="W34" s="274"/>
      <c r="X34" s="220"/>
    </row>
    <row r="35" spans="1:24" ht="12.75" customHeight="1" thickBot="1">
      <c r="A35" s="211">
        <v>15</v>
      </c>
      <c r="B35" s="213" t="str">
        <f>VLOOKUP(A35,'пр.взв.'!B35:C98,2,FALSE)</f>
        <v>Ахметов Рустам Айдарович </v>
      </c>
      <c r="C35" s="213" t="str">
        <f>VLOOKUP(A35,'пр.взв.'!B7:G70,3,FALSE)</f>
        <v>17.12.1988, КМС</v>
      </c>
      <c r="D35" s="213" t="str">
        <f>VLOOKUP(A35,'пр.взв.'!B7:G70,4,FALSE)</f>
        <v>УФО, Челябинская, Магнитогорск</v>
      </c>
      <c r="E35" s="30"/>
      <c r="F35" s="41"/>
      <c r="G35" s="47" t="s">
        <v>131</v>
      </c>
      <c r="H35" s="58"/>
      <c r="I35" s="43"/>
      <c r="J35" s="43"/>
      <c r="K35" s="18"/>
      <c r="L35" s="120"/>
      <c r="M35" s="98">
        <v>8</v>
      </c>
      <c r="N35" s="118"/>
      <c r="O35" s="119"/>
      <c r="Q35" s="56"/>
      <c r="R35" s="47" t="s">
        <v>133</v>
      </c>
      <c r="S35" s="43"/>
      <c r="T35" s="30"/>
      <c r="U35" s="213" t="str">
        <f>VLOOKUP(X35,'пр.взв.'!B7:G70,2,FALSE)</f>
        <v>Астапов Павел Леонидович</v>
      </c>
      <c r="V35" s="213" t="str">
        <f>VLOOKUP(X35,'пр.взв.'!B7:G70,3,FALSE)</f>
        <v>15.06.1979, МСМК</v>
      </c>
      <c r="W35" s="213" t="str">
        <f>VLOOKUP(X35,'пр.взв.'!B7:G70,4,FALSE)</f>
        <v>УФО, Свердловская, В.Пышма</v>
      </c>
      <c r="X35" s="209">
        <v>16</v>
      </c>
    </row>
    <row r="36" spans="1:24" ht="12.75" customHeight="1">
      <c r="A36" s="212"/>
      <c r="B36" s="214"/>
      <c r="C36" s="214"/>
      <c r="D36" s="214"/>
      <c r="E36" s="46" t="s">
        <v>43</v>
      </c>
      <c r="F36" s="59"/>
      <c r="G36" s="41"/>
      <c r="H36" s="52"/>
      <c r="I36" s="43"/>
      <c r="J36" s="43"/>
      <c r="K36" s="117"/>
      <c r="L36" s="23"/>
      <c r="M36" s="120"/>
      <c r="N36" s="26"/>
      <c r="O36" s="56"/>
      <c r="Q36" s="56"/>
      <c r="R36" s="75"/>
      <c r="S36" s="44"/>
      <c r="T36" s="46" t="s">
        <v>44</v>
      </c>
      <c r="U36" s="214"/>
      <c r="V36" s="214"/>
      <c r="W36" s="214"/>
      <c r="X36" s="210"/>
    </row>
    <row r="37" spans="1:24" ht="12.75" customHeight="1" thickBot="1">
      <c r="A37" s="212">
        <v>31</v>
      </c>
      <c r="B37" s="273">
        <f>VLOOKUP(A37,'пр.взв.'!B37:C100,2,FALSE)</f>
        <v>0</v>
      </c>
      <c r="C37" s="273">
        <f>VLOOKUP(A37,'пр.взв.'!B7:G70,3,FALSE)</f>
        <v>0</v>
      </c>
      <c r="D37" s="273">
        <f>VLOOKUP(A37,'пр.взв.'!B7:G70,4,FALSE)</f>
        <v>0</v>
      </c>
      <c r="E37" s="116"/>
      <c r="F37" s="41"/>
      <c r="G37" s="41"/>
      <c r="H37" s="58"/>
      <c r="I37" s="43"/>
      <c r="J37" s="43"/>
      <c r="K37" s="98"/>
      <c r="L37" s="117"/>
      <c r="M37" s="25"/>
      <c r="N37" s="98">
        <v>12</v>
      </c>
      <c r="O37" s="56"/>
      <c r="R37" s="30"/>
      <c r="S37" s="30"/>
      <c r="T37" s="47"/>
      <c r="U37" s="273">
        <f>VLOOKUP(X37,'пр.взв.'!B7:G70,2,FALSE)</f>
        <v>0</v>
      </c>
      <c r="V37" s="278">
        <f>VLOOKUP(X37,'пр.взв.'!B7:G70,3,FALSE)</f>
        <v>0</v>
      </c>
      <c r="W37" s="273">
        <f>VLOOKUP(X37,'пр.взв.'!B7:G70,4,FALSE)</f>
        <v>0</v>
      </c>
      <c r="X37" s="210">
        <v>32</v>
      </c>
    </row>
    <row r="38" spans="1:24" ht="12.75" customHeight="1" thickBot="1">
      <c r="A38" s="217"/>
      <c r="B38" s="275"/>
      <c r="C38" s="275"/>
      <c r="D38" s="275"/>
      <c r="E38" s="41"/>
      <c r="F38" s="41"/>
      <c r="G38" s="41"/>
      <c r="H38" s="52"/>
      <c r="I38" s="43"/>
      <c r="J38" s="43"/>
      <c r="K38" s="120"/>
      <c r="L38" s="98"/>
      <c r="M38" s="85"/>
      <c r="N38" s="120" t="s">
        <v>133</v>
      </c>
      <c r="O38" s="15"/>
      <c r="Q38" s="42"/>
      <c r="R38" s="30"/>
      <c r="S38" s="30"/>
      <c r="T38" s="41"/>
      <c r="U38" s="275"/>
      <c r="V38" s="279"/>
      <c r="W38" s="275"/>
      <c r="X38" s="220"/>
    </row>
    <row r="39" spans="1:19" ht="12.75" customHeight="1" thickBot="1">
      <c r="A39" s="1"/>
      <c r="B39" s="1"/>
      <c r="C39" s="1"/>
      <c r="E39" s="41"/>
      <c r="F39" s="41"/>
      <c r="G39" s="41"/>
      <c r="H39" s="43"/>
      <c r="I39" s="55"/>
      <c r="J39" s="53"/>
      <c r="K39" s="18"/>
      <c r="L39" s="120"/>
      <c r="M39" s="18">
        <v>12</v>
      </c>
      <c r="N39" s="85"/>
      <c r="O39" s="123">
        <v>12</v>
      </c>
      <c r="P39" s="125">
        <v>12</v>
      </c>
      <c r="Q39" s="41"/>
      <c r="R39" s="43"/>
      <c r="S39" s="30"/>
    </row>
    <row r="40" spans="1:20" ht="12.75" customHeight="1">
      <c r="A40" s="135" t="str">
        <f>HYPERLINK('[1]реквизиты'!$A$6)</f>
        <v>Гл. судья, судья МК</v>
      </c>
      <c r="B40" s="136"/>
      <c r="C40" s="141"/>
      <c r="D40" s="129"/>
      <c r="F40" s="138" t="str">
        <f>HYPERLINK('[1]реквизиты'!$G$6)</f>
        <v>Р.Г.Залеев</v>
      </c>
      <c r="G40" s="32"/>
      <c r="I40" s="32"/>
      <c r="J40" s="53"/>
      <c r="K40" s="117"/>
      <c r="L40" s="18"/>
      <c r="M40" s="58"/>
      <c r="N40" s="99"/>
      <c r="O40" s="58" t="s">
        <v>131</v>
      </c>
      <c r="P40" s="15"/>
      <c r="Q40" s="259" t="str">
        <f>VLOOKUP(P39,'пр.взв.'!B7:E70,2,FALSE)</f>
        <v>Ефремов Константин Александрович</v>
      </c>
      <c r="R40" s="260"/>
      <c r="S40" s="260"/>
      <c r="T40" s="261"/>
    </row>
    <row r="41" spans="1:20" ht="12.75" customHeight="1" thickBot="1">
      <c r="A41" s="32"/>
      <c r="B41" s="32"/>
      <c r="C41" s="142"/>
      <c r="D41" s="143"/>
      <c r="E41" s="20"/>
      <c r="F41" s="139" t="str">
        <f>HYPERLINK('[1]реквизиты'!$G$7)</f>
        <v>/Октябрьск/</v>
      </c>
      <c r="H41" s="32"/>
      <c r="I41" s="32"/>
      <c r="J41" s="140"/>
      <c r="K41" s="98"/>
      <c r="L41" s="117"/>
      <c r="M41" s="98"/>
      <c r="N41" s="23">
        <v>6</v>
      </c>
      <c r="O41" s="15"/>
      <c r="P41" s="15"/>
      <c r="Q41" s="262"/>
      <c r="R41" s="263"/>
      <c r="S41" s="263"/>
      <c r="T41" s="264"/>
    </row>
    <row r="42" spans="1:43" ht="12.75" customHeight="1">
      <c r="A42" s="135" t="str">
        <f>HYPERLINK('[1]реквизиты'!$A$8)</f>
        <v>Гл. секретарь, судья МК</v>
      </c>
      <c r="B42" s="32"/>
      <c r="C42" s="144"/>
      <c r="D42" s="128"/>
      <c r="E42" s="14"/>
      <c r="F42" s="138" t="str">
        <f>HYPERLINK('[1]реквизиты'!$G$8)</f>
        <v>С.М.Трескин</v>
      </c>
      <c r="G42" s="32"/>
      <c r="I42" s="32"/>
      <c r="J42" s="32"/>
      <c r="K42" s="15"/>
      <c r="L42" s="26"/>
      <c r="M42" s="26"/>
      <c r="N42" s="98"/>
      <c r="O42" s="56"/>
      <c r="P42" s="15"/>
      <c r="Q42" s="42"/>
      <c r="R42" s="42" t="s">
        <v>24</v>
      </c>
      <c r="V42" s="30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2"/>
      <c r="B43" s="32"/>
      <c r="C43" s="32"/>
      <c r="D43" s="130"/>
      <c r="E43" s="130"/>
      <c r="F43" s="139" t="str">
        <f>HYPERLINK('[1]реквизиты'!$G$9)</f>
        <v>/Бийск/</v>
      </c>
      <c r="H43" s="130"/>
      <c r="I43" s="130"/>
      <c r="J43" s="130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31">
        <f>HYPERLINK('[1]реквизиты'!$A$20)</f>
      </c>
      <c r="B44" s="132"/>
      <c r="C44" s="133"/>
      <c r="D44" s="133"/>
      <c r="E44" s="60"/>
      <c r="F44" s="133"/>
      <c r="G44" s="134">
        <f>HYPERLINK('[1]реквизиты'!$G$20)</f>
      </c>
      <c r="H44" s="60"/>
      <c r="I44" s="60"/>
      <c r="J44" s="133"/>
      <c r="K44" s="15"/>
      <c r="L44" s="15"/>
      <c r="M44" s="15"/>
      <c r="N44" s="15"/>
      <c r="O44" s="43"/>
      <c r="P44" s="114">
        <f>HYPERLINK('[1]реквизиты'!$A$22)</f>
      </c>
      <c r="Q44" s="43"/>
      <c r="R44" s="43"/>
      <c r="S44" s="43"/>
      <c r="T44" s="43"/>
      <c r="U44" s="15"/>
      <c r="V44" s="61">
        <f>HYPERLINK('[1]реквизиты'!$G$22)</f>
      </c>
      <c r="W44" s="15"/>
      <c r="X44" s="15"/>
      <c r="Y44" s="43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3"/>
      <c r="F45" s="15"/>
      <c r="G45" s="62">
        <f>HYPERLINK('[1]реквизиты'!$G$21)</f>
      </c>
      <c r="H45" s="43"/>
      <c r="I45" s="43"/>
      <c r="J45" s="43"/>
      <c r="K45" s="43"/>
      <c r="L45" s="43"/>
      <c r="M45" s="43"/>
      <c r="N45" s="43"/>
      <c r="O45" s="43"/>
      <c r="P45" s="15"/>
      <c r="Q45" s="15"/>
      <c r="R45" s="15"/>
      <c r="S45" s="15"/>
      <c r="T45" s="15"/>
      <c r="U45" s="15"/>
      <c r="V45" s="6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15"/>
      <c r="U47" s="15"/>
      <c r="V47" s="15"/>
      <c r="W47" s="15"/>
      <c r="X47" s="15"/>
    </row>
    <row r="48" spans="3:24" ht="12.75">
      <c r="C48" s="15"/>
      <c r="D48" s="15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15"/>
      <c r="U48" s="15"/>
      <c r="V48" s="15"/>
      <c r="W48" s="15"/>
      <c r="X48" s="15"/>
    </row>
    <row r="49" spans="3:24" ht="12.75">
      <c r="C49" s="15"/>
      <c r="D49" s="15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15"/>
      <c r="U49" s="15"/>
      <c r="V49" s="15"/>
      <c r="W49" s="15"/>
      <c r="X49" s="15"/>
    </row>
    <row r="50" spans="3:24" ht="12.75">
      <c r="C50" s="15"/>
      <c r="D50" s="15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15"/>
      <c r="U50" s="15"/>
      <c r="V50" s="15"/>
      <c r="W50" s="15"/>
      <c r="X50" s="15"/>
    </row>
    <row r="51" spans="5:19" ht="12.75"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5:19" ht="12.75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5:19" ht="12.75"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5:19" ht="12.75"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5:19" ht="12.75"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5:19" ht="12.75"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5:19" ht="12.7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5:19" ht="12.7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5:19" ht="12.7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5:19" ht="12.7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5:19" ht="12.7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5:19" ht="12.75"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5:19" ht="12.75"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5:19" ht="12.75"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5:19" ht="12.75"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5:19" ht="12.75"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ht="12.75">
      <c r="E67" s="30"/>
    </row>
    <row r="68" ht="12.75">
      <c r="E68" s="30"/>
    </row>
    <row r="69" ht="12.75">
      <c r="E69" s="30"/>
    </row>
    <row r="70" ht="12.75">
      <c r="E70" s="30"/>
    </row>
    <row r="71" ht="12.75">
      <c r="E71" s="30"/>
    </row>
    <row r="72" ht="12.75">
      <c r="E72" s="30"/>
    </row>
    <row r="73" ht="12.75">
      <c r="E73" s="30"/>
    </row>
    <row r="74" ht="12.75">
      <c r="E74" s="30"/>
    </row>
    <row r="75" ht="12.75">
      <c r="E75" s="30"/>
    </row>
    <row r="76" ht="12.75">
      <c r="E76" s="30"/>
    </row>
    <row r="77" ht="12.75">
      <c r="E77" s="30"/>
    </row>
    <row r="78" ht="12.75">
      <c r="E78" s="30"/>
    </row>
    <row r="79" ht="12.75">
      <c r="E79" s="30"/>
    </row>
    <row r="80" ht="12.75">
      <c r="E80" s="30"/>
    </row>
    <row r="81" ht="12.75">
      <c r="E81" s="30"/>
    </row>
    <row r="82" ht="12.75">
      <c r="E82" s="30"/>
    </row>
    <row r="83" ht="12.75">
      <c r="E83" s="30"/>
    </row>
  </sheetData>
  <mergeCells count="144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W7:W8"/>
    <mergeCell ref="W9:W10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I5:I6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K26:N27"/>
    <mergeCell ref="L24:M24"/>
    <mergeCell ref="A1:X1"/>
    <mergeCell ref="V4:W5"/>
    <mergeCell ref="A2:X2"/>
    <mergeCell ref="F3:S3"/>
    <mergeCell ref="X5:X6"/>
    <mergeCell ref="P5:S6"/>
    <mergeCell ref="A5:A6"/>
    <mergeCell ref="F4:S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workbookViewId="0" topLeftCell="A1">
      <selection activeCell="I11" sqref="A1:I12"/>
    </sheetView>
  </sheetViews>
  <sheetFormatPr defaultColWidth="9.140625" defaultRowHeight="12.75"/>
  <cols>
    <col min="1" max="1" width="1.7109375" style="160" customWidth="1"/>
    <col min="2" max="2" width="4.7109375" style="160" customWidth="1"/>
    <col min="3" max="3" width="19.7109375" style="160" customWidth="1"/>
    <col min="4" max="4" width="7.7109375" style="160" customWidth="1"/>
    <col min="5" max="5" width="12.7109375" style="160" customWidth="1"/>
    <col min="6" max="6" width="30.7109375" style="160" customWidth="1"/>
    <col min="7" max="9" width="7.7109375" style="160" customWidth="1"/>
    <col min="10" max="10" width="3.140625" style="160" customWidth="1"/>
    <col min="11" max="16384" width="9.140625" style="160" customWidth="1"/>
  </cols>
  <sheetData>
    <row r="1" spans="1:9" ht="23.25" customHeight="1">
      <c r="A1" s="159"/>
      <c r="B1" s="303" t="s">
        <v>71</v>
      </c>
      <c r="C1" s="303"/>
      <c r="D1" s="303"/>
      <c r="E1" s="303"/>
      <c r="F1" s="303"/>
      <c r="G1" s="303"/>
      <c r="H1" s="303"/>
      <c r="I1" s="303"/>
    </row>
    <row r="2" spans="1:9" ht="21" customHeight="1" thickBot="1">
      <c r="A2" s="159"/>
      <c r="B2" s="161"/>
      <c r="C2" s="161" t="s">
        <v>134</v>
      </c>
      <c r="D2" s="161"/>
      <c r="E2" s="161"/>
      <c r="F2" s="192" t="s">
        <v>74</v>
      </c>
      <c r="G2" s="192"/>
      <c r="H2" s="161"/>
      <c r="I2" s="161"/>
    </row>
    <row r="3" spans="1:9" ht="12.75" customHeight="1">
      <c r="A3" s="314"/>
      <c r="B3" s="304" t="s">
        <v>5</v>
      </c>
      <c r="C3" s="306" t="s">
        <v>6</v>
      </c>
      <c r="D3" s="308" t="s">
        <v>16</v>
      </c>
      <c r="E3" s="306" t="s">
        <v>17</v>
      </c>
      <c r="F3" s="306" t="s">
        <v>18</v>
      </c>
      <c r="G3" s="308" t="s">
        <v>72</v>
      </c>
      <c r="H3" s="306" t="s">
        <v>19</v>
      </c>
      <c r="I3" s="310" t="s">
        <v>20</v>
      </c>
    </row>
    <row r="4" spans="1:9" ht="13.5" thickBot="1">
      <c r="A4" s="314"/>
      <c r="B4" s="305"/>
      <c r="C4" s="307"/>
      <c r="D4" s="309"/>
      <c r="E4" s="307"/>
      <c r="F4" s="307"/>
      <c r="G4" s="309"/>
      <c r="H4" s="307"/>
      <c r="I4" s="311"/>
    </row>
    <row r="5" spans="1:9" ht="12.75" customHeight="1">
      <c r="A5" s="314"/>
      <c r="B5" s="292">
        <v>11</v>
      </c>
      <c r="C5" s="198" t="str">
        <f>VLOOKUP(B5,'пр.взв.'!B5:E80,2,FALSE)</f>
        <v>Бердников Федор Владимирович</v>
      </c>
      <c r="D5" s="198" t="str">
        <f>VLOOKUP(C5,'пр.взв.'!C5:F80,2,FALSE)</f>
        <v>14.04.1987, МС</v>
      </c>
      <c r="E5" s="198" t="str">
        <f>VLOOKUP(D5,'пр.взв.'!D5:G80,2,FALSE)</f>
        <v>УФО, Свердловская, Ирбит</v>
      </c>
      <c r="F5" s="294"/>
      <c r="G5" s="294"/>
      <c r="H5" s="280"/>
      <c r="I5" s="282"/>
    </row>
    <row r="6" spans="1:9" ht="12.75">
      <c r="A6" s="314"/>
      <c r="B6" s="284"/>
      <c r="C6" s="198"/>
      <c r="D6" s="198"/>
      <c r="E6" s="198"/>
      <c r="F6" s="288"/>
      <c r="G6" s="288"/>
      <c r="H6" s="281"/>
      <c r="I6" s="283"/>
    </row>
    <row r="7" spans="1:9" ht="12.75">
      <c r="A7" s="314"/>
      <c r="B7" s="284">
        <v>7</v>
      </c>
      <c r="C7" s="198" t="str">
        <f>VLOOKUP(B7,'пр.взв.'!B7:E70,2,FALSE)</f>
        <v>Ковалев Артем Валентинович</v>
      </c>
      <c r="D7" s="198" t="str">
        <f>VLOOKUP(B7,'пр.взв.'!B7:G70,3,FALSE)</f>
        <v>19.12.1988, КМС</v>
      </c>
      <c r="E7" s="198" t="str">
        <f>VLOOKUP(C7,'пр.взв.'!C7:H70,3,FALSE)</f>
        <v>СФО, Новосибирская, Новосибирск, Д</v>
      </c>
      <c r="F7" s="288"/>
      <c r="G7" s="288"/>
      <c r="H7" s="281"/>
      <c r="I7" s="283"/>
    </row>
    <row r="8" spans="1:9" ht="13.5" thickBot="1">
      <c r="A8" s="314"/>
      <c r="B8" s="285"/>
      <c r="C8" s="198"/>
      <c r="D8" s="198"/>
      <c r="E8" s="198"/>
      <c r="F8" s="289"/>
      <c r="G8" s="289"/>
      <c r="H8" s="290"/>
      <c r="I8" s="291"/>
    </row>
    <row r="9" spans="1:9" ht="12.75" customHeight="1">
      <c r="A9" s="314"/>
      <c r="B9" s="302">
        <v>8</v>
      </c>
      <c r="C9" s="198" t="str">
        <f>VLOOKUP(B9,'пр.взв.'!B7:E72,2,FALSE)</f>
        <v>Разумов Олег Николаевич</v>
      </c>
      <c r="D9" s="198" t="str">
        <f>VLOOKUP(C9,'пр.взв.'!C7:F72,2,FALSE)</f>
        <v>14.06.1971, МС</v>
      </c>
      <c r="E9" s="198" t="str">
        <f>VLOOKUP(D9,'пр.взв.'!D7:G72,2,FALSE)</f>
        <v>УФО, Свердловская, Екатеринбург</v>
      </c>
      <c r="F9" s="300"/>
      <c r="G9" s="300"/>
      <c r="H9" s="295"/>
      <c r="I9" s="296"/>
    </row>
    <row r="10" spans="1:9" ht="12.75">
      <c r="A10" s="314"/>
      <c r="B10" s="284"/>
      <c r="C10" s="198"/>
      <c r="D10" s="198"/>
      <c r="E10" s="198"/>
      <c r="F10" s="288"/>
      <c r="G10" s="288"/>
      <c r="H10" s="281"/>
      <c r="I10" s="283"/>
    </row>
    <row r="11" spans="1:9" ht="12.75" customHeight="1">
      <c r="A11" s="314"/>
      <c r="B11" s="284">
        <v>12</v>
      </c>
      <c r="C11" s="198" t="str">
        <f>VLOOKUP(B11,'пр.взв.'!B7:E74,2,FALSE)</f>
        <v>Ефремов Константин Александрович</v>
      </c>
      <c r="D11" s="198" t="str">
        <f>VLOOKUP(C11,'пр.взв.'!C7:F74,2,FALSE)</f>
        <v>25.05.1991, КМС</v>
      </c>
      <c r="E11" s="198" t="str">
        <f>VLOOKUP(D11,'пр.взв.'!D7:G74,2,FALSE)</f>
        <v>СФО, Новосибирская, Новосибирск, Д</v>
      </c>
      <c r="F11" s="288"/>
      <c r="G11" s="288"/>
      <c r="H11" s="281"/>
      <c r="I11" s="283"/>
    </row>
    <row r="12" spans="1:9" ht="13.5" thickBot="1">
      <c r="A12" s="314"/>
      <c r="B12" s="301"/>
      <c r="C12" s="198"/>
      <c r="D12" s="198"/>
      <c r="E12" s="198"/>
      <c r="F12" s="297"/>
      <c r="G12" s="297"/>
      <c r="H12" s="298"/>
      <c r="I12" s="299"/>
    </row>
    <row r="13" spans="1:9" ht="12.75" customHeight="1">
      <c r="A13" s="314"/>
      <c r="B13" s="292"/>
      <c r="C13" s="198" t="e">
        <f>VLOOKUP(B13,'пр.взв.'!B7:E76,2,FALSE)</f>
        <v>#N/A</v>
      </c>
      <c r="D13" s="198" t="e">
        <f>VLOOKUP(C13,'пр.взв.'!C7:F76,2,FALSE)</f>
        <v>#N/A</v>
      </c>
      <c r="E13" s="198" t="e">
        <f>VLOOKUP(D13,'пр.взв.'!D7:G76,2,FALSE)</f>
        <v>#N/A</v>
      </c>
      <c r="F13" s="294"/>
      <c r="G13" s="294"/>
      <c r="H13" s="280"/>
      <c r="I13" s="282"/>
    </row>
    <row r="14" spans="1:9" ht="12.75">
      <c r="A14" s="314"/>
      <c r="B14" s="284"/>
      <c r="C14" s="198"/>
      <c r="D14" s="198"/>
      <c r="E14" s="198"/>
      <c r="F14" s="288"/>
      <c r="G14" s="288"/>
      <c r="H14" s="281"/>
      <c r="I14" s="283"/>
    </row>
    <row r="15" spans="1:9" ht="12.75" customHeight="1">
      <c r="A15" s="314"/>
      <c r="B15" s="284">
        <v>11</v>
      </c>
      <c r="C15" s="198" t="str">
        <f>VLOOKUP(B15,'пр.взв.'!B7:E78,2,FALSE)</f>
        <v>Бердников Федор Владимирович</v>
      </c>
      <c r="D15" s="198" t="str">
        <f>VLOOKUP(C15,'пр.взв.'!C7:F78,2,FALSE)</f>
        <v>14.04.1987, МС</v>
      </c>
      <c r="E15" s="198" t="str">
        <f>VLOOKUP(D15,'пр.взв.'!D7:G78,2,FALSE)</f>
        <v>УФО, Свердловская, Ирбит</v>
      </c>
      <c r="F15" s="288"/>
      <c r="G15" s="288"/>
      <c r="H15" s="281"/>
      <c r="I15" s="283"/>
    </row>
    <row r="16" spans="1:9" ht="13.5" thickBot="1">
      <c r="A16" s="314"/>
      <c r="B16" s="285"/>
      <c r="C16" s="198"/>
      <c r="D16" s="198"/>
      <c r="E16" s="198"/>
      <c r="F16" s="289"/>
      <c r="G16" s="289"/>
      <c r="H16" s="290"/>
      <c r="I16" s="291"/>
    </row>
    <row r="17" spans="1:9" ht="12.75" customHeight="1">
      <c r="A17" s="314"/>
      <c r="B17" s="302">
        <v>7</v>
      </c>
      <c r="C17" s="198" t="str">
        <f>VLOOKUP(B17,'пр.взв.'!B7:E80,2,FALSE)</f>
        <v>Ковалев Артем Валентинович</v>
      </c>
      <c r="D17" s="198" t="str">
        <f>VLOOKUP(C17,'пр.взв.'!C7:F80,2,FALSE)</f>
        <v>19.12.1988, КМС</v>
      </c>
      <c r="E17" s="198" t="str">
        <f>VLOOKUP(D17,'пр.взв.'!D7:G80,2,FALSE)</f>
        <v>СФО, Новосибирская, Новосибирск, Д</v>
      </c>
      <c r="F17" s="300"/>
      <c r="G17" s="300"/>
      <c r="H17" s="295"/>
      <c r="I17" s="296"/>
    </row>
    <row r="18" spans="1:9" ht="12.75">
      <c r="A18" s="314"/>
      <c r="B18" s="284"/>
      <c r="C18" s="198"/>
      <c r="D18" s="198"/>
      <c r="E18" s="198"/>
      <c r="F18" s="288"/>
      <c r="G18" s="288"/>
      <c r="H18" s="281"/>
      <c r="I18" s="283"/>
    </row>
    <row r="19" spans="1:9" ht="12.75" customHeight="1">
      <c r="A19" s="314"/>
      <c r="B19" s="284">
        <v>15</v>
      </c>
      <c r="C19" s="198" t="str">
        <f>VLOOKUP(B19,'пр.взв.'!B7:E82,2,FALSE)</f>
        <v>Ахметов Рустам Айдарович </v>
      </c>
      <c r="D19" s="198" t="str">
        <f>VLOOKUP(C19,'пр.взв.'!C7:F82,2,FALSE)</f>
        <v>17.12.1988, КМС</v>
      </c>
      <c r="E19" s="198" t="str">
        <f>VLOOKUP(D19,'пр.взв.'!D7:G82,2,FALSE)</f>
        <v>УФО, Челябинская, Магнитогорск</v>
      </c>
      <c r="F19" s="288"/>
      <c r="G19" s="288"/>
      <c r="H19" s="281"/>
      <c r="I19" s="283"/>
    </row>
    <row r="20" spans="1:9" ht="13.5" thickBot="1">
      <c r="A20" s="314"/>
      <c r="B20" s="301"/>
      <c r="C20" s="198"/>
      <c r="D20" s="198"/>
      <c r="E20" s="198"/>
      <c r="F20" s="297"/>
      <c r="G20" s="297"/>
      <c r="H20" s="298"/>
      <c r="I20" s="299"/>
    </row>
    <row r="21" spans="1:9" ht="12.75" customHeight="1">
      <c r="A21" s="314"/>
      <c r="B21" s="292">
        <v>2</v>
      </c>
      <c r="C21" s="198" t="str">
        <f>VLOOKUP(B21,'пр.взв.'!B7:E84,2,FALSE)</f>
        <v>Кокшаров Артем Геннадьевич</v>
      </c>
      <c r="D21" s="198" t="str">
        <f>VLOOKUP(C21,'пр.взв.'!C7:F84,2,FALSE)</f>
        <v>14.07.1980, КМС</v>
      </c>
      <c r="E21" s="198" t="str">
        <f>VLOOKUP(D21,'пр.взв.'!D7:G84,2,FALSE)</f>
        <v>УФО, Челябинская, Челябинск</v>
      </c>
      <c r="F21" s="294"/>
      <c r="G21" s="294"/>
      <c r="H21" s="280"/>
      <c r="I21" s="282"/>
    </row>
    <row r="22" spans="1:9" ht="12.75">
      <c r="A22" s="314"/>
      <c r="B22" s="284"/>
      <c r="C22" s="198"/>
      <c r="D22" s="198"/>
      <c r="E22" s="198"/>
      <c r="F22" s="288"/>
      <c r="G22" s="288"/>
      <c r="H22" s="281"/>
      <c r="I22" s="283"/>
    </row>
    <row r="23" spans="1:9" ht="12.75" customHeight="1">
      <c r="A23" s="314"/>
      <c r="B23" s="284">
        <v>10</v>
      </c>
      <c r="C23" s="198" t="str">
        <f>VLOOKUP(B23,'пр.взв.'!B7:E86,2,FALSE)</f>
        <v>Рыбин Роман Вячеславович</v>
      </c>
      <c r="D23" s="198" t="str">
        <f>VLOOKUP(C23,'пр.взв.'!C7:F86,2,FALSE)</f>
        <v>12.10.1985, МС</v>
      </c>
      <c r="E23" s="198" t="str">
        <f>VLOOKUP(D23,'пр.взв.'!D7:G86,2,FALSE)</f>
        <v>УФО, Свердловская, Екатеринбург</v>
      </c>
      <c r="F23" s="288"/>
      <c r="G23" s="288"/>
      <c r="H23" s="281"/>
      <c r="I23" s="283"/>
    </row>
    <row r="24" spans="1:9" ht="13.5" thickBot="1">
      <c r="A24" s="314"/>
      <c r="B24" s="285"/>
      <c r="C24" s="198"/>
      <c r="D24" s="198"/>
      <c r="E24" s="198"/>
      <c r="F24" s="289"/>
      <c r="G24" s="289"/>
      <c r="H24" s="290"/>
      <c r="I24" s="291"/>
    </row>
    <row r="25" spans="1:9" ht="12.75" customHeight="1">
      <c r="A25" s="314"/>
      <c r="B25" s="292">
        <v>6</v>
      </c>
      <c r="C25" s="198" t="str">
        <f>VLOOKUP(B25,'пр.взв.'!B7:E88,2,FALSE)</f>
        <v>Дайбов Илья Евгеньевич</v>
      </c>
      <c r="D25" s="198" t="str">
        <f>VLOOKUP(C25,'пр.взв.'!C7:F88,2,FALSE)</f>
        <v>14.01.1988, МС</v>
      </c>
      <c r="E25" s="198" t="str">
        <f>VLOOKUP(D25,'пр.взв.'!D7:G88,2,FALSE)</f>
        <v>СФО, Алтайский, Барнаул</v>
      </c>
      <c r="F25" s="294"/>
      <c r="G25" s="294"/>
      <c r="H25" s="280"/>
      <c r="I25" s="282"/>
    </row>
    <row r="26" spans="1:9" ht="12.75">
      <c r="A26" s="314"/>
      <c r="B26" s="284"/>
      <c r="C26" s="198"/>
      <c r="D26" s="198"/>
      <c r="E26" s="198"/>
      <c r="F26" s="288"/>
      <c r="G26" s="288"/>
      <c r="H26" s="281"/>
      <c r="I26" s="283"/>
    </row>
    <row r="27" spans="1:9" ht="12.75" customHeight="1">
      <c r="A27" s="314"/>
      <c r="B27" s="284">
        <v>14</v>
      </c>
      <c r="C27" s="198" t="str">
        <f>VLOOKUP(B27,'пр.взв.'!B7:E90,2,FALSE)</f>
        <v>Никоян Давид Николович</v>
      </c>
      <c r="D27" s="198">
        <f>VLOOKUP(C27,'пр.взв.'!C7:F90,2,FALSE)</f>
        <v>29043</v>
      </c>
      <c r="E27" s="198" t="str">
        <f>VLOOKUP(D27,'пр.взв.'!D7:G90,2,FALSE)</f>
        <v>УФО, Свердловская, Ирбит</v>
      </c>
      <c r="F27" s="288"/>
      <c r="G27" s="288"/>
      <c r="H27" s="281"/>
      <c r="I27" s="283"/>
    </row>
    <row r="28" spans="1:9" ht="13.5" thickBot="1">
      <c r="A28" s="314"/>
      <c r="B28" s="285"/>
      <c r="C28" s="198"/>
      <c r="D28" s="198"/>
      <c r="E28" s="198"/>
      <c r="F28" s="289"/>
      <c r="G28" s="289"/>
      <c r="H28" s="290"/>
      <c r="I28" s="291"/>
    </row>
    <row r="29" spans="1:9" ht="12.75" customHeight="1">
      <c r="A29" s="314"/>
      <c r="B29" s="302">
        <v>4</v>
      </c>
      <c r="C29" s="198" t="str">
        <f>VLOOKUP(B29,'пр.взв.'!B7:E92,2,FALSE)</f>
        <v>Байкин Дмитрий Сергеевич</v>
      </c>
      <c r="D29" s="198" t="str">
        <f>VLOOKUP(C29,'пр.взв.'!C7:F92,2,FALSE)</f>
        <v>17.05.1989, КМС</v>
      </c>
      <c r="E29" s="198" t="str">
        <f>VLOOKUP(D29,'пр.взв.'!D7:G92,2,FALSE)</f>
        <v>УФО, Челябинская, Челябинск</v>
      </c>
      <c r="F29" s="300"/>
      <c r="G29" s="300"/>
      <c r="H29" s="295"/>
      <c r="I29" s="296"/>
    </row>
    <row r="30" spans="1:9" ht="12.75">
      <c r="A30" s="314"/>
      <c r="B30" s="284"/>
      <c r="C30" s="198"/>
      <c r="D30" s="198"/>
      <c r="E30" s="198"/>
      <c r="F30" s="288"/>
      <c r="G30" s="288"/>
      <c r="H30" s="281"/>
      <c r="I30" s="283"/>
    </row>
    <row r="31" spans="1:9" ht="12.75" customHeight="1">
      <c r="A31" s="314"/>
      <c r="B31" s="284">
        <v>12</v>
      </c>
      <c r="C31" s="198" t="str">
        <f>VLOOKUP(B31,'пр.взв.'!B7:E94,2,FALSE)</f>
        <v>Ефремов Константин Александрович</v>
      </c>
      <c r="D31" s="198" t="str">
        <f>VLOOKUP(C31,'пр.взв.'!C7:F94,2,FALSE)</f>
        <v>25.05.1991, КМС</v>
      </c>
      <c r="E31" s="198" t="str">
        <f>VLOOKUP(D31,'пр.взв.'!D7:G94,2,FALSE)</f>
        <v>СФО, Новосибирская, Новосибирск, Д</v>
      </c>
      <c r="F31" s="288"/>
      <c r="G31" s="288"/>
      <c r="H31" s="281"/>
      <c r="I31" s="283"/>
    </row>
    <row r="32" spans="1:9" ht="13.5" thickBot="1">
      <c r="A32" s="314"/>
      <c r="B32" s="301"/>
      <c r="C32" s="198"/>
      <c r="D32" s="198"/>
      <c r="E32" s="198"/>
      <c r="F32" s="297"/>
      <c r="G32" s="297"/>
      <c r="H32" s="298"/>
      <c r="I32" s="299"/>
    </row>
    <row r="33" spans="1:9" ht="12.75" customHeight="1">
      <c r="A33" s="314"/>
      <c r="B33" s="327">
        <v>8</v>
      </c>
      <c r="C33" s="317" t="str">
        <f>VLOOKUP(B33,'пр.взв.'!B7:E96,2,FALSE)</f>
        <v>Разумов Олег Николаевич</v>
      </c>
      <c r="D33" s="317" t="str">
        <f>VLOOKUP(C33,'пр.взв.'!C7:F96,2,FALSE)</f>
        <v>14.06.1971, МС</v>
      </c>
      <c r="E33" s="317" t="str">
        <f>VLOOKUP(D33,'пр.взв.'!D7:G96,2,FALSE)</f>
        <v>УФО, Свердловская, Екатеринбург</v>
      </c>
      <c r="F33" s="329"/>
      <c r="G33" s="294"/>
      <c r="H33" s="280"/>
      <c r="I33" s="282"/>
    </row>
    <row r="34" spans="1:9" ht="12.75">
      <c r="A34" s="314"/>
      <c r="B34" s="315"/>
      <c r="C34" s="317"/>
      <c r="D34" s="317"/>
      <c r="E34" s="317"/>
      <c r="F34" s="320"/>
      <c r="G34" s="288"/>
      <c r="H34" s="281"/>
      <c r="I34" s="283"/>
    </row>
    <row r="35" spans="1:9" ht="12.75" customHeight="1">
      <c r="A35" s="314"/>
      <c r="B35" s="315">
        <v>16</v>
      </c>
      <c r="C35" s="317" t="str">
        <f>VLOOKUP(B35,'пр.взв.'!B7:E98,2,FALSE)</f>
        <v>Астапов Павел Леонидович</v>
      </c>
      <c r="D35" s="317" t="str">
        <f>VLOOKUP(C35,'пр.взв.'!C7:F98,2,FALSE)</f>
        <v>15.06.1979, МСМК</v>
      </c>
      <c r="E35" s="317" t="str">
        <f>VLOOKUP(D35,'пр.взв.'!D7:G98,2,FALSE)</f>
        <v>УФО, Свердловская, В.Пышма</v>
      </c>
      <c r="F35" s="320"/>
      <c r="G35" s="288"/>
      <c r="H35" s="281"/>
      <c r="I35" s="283"/>
    </row>
    <row r="36" spans="1:9" ht="13.5" thickBot="1">
      <c r="A36" s="314"/>
      <c r="B36" s="316"/>
      <c r="C36" s="317"/>
      <c r="D36" s="317"/>
      <c r="E36" s="317"/>
      <c r="F36" s="321"/>
      <c r="G36" s="289"/>
      <c r="H36" s="290"/>
      <c r="I36" s="291"/>
    </row>
    <row r="37" spans="1:9" ht="12.75" customHeight="1">
      <c r="A37" s="314"/>
      <c r="B37" s="336"/>
      <c r="C37" s="317" t="e">
        <f>VLOOKUP(B37,'пр.взв.'!B7:E100,2,FALSE)</f>
        <v>#N/A</v>
      </c>
      <c r="D37" s="317" t="e">
        <f>VLOOKUP(C37,'пр.взв.'!C7:F100,2,FALSE)</f>
        <v>#N/A</v>
      </c>
      <c r="E37" s="317" t="e">
        <f>VLOOKUP(D37,'пр.взв.'!D7:G100,2,FALSE)</f>
        <v>#N/A</v>
      </c>
      <c r="F37" s="331"/>
      <c r="G37" s="331"/>
      <c r="H37" s="332"/>
      <c r="I37" s="333"/>
    </row>
    <row r="38" spans="1:9" ht="12.75">
      <c r="A38" s="314"/>
      <c r="B38" s="315"/>
      <c r="C38" s="317"/>
      <c r="D38" s="317"/>
      <c r="E38" s="317"/>
      <c r="F38" s="320"/>
      <c r="G38" s="320"/>
      <c r="H38" s="322"/>
      <c r="I38" s="313"/>
    </row>
    <row r="39" spans="1:9" ht="12.75" customHeight="1">
      <c r="A39" s="314"/>
      <c r="B39" s="315"/>
      <c r="C39" s="317" t="e">
        <f>VLOOKUP(B39,'пр.взв.'!B7:E102,2,FALSE)</f>
        <v>#N/A</v>
      </c>
      <c r="D39" s="317" t="e">
        <f>VLOOKUP(C39,'пр.взв.'!C7:F102,2,FALSE)</f>
        <v>#N/A</v>
      </c>
      <c r="E39" s="317" t="e">
        <f>VLOOKUP(D39,'пр.взв.'!D7:G102,2,FALSE)</f>
        <v>#N/A</v>
      </c>
      <c r="F39" s="320"/>
      <c r="G39" s="320"/>
      <c r="H39" s="322"/>
      <c r="I39" s="313"/>
    </row>
    <row r="40" spans="1:9" ht="13.5" thickBot="1">
      <c r="A40" s="314"/>
      <c r="B40" s="334"/>
      <c r="C40" s="317"/>
      <c r="D40" s="317"/>
      <c r="E40" s="317"/>
      <c r="F40" s="335"/>
      <c r="G40" s="335"/>
      <c r="H40" s="325"/>
      <c r="I40" s="326"/>
    </row>
    <row r="41" spans="1:9" ht="12.75" customHeight="1">
      <c r="A41" s="314"/>
      <c r="B41" s="327"/>
      <c r="C41" s="317" t="e">
        <f>VLOOKUP(B41,'пр.взв.'!B7:E104,2,FALSE)</f>
        <v>#N/A</v>
      </c>
      <c r="D41" s="317" t="e">
        <f>VLOOKUP(C41,'пр.взв.'!C7:F104,2,FALSE)</f>
        <v>#N/A</v>
      </c>
      <c r="E41" s="317" t="e">
        <f>VLOOKUP(D41,'пр.взв.'!D7:G104,2,FALSE)</f>
        <v>#N/A</v>
      </c>
      <c r="F41" s="329"/>
      <c r="G41" s="329"/>
      <c r="H41" s="330"/>
      <c r="I41" s="312"/>
    </row>
    <row r="42" spans="1:9" ht="12.75">
      <c r="A42" s="314"/>
      <c r="B42" s="315"/>
      <c r="C42" s="317"/>
      <c r="D42" s="317"/>
      <c r="E42" s="317"/>
      <c r="F42" s="320"/>
      <c r="G42" s="320"/>
      <c r="H42" s="322"/>
      <c r="I42" s="313"/>
    </row>
    <row r="43" spans="1:9" ht="12.75" customHeight="1">
      <c r="A43" s="314"/>
      <c r="B43" s="315"/>
      <c r="C43" s="317" t="e">
        <f>VLOOKUP(B43,'пр.взв.'!B7:E106,2,FALSE)</f>
        <v>#N/A</v>
      </c>
      <c r="D43" s="317" t="e">
        <f>VLOOKUP(C43,'пр.взв.'!C7:F106,2,FALSE)</f>
        <v>#N/A</v>
      </c>
      <c r="E43" s="317" t="e">
        <f>VLOOKUP(D43,'пр.взв.'!D7:G106,2,FALSE)</f>
        <v>#N/A</v>
      </c>
      <c r="F43" s="320"/>
      <c r="G43" s="320"/>
      <c r="H43" s="322"/>
      <c r="I43" s="313"/>
    </row>
    <row r="44" spans="1:9" ht="13.5" thickBot="1">
      <c r="A44" s="314"/>
      <c r="B44" s="316"/>
      <c r="C44" s="317"/>
      <c r="D44" s="317"/>
      <c r="E44" s="317"/>
      <c r="F44" s="321"/>
      <c r="G44" s="321"/>
      <c r="H44" s="323"/>
      <c r="I44" s="324"/>
    </row>
    <row r="45" spans="1:9" ht="12.75" customHeight="1">
      <c r="A45" s="314"/>
      <c r="B45" s="336"/>
      <c r="C45" s="317" t="e">
        <f>VLOOKUP(B45,'пр.взв.'!B7:E108,2,FALSE)</f>
        <v>#N/A</v>
      </c>
      <c r="D45" s="317" t="e">
        <f>VLOOKUP(C45,'пр.взв.'!C7:F108,2,FALSE)</f>
        <v>#N/A</v>
      </c>
      <c r="E45" s="317" t="e">
        <f>VLOOKUP(D45,'пр.взв.'!D7:G108,2,FALSE)</f>
        <v>#N/A</v>
      </c>
      <c r="F45" s="331"/>
      <c r="G45" s="331"/>
      <c r="H45" s="332"/>
      <c r="I45" s="333"/>
    </row>
    <row r="46" spans="1:9" ht="12.75">
      <c r="A46" s="314"/>
      <c r="B46" s="315"/>
      <c r="C46" s="317"/>
      <c r="D46" s="317"/>
      <c r="E46" s="317"/>
      <c r="F46" s="320"/>
      <c r="G46" s="320"/>
      <c r="H46" s="322"/>
      <c r="I46" s="313"/>
    </row>
    <row r="47" spans="1:9" ht="12.75" customHeight="1">
      <c r="A47" s="314"/>
      <c r="B47" s="315"/>
      <c r="C47" s="317" t="e">
        <f>VLOOKUP(B47,'пр.взв.'!B7:E110,2,FALSE)</f>
        <v>#N/A</v>
      </c>
      <c r="D47" s="317" t="e">
        <f>VLOOKUP(C47,'пр.взв.'!C7:F110,2,FALSE)</f>
        <v>#N/A</v>
      </c>
      <c r="E47" s="317" t="e">
        <f>VLOOKUP(D47,'пр.взв.'!D7:G110,2,FALSE)</f>
        <v>#N/A</v>
      </c>
      <c r="F47" s="320"/>
      <c r="G47" s="320"/>
      <c r="H47" s="322"/>
      <c r="I47" s="313"/>
    </row>
    <row r="48" spans="1:9" ht="13.5" thickBot="1">
      <c r="A48" s="314"/>
      <c r="B48" s="334"/>
      <c r="C48" s="317"/>
      <c r="D48" s="317"/>
      <c r="E48" s="317"/>
      <c r="F48" s="335"/>
      <c r="G48" s="335"/>
      <c r="H48" s="325"/>
      <c r="I48" s="326"/>
    </row>
    <row r="49" spans="1:9" ht="12.75" customHeight="1">
      <c r="A49" s="314"/>
      <c r="B49" s="327"/>
      <c r="C49" s="317" t="e">
        <f>VLOOKUP(B49,'пр.взв.'!B7:E112,2,FALSE)</f>
        <v>#N/A</v>
      </c>
      <c r="D49" s="317" t="e">
        <f>VLOOKUP(C49,'пр.взв.'!C7:F112,2,FALSE)</f>
        <v>#N/A</v>
      </c>
      <c r="E49" s="317" t="e">
        <f>VLOOKUP(D49,'пр.взв.'!D7:G112,2,FALSE)</f>
        <v>#N/A</v>
      </c>
      <c r="F49" s="329"/>
      <c r="G49" s="329"/>
      <c r="H49" s="330"/>
      <c r="I49" s="312"/>
    </row>
    <row r="50" spans="1:9" ht="12.75">
      <c r="A50" s="314"/>
      <c r="B50" s="315"/>
      <c r="C50" s="317"/>
      <c r="D50" s="317"/>
      <c r="E50" s="317"/>
      <c r="F50" s="320"/>
      <c r="G50" s="320"/>
      <c r="H50" s="322"/>
      <c r="I50" s="313"/>
    </row>
    <row r="51" spans="1:9" ht="12.75" customHeight="1">
      <c r="A51" s="314"/>
      <c r="B51" s="315"/>
      <c r="C51" s="317" t="e">
        <f>VLOOKUP(B51,'пр.взв.'!B7:E114,2,FALSE)</f>
        <v>#N/A</v>
      </c>
      <c r="D51" s="317" t="e">
        <f>VLOOKUP(C51,'пр.взв.'!C7:F114,2,FALSE)</f>
        <v>#N/A</v>
      </c>
      <c r="E51" s="317" t="e">
        <f>VLOOKUP(D51,'пр.взв.'!D7:G114,2,FALSE)</f>
        <v>#N/A</v>
      </c>
      <c r="F51" s="320"/>
      <c r="G51" s="320"/>
      <c r="H51" s="322"/>
      <c r="I51" s="313"/>
    </row>
    <row r="52" spans="1:9" ht="13.5" thickBot="1">
      <c r="A52" s="314"/>
      <c r="B52" s="316"/>
      <c r="C52" s="317"/>
      <c r="D52" s="317"/>
      <c r="E52" s="317"/>
      <c r="F52" s="321"/>
      <c r="G52" s="321"/>
      <c r="H52" s="323"/>
      <c r="I52" s="324"/>
    </row>
    <row r="53" spans="1:9" ht="12.75" customHeight="1">
      <c r="A53" s="314"/>
      <c r="B53" s="336"/>
      <c r="C53" s="317" t="e">
        <f>VLOOKUP(B53,'пр.взв.'!B7:E116,2,FALSE)</f>
        <v>#N/A</v>
      </c>
      <c r="D53" s="317" t="e">
        <f>VLOOKUP(C53,'пр.взв.'!C7:F116,2,FALSE)</f>
        <v>#N/A</v>
      </c>
      <c r="E53" s="317" t="e">
        <f>VLOOKUP(D53,'пр.взв.'!D7:G116,2,FALSE)</f>
        <v>#N/A</v>
      </c>
      <c r="F53" s="331"/>
      <c r="G53" s="331"/>
      <c r="H53" s="332"/>
      <c r="I53" s="333"/>
    </row>
    <row r="54" spans="1:9" ht="12.75">
      <c r="A54" s="314"/>
      <c r="B54" s="315"/>
      <c r="C54" s="317"/>
      <c r="D54" s="317"/>
      <c r="E54" s="317"/>
      <c r="F54" s="320"/>
      <c r="G54" s="320"/>
      <c r="H54" s="322"/>
      <c r="I54" s="313"/>
    </row>
    <row r="55" spans="1:9" ht="12.75" customHeight="1">
      <c r="A55" s="314"/>
      <c r="B55" s="315"/>
      <c r="C55" s="317" t="e">
        <f>VLOOKUP(B55,'пр.взв.'!B7:E118,2,FALSE)</f>
        <v>#N/A</v>
      </c>
      <c r="D55" s="317" t="e">
        <f>VLOOKUP(C55,'пр.взв.'!C7:F118,2,FALSE)</f>
        <v>#N/A</v>
      </c>
      <c r="E55" s="317" t="e">
        <f>VLOOKUP(D55,'пр.взв.'!D7:G118,2,FALSE)</f>
        <v>#N/A</v>
      </c>
      <c r="F55" s="320"/>
      <c r="G55" s="320"/>
      <c r="H55" s="322"/>
      <c r="I55" s="313"/>
    </row>
    <row r="56" spans="1:9" ht="13.5" thickBot="1">
      <c r="A56" s="314"/>
      <c r="B56" s="334"/>
      <c r="C56" s="317"/>
      <c r="D56" s="317"/>
      <c r="E56" s="317"/>
      <c r="F56" s="335"/>
      <c r="G56" s="335"/>
      <c r="H56" s="325"/>
      <c r="I56" s="326"/>
    </row>
    <row r="57" spans="1:9" ht="12.75" customHeight="1">
      <c r="A57" s="314"/>
      <c r="B57" s="327"/>
      <c r="C57" s="317" t="e">
        <f>VLOOKUP(B57,'пр.взв.'!B7:E120,2,FALSE)</f>
        <v>#N/A</v>
      </c>
      <c r="D57" s="317" t="e">
        <f>VLOOKUP(C57,'пр.взв.'!C7:F120,2,FALSE)</f>
        <v>#N/A</v>
      </c>
      <c r="E57" s="317" t="e">
        <f>VLOOKUP(D57,'пр.взв.'!D7:G120,2,FALSE)</f>
        <v>#N/A</v>
      </c>
      <c r="F57" s="328"/>
      <c r="G57" s="329"/>
      <c r="H57" s="330"/>
      <c r="I57" s="312"/>
    </row>
    <row r="58" spans="1:9" ht="12.75">
      <c r="A58" s="314"/>
      <c r="B58" s="315"/>
      <c r="C58" s="317"/>
      <c r="D58" s="317"/>
      <c r="E58" s="317"/>
      <c r="F58" s="318"/>
      <c r="G58" s="320"/>
      <c r="H58" s="322"/>
      <c r="I58" s="313"/>
    </row>
    <row r="59" spans="1:9" ht="12.75" customHeight="1">
      <c r="A59" s="314"/>
      <c r="B59" s="315"/>
      <c r="C59" s="317" t="e">
        <f>VLOOKUP(B59,'пр.взв.'!B7:E122,2,FALSE)</f>
        <v>#N/A</v>
      </c>
      <c r="D59" s="317" t="e">
        <f>VLOOKUP(C59,'пр.взв.'!C7:F122,2,FALSE)</f>
        <v>#N/A</v>
      </c>
      <c r="E59" s="317" t="e">
        <f>VLOOKUP(D59,'пр.взв.'!D7:G122,2,FALSE)</f>
        <v>#N/A</v>
      </c>
      <c r="F59" s="318"/>
      <c r="G59" s="320"/>
      <c r="H59" s="322"/>
      <c r="I59" s="313"/>
    </row>
    <row r="60" spans="1:9" ht="13.5" thickBot="1">
      <c r="A60" s="314"/>
      <c r="B60" s="316"/>
      <c r="C60" s="317"/>
      <c r="D60" s="317"/>
      <c r="E60" s="317"/>
      <c r="F60" s="319"/>
      <c r="G60" s="321"/>
      <c r="H60" s="323"/>
      <c r="I60" s="324"/>
    </row>
    <row r="61" spans="1:9" ht="28.5" customHeight="1">
      <c r="A61" s="159"/>
      <c r="B61" s="162"/>
      <c r="C61" s="162"/>
      <c r="D61" s="162"/>
      <c r="E61" s="162"/>
      <c r="F61" s="162"/>
      <c r="G61" s="162"/>
      <c r="H61" s="162"/>
      <c r="I61" s="162"/>
    </row>
    <row r="62" spans="1:9" ht="12.75">
      <c r="A62" s="159"/>
      <c r="B62" s="162"/>
      <c r="C62" s="162"/>
      <c r="D62" s="162"/>
      <c r="E62" s="162"/>
      <c r="F62" s="162"/>
      <c r="G62" s="162"/>
      <c r="H62" s="162"/>
      <c r="I62" s="162"/>
    </row>
    <row r="63" spans="1:9" ht="17.25" customHeight="1">
      <c r="A63" s="159"/>
      <c r="B63" s="303" t="s">
        <v>71</v>
      </c>
      <c r="C63" s="303"/>
      <c r="D63" s="303"/>
      <c r="E63" s="303"/>
      <c r="F63" s="303"/>
      <c r="G63" s="303"/>
      <c r="H63" s="303"/>
      <c r="I63" s="303"/>
    </row>
    <row r="64" spans="1:9" ht="24.75" customHeight="1" thickBot="1">
      <c r="A64" s="159"/>
      <c r="B64" s="161"/>
      <c r="C64" s="161" t="s">
        <v>73</v>
      </c>
      <c r="D64" s="161"/>
      <c r="E64" s="161"/>
      <c r="F64" s="192" t="s">
        <v>61</v>
      </c>
      <c r="G64" s="192"/>
      <c r="H64" s="161"/>
      <c r="I64" s="161"/>
    </row>
    <row r="65" spans="1:9" ht="12.75" customHeight="1">
      <c r="A65" s="159"/>
      <c r="B65" s="304" t="s">
        <v>5</v>
      </c>
      <c r="C65" s="306" t="s">
        <v>6</v>
      </c>
      <c r="D65" s="308" t="s">
        <v>16</v>
      </c>
      <c r="E65" s="306" t="s">
        <v>17</v>
      </c>
      <c r="F65" s="306" t="s">
        <v>18</v>
      </c>
      <c r="G65" s="308" t="s">
        <v>72</v>
      </c>
      <c r="H65" s="306" t="s">
        <v>19</v>
      </c>
      <c r="I65" s="310" t="s">
        <v>20</v>
      </c>
    </row>
    <row r="66" spans="1:9" ht="13.5" thickBot="1">
      <c r="A66" s="159"/>
      <c r="B66" s="305"/>
      <c r="C66" s="307"/>
      <c r="D66" s="309"/>
      <c r="E66" s="307"/>
      <c r="F66" s="307"/>
      <c r="G66" s="309"/>
      <c r="H66" s="307"/>
      <c r="I66" s="311"/>
    </row>
    <row r="67" spans="1:9" ht="12.75" customHeight="1">
      <c r="A67" s="159"/>
      <c r="B67" s="292"/>
      <c r="C67" s="198" t="e">
        <f>VLOOKUP(B67,'пр.взв.'!B7:E130,2,FALSE)</f>
        <v>#N/A</v>
      </c>
      <c r="D67" s="198" t="e">
        <f>VLOOKUP(B67,'пр.взв.'!B7:G130,3,FALSE)</f>
        <v>#N/A</v>
      </c>
      <c r="E67" s="198" t="e">
        <f>VLOOKUP(B67,'пр.взв.'!B7:G130,4,FALSE)</f>
        <v>#N/A</v>
      </c>
      <c r="F67" s="294"/>
      <c r="G67" s="294"/>
      <c r="H67" s="280"/>
      <c r="I67" s="282"/>
    </row>
    <row r="68" spans="1:9" ht="12.75" customHeight="1">
      <c r="A68" s="159"/>
      <c r="B68" s="284"/>
      <c r="C68" s="198"/>
      <c r="D68" s="198"/>
      <c r="E68" s="198"/>
      <c r="F68" s="288"/>
      <c r="G68" s="288"/>
      <c r="H68" s="281"/>
      <c r="I68" s="283"/>
    </row>
    <row r="69" spans="1:9" ht="12.75" customHeight="1">
      <c r="A69" s="159"/>
      <c r="B69" s="284"/>
      <c r="C69" s="198" t="e">
        <f>VLOOKUP(B69,'пр.взв.'!B7:E132,2,FALSE)</f>
        <v>#N/A</v>
      </c>
      <c r="D69" s="198" t="e">
        <f>VLOOKUP(B69,'пр.взв.'!B7:G132,3,FALSE)</f>
        <v>#N/A</v>
      </c>
      <c r="E69" s="198" t="e">
        <f>VLOOKUP(C69,'пр.взв.'!C7:H132,3,FALSE)</f>
        <v>#N/A</v>
      </c>
      <c r="F69" s="288"/>
      <c r="G69" s="288"/>
      <c r="H69" s="281"/>
      <c r="I69" s="283"/>
    </row>
    <row r="70" spans="1:9" ht="13.5" customHeight="1" thickBot="1">
      <c r="A70" s="159"/>
      <c r="B70" s="285"/>
      <c r="C70" s="198"/>
      <c r="D70" s="198"/>
      <c r="E70" s="198"/>
      <c r="F70" s="289"/>
      <c r="G70" s="289"/>
      <c r="H70" s="290"/>
      <c r="I70" s="291"/>
    </row>
    <row r="71" spans="1:9" ht="12.75" customHeight="1">
      <c r="A71" s="159"/>
      <c r="B71" s="302"/>
      <c r="C71" s="198" t="e">
        <f>VLOOKUP(B71,'пр.взв.'!B7:E134,2,FALSE)</f>
        <v>#N/A</v>
      </c>
      <c r="D71" s="198" t="e">
        <f>VLOOKUP(C71,'пр.взв.'!C7:F134,2,FALSE)</f>
        <v>#N/A</v>
      </c>
      <c r="E71" s="198" t="e">
        <f>VLOOKUP(D71,'пр.взв.'!D7:G134,2,FALSE)</f>
        <v>#N/A</v>
      </c>
      <c r="F71" s="300"/>
      <c r="G71" s="300"/>
      <c r="H71" s="295"/>
      <c r="I71" s="296"/>
    </row>
    <row r="72" spans="1:9" ht="12.75" customHeight="1">
      <c r="A72" s="159"/>
      <c r="B72" s="284"/>
      <c r="C72" s="198"/>
      <c r="D72" s="198"/>
      <c r="E72" s="198"/>
      <c r="F72" s="288"/>
      <c r="G72" s="288"/>
      <c r="H72" s="281"/>
      <c r="I72" s="283"/>
    </row>
    <row r="73" spans="1:9" ht="12.75" customHeight="1">
      <c r="A73" s="159"/>
      <c r="B73" s="284"/>
      <c r="C73" s="198" t="e">
        <f>VLOOKUP(B73,'пр.взв.'!B7:E136,2,FALSE)</f>
        <v>#N/A</v>
      </c>
      <c r="D73" s="198" t="e">
        <f>VLOOKUP(C73,'пр.взв.'!C7:F136,2,FALSE)</f>
        <v>#N/A</v>
      </c>
      <c r="E73" s="198" t="e">
        <f>VLOOKUP(D73,'пр.взв.'!D7:G136,2,FALSE)</f>
        <v>#N/A</v>
      </c>
      <c r="F73" s="288"/>
      <c r="G73" s="288"/>
      <c r="H73" s="281"/>
      <c r="I73" s="283"/>
    </row>
    <row r="74" spans="1:9" ht="13.5" customHeight="1" thickBot="1">
      <c r="A74" s="159"/>
      <c r="B74" s="301"/>
      <c r="C74" s="198"/>
      <c r="D74" s="198"/>
      <c r="E74" s="198"/>
      <c r="F74" s="297"/>
      <c r="G74" s="297"/>
      <c r="H74" s="298"/>
      <c r="I74" s="299"/>
    </row>
    <row r="75" spans="1:9" ht="12.75" customHeight="1">
      <c r="A75" s="159"/>
      <c r="B75" s="292"/>
      <c r="C75" s="198" t="e">
        <f>VLOOKUP(B75,'пр.взв.'!B7:E138,2,FALSE)</f>
        <v>#N/A</v>
      </c>
      <c r="D75" s="198" t="e">
        <f>VLOOKUP(C75,'пр.взв.'!C7:F138,2,FALSE)</f>
        <v>#N/A</v>
      </c>
      <c r="E75" s="198" t="e">
        <f>VLOOKUP(D75,'пр.взв.'!D7:G138,2,FALSE)</f>
        <v>#N/A</v>
      </c>
      <c r="F75" s="294"/>
      <c r="G75" s="294"/>
      <c r="H75" s="280"/>
      <c r="I75" s="282"/>
    </row>
    <row r="76" spans="1:9" ht="12.75" customHeight="1">
      <c r="A76" s="159"/>
      <c r="B76" s="284"/>
      <c r="C76" s="198"/>
      <c r="D76" s="198"/>
      <c r="E76" s="198"/>
      <c r="F76" s="288"/>
      <c r="G76" s="288"/>
      <c r="H76" s="281"/>
      <c r="I76" s="283"/>
    </row>
    <row r="77" spans="1:9" ht="12.75" customHeight="1">
      <c r="A77" s="159"/>
      <c r="B77" s="284"/>
      <c r="C77" s="198" t="e">
        <f>VLOOKUP(B77,'пр.взв.'!B7:E140,2,FALSE)</f>
        <v>#N/A</v>
      </c>
      <c r="D77" s="198" t="e">
        <f>VLOOKUP(C77,'пр.взв.'!C7:F140,2,FALSE)</f>
        <v>#N/A</v>
      </c>
      <c r="E77" s="198" t="e">
        <f>VLOOKUP(D77,'пр.взв.'!D7:G140,2,FALSE)</f>
        <v>#N/A</v>
      </c>
      <c r="F77" s="288"/>
      <c r="G77" s="288"/>
      <c r="H77" s="281"/>
      <c r="I77" s="283"/>
    </row>
    <row r="78" spans="1:9" ht="13.5" customHeight="1" thickBot="1">
      <c r="A78" s="159"/>
      <c r="B78" s="285"/>
      <c r="C78" s="198"/>
      <c r="D78" s="198"/>
      <c r="E78" s="198"/>
      <c r="F78" s="289"/>
      <c r="G78" s="289"/>
      <c r="H78" s="290"/>
      <c r="I78" s="291"/>
    </row>
    <row r="79" spans="1:9" ht="12.75" customHeight="1">
      <c r="A79" s="159"/>
      <c r="B79" s="302"/>
      <c r="C79" s="198" t="e">
        <f>VLOOKUP(B79,'пр.взв.'!B7:E142,2,FALSE)</f>
        <v>#N/A</v>
      </c>
      <c r="D79" s="198" t="e">
        <f>VLOOKUP(C79,'пр.взв.'!C7:F142,2,FALSE)</f>
        <v>#N/A</v>
      </c>
      <c r="E79" s="198" t="e">
        <f>VLOOKUP(D79,'пр.взв.'!D7:G142,2,FALSE)</f>
        <v>#N/A</v>
      </c>
      <c r="F79" s="300"/>
      <c r="G79" s="300"/>
      <c r="H79" s="295"/>
      <c r="I79" s="296"/>
    </row>
    <row r="80" spans="1:9" ht="12.75" customHeight="1">
      <c r="A80" s="159"/>
      <c r="B80" s="284"/>
      <c r="C80" s="198"/>
      <c r="D80" s="198"/>
      <c r="E80" s="198"/>
      <c r="F80" s="288"/>
      <c r="G80" s="288"/>
      <c r="H80" s="281"/>
      <c r="I80" s="283"/>
    </row>
    <row r="81" spans="1:9" ht="12.75" customHeight="1">
      <c r="A81" s="159"/>
      <c r="B81" s="284"/>
      <c r="C81" s="198" t="e">
        <f>VLOOKUP(B81,'пр.взв.'!B7:E144,2,FALSE)</f>
        <v>#N/A</v>
      </c>
      <c r="D81" s="198" t="e">
        <f>VLOOKUP(C81,'пр.взв.'!C7:F144,2,FALSE)</f>
        <v>#N/A</v>
      </c>
      <c r="E81" s="198" t="e">
        <f>VLOOKUP(D81,'пр.взв.'!D7:G144,2,FALSE)</f>
        <v>#N/A</v>
      </c>
      <c r="F81" s="288"/>
      <c r="G81" s="288"/>
      <c r="H81" s="281"/>
      <c r="I81" s="283"/>
    </row>
    <row r="82" spans="1:9" ht="13.5" customHeight="1" thickBot="1">
      <c r="A82" s="159"/>
      <c r="B82" s="301"/>
      <c r="C82" s="198"/>
      <c r="D82" s="198"/>
      <c r="E82" s="198"/>
      <c r="F82" s="297"/>
      <c r="G82" s="297"/>
      <c r="H82" s="298"/>
      <c r="I82" s="299"/>
    </row>
    <row r="83" spans="1:9" ht="12.75" customHeight="1">
      <c r="A83" s="159"/>
      <c r="B83" s="292"/>
      <c r="C83" s="198" t="e">
        <f>VLOOKUP(B83,'пр.взв.'!B7:E146,2,FALSE)</f>
        <v>#N/A</v>
      </c>
      <c r="D83" s="198" t="e">
        <f>VLOOKUP(C83,'пр.взв.'!C7:F146,2,FALSE)</f>
        <v>#N/A</v>
      </c>
      <c r="E83" s="198" t="e">
        <f>VLOOKUP(D83,'пр.взв.'!D7:G146,2,FALSE)</f>
        <v>#N/A</v>
      </c>
      <c r="F83" s="294"/>
      <c r="G83" s="294"/>
      <c r="H83" s="280"/>
      <c r="I83" s="282"/>
    </row>
    <row r="84" spans="1:9" ht="12.75" customHeight="1">
      <c r="A84" s="159"/>
      <c r="B84" s="284"/>
      <c r="C84" s="198"/>
      <c r="D84" s="198"/>
      <c r="E84" s="198"/>
      <c r="F84" s="288"/>
      <c r="G84" s="288"/>
      <c r="H84" s="281"/>
      <c r="I84" s="283"/>
    </row>
    <row r="85" spans="1:9" ht="12.75" customHeight="1">
      <c r="A85" s="159"/>
      <c r="B85" s="284"/>
      <c r="C85" s="198" t="e">
        <f>VLOOKUP(B85,'пр.взв.'!B7:E148,2,FALSE)</f>
        <v>#N/A</v>
      </c>
      <c r="D85" s="198" t="e">
        <f>VLOOKUP(C85,'пр.взв.'!C6:F148,2,FALSE)</f>
        <v>#N/A</v>
      </c>
      <c r="E85" s="198" t="e">
        <f>VLOOKUP(D85,'пр.взв.'!D6:G148,2,FALSE)</f>
        <v>#N/A</v>
      </c>
      <c r="F85" s="288"/>
      <c r="G85" s="288"/>
      <c r="H85" s="281"/>
      <c r="I85" s="283"/>
    </row>
    <row r="86" spans="1:9" ht="13.5" customHeight="1" thickBot="1">
      <c r="A86" s="159"/>
      <c r="B86" s="285"/>
      <c r="C86" s="198"/>
      <c r="D86" s="198"/>
      <c r="E86" s="198"/>
      <c r="F86" s="289"/>
      <c r="G86" s="289"/>
      <c r="H86" s="290"/>
      <c r="I86" s="291"/>
    </row>
    <row r="87" spans="1:9" ht="12.75" customHeight="1">
      <c r="A87" s="159"/>
      <c r="B87" s="292"/>
      <c r="C87" s="198" t="e">
        <f>VLOOKUP(B87,'пр.взв.'!B6:E150,2,FALSE)</f>
        <v>#N/A</v>
      </c>
      <c r="D87" s="198" t="e">
        <f>VLOOKUP(C87,'пр.взв.'!C6:F150,2,FALSE)</f>
        <v>#N/A</v>
      </c>
      <c r="E87" s="198" t="e">
        <f>VLOOKUP(D87,'пр.взв.'!D6:G150,2,FALSE)</f>
        <v>#N/A</v>
      </c>
      <c r="F87" s="294"/>
      <c r="G87" s="294"/>
      <c r="H87" s="280"/>
      <c r="I87" s="282"/>
    </row>
    <row r="88" spans="1:9" ht="12.75" customHeight="1">
      <c r="A88" s="159"/>
      <c r="B88" s="284"/>
      <c r="C88" s="198"/>
      <c r="D88" s="198"/>
      <c r="E88" s="198"/>
      <c r="F88" s="288"/>
      <c r="G88" s="288"/>
      <c r="H88" s="281"/>
      <c r="I88" s="283"/>
    </row>
    <row r="89" spans="1:9" ht="12.75" customHeight="1">
      <c r="A89" s="159"/>
      <c r="B89" s="284"/>
      <c r="C89" s="198" t="e">
        <f>VLOOKUP(B89,'пр.взв.'!B6:E152,2,FALSE)</f>
        <v>#N/A</v>
      </c>
      <c r="D89" s="198" t="e">
        <f>VLOOKUP(C89,'пр.взв.'!C6:F152,2,FALSE)</f>
        <v>#N/A</v>
      </c>
      <c r="E89" s="198" t="e">
        <f>VLOOKUP(D89,'пр.взв.'!D6:G152,2,FALSE)</f>
        <v>#N/A</v>
      </c>
      <c r="F89" s="288"/>
      <c r="G89" s="288"/>
      <c r="H89" s="281"/>
      <c r="I89" s="283"/>
    </row>
    <row r="90" spans="1:9" ht="13.5" customHeight="1" thickBot="1">
      <c r="A90" s="159"/>
      <c r="B90" s="285"/>
      <c r="C90" s="198"/>
      <c r="D90" s="198"/>
      <c r="E90" s="198"/>
      <c r="F90" s="289"/>
      <c r="G90" s="289"/>
      <c r="H90" s="290"/>
      <c r="I90" s="291"/>
    </row>
    <row r="91" spans="1:9" ht="12.75" customHeight="1">
      <c r="A91" s="159"/>
      <c r="B91" s="302"/>
      <c r="C91" s="198" t="e">
        <f>VLOOKUP(B91,'пр.взв.'!B6:E154,2,FALSE)</f>
        <v>#N/A</v>
      </c>
      <c r="D91" s="198" t="e">
        <f>VLOOKUP(C91,'пр.взв.'!C6:F154,2,FALSE)</f>
        <v>#N/A</v>
      </c>
      <c r="E91" s="198" t="e">
        <f>VLOOKUP(D91,'пр.взв.'!D6:G154,2,FALSE)</f>
        <v>#N/A</v>
      </c>
      <c r="F91" s="300"/>
      <c r="G91" s="300"/>
      <c r="H91" s="295"/>
      <c r="I91" s="296"/>
    </row>
    <row r="92" spans="1:9" ht="12.75" customHeight="1">
      <c r="A92" s="159"/>
      <c r="B92" s="284"/>
      <c r="C92" s="198"/>
      <c r="D92" s="198"/>
      <c r="E92" s="198"/>
      <c r="F92" s="288"/>
      <c r="G92" s="288"/>
      <c r="H92" s="281"/>
      <c r="I92" s="283"/>
    </row>
    <row r="93" spans="1:9" ht="12.75" customHeight="1">
      <c r="A93" s="159"/>
      <c r="B93" s="284"/>
      <c r="C93" s="198" t="e">
        <f>VLOOKUP(B93,'пр.взв.'!B6:E156,2,FALSE)</f>
        <v>#N/A</v>
      </c>
      <c r="D93" s="198" t="e">
        <f>VLOOKUP(C93,'пр.взв.'!C6:F156,2,FALSE)</f>
        <v>#N/A</v>
      </c>
      <c r="E93" s="198" t="e">
        <f>VLOOKUP(D93,'пр.взв.'!D6:G156,2,FALSE)</f>
        <v>#N/A</v>
      </c>
      <c r="F93" s="288"/>
      <c r="G93" s="288"/>
      <c r="H93" s="281"/>
      <c r="I93" s="283"/>
    </row>
    <row r="94" spans="1:9" ht="13.5" customHeight="1" thickBot="1">
      <c r="A94" s="159"/>
      <c r="B94" s="301"/>
      <c r="C94" s="198"/>
      <c r="D94" s="198"/>
      <c r="E94" s="198"/>
      <c r="F94" s="297"/>
      <c r="G94" s="297"/>
      <c r="H94" s="298"/>
      <c r="I94" s="299"/>
    </row>
    <row r="95" spans="1:9" ht="12.75" customHeight="1">
      <c r="A95" s="159"/>
      <c r="B95" s="292"/>
      <c r="C95" s="198" t="e">
        <f>VLOOKUP(B95,'пр.взв.'!B6:E158,2,FALSE)</f>
        <v>#N/A</v>
      </c>
      <c r="D95" s="198" t="e">
        <f>VLOOKUP(C95,'пр.взв.'!C6:F158,2,FALSE)</f>
        <v>#N/A</v>
      </c>
      <c r="E95" s="198" t="e">
        <f>VLOOKUP(D95,'пр.взв.'!D6:G158,2,FALSE)</f>
        <v>#N/A</v>
      </c>
      <c r="F95" s="294"/>
      <c r="G95" s="294"/>
      <c r="H95" s="280"/>
      <c r="I95" s="282"/>
    </row>
    <row r="96" spans="1:9" ht="12.75" customHeight="1">
      <c r="A96" s="159"/>
      <c r="B96" s="284"/>
      <c r="C96" s="198"/>
      <c r="D96" s="198"/>
      <c r="E96" s="198"/>
      <c r="F96" s="288"/>
      <c r="G96" s="288"/>
      <c r="H96" s="281"/>
      <c r="I96" s="283"/>
    </row>
    <row r="97" spans="1:9" ht="12.75" customHeight="1">
      <c r="A97" s="159"/>
      <c r="B97" s="284"/>
      <c r="C97" s="198" t="e">
        <f>VLOOKUP(B97,'пр.взв.'!B6:E160,2,FALSE)</f>
        <v>#N/A</v>
      </c>
      <c r="D97" s="198" t="e">
        <f>VLOOKUP(C97,'пр.взв.'!C6:F160,2,FALSE)</f>
        <v>#N/A</v>
      </c>
      <c r="E97" s="198" t="e">
        <f>VLOOKUP(D97,'пр.взв.'!D6:G160,2,FALSE)</f>
        <v>#N/A</v>
      </c>
      <c r="F97" s="288"/>
      <c r="G97" s="288"/>
      <c r="H97" s="281"/>
      <c r="I97" s="283"/>
    </row>
    <row r="98" spans="1:9" ht="13.5" customHeight="1" thickBot="1">
      <c r="A98" s="159"/>
      <c r="B98" s="285"/>
      <c r="C98" s="198"/>
      <c r="D98" s="198"/>
      <c r="E98" s="198"/>
      <c r="F98" s="289"/>
      <c r="G98" s="289"/>
      <c r="H98" s="290"/>
      <c r="I98" s="291"/>
    </row>
    <row r="99" spans="1:9" ht="12.75" customHeight="1">
      <c r="A99" s="159"/>
      <c r="B99" s="302"/>
      <c r="C99" s="198" t="e">
        <f>VLOOKUP(B99,'пр.взв.'!B6:E162,2,FALSE)</f>
        <v>#N/A</v>
      </c>
      <c r="D99" s="198" t="e">
        <f>VLOOKUP(C99,'пр.взв.'!C6:F162,2,FALSE)</f>
        <v>#N/A</v>
      </c>
      <c r="E99" s="198" t="e">
        <f>VLOOKUP(D99,'пр.взв.'!D6:G162,2,FALSE)</f>
        <v>#N/A</v>
      </c>
      <c r="F99" s="300"/>
      <c r="G99" s="300"/>
      <c r="H99" s="295"/>
      <c r="I99" s="296"/>
    </row>
    <row r="100" spans="1:9" ht="12.75" customHeight="1">
      <c r="A100" s="159"/>
      <c r="B100" s="284"/>
      <c r="C100" s="198"/>
      <c r="D100" s="198"/>
      <c r="E100" s="198"/>
      <c r="F100" s="288"/>
      <c r="G100" s="288"/>
      <c r="H100" s="281"/>
      <c r="I100" s="283"/>
    </row>
    <row r="101" spans="1:9" ht="12.75" customHeight="1">
      <c r="A101" s="159"/>
      <c r="B101" s="284"/>
      <c r="C101" s="198" t="e">
        <f>VLOOKUP(B101,'пр.взв.'!B6:E164,2,FALSE)</f>
        <v>#N/A</v>
      </c>
      <c r="D101" s="198" t="e">
        <f>VLOOKUP(C101,'пр.взв.'!C6:F164,2,FALSE)</f>
        <v>#N/A</v>
      </c>
      <c r="E101" s="198" t="e">
        <f>VLOOKUP(D101,'пр.взв.'!D6:G164,2,FALSE)</f>
        <v>#N/A</v>
      </c>
      <c r="F101" s="288"/>
      <c r="G101" s="288"/>
      <c r="H101" s="281"/>
      <c r="I101" s="283"/>
    </row>
    <row r="102" spans="1:9" ht="13.5" customHeight="1" thickBot="1">
      <c r="A102" s="159"/>
      <c r="B102" s="301"/>
      <c r="C102" s="198"/>
      <c r="D102" s="198"/>
      <c r="E102" s="198"/>
      <c r="F102" s="297"/>
      <c r="G102" s="297"/>
      <c r="H102" s="298"/>
      <c r="I102" s="299"/>
    </row>
    <row r="103" spans="1:9" ht="12.75" customHeight="1">
      <c r="A103" s="159"/>
      <c r="B103" s="292"/>
      <c r="C103" s="198" t="e">
        <f>VLOOKUP(B103,'пр.взв.'!B6:E166,2,FALSE)</f>
        <v>#N/A</v>
      </c>
      <c r="D103" s="198" t="e">
        <f>VLOOKUP(C103,'пр.взв.'!C6:F166,2,FALSE)</f>
        <v>#N/A</v>
      </c>
      <c r="E103" s="198" t="e">
        <f>VLOOKUP(D103,'пр.взв.'!D6:G166,2,FALSE)</f>
        <v>#N/A</v>
      </c>
      <c r="F103" s="294"/>
      <c r="G103" s="294"/>
      <c r="H103" s="280"/>
      <c r="I103" s="282"/>
    </row>
    <row r="104" spans="1:9" ht="12.75" customHeight="1">
      <c r="A104" s="159"/>
      <c r="B104" s="284"/>
      <c r="C104" s="198"/>
      <c r="D104" s="198"/>
      <c r="E104" s="198"/>
      <c r="F104" s="288"/>
      <c r="G104" s="288"/>
      <c r="H104" s="281"/>
      <c r="I104" s="283"/>
    </row>
    <row r="105" spans="1:9" ht="12.75" customHeight="1">
      <c r="A105" s="159"/>
      <c r="B105" s="284"/>
      <c r="C105" s="198" t="e">
        <f>VLOOKUP(B105,'пр.взв.'!B6:E168,2,FALSE)</f>
        <v>#N/A</v>
      </c>
      <c r="D105" s="198" t="e">
        <f>VLOOKUP(C105,'пр.взв.'!C6:F168,2,FALSE)</f>
        <v>#N/A</v>
      </c>
      <c r="E105" s="198" t="e">
        <f>VLOOKUP(D105,'пр.взв.'!D6:G168,2,FALSE)</f>
        <v>#N/A</v>
      </c>
      <c r="F105" s="288"/>
      <c r="G105" s="288"/>
      <c r="H105" s="281"/>
      <c r="I105" s="283"/>
    </row>
    <row r="106" spans="1:9" ht="13.5" customHeight="1" thickBot="1">
      <c r="A106" s="159"/>
      <c r="B106" s="285"/>
      <c r="C106" s="198"/>
      <c r="D106" s="198"/>
      <c r="E106" s="198"/>
      <c r="F106" s="289"/>
      <c r="G106" s="289"/>
      <c r="H106" s="290"/>
      <c r="I106" s="291"/>
    </row>
    <row r="107" spans="1:9" ht="12.75" customHeight="1">
      <c r="A107" s="159"/>
      <c r="B107" s="302"/>
      <c r="C107" s="198" t="e">
        <f>VLOOKUP(B107,'пр.взв.'!B6:E170,2,FALSE)</f>
        <v>#N/A</v>
      </c>
      <c r="D107" s="198" t="e">
        <f>VLOOKUP(C107,'пр.взв.'!C6:F170,2,FALSE)</f>
        <v>#N/A</v>
      </c>
      <c r="E107" s="198" t="e">
        <f>VLOOKUP(D107,'пр.взв.'!D6:G170,2,FALSE)</f>
        <v>#N/A</v>
      </c>
      <c r="F107" s="300"/>
      <c r="G107" s="300"/>
      <c r="H107" s="295"/>
      <c r="I107" s="296"/>
    </row>
    <row r="108" spans="1:9" ht="12.75" customHeight="1">
      <c r="A108" s="159"/>
      <c r="B108" s="284"/>
      <c r="C108" s="198"/>
      <c r="D108" s="198"/>
      <c r="E108" s="198"/>
      <c r="F108" s="288"/>
      <c r="G108" s="288"/>
      <c r="H108" s="281"/>
      <c r="I108" s="283"/>
    </row>
    <row r="109" spans="1:9" ht="12.75" customHeight="1">
      <c r="A109" s="159"/>
      <c r="B109" s="284"/>
      <c r="C109" s="198" t="e">
        <f>VLOOKUP(B109,'пр.взв.'!B6:E172,2,FALSE)</f>
        <v>#N/A</v>
      </c>
      <c r="D109" s="198" t="e">
        <f>VLOOKUP(C109,'пр.взв.'!C6:F172,2,FALSE)</f>
        <v>#N/A</v>
      </c>
      <c r="E109" s="198" t="e">
        <f>VLOOKUP(D109,'пр.взв.'!D6:G172,2,FALSE)</f>
        <v>#N/A</v>
      </c>
      <c r="F109" s="288"/>
      <c r="G109" s="288"/>
      <c r="H109" s="281"/>
      <c r="I109" s="283"/>
    </row>
    <row r="110" spans="1:9" ht="13.5" customHeight="1" thickBot="1">
      <c r="A110" s="159"/>
      <c r="B110" s="301"/>
      <c r="C110" s="198"/>
      <c r="D110" s="198"/>
      <c r="E110" s="198"/>
      <c r="F110" s="297"/>
      <c r="G110" s="297"/>
      <c r="H110" s="298"/>
      <c r="I110" s="299"/>
    </row>
    <row r="111" spans="1:9" ht="12.75" customHeight="1">
      <c r="A111" s="159"/>
      <c r="B111" s="292"/>
      <c r="C111" s="198" t="e">
        <f>VLOOKUP(B111,'пр.взв.'!B6:E174,2,FALSE)</f>
        <v>#N/A</v>
      </c>
      <c r="D111" s="198" t="e">
        <f>VLOOKUP(C111,'пр.взв.'!C6:F174,2,FALSE)</f>
        <v>#N/A</v>
      </c>
      <c r="E111" s="198" t="e">
        <f>VLOOKUP(D111,'пр.взв.'!D6:G174,2,FALSE)</f>
        <v>#N/A</v>
      </c>
      <c r="F111" s="294"/>
      <c r="G111" s="294"/>
      <c r="H111" s="280"/>
      <c r="I111" s="282"/>
    </row>
    <row r="112" spans="1:9" ht="12.75" customHeight="1">
      <c r="A112" s="159"/>
      <c r="B112" s="284"/>
      <c r="C112" s="198"/>
      <c r="D112" s="198"/>
      <c r="E112" s="198"/>
      <c r="F112" s="288"/>
      <c r="G112" s="288"/>
      <c r="H112" s="281"/>
      <c r="I112" s="283"/>
    </row>
    <row r="113" spans="1:9" ht="12.75" customHeight="1">
      <c r="A113" s="159"/>
      <c r="B113" s="284"/>
      <c r="C113" s="198" t="e">
        <f>VLOOKUP(B113,'пр.взв.'!B6:E176,2,FALSE)</f>
        <v>#N/A</v>
      </c>
      <c r="D113" s="198" t="e">
        <f>VLOOKUP(C113,'пр.взв.'!C6:F176,2,FALSE)</f>
        <v>#N/A</v>
      </c>
      <c r="E113" s="198" t="e">
        <f>VLOOKUP(D113,'пр.взв.'!D6:G176,2,FALSE)</f>
        <v>#N/A</v>
      </c>
      <c r="F113" s="288"/>
      <c r="G113" s="288"/>
      <c r="H113" s="281"/>
      <c r="I113" s="283"/>
    </row>
    <row r="114" spans="1:9" ht="13.5" customHeight="1" thickBot="1">
      <c r="A114" s="159"/>
      <c r="B114" s="285"/>
      <c r="C114" s="198"/>
      <c r="D114" s="198"/>
      <c r="E114" s="198"/>
      <c r="F114" s="289"/>
      <c r="G114" s="289"/>
      <c r="H114" s="290"/>
      <c r="I114" s="291"/>
    </row>
    <row r="115" spans="1:9" ht="12.75" customHeight="1">
      <c r="A115" s="159"/>
      <c r="B115" s="302"/>
      <c r="C115" s="198" t="e">
        <f>VLOOKUP(B115,'пр.взв.'!B6:E178,2,FALSE)</f>
        <v>#N/A</v>
      </c>
      <c r="D115" s="198" t="e">
        <f>VLOOKUP(C115,'пр.взв.'!C6:F178,2,FALSE)</f>
        <v>#N/A</v>
      </c>
      <c r="E115" s="198" t="e">
        <f>VLOOKUP(D115,'пр.взв.'!D6:G178,2,FALSE)</f>
        <v>#N/A</v>
      </c>
      <c r="F115" s="300"/>
      <c r="G115" s="300"/>
      <c r="H115" s="295"/>
      <c r="I115" s="296"/>
    </row>
    <row r="116" spans="1:9" ht="12.75" customHeight="1">
      <c r="A116" s="159"/>
      <c r="B116" s="284"/>
      <c r="C116" s="198"/>
      <c r="D116" s="198"/>
      <c r="E116" s="198"/>
      <c r="F116" s="288"/>
      <c r="G116" s="288"/>
      <c r="H116" s="281"/>
      <c r="I116" s="283"/>
    </row>
    <row r="117" spans="1:9" ht="12.75" customHeight="1">
      <c r="A117" s="159"/>
      <c r="B117" s="284"/>
      <c r="C117" s="198" t="e">
        <f>VLOOKUP(B117,'пр.взв.'!B6:E180,2,FALSE)</f>
        <v>#N/A</v>
      </c>
      <c r="D117" s="198" t="e">
        <f>VLOOKUP(C117,'пр.взв.'!C6:F180,2,FALSE)</f>
        <v>#N/A</v>
      </c>
      <c r="E117" s="198" t="e">
        <f>VLOOKUP(D117,'пр.взв.'!D6:G180,2,FALSE)</f>
        <v>#N/A</v>
      </c>
      <c r="F117" s="288"/>
      <c r="G117" s="288"/>
      <c r="H117" s="281"/>
      <c r="I117" s="283"/>
    </row>
    <row r="118" spans="1:9" ht="13.5" customHeight="1" thickBot="1">
      <c r="A118" s="159"/>
      <c r="B118" s="301"/>
      <c r="C118" s="198"/>
      <c r="D118" s="198"/>
      <c r="E118" s="198"/>
      <c r="F118" s="297"/>
      <c r="G118" s="297"/>
      <c r="H118" s="298"/>
      <c r="I118" s="299"/>
    </row>
    <row r="119" spans="1:9" ht="12.75" customHeight="1">
      <c r="A119" s="159"/>
      <c r="B119" s="292"/>
      <c r="C119" s="198" t="e">
        <f>VLOOKUP(B119,'пр.взв.'!B7:E182,2,FALSE)</f>
        <v>#N/A</v>
      </c>
      <c r="D119" s="198" t="e">
        <f>VLOOKUP(C119,'пр.взв.'!C7:F182,2,FALSE)</f>
        <v>#N/A</v>
      </c>
      <c r="E119" s="198" t="e">
        <f>VLOOKUP(D119,'пр.взв.'!D7:G182,2,FALSE)</f>
        <v>#N/A</v>
      </c>
      <c r="F119" s="293"/>
      <c r="G119" s="294"/>
      <c r="H119" s="280"/>
      <c r="I119" s="282"/>
    </row>
    <row r="120" spans="1:9" ht="12.75" customHeight="1">
      <c r="A120" s="159"/>
      <c r="B120" s="284"/>
      <c r="C120" s="198"/>
      <c r="D120" s="198"/>
      <c r="E120" s="198"/>
      <c r="F120" s="286"/>
      <c r="G120" s="288"/>
      <c r="H120" s="281"/>
      <c r="I120" s="283"/>
    </row>
    <row r="121" spans="1:9" ht="12.75" customHeight="1">
      <c r="A121" s="159"/>
      <c r="B121" s="284"/>
      <c r="C121" s="198" t="e">
        <f>VLOOKUP(B121,'пр.взв.'!B7:E184,2,FALSE)</f>
        <v>#N/A</v>
      </c>
      <c r="D121" s="198" t="e">
        <f>VLOOKUP(C121,'пр.взв.'!C7:F184,2,FALSE)</f>
        <v>#N/A</v>
      </c>
      <c r="E121" s="198" t="e">
        <f>VLOOKUP(D121,'пр.взв.'!D7:G184,2,FALSE)</f>
        <v>#N/A</v>
      </c>
      <c r="F121" s="286"/>
      <c r="G121" s="288"/>
      <c r="H121" s="281"/>
      <c r="I121" s="283"/>
    </row>
    <row r="122" spans="1:9" ht="13.5" customHeight="1" thickBot="1">
      <c r="A122" s="159"/>
      <c r="B122" s="285"/>
      <c r="C122" s="198"/>
      <c r="D122" s="198"/>
      <c r="E122" s="198"/>
      <c r="F122" s="287"/>
      <c r="G122" s="289"/>
      <c r="H122" s="290"/>
      <c r="I122" s="291"/>
    </row>
    <row r="123" spans="1:9" ht="12.75">
      <c r="A123" s="159"/>
      <c r="B123" s="159"/>
      <c r="C123" s="159"/>
      <c r="D123" s="159"/>
      <c r="E123" s="159"/>
      <c r="F123" s="159"/>
      <c r="G123" s="159"/>
      <c r="H123" s="159"/>
      <c r="I123" s="159"/>
    </row>
    <row r="124" spans="1:9" ht="12.75">
      <c r="A124" s="159"/>
      <c r="B124" s="159"/>
      <c r="C124" s="159"/>
      <c r="D124" s="159"/>
      <c r="E124" s="159"/>
      <c r="F124" s="159"/>
      <c r="G124" s="159"/>
      <c r="H124" s="159"/>
      <c r="I124" s="159"/>
    </row>
    <row r="125" spans="1:9" ht="12.75">
      <c r="A125" s="159"/>
      <c r="B125" s="159"/>
      <c r="C125" s="159"/>
      <c r="D125" s="159"/>
      <c r="E125" s="159"/>
      <c r="F125" s="159"/>
      <c r="G125" s="159"/>
      <c r="H125" s="159"/>
      <c r="I125" s="159"/>
    </row>
    <row r="126" spans="1:9" ht="12.75">
      <c r="A126" s="159"/>
      <c r="B126" s="159"/>
      <c r="C126" s="159"/>
      <c r="D126" s="159"/>
      <c r="E126" s="159"/>
      <c r="F126" s="159"/>
      <c r="G126" s="159"/>
      <c r="H126" s="159"/>
      <c r="I126" s="159"/>
    </row>
    <row r="127" spans="1:9" ht="12.75">
      <c r="A127" s="159"/>
      <c r="B127" s="159"/>
      <c r="C127" s="159"/>
      <c r="D127" s="159"/>
      <c r="E127" s="159"/>
      <c r="F127" s="159"/>
      <c r="G127" s="159"/>
      <c r="H127" s="159"/>
      <c r="I127" s="159"/>
    </row>
    <row r="128" spans="1:9" ht="12.75">
      <c r="A128" s="159"/>
      <c r="B128" s="159"/>
      <c r="C128" s="159"/>
      <c r="D128" s="159"/>
      <c r="E128" s="159"/>
      <c r="F128" s="159"/>
      <c r="G128" s="159"/>
      <c r="H128" s="159"/>
      <c r="I128" s="159"/>
    </row>
    <row r="129" spans="1:9" ht="12.75">
      <c r="A129" s="159"/>
      <c r="B129" s="159"/>
      <c r="C129" s="159"/>
      <c r="D129" s="159"/>
      <c r="E129" s="159"/>
      <c r="F129" s="159"/>
      <c r="G129" s="159"/>
      <c r="H129" s="159"/>
      <c r="I129" s="159"/>
    </row>
    <row r="130" spans="1:9" ht="12.75">
      <c r="A130" s="159"/>
      <c r="B130" s="159"/>
      <c r="C130" s="159"/>
      <c r="D130" s="159"/>
      <c r="E130" s="159"/>
      <c r="F130" s="159"/>
      <c r="G130" s="159"/>
      <c r="H130" s="159"/>
      <c r="I130" s="159"/>
    </row>
    <row r="131" spans="1:9" ht="12.75">
      <c r="A131" s="159"/>
      <c r="B131" s="159"/>
      <c r="C131" s="159"/>
      <c r="D131" s="159"/>
      <c r="E131" s="159"/>
      <c r="F131" s="159"/>
      <c r="G131" s="159"/>
      <c r="H131" s="159"/>
      <c r="I131" s="159"/>
    </row>
  </sheetData>
  <sheetProtection/>
  <mergeCells count="497">
    <mergeCell ref="F2:G2"/>
    <mergeCell ref="F64:G64"/>
    <mergeCell ref="I5:I6"/>
    <mergeCell ref="E5:E6"/>
    <mergeCell ref="F5:F6"/>
    <mergeCell ref="G5:G6"/>
    <mergeCell ref="H5:H6"/>
    <mergeCell ref="E7:E8"/>
    <mergeCell ref="F7:F8"/>
    <mergeCell ref="G7:G8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6"/>
    <mergeCell ref="B5:B6"/>
    <mergeCell ref="C5:C6"/>
    <mergeCell ref="D5:D6"/>
    <mergeCell ref="A7:A8"/>
    <mergeCell ref="B7:B8"/>
    <mergeCell ref="C7:C8"/>
    <mergeCell ref="D7:D8"/>
    <mergeCell ref="E9:E10"/>
    <mergeCell ref="F9:F10"/>
    <mergeCell ref="G9:G10"/>
    <mergeCell ref="A9:A10"/>
    <mergeCell ref="B9:B10"/>
    <mergeCell ref="C9:C10"/>
    <mergeCell ref="D9:D10"/>
    <mergeCell ref="H11:H12"/>
    <mergeCell ref="I11:I12"/>
    <mergeCell ref="H7:H8"/>
    <mergeCell ref="I7:I8"/>
    <mergeCell ref="H9:H10"/>
    <mergeCell ref="E13:E14"/>
    <mergeCell ref="F13:F14"/>
    <mergeCell ref="I9:I10"/>
    <mergeCell ref="A11:A12"/>
    <mergeCell ref="B11:B12"/>
    <mergeCell ref="C11:C12"/>
    <mergeCell ref="D11:D12"/>
    <mergeCell ref="E11:E12"/>
    <mergeCell ref="F11:F12"/>
    <mergeCell ref="G11:G12"/>
    <mergeCell ref="A13:A14"/>
    <mergeCell ref="B13:B14"/>
    <mergeCell ref="C13:C14"/>
    <mergeCell ref="D13:D14"/>
    <mergeCell ref="G13:G14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E17:E18"/>
    <mergeCell ref="F17:F18"/>
    <mergeCell ref="G17:G18"/>
    <mergeCell ref="H17:H18"/>
    <mergeCell ref="A17:A18"/>
    <mergeCell ref="B17:B18"/>
    <mergeCell ref="C17:C18"/>
    <mergeCell ref="D17:D18"/>
    <mergeCell ref="H19:H20"/>
    <mergeCell ref="I19:I20"/>
    <mergeCell ref="H15:H16"/>
    <mergeCell ref="I15:I16"/>
    <mergeCell ref="E21:E22"/>
    <mergeCell ref="F21:F22"/>
    <mergeCell ref="I17:I18"/>
    <mergeCell ref="A19:A20"/>
    <mergeCell ref="B19:B20"/>
    <mergeCell ref="C19:C20"/>
    <mergeCell ref="D19:D20"/>
    <mergeCell ref="E19:E20"/>
    <mergeCell ref="F19:F20"/>
    <mergeCell ref="G19:G20"/>
    <mergeCell ref="A21:A22"/>
    <mergeCell ref="B21:B22"/>
    <mergeCell ref="C21:C22"/>
    <mergeCell ref="D21:D22"/>
    <mergeCell ref="G21:G22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E25:E26"/>
    <mergeCell ref="F25:F26"/>
    <mergeCell ref="G25:G26"/>
    <mergeCell ref="H25:H26"/>
    <mergeCell ref="A25:A26"/>
    <mergeCell ref="B25:B26"/>
    <mergeCell ref="C25:C26"/>
    <mergeCell ref="D25:D26"/>
    <mergeCell ref="H27:H28"/>
    <mergeCell ref="I27:I28"/>
    <mergeCell ref="H23:H24"/>
    <mergeCell ref="I23:I24"/>
    <mergeCell ref="E29:E30"/>
    <mergeCell ref="F29:F30"/>
    <mergeCell ref="I25:I26"/>
    <mergeCell ref="A27:A28"/>
    <mergeCell ref="B27:B28"/>
    <mergeCell ref="C27:C28"/>
    <mergeCell ref="D27:D28"/>
    <mergeCell ref="E27:E28"/>
    <mergeCell ref="F27:F28"/>
    <mergeCell ref="G27:G28"/>
    <mergeCell ref="A29:A30"/>
    <mergeCell ref="B29:B30"/>
    <mergeCell ref="C29:C30"/>
    <mergeCell ref="D29:D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E33:E34"/>
    <mergeCell ref="F33:F34"/>
    <mergeCell ref="G33:G34"/>
    <mergeCell ref="H33:H34"/>
    <mergeCell ref="A33:A34"/>
    <mergeCell ref="B33:B34"/>
    <mergeCell ref="C33:C34"/>
    <mergeCell ref="D33:D34"/>
    <mergeCell ref="H35:H36"/>
    <mergeCell ref="I35:I36"/>
    <mergeCell ref="H31:H32"/>
    <mergeCell ref="I31:I32"/>
    <mergeCell ref="E37:E38"/>
    <mergeCell ref="F37:F38"/>
    <mergeCell ref="I33:I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G37:G38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E41:E42"/>
    <mergeCell ref="F41:F42"/>
    <mergeCell ref="G41:G42"/>
    <mergeCell ref="H41:H42"/>
    <mergeCell ref="A41:A42"/>
    <mergeCell ref="B41:B42"/>
    <mergeCell ref="C41:C42"/>
    <mergeCell ref="D41:D42"/>
    <mergeCell ref="H43:H44"/>
    <mergeCell ref="I43:I44"/>
    <mergeCell ref="H39:H40"/>
    <mergeCell ref="I39:I40"/>
    <mergeCell ref="E45:E46"/>
    <mergeCell ref="F45:F46"/>
    <mergeCell ref="I41:I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G45:G46"/>
    <mergeCell ref="H45:H46"/>
    <mergeCell ref="I45:I46"/>
    <mergeCell ref="A47:A48"/>
    <mergeCell ref="B47:B48"/>
    <mergeCell ref="C47:C48"/>
    <mergeCell ref="D47:D48"/>
    <mergeCell ref="E47:E48"/>
    <mergeCell ref="F47:F48"/>
    <mergeCell ref="G47:G48"/>
    <mergeCell ref="E49:E50"/>
    <mergeCell ref="F49:F50"/>
    <mergeCell ref="G49:G50"/>
    <mergeCell ref="H49:H50"/>
    <mergeCell ref="A49:A50"/>
    <mergeCell ref="B49:B50"/>
    <mergeCell ref="C49:C50"/>
    <mergeCell ref="D49:D50"/>
    <mergeCell ref="H51:H52"/>
    <mergeCell ref="I51:I52"/>
    <mergeCell ref="H47:H48"/>
    <mergeCell ref="I47:I48"/>
    <mergeCell ref="E53:E54"/>
    <mergeCell ref="F53:F54"/>
    <mergeCell ref="I49:I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B67:B68"/>
    <mergeCell ref="C67:C68"/>
    <mergeCell ref="D67:D68"/>
    <mergeCell ref="E67:E68"/>
    <mergeCell ref="B69:B70"/>
    <mergeCell ref="C69:C70"/>
    <mergeCell ref="D69:D70"/>
    <mergeCell ref="E69:E70"/>
    <mergeCell ref="F71:F72"/>
    <mergeCell ref="G71:G72"/>
    <mergeCell ref="H67:H68"/>
    <mergeCell ref="I67:I68"/>
    <mergeCell ref="F69:F70"/>
    <mergeCell ref="G69:G70"/>
    <mergeCell ref="H69:H70"/>
    <mergeCell ref="I69:I70"/>
    <mergeCell ref="F67:F68"/>
    <mergeCell ref="G67:G68"/>
    <mergeCell ref="B71:B72"/>
    <mergeCell ref="C71:C72"/>
    <mergeCell ref="D71:D72"/>
    <mergeCell ref="E71:E72"/>
    <mergeCell ref="H71:H72"/>
    <mergeCell ref="I71:I72"/>
    <mergeCell ref="B73:B74"/>
    <mergeCell ref="C73:C74"/>
    <mergeCell ref="D73:D74"/>
    <mergeCell ref="E73:E74"/>
    <mergeCell ref="F73:F74"/>
    <mergeCell ref="G73:G74"/>
    <mergeCell ref="H73:H74"/>
    <mergeCell ref="I73:I74"/>
    <mergeCell ref="B75:B76"/>
    <mergeCell ref="C75:C76"/>
    <mergeCell ref="D75:D76"/>
    <mergeCell ref="E75:E76"/>
    <mergeCell ref="B77:B78"/>
    <mergeCell ref="C77:C78"/>
    <mergeCell ref="D77:D78"/>
    <mergeCell ref="E77:E78"/>
    <mergeCell ref="F79:F80"/>
    <mergeCell ref="G79:G80"/>
    <mergeCell ref="H75:H76"/>
    <mergeCell ref="I75:I76"/>
    <mergeCell ref="F77:F78"/>
    <mergeCell ref="G77:G78"/>
    <mergeCell ref="H77:H78"/>
    <mergeCell ref="I77:I78"/>
    <mergeCell ref="F75:F76"/>
    <mergeCell ref="G75:G76"/>
    <mergeCell ref="B79:B80"/>
    <mergeCell ref="C79:C80"/>
    <mergeCell ref="D79:D80"/>
    <mergeCell ref="E79:E80"/>
    <mergeCell ref="H79:H80"/>
    <mergeCell ref="I79:I80"/>
    <mergeCell ref="B81:B82"/>
    <mergeCell ref="C81:C82"/>
    <mergeCell ref="D81:D82"/>
    <mergeCell ref="E81:E82"/>
    <mergeCell ref="F81:F82"/>
    <mergeCell ref="G81:G82"/>
    <mergeCell ref="H81:H82"/>
    <mergeCell ref="I81:I82"/>
    <mergeCell ref="B83:B84"/>
    <mergeCell ref="C83:C84"/>
    <mergeCell ref="D83:D84"/>
    <mergeCell ref="E83:E84"/>
    <mergeCell ref="B85:B86"/>
    <mergeCell ref="C85:C86"/>
    <mergeCell ref="D85:D86"/>
    <mergeCell ref="E85:E86"/>
    <mergeCell ref="F87:F88"/>
    <mergeCell ref="G87:G88"/>
    <mergeCell ref="H83:H84"/>
    <mergeCell ref="I83:I84"/>
    <mergeCell ref="F85:F86"/>
    <mergeCell ref="G85:G86"/>
    <mergeCell ref="H85:H86"/>
    <mergeCell ref="I85:I86"/>
    <mergeCell ref="F83:F84"/>
    <mergeCell ref="G83:G84"/>
    <mergeCell ref="B87:B88"/>
    <mergeCell ref="C87:C88"/>
    <mergeCell ref="D87:D88"/>
    <mergeCell ref="E87:E88"/>
    <mergeCell ref="H87:H88"/>
    <mergeCell ref="I87:I88"/>
    <mergeCell ref="B89:B90"/>
    <mergeCell ref="C89:C90"/>
    <mergeCell ref="D89:D90"/>
    <mergeCell ref="E89:E90"/>
    <mergeCell ref="F89:F90"/>
    <mergeCell ref="G89:G90"/>
    <mergeCell ref="H89:H90"/>
    <mergeCell ref="I89:I90"/>
    <mergeCell ref="B91:B92"/>
    <mergeCell ref="C91:C92"/>
    <mergeCell ref="D91:D92"/>
    <mergeCell ref="E91:E92"/>
    <mergeCell ref="B93:B94"/>
    <mergeCell ref="C93:C94"/>
    <mergeCell ref="D93:D94"/>
    <mergeCell ref="E93:E94"/>
    <mergeCell ref="F95:F96"/>
    <mergeCell ref="G95:G96"/>
    <mergeCell ref="H91:H92"/>
    <mergeCell ref="I91:I92"/>
    <mergeCell ref="F93:F94"/>
    <mergeCell ref="G93:G94"/>
    <mergeCell ref="H93:H94"/>
    <mergeCell ref="I93:I94"/>
    <mergeCell ref="F91:F92"/>
    <mergeCell ref="G91:G92"/>
    <mergeCell ref="B95:B96"/>
    <mergeCell ref="C95:C96"/>
    <mergeCell ref="D95:D96"/>
    <mergeCell ref="E95:E96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B99:B100"/>
    <mergeCell ref="C99:C100"/>
    <mergeCell ref="D99:D100"/>
    <mergeCell ref="E99:E100"/>
    <mergeCell ref="B101:B102"/>
    <mergeCell ref="C101:C102"/>
    <mergeCell ref="D101:D102"/>
    <mergeCell ref="E101:E102"/>
    <mergeCell ref="F103:F104"/>
    <mergeCell ref="G103:G104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B103:B104"/>
    <mergeCell ref="C103:C104"/>
    <mergeCell ref="D103:D104"/>
    <mergeCell ref="E103:E104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B107:B108"/>
    <mergeCell ref="C107:C108"/>
    <mergeCell ref="D107:D108"/>
    <mergeCell ref="E107:E108"/>
    <mergeCell ref="B109:B110"/>
    <mergeCell ref="C109:C110"/>
    <mergeCell ref="D109:D110"/>
    <mergeCell ref="E109:E110"/>
    <mergeCell ref="F111:F112"/>
    <mergeCell ref="G111:G112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B111:B112"/>
    <mergeCell ref="C111:C112"/>
    <mergeCell ref="D111:D112"/>
    <mergeCell ref="E111:E112"/>
    <mergeCell ref="H111:H112"/>
    <mergeCell ref="I111:I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B115:B116"/>
    <mergeCell ref="C115:C116"/>
    <mergeCell ref="D115:D116"/>
    <mergeCell ref="E115:E116"/>
    <mergeCell ref="B117:B118"/>
    <mergeCell ref="C117:C118"/>
    <mergeCell ref="D117:D118"/>
    <mergeCell ref="E117:E118"/>
    <mergeCell ref="F119:F120"/>
    <mergeCell ref="G119:G120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B119:B120"/>
    <mergeCell ref="C119:C120"/>
    <mergeCell ref="D119:D120"/>
    <mergeCell ref="E119:E120"/>
    <mergeCell ref="H119:H120"/>
    <mergeCell ref="I119:I120"/>
    <mergeCell ref="B121:B122"/>
    <mergeCell ref="C121:C122"/>
    <mergeCell ref="D121:D122"/>
    <mergeCell ref="E121:E122"/>
    <mergeCell ref="F121:F122"/>
    <mergeCell ref="G121:G122"/>
    <mergeCell ref="H121:H122"/>
    <mergeCell ref="I121:I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cp:lastPrinted>2010-04-25T12:32:35Z</cp:lastPrinted>
  <dcterms:created xsi:type="dcterms:W3CDTF">1996-10-08T23:32:33Z</dcterms:created>
  <dcterms:modified xsi:type="dcterms:W3CDTF">2010-04-25T12:32:40Z</dcterms:modified>
  <cp:category/>
  <cp:version/>
  <cp:contentType/>
  <cp:contentStatus/>
</cp:coreProperties>
</file>