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<sst xmlns="http://schemas.openxmlformats.org/spreadsheetml/2006/main" count="145" uniqueCount="85">
  <si>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</si>
  <si>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</si>
  <si>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</si>
  <si>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</si>
  <si>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</si>
  <si>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</si>
  <si>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</si>
  <si>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</si>
  <si>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</si>
  <si>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</si>
  <si>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</si>
  <si>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</si>
  <si>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</si>
  <si>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</si>
  <si>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</si>
  <si>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</si>
  <si>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</si>
  <si>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</si>
  <si>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</si>
  <si>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</si>
  <si>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</si>
  <si>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</si>
  <si>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</si>
  <si>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</si>
  <si>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</si>
  <si>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</si>
  <si>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</si>
  <si>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</si>
  <si>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</si>
  <si>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</si>
  <si>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</si>
  <si>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</si>
  <si>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</si>
  <si>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</si>
  <si>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</si>
  <si>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</si>
  <si>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</si>
  <si>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</si>
  <si>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</si>
  <si>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</si>
  <si>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</si>
  <si>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52   кг</t>
  </si>
  <si>
    <t>Запрягаева Ирина Сергеевна</t>
  </si>
  <si>
    <t>14.06.1983, МС</t>
  </si>
  <si>
    <t>ДВФО, Приморский, Владивосток, МО</t>
  </si>
  <si>
    <t>012105</t>
  </si>
  <si>
    <t>Леонтьев Ю.А., Фалеева О.А.</t>
  </si>
  <si>
    <t>Тирская Олеся Александровна</t>
  </si>
  <si>
    <t>10.10.1991, 1р</t>
  </si>
  <si>
    <t>СФО, Р.Саха(Якутия), Якутск, МО</t>
  </si>
  <si>
    <t>Герасимов В.М.</t>
  </si>
  <si>
    <t>Постовалова Мария Юрьевна</t>
  </si>
  <si>
    <t>17.05.1987, КМС</t>
  </si>
  <si>
    <t>УФО, ЯНАО, Ноябрьск, МО</t>
  </si>
  <si>
    <t>Шайхутдинов Р.Р.</t>
  </si>
  <si>
    <t>Приступа Оксана Александровна</t>
  </si>
  <si>
    <t>14.02.1987, МС</t>
  </si>
  <si>
    <t>СФО, Кемеровская, Юрга, МО</t>
  </si>
  <si>
    <t>000633</t>
  </si>
  <si>
    <t>Гончаров В.И.</t>
  </si>
  <si>
    <t>Немцова Екатерина Геннадьевна</t>
  </si>
  <si>
    <t>29.04.1986, МС</t>
  </si>
  <si>
    <t>УФО, Свердловская, Сысерть, Д</t>
  </si>
  <si>
    <t>Демидов И.В.</t>
  </si>
  <si>
    <t>Забанных Ольга Игоревна</t>
  </si>
  <si>
    <t>16.01.1986, КМС</t>
  </si>
  <si>
    <t>УФО, Свердловская, Н.Тагил, МО</t>
  </si>
  <si>
    <t>Матвеев С.В.</t>
  </si>
  <si>
    <t>Мужанова Татьяна Сергеевна</t>
  </si>
  <si>
    <t>09.04.1989, КМС</t>
  </si>
  <si>
    <t>СФО, Р.Бурятия, У-Удэ, МО</t>
  </si>
  <si>
    <t>Леликов А.И.</t>
  </si>
  <si>
    <t>4</t>
  </si>
  <si>
    <t>в.к. 52  кг.женщины</t>
  </si>
  <si>
    <t xml:space="preserve"> КРУГ   1</t>
  </si>
  <si>
    <t>5</t>
  </si>
  <si>
    <t>3:0</t>
  </si>
  <si>
    <t>7</t>
  </si>
  <si>
    <t>4:0</t>
  </si>
  <si>
    <t>6</t>
  </si>
  <si>
    <t>полуфинал</t>
  </si>
  <si>
    <t>3:1</t>
  </si>
  <si>
    <t>ЖЕНЩИНЫ</t>
  </si>
  <si>
    <t>3 место</t>
  </si>
  <si>
    <t>6-7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</si>
</sst>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20" xfId="0" applyFont="1" applyBorder="1" applyAlignment="1">
      <alignment/>
    </xf>
    <xf numFmtId="49" fontId="59" fillId="0" borderId="0" xfId="0" applyNumberFormat="1" applyFont="1" applyAlignment="1">
      <alignment horizontal="center" vertical="center"/>
    </xf>
    <xf numFmtId="49" fontId="59" fillId="0" borderId="19" xfId="0" applyNumberFormat="1" applyFont="1" applyBorder="1" applyAlignment="1">
      <alignment/>
    </xf>
    <xf numFmtId="49" fontId="59" fillId="0" borderId="27" xfId="0" applyNumberFormat="1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11" fillId="33" borderId="30" xfId="42" applyFont="1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60" fillId="0" borderId="28" xfId="0" applyNumberFormat="1" applyFont="1" applyBorder="1" applyAlignment="1">
      <alignment horizontal="center" vertical="center" wrapText="1"/>
    </xf>
    <xf numFmtId="0" fontId="60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4" fillId="0" borderId="33" xfId="42" applyFont="1" applyFill="1" applyBorder="1" applyAlignment="1" applyProtection="1">
      <alignment horizontal="left" vertical="center" wrapText="1"/>
      <protection/>
    </xf>
    <xf numFmtId="0" fontId="4" fillId="35" borderId="33" xfId="0" applyFont="1" applyFill="1" applyBorder="1" applyAlignment="1">
      <alignment horizontal="center" vertical="center" wrapText="1"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4" fillId="0" borderId="29" xfId="0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left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20" fillId="0" borderId="4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11" fillId="33" borderId="32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30" xfId="42" applyFont="1" applyFill="1" applyBorder="1" applyAlignment="1" applyProtection="1">
      <alignment horizontal="center" vertical="center"/>
      <protection/>
    </xf>
    <xf numFmtId="0" fontId="18" fillId="35" borderId="31" xfId="42" applyFont="1" applyFill="1" applyBorder="1" applyAlignment="1" applyProtection="1">
      <alignment horizontal="center" vertical="center"/>
      <protection/>
    </xf>
    <xf numFmtId="0" fontId="18" fillId="35" borderId="32" xfId="42" applyFont="1" applyFill="1" applyBorder="1" applyAlignment="1" applyProtection="1">
      <alignment horizontal="center" vertical="center"/>
      <protection/>
    </xf>
    <xf numFmtId="0" fontId="19" fillId="34" borderId="43" xfId="0" applyFont="1" applyFill="1" applyBorder="1" applyAlignment="1">
      <alignment horizontal="center" vertical="center"/>
    </xf>
    <xf numFmtId="0" fontId="19" fillId="34" borderId="47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/>
    </xf>
    <xf numFmtId="0" fontId="19" fillId="36" borderId="47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9" fillId="35" borderId="43" xfId="0" applyFont="1" applyFill="1" applyBorder="1" applyAlignment="1">
      <alignment horizontal="center" vertical="center"/>
    </xf>
    <xf numFmtId="0" fontId="19" fillId="35" borderId="47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60" fillId="0" borderId="43" xfId="42" applyFont="1" applyBorder="1" applyAlignment="1" applyProtection="1">
      <alignment horizontal="center" vertical="center" wrapText="1"/>
      <protection/>
    </xf>
    <xf numFmtId="0" fontId="60" fillId="0" borderId="45" xfId="42" applyFont="1" applyBorder="1" applyAlignment="1" applyProtection="1">
      <alignment horizontal="center" vertical="center" wrapText="1"/>
      <protection/>
    </xf>
    <xf numFmtId="0" fontId="60" fillId="0" borderId="15" xfId="42" applyFont="1" applyBorder="1" applyAlignment="1" applyProtection="1">
      <alignment horizontal="center" vertical="center" wrapText="1"/>
      <protection/>
    </xf>
    <xf numFmtId="0" fontId="60" fillId="0" borderId="48" xfId="42" applyFont="1" applyBorder="1" applyAlignment="1" applyProtection="1">
      <alignment horizontal="center" vertical="center" wrapText="1"/>
      <protection/>
    </xf>
    <xf numFmtId="0" fontId="60" fillId="0" borderId="49" xfId="42" applyFont="1" applyBorder="1" applyAlignment="1" applyProtection="1">
      <alignment horizontal="center" vertical="center" wrapText="1"/>
      <protection/>
    </xf>
    <xf numFmtId="0" fontId="60" fillId="0" borderId="50" xfId="42" applyFont="1" applyBorder="1" applyAlignment="1" applyProtection="1">
      <alignment horizontal="center" vertical="center" wrapText="1"/>
      <protection/>
    </xf>
    <xf numFmtId="0" fontId="60" fillId="0" borderId="34" xfId="42" applyFont="1" applyBorder="1" applyAlignment="1" applyProtection="1">
      <alignment horizontal="center" vertical="center" wrapText="1"/>
      <protection/>
    </xf>
    <xf numFmtId="0" fontId="60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3" fillId="0" borderId="36" xfId="42" applyFont="1" applyBorder="1" applyAlignment="1" applyProtection="1">
      <alignment horizontal="left" vertical="center" wrapText="1"/>
      <protection/>
    </xf>
    <xf numFmtId="0" fontId="23" fillId="0" borderId="37" xfId="0" applyFont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3" fillId="0" borderId="36" xfId="42" applyFont="1" applyBorder="1" applyAlignment="1" applyProtection="1">
      <alignment horizontal="center" vertical="center" wrapText="1"/>
      <protection/>
    </xf>
    <xf numFmtId="0" fontId="23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60" fillId="0" borderId="39" xfId="42" applyFont="1" applyBorder="1" applyAlignment="1" applyProtection="1">
      <alignment horizontal="left" vertical="center" wrapText="1"/>
      <protection/>
    </xf>
    <xf numFmtId="0" fontId="60" fillId="0" borderId="37" xfId="0" applyFont="1" applyBorder="1" applyAlignment="1">
      <alignment horizontal="left" vertical="center" wrapText="1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60" fillId="0" borderId="69" xfId="42" applyFont="1" applyBorder="1" applyAlignment="1" applyProtection="1">
      <alignment horizontal="center" vertical="center" wrapText="1"/>
      <protection/>
    </xf>
    <xf numFmtId="0" fontId="60" fillId="0" borderId="12" xfId="42" applyFont="1" applyBorder="1" applyAlignment="1" applyProtection="1">
      <alignment horizontal="center" vertical="center" wrapText="1"/>
      <protection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33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39" xfId="53" applyNumberFormat="1" applyFont="1" applyBorder="1" applyAlignment="1">
      <alignment horizontal="center" vertical="center" wrapText="1"/>
      <protection/>
    </xf>
    <xf numFmtId="0" fontId="4" fillId="0" borderId="37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6" fillId="0" borderId="70" xfId="53" applyNumberFormat="1" applyFont="1" applyBorder="1" applyAlignment="1">
      <alignment horizontal="center" vertical="center" wrapText="1"/>
      <protection/>
    </xf>
    <xf numFmtId="0" fontId="0" fillId="0" borderId="46" xfId="53" applyNumberFormat="1" applyBorder="1" applyAlignment="1">
      <alignment horizontal="center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41" xfId="53" applyNumberFormat="1" applyFont="1" applyBorder="1" applyAlignment="1">
      <alignment horizontal="center" vertical="center" wrapText="1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6" fillId="0" borderId="88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УФО, СФО) по самбо среди женщин</v>
          </cell>
        </row>
        <row r="3">
          <cell r="A3" t="str">
            <v>23-24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5" t="s">
        <v>27</v>
      </c>
      <c r="B1" s="105"/>
      <c r="C1" s="105"/>
      <c r="D1" s="105"/>
      <c r="E1" s="105"/>
      <c r="F1" s="105"/>
      <c r="G1" s="10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106" t="s">
        <v>24</v>
      </c>
      <c r="B2" s="107"/>
      <c r="C2" s="107"/>
      <c r="D2" s="107"/>
      <c r="E2" s="107"/>
      <c r="F2" s="107"/>
      <c r="G2" s="107"/>
    </row>
    <row r="3" spans="1:7" ht="31.5" customHeight="1" thickBot="1">
      <c r="A3" s="110" t="str">
        <f>HYPERLINK('[1]реквизиты'!$A$2)</f>
        <v>Чемпионат Азиатских федеральных округов России (ДВФО, УФО, СФО) по самбо среди женщин</v>
      </c>
      <c r="B3" s="111"/>
      <c r="C3" s="111"/>
      <c r="D3" s="111"/>
      <c r="E3" s="111"/>
      <c r="F3" s="111"/>
      <c r="G3" s="112"/>
    </row>
    <row r="4" spans="1:7" ht="21.75" customHeight="1">
      <c r="A4" s="119" t="str">
        <f>HYPERLINK('[1]реквизиты'!$A$3)</f>
        <v>23-24 апреля 2010 г            г.Челябинск</v>
      </c>
      <c r="B4" s="119"/>
      <c r="C4" s="119"/>
      <c r="D4" s="119"/>
      <c r="E4" s="119"/>
      <c r="F4" s="119"/>
      <c r="G4" s="119"/>
    </row>
    <row r="5" spans="4:5" ht="20.25" customHeight="1">
      <c r="D5" s="120" t="str">
        <f>HYPERLINK('пр.взв.'!D4)</f>
        <v>в.к.  52   кг</v>
      </c>
      <c r="E5" s="120"/>
    </row>
    <row r="6" spans="1:7" ht="12.75" customHeight="1">
      <c r="A6" s="113" t="s">
        <v>11</v>
      </c>
      <c r="B6" s="121" t="s">
        <v>5</v>
      </c>
      <c r="C6" s="113" t="s">
        <v>6</v>
      </c>
      <c r="D6" s="113" t="s">
        <v>7</v>
      </c>
      <c r="E6" s="113" t="s">
        <v>8</v>
      </c>
      <c r="F6" s="113" t="s">
        <v>10</v>
      </c>
      <c r="G6" s="113" t="s">
        <v>9</v>
      </c>
    </row>
    <row r="7" spans="1:7" ht="12.75">
      <c r="A7" s="114"/>
      <c r="B7" s="122"/>
      <c r="C7" s="114"/>
      <c r="D7" s="114"/>
      <c r="E7" s="114"/>
      <c r="F7" s="114"/>
      <c r="G7" s="114"/>
    </row>
    <row r="8" spans="1:7" ht="12.75" customHeight="1">
      <c r="A8" s="123">
        <v>1</v>
      </c>
      <c r="B8" s="124">
        <v>4</v>
      </c>
      <c r="C8" s="108" t="str">
        <f>VLOOKUP(B8,'пр.взв.'!B7:G22,2,FALSE)</f>
        <v>Приступа Оксана Александровна</v>
      </c>
      <c r="D8" s="115" t="str">
        <f>VLOOKUP(B8,'пр.взв.'!B7:G22,3,FALSE)</f>
        <v>14.02.1987, МС</v>
      </c>
      <c r="E8" s="115" t="str">
        <f>VLOOKUP(B8,'пр.взв.'!B7:G22,4,FALSE)</f>
        <v>СФО, Кемеровская, Юрга, МО</v>
      </c>
      <c r="F8" s="115" t="str">
        <f>VLOOKUP(B8,'пр.взв.'!B7:G22,5,FALSE)</f>
        <v>000633</v>
      </c>
      <c r="G8" s="108" t="str">
        <f>VLOOKUP(B8,'пр.взв.'!B7:G22,6,FALSE)</f>
        <v>Гончаров В.И.</v>
      </c>
    </row>
    <row r="9" spans="1:7" ht="12.75">
      <c r="A9" s="123"/>
      <c r="B9" s="124"/>
      <c r="C9" s="109"/>
      <c r="D9" s="116"/>
      <c r="E9" s="116"/>
      <c r="F9" s="116"/>
      <c r="G9" s="109"/>
    </row>
    <row r="10" spans="1:7" ht="12.75" customHeight="1">
      <c r="A10" s="123">
        <v>2</v>
      </c>
      <c r="B10" s="124">
        <v>5</v>
      </c>
      <c r="C10" s="108" t="str">
        <f>VLOOKUP(B10,'пр.взв.'!B7:G22,2,FALSE)</f>
        <v>Немцова Екатерина Геннадьевна</v>
      </c>
      <c r="D10" s="115" t="str">
        <f>VLOOKUP(B10,'пр.взв.'!B7:G22,3,FALSE)</f>
        <v>29.04.1986, МС</v>
      </c>
      <c r="E10" s="115" t="str">
        <f>VLOOKUP(B10,'пр.взв.'!B7:G22,4,FALSE)</f>
        <v>УФО, Свердловская, Сысерть, Д</v>
      </c>
      <c r="F10" s="117">
        <f>VLOOKUP(B10,'пр.взв.'!B7:G22,5,FALSE)</f>
        <v>0</v>
      </c>
      <c r="G10" s="108" t="str">
        <f>VLOOKUP(B10,'пр.взв.'!B7:G22,6,FALSE)</f>
        <v>Демидов И.В.</v>
      </c>
    </row>
    <row r="11" spans="1:7" ht="12.75">
      <c r="A11" s="123"/>
      <c r="B11" s="124"/>
      <c r="C11" s="109"/>
      <c r="D11" s="116"/>
      <c r="E11" s="116"/>
      <c r="F11" s="118"/>
      <c r="G11" s="109"/>
    </row>
    <row r="12" spans="1:7" ht="12.75" customHeight="1">
      <c r="A12" s="123">
        <v>3</v>
      </c>
      <c r="B12" s="124">
        <v>7</v>
      </c>
      <c r="C12" s="108" t="str">
        <f>VLOOKUP(B12,'пр.взв.'!B7:G22,2,FALSE)</f>
        <v>Мужанова Татьяна Сергеевна</v>
      </c>
      <c r="D12" s="115" t="str">
        <f>VLOOKUP(B12,'пр.взв.'!B7:G22,3,FALSE)</f>
        <v>09.04.1989, КМС</v>
      </c>
      <c r="E12" s="115" t="str">
        <f>VLOOKUP(B12,'пр.взв.'!B7:G22,4,FALSE)</f>
        <v>СФО, Р.Бурятия, У-Удэ, МО</v>
      </c>
      <c r="F12" s="117">
        <f>VLOOKUP(B12,'пр.взв.'!B7:G22,5,FALSE)</f>
        <v>0</v>
      </c>
      <c r="G12" s="108" t="str">
        <f>VLOOKUP(B12,'пр.взв.'!B7:G22,6,FALSE)</f>
        <v>Леликов А.И.</v>
      </c>
    </row>
    <row r="13" spans="1:7" ht="12.75">
      <c r="A13" s="123"/>
      <c r="B13" s="124"/>
      <c r="C13" s="109"/>
      <c r="D13" s="116"/>
      <c r="E13" s="116"/>
      <c r="F13" s="118"/>
      <c r="G13" s="109"/>
    </row>
    <row r="14" spans="1:7" ht="12.75" customHeight="1">
      <c r="A14" s="123">
        <v>3</v>
      </c>
      <c r="B14" s="124">
        <v>6</v>
      </c>
      <c r="C14" s="108" t="str">
        <f>VLOOKUP(B14,'пр.взв.'!B7:G22,2,FALSE)</f>
        <v>Забанных Ольга Игоревна</v>
      </c>
      <c r="D14" s="115" t="str">
        <f>VLOOKUP(B14,'пр.взв.'!B7:G22,3,FALSE)</f>
        <v>16.01.1986, КМС</v>
      </c>
      <c r="E14" s="115" t="str">
        <f>VLOOKUP(B14,'пр.взв.'!B7:G22,4,FALSE)</f>
        <v>УФО, Свердловская, Н.Тагил, МО</v>
      </c>
      <c r="F14" s="117">
        <f>VLOOKUP(B14,'пр.взв.'!B7:G22,5,FALSE)</f>
        <v>0</v>
      </c>
      <c r="G14" s="108" t="str">
        <f>VLOOKUP(B14,'пр.взв.'!B7:G22,6,FALSE)</f>
        <v>Матвеев С.В.</v>
      </c>
    </row>
    <row r="15" spans="1:7" ht="12.75">
      <c r="A15" s="123"/>
      <c r="B15" s="124"/>
      <c r="C15" s="109"/>
      <c r="D15" s="116"/>
      <c r="E15" s="116"/>
      <c r="F15" s="118"/>
      <c r="G15" s="109"/>
    </row>
    <row r="16" spans="1:7" ht="12.75" customHeight="1">
      <c r="A16" s="123">
        <v>5</v>
      </c>
      <c r="B16" s="124">
        <v>1</v>
      </c>
      <c r="C16" s="108" t="str">
        <f>VLOOKUP(B16,'пр.взв.'!B7:G30,2,FALSE)</f>
        <v>Запрягаева Ирина Сергеевна</v>
      </c>
      <c r="D16" s="115" t="str">
        <f>VLOOKUP(B16,'пр.взв.'!B7:G22,3,FALSE)</f>
        <v>14.06.1983, МС</v>
      </c>
      <c r="E16" s="115" t="str">
        <f>VLOOKUP(B16,'пр.взв.'!B7:G22,4,FALSE)</f>
        <v>ДВФО, Приморский, Владивосток, МО</v>
      </c>
      <c r="F16" s="115" t="str">
        <f>VLOOKUP(B16,'пр.взв.'!B7:G22,5,FALSE)</f>
        <v>012105</v>
      </c>
      <c r="G16" s="108" t="str">
        <f>VLOOKUP(B16,'пр.взв.'!B7:G22,6,FALSE)</f>
        <v>Леонтьев Ю.А., Фалеева О.А.</v>
      </c>
    </row>
    <row r="17" spans="1:7" ht="12.75">
      <c r="A17" s="123"/>
      <c r="B17" s="124"/>
      <c r="C17" s="109"/>
      <c r="D17" s="116"/>
      <c r="E17" s="116"/>
      <c r="F17" s="116"/>
      <c r="G17" s="109"/>
    </row>
    <row r="18" spans="1:7" ht="12.75" customHeight="1">
      <c r="A18" s="125" t="s">
        <v>84</v>
      </c>
      <c r="B18" s="124">
        <v>2</v>
      </c>
      <c r="C18" s="108" t="str">
        <f>VLOOKUP(B18,'пр.взв.'!B7:G22,2,FALSE)</f>
        <v>Тирская Олеся Александровна</v>
      </c>
      <c r="D18" s="115" t="str">
        <f>VLOOKUP(B18,'пр.взв.'!B7:G22,3,FALSE)</f>
        <v>10.10.1991, 1р</v>
      </c>
      <c r="E18" s="115" t="str">
        <f>VLOOKUP(B18,'пр.взв.'!B7:G22,4,FALSE)</f>
        <v>СФО, Р.Саха(Якутия), Якутск, МО</v>
      </c>
      <c r="F18" s="117">
        <f>VLOOKUP(B18,'пр.взв.'!B7:G22,5,FALSE)</f>
        <v>0</v>
      </c>
      <c r="G18" s="108" t="str">
        <f>VLOOKUP(B18,'пр.взв.'!B7:G22,6,FALSE)</f>
        <v>Герасимов В.М.</v>
      </c>
    </row>
    <row r="19" spans="1:7" ht="12.75">
      <c r="A19" s="125"/>
      <c r="B19" s="124"/>
      <c r="C19" s="109"/>
      <c r="D19" s="116"/>
      <c r="E19" s="116"/>
      <c r="F19" s="118"/>
      <c r="G19" s="109"/>
    </row>
    <row r="20" spans="1:7" ht="12.75" customHeight="1">
      <c r="A20" s="125" t="s">
        <v>84</v>
      </c>
      <c r="B20" s="124">
        <v>3</v>
      </c>
      <c r="C20" s="108" t="str">
        <f>VLOOKUP(B20,'пр.взв.'!B7:G22,2,FALSE)</f>
        <v>Постовалова Мария Юрьевна</v>
      </c>
      <c r="D20" s="115" t="str">
        <f>VLOOKUP(B20,'пр.взв.'!B7:G22,3,FALSE)</f>
        <v>17.05.1987, КМС</v>
      </c>
      <c r="E20" s="115" t="str">
        <f>VLOOKUP(B20,'пр.взв.'!B7:G22,4,FALSE)</f>
        <v>УФО, ЯНАО, Ноябрьск, МО</v>
      </c>
      <c r="F20" s="117">
        <f>VLOOKUP(B20,'пр.взв.'!B7:G22,5,FALSE)</f>
        <v>0</v>
      </c>
      <c r="G20" s="108" t="str">
        <f>VLOOKUP(B20,'пр.взв.'!B7:G22,6,FALSE)</f>
        <v>Шайхутдинов Р.Р.</v>
      </c>
    </row>
    <row r="21" spans="1:7" ht="12.75">
      <c r="A21" s="125"/>
      <c r="B21" s="124"/>
      <c r="C21" s="109"/>
      <c r="D21" s="116"/>
      <c r="E21" s="116"/>
      <c r="F21" s="118"/>
      <c r="G21" s="109"/>
    </row>
    <row r="22" spans="1:7" ht="12.75" customHeight="1" hidden="1">
      <c r="A22" s="123"/>
      <c r="B22" s="124"/>
      <c r="C22" s="108" t="e">
        <f>VLOOKUP(B22,'пр.взв.'!B7:G22,2,FALSE)</f>
        <v>#N/A</v>
      </c>
      <c r="D22" s="115" t="e">
        <f>VLOOKUP(B22,'пр.взв.'!B7:G22,3,FALSE)</f>
        <v>#N/A</v>
      </c>
      <c r="E22" s="115" t="e">
        <f>VLOOKUP(B22,'пр.взв.'!B7:G22,4,FALSE)</f>
        <v>#N/A</v>
      </c>
      <c r="F22" s="115" t="e">
        <f>VLOOKUP(B22,'пр.взв.'!B7:G22,5,FALSE)</f>
        <v>#N/A</v>
      </c>
      <c r="G22" s="108" t="e">
        <f>VLOOKUP(B22,'пр.взв.'!B7:G22,6,FALSE)</f>
        <v>#N/A</v>
      </c>
    </row>
    <row r="23" spans="1:7" ht="12.75" hidden="1">
      <c r="A23" s="123"/>
      <c r="B23" s="124"/>
      <c r="C23" s="109"/>
      <c r="D23" s="116"/>
      <c r="E23" s="116"/>
      <c r="F23" s="116"/>
      <c r="G23" s="109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Р.Г.Залеев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20:A21"/>
    <mergeCell ref="B20:B21"/>
    <mergeCell ref="A22:A23"/>
    <mergeCell ref="B22:B23"/>
    <mergeCell ref="C22:C23"/>
    <mergeCell ref="D22:D23"/>
    <mergeCell ref="C20:C21"/>
    <mergeCell ref="D20:D21"/>
    <mergeCell ref="E22:E23"/>
    <mergeCell ref="F22:F23"/>
    <mergeCell ref="A18:A19"/>
    <mergeCell ref="B18:B19"/>
    <mergeCell ref="C18:C19"/>
    <mergeCell ref="D18:D19"/>
    <mergeCell ref="E18:E19"/>
    <mergeCell ref="F18:F19"/>
    <mergeCell ref="E20:E21"/>
    <mergeCell ref="F20:F21"/>
    <mergeCell ref="A16:A17"/>
    <mergeCell ref="B16:B17"/>
    <mergeCell ref="C16:C17"/>
    <mergeCell ref="D16:D17"/>
    <mergeCell ref="E14:E15"/>
    <mergeCell ref="F14:F15"/>
    <mergeCell ref="E16:E17"/>
    <mergeCell ref="F16:F17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6">
      <selection activeCell="B25" sqref="B25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33" t="str">
        <f>HYPERLINK('[1]реквизиты'!$A$2)</f>
        <v>Чемпионат Азиатских федеральных округов России (ДВФО, УФО, СФО) по самбо среди женщин</v>
      </c>
      <c r="B1" s="134"/>
      <c r="C1" s="134"/>
      <c r="D1" s="134"/>
      <c r="E1" s="134"/>
      <c r="F1" s="134"/>
      <c r="G1" s="134"/>
      <c r="H1" s="134"/>
    </row>
    <row r="2" spans="4:5" ht="27.75" customHeight="1">
      <c r="D2" s="52" t="s">
        <v>20</v>
      </c>
      <c r="E2" s="68" t="str">
        <f>HYPERLINK('пр.взв.'!D4)</f>
        <v>в.к.  52   кг</v>
      </c>
    </row>
    <row r="3" ht="12.75">
      <c r="C3" s="12" t="s">
        <v>83</v>
      </c>
    </row>
    <row r="4" ht="12.75">
      <c r="C4" s="50" t="s">
        <v>12</v>
      </c>
    </row>
    <row r="5" spans="1:8" ht="12.75">
      <c r="A5" s="123" t="s">
        <v>13</v>
      </c>
      <c r="B5" s="123" t="s">
        <v>5</v>
      </c>
      <c r="C5" s="114" t="s">
        <v>6</v>
      </c>
      <c r="D5" s="123" t="s">
        <v>14</v>
      </c>
      <c r="E5" s="123" t="s">
        <v>15</v>
      </c>
      <c r="F5" s="123" t="s">
        <v>16</v>
      </c>
      <c r="G5" s="123" t="s">
        <v>17</v>
      </c>
      <c r="H5" s="123" t="s">
        <v>18</v>
      </c>
    </row>
    <row r="6" spans="1:8" ht="12.75">
      <c r="A6" s="113"/>
      <c r="B6" s="113"/>
      <c r="C6" s="113"/>
      <c r="D6" s="113"/>
      <c r="E6" s="113"/>
      <c r="F6" s="113"/>
      <c r="G6" s="113"/>
      <c r="H6" s="113"/>
    </row>
    <row r="7" spans="1:8" ht="12.75">
      <c r="A7" s="126"/>
      <c r="B7" s="127">
        <v>1</v>
      </c>
      <c r="C7" s="128" t="str">
        <f>VLOOKUP(B7,'пр.взв.'!B7:D22,2,FALSE)</f>
        <v>Запрягаева Ирина Сергеевна</v>
      </c>
      <c r="D7" s="128" t="str">
        <f>VLOOKUP(B7,'пр.взв.'!B7:E22,3,FALSE)</f>
        <v>14.06.1983, МС</v>
      </c>
      <c r="E7" s="128" t="str">
        <f>VLOOKUP(B7,'пр.взв.'!B7:F22,4,FALSE)</f>
        <v>ДВФО, Приморский, Владивосток, МО</v>
      </c>
      <c r="F7" s="130"/>
      <c r="G7" s="125"/>
      <c r="H7" s="123"/>
    </row>
    <row r="8" spans="1:8" ht="12.75">
      <c r="A8" s="126"/>
      <c r="B8" s="123"/>
      <c r="C8" s="129"/>
      <c r="D8" s="129"/>
      <c r="E8" s="129"/>
      <c r="F8" s="130"/>
      <c r="G8" s="125"/>
      <c r="H8" s="123"/>
    </row>
    <row r="9" spans="1:8" ht="12.75">
      <c r="A9" s="132"/>
      <c r="B9" s="127">
        <v>7</v>
      </c>
      <c r="C9" s="128" t="str">
        <f>VLOOKUP(B9,'пр.взв.'!B7:D24,2,FALSE)</f>
        <v>Мужанова Татьяна Сергеевна</v>
      </c>
      <c r="D9" s="128" t="str">
        <f>VLOOKUP(B9,'пр.взв.'!B7:E24,3,FALSE)</f>
        <v>09.04.1989, КМС</v>
      </c>
      <c r="E9" s="128" t="str">
        <f>VLOOKUP(B9,'пр.взв.'!B7:F24,4,FALSE)</f>
        <v>СФО, Р.Бурятия, У-Удэ, МО</v>
      </c>
      <c r="F9" s="130"/>
      <c r="G9" s="123"/>
      <c r="H9" s="123"/>
    </row>
    <row r="10" spans="1:8" ht="12.75">
      <c r="A10" s="132"/>
      <c r="B10" s="123"/>
      <c r="C10" s="129"/>
      <c r="D10" s="129"/>
      <c r="E10" s="129"/>
      <c r="F10" s="130"/>
      <c r="G10" s="123"/>
      <c r="H10" s="123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80</v>
      </c>
    </row>
    <row r="16" spans="3:5" ht="24" customHeight="1">
      <c r="C16" s="50" t="s">
        <v>22</v>
      </c>
      <c r="E16" s="68" t="str">
        <f>HYPERLINK('пр.взв.'!D4)</f>
        <v>в.к.  52   кг</v>
      </c>
    </row>
    <row r="17" spans="1:8" ht="12.75">
      <c r="A17" s="123" t="s">
        <v>13</v>
      </c>
      <c r="B17" s="123" t="s">
        <v>5</v>
      </c>
      <c r="C17" s="114" t="s">
        <v>6</v>
      </c>
      <c r="D17" s="123" t="s">
        <v>14</v>
      </c>
      <c r="E17" s="123" t="s">
        <v>15</v>
      </c>
      <c r="F17" s="123" t="s">
        <v>16</v>
      </c>
      <c r="G17" s="123" t="s">
        <v>17</v>
      </c>
      <c r="H17" s="123" t="s">
        <v>18</v>
      </c>
    </row>
    <row r="18" spans="1:8" ht="12.75">
      <c r="A18" s="113"/>
      <c r="B18" s="113"/>
      <c r="C18" s="113"/>
      <c r="D18" s="113"/>
      <c r="E18" s="113"/>
      <c r="F18" s="113"/>
      <c r="G18" s="113"/>
      <c r="H18" s="113"/>
    </row>
    <row r="19" spans="1:8" ht="12.75" customHeight="1">
      <c r="A19" s="126"/>
      <c r="B19" s="127"/>
      <c r="C19" s="131" t="e">
        <f>VLOOKUP(B19,'пр.взв.'!B7:E22,2,FALSE)</f>
        <v>#N/A</v>
      </c>
      <c r="D19" s="131" t="e">
        <f>VLOOKUP(B19,'пр.взв.'!B7:F22,3,FALSE)</f>
        <v>#N/A</v>
      </c>
      <c r="E19" s="131" t="e">
        <f>VLOOKUP(B19,'пр.взв.'!B7:G22,4,FALSE)</f>
        <v>#N/A</v>
      </c>
      <c r="F19" s="130"/>
      <c r="G19" s="125"/>
      <c r="H19" s="123"/>
    </row>
    <row r="20" spans="1:8" ht="12.75">
      <c r="A20" s="126"/>
      <c r="B20" s="123"/>
      <c r="C20" s="131"/>
      <c r="D20" s="131"/>
      <c r="E20" s="131"/>
      <c r="F20" s="130"/>
      <c r="G20" s="125"/>
      <c r="H20" s="123"/>
    </row>
    <row r="21" spans="1:8" ht="12.75" customHeight="1">
      <c r="A21" s="132"/>
      <c r="B21" s="127"/>
      <c r="C21" s="131" t="e">
        <f>VLOOKUP(B21,'пр.взв.'!B7:E24,2,FALSE)</f>
        <v>#N/A</v>
      </c>
      <c r="D21" s="131" t="e">
        <f>VLOOKUP(B21,'пр.взв.'!B7:F24,3,FALSE)</f>
        <v>#N/A</v>
      </c>
      <c r="E21" s="131" t="e">
        <f>VLOOKUP(B21,'пр.взв.'!B7:G24,4,FALSE)</f>
        <v>#N/A</v>
      </c>
      <c r="F21" s="130"/>
      <c r="G21" s="123"/>
      <c r="H21" s="123"/>
    </row>
    <row r="22" spans="1:8" ht="12.75">
      <c r="A22" s="132"/>
      <c r="B22" s="123"/>
      <c r="C22" s="131"/>
      <c r="D22" s="131"/>
      <c r="E22" s="131"/>
      <c r="F22" s="130"/>
      <c r="G22" s="123"/>
      <c r="H22" s="123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6" ht="23.25" customHeight="1">
      <c r="C29" s="53" t="s">
        <v>19</v>
      </c>
      <c r="E29" s="68" t="str">
        <f>HYPERLINK('пр.взв.'!D4)</f>
        <v>в.к.  52   кг</v>
      </c>
      <c r="F29" s="96" t="s">
        <v>82</v>
      </c>
    </row>
    <row r="30" spans="1:8" ht="12.75">
      <c r="A30" s="123" t="s">
        <v>13</v>
      </c>
      <c r="B30" s="123" t="s">
        <v>5</v>
      </c>
      <c r="C30" s="114" t="s">
        <v>6</v>
      </c>
      <c r="D30" s="123" t="s">
        <v>14</v>
      </c>
      <c r="E30" s="123" t="s">
        <v>15</v>
      </c>
      <c r="F30" s="123" t="s">
        <v>16</v>
      </c>
      <c r="G30" s="123" t="s">
        <v>17</v>
      </c>
      <c r="H30" s="123" t="s">
        <v>18</v>
      </c>
    </row>
    <row r="31" spans="1:8" ht="12.75">
      <c r="A31" s="113"/>
      <c r="B31" s="113"/>
      <c r="C31" s="113"/>
      <c r="D31" s="113"/>
      <c r="E31" s="113"/>
      <c r="F31" s="113"/>
      <c r="G31" s="113"/>
      <c r="H31" s="113"/>
    </row>
    <row r="32" spans="1:8" ht="12.75" customHeight="1">
      <c r="A32" s="126"/>
      <c r="B32" s="127">
        <v>5</v>
      </c>
      <c r="C32" s="131" t="str">
        <f>VLOOKUP(B32,'пр.взв.'!B7:E35,2,FALSE)</f>
        <v>Немцова Екатерина Геннадьевна</v>
      </c>
      <c r="D32" s="131" t="str">
        <f>VLOOKUP(B32,'пр.взв.'!B7:F35,3,FALSE)</f>
        <v>29.04.1986, МС</v>
      </c>
      <c r="E32" s="131" t="str">
        <f>VLOOKUP(B32,'пр.взв.'!B7:G35,4,FALSE)</f>
        <v>УФО, Свердловская, Сысерть, Д</v>
      </c>
      <c r="F32" s="130"/>
      <c r="G32" s="125"/>
      <c r="H32" s="123"/>
    </row>
    <row r="33" spans="1:8" ht="12.75">
      <c r="A33" s="126"/>
      <c r="B33" s="123"/>
      <c r="C33" s="131"/>
      <c r="D33" s="131"/>
      <c r="E33" s="131"/>
      <c r="F33" s="130"/>
      <c r="G33" s="125"/>
      <c r="H33" s="123"/>
    </row>
    <row r="34" spans="1:8" ht="12.75" customHeight="1">
      <c r="A34" s="132"/>
      <c r="B34" s="127">
        <v>4</v>
      </c>
      <c r="C34" s="131" t="str">
        <f>VLOOKUP(B34,'пр.взв.'!B7:E37,2,FALSE)</f>
        <v>Приступа Оксана Александровна</v>
      </c>
      <c r="D34" s="131" t="str">
        <f>VLOOKUP(B34,'пр.взв.'!B7:F37,3,FALSE)</f>
        <v>14.02.1987, МС</v>
      </c>
      <c r="E34" s="131" t="str">
        <f>VLOOKUP(B34,'пр.взв.'!B7:G37,4,FALSE)</f>
        <v>СФО, Кемеровская, Юрга, МО</v>
      </c>
      <c r="F34" s="130"/>
      <c r="G34" s="123"/>
      <c r="H34" s="123"/>
    </row>
    <row r="35" spans="1:8" ht="12.75">
      <c r="A35" s="132"/>
      <c r="B35" s="123"/>
      <c r="C35" s="131"/>
      <c r="D35" s="131"/>
      <c r="E35" s="131"/>
      <c r="F35" s="130"/>
      <c r="G35" s="123"/>
      <c r="H35" s="123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H32:H33"/>
    <mergeCell ref="A32:A33"/>
    <mergeCell ref="B32:B33"/>
    <mergeCell ref="C32:C33"/>
    <mergeCell ref="D32:D33"/>
    <mergeCell ref="E30:E31"/>
    <mergeCell ref="F30:F31"/>
    <mergeCell ref="F32:F33"/>
    <mergeCell ref="G32:G33"/>
    <mergeCell ref="A30:A31"/>
    <mergeCell ref="B30:B31"/>
    <mergeCell ref="C30:C31"/>
    <mergeCell ref="D30:D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G19:G20"/>
    <mergeCell ref="H19:H20"/>
    <mergeCell ref="A17:A18"/>
    <mergeCell ref="B17:B18"/>
    <mergeCell ref="C17:C18"/>
    <mergeCell ref="D17:D18"/>
    <mergeCell ref="E9:E10"/>
    <mergeCell ref="F9:F10"/>
    <mergeCell ref="E17:E18"/>
    <mergeCell ref="F17:F18"/>
    <mergeCell ref="G17:G18"/>
    <mergeCell ref="H17:H18"/>
    <mergeCell ref="E19:E20"/>
    <mergeCell ref="F19:F20"/>
    <mergeCell ref="A9:A10"/>
    <mergeCell ref="B9:B10"/>
    <mergeCell ref="C9:C10"/>
    <mergeCell ref="D9:D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6" t="s">
        <v>23</v>
      </c>
      <c r="B1" s="107"/>
      <c r="C1" s="107"/>
      <c r="D1" s="107"/>
      <c r="E1" s="107"/>
      <c r="F1" s="107"/>
      <c r="G1" s="107"/>
    </row>
    <row r="2" spans="1:7" ht="33.75" customHeight="1" thickBot="1">
      <c r="A2" s="133" t="str">
        <f>HYPERLINK('[1]реквизиты'!$A$2)</f>
        <v>Чемпионат Азиатских федеральных округов России (ДВФО, УФО, СФО) по самбо среди женщин</v>
      </c>
      <c r="B2" s="135"/>
      <c r="C2" s="135"/>
      <c r="D2" s="135"/>
      <c r="E2" s="135"/>
      <c r="F2" s="135"/>
      <c r="G2" s="136"/>
    </row>
    <row r="3" spans="1:11" ht="17.25" customHeight="1">
      <c r="A3" s="119" t="str">
        <f>HYPERLINK('[1]реквизиты'!$A$3)</f>
        <v>23-24 апреля 2010 г            г.Челябинск</v>
      </c>
      <c r="B3" s="119"/>
      <c r="C3" s="119"/>
      <c r="D3" s="119"/>
      <c r="E3" s="119"/>
      <c r="F3" s="119"/>
      <c r="G3" s="119"/>
      <c r="H3" s="13"/>
      <c r="I3" s="13"/>
      <c r="J3" s="13"/>
      <c r="K3" s="14"/>
    </row>
    <row r="4" spans="4:10" ht="19.5" customHeight="1">
      <c r="D4" s="149" t="s">
        <v>41</v>
      </c>
      <c r="E4" s="149"/>
      <c r="H4" s="15"/>
      <c r="I4" s="15"/>
      <c r="J4" s="15"/>
    </row>
    <row r="5" spans="1:7" ht="12.75" customHeight="1">
      <c r="A5" s="113" t="s">
        <v>4</v>
      </c>
      <c r="B5" s="142" t="s">
        <v>5</v>
      </c>
      <c r="C5" s="113" t="s">
        <v>6</v>
      </c>
      <c r="D5" s="113" t="s">
        <v>7</v>
      </c>
      <c r="E5" s="113" t="s">
        <v>8</v>
      </c>
      <c r="F5" s="113" t="s">
        <v>10</v>
      </c>
      <c r="G5" s="113" t="s">
        <v>9</v>
      </c>
    </row>
    <row r="6" spans="1:7" ht="12.75">
      <c r="A6" s="114"/>
      <c r="B6" s="143"/>
      <c r="C6" s="114"/>
      <c r="D6" s="114"/>
      <c r="E6" s="114"/>
      <c r="F6" s="114"/>
      <c r="G6" s="114"/>
    </row>
    <row r="7" spans="1:7" ht="12.75" customHeight="1">
      <c r="A7" s="123">
        <v>1</v>
      </c>
      <c r="B7" s="142">
        <v>1</v>
      </c>
      <c r="C7" s="137" t="s">
        <v>42</v>
      </c>
      <c r="D7" s="113" t="s">
        <v>43</v>
      </c>
      <c r="E7" s="144" t="s">
        <v>44</v>
      </c>
      <c r="F7" s="140" t="s">
        <v>45</v>
      </c>
      <c r="G7" s="137" t="s">
        <v>46</v>
      </c>
    </row>
    <row r="8" spans="1:7" ht="12.75">
      <c r="A8" s="123"/>
      <c r="B8" s="143"/>
      <c r="C8" s="139"/>
      <c r="D8" s="114"/>
      <c r="E8" s="145"/>
      <c r="F8" s="141"/>
      <c r="G8" s="138"/>
    </row>
    <row r="9" spans="1:7" ht="12.75" customHeight="1">
      <c r="A9" s="123">
        <v>2</v>
      </c>
      <c r="B9" s="142">
        <v>2</v>
      </c>
      <c r="C9" s="137" t="s">
        <v>47</v>
      </c>
      <c r="D9" s="152" t="s">
        <v>48</v>
      </c>
      <c r="E9" s="144" t="s">
        <v>49</v>
      </c>
      <c r="F9" s="140"/>
      <c r="G9" s="137" t="s">
        <v>50</v>
      </c>
    </row>
    <row r="10" spans="1:7" ht="12.75" customHeight="1">
      <c r="A10" s="123"/>
      <c r="B10" s="143"/>
      <c r="C10" s="139"/>
      <c r="D10" s="114"/>
      <c r="E10" s="145"/>
      <c r="F10" s="141"/>
      <c r="G10" s="139"/>
    </row>
    <row r="11" spans="1:7" ht="12.75" customHeight="1">
      <c r="A11" s="123">
        <v>3</v>
      </c>
      <c r="B11" s="142">
        <v>3</v>
      </c>
      <c r="C11" s="137" t="s">
        <v>51</v>
      </c>
      <c r="D11" s="152" t="s">
        <v>52</v>
      </c>
      <c r="E11" s="144" t="s">
        <v>53</v>
      </c>
      <c r="F11" s="140"/>
      <c r="G11" s="137" t="s">
        <v>54</v>
      </c>
    </row>
    <row r="12" spans="1:7" ht="15" customHeight="1">
      <c r="A12" s="123"/>
      <c r="B12" s="143"/>
      <c r="C12" s="139"/>
      <c r="D12" s="114"/>
      <c r="E12" s="145"/>
      <c r="F12" s="141"/>
      <c r="G12" s="139"/>
    </row>
    <row r="13" spans="1:7" ht="12.75" customHeight="1">
      <c r="A13" s="123">
        <v>4</v>
      </c>
      <c r="B13" s="142">
        <v>4</v>
      </c>
      <c r="C13" s="113" t="s">
        <v>55</v>
      </c>
      <c r="D13" s="113" t="s">
        <v>56</v>
      </c>
      <c r="E13" s="113" t="s">
        <v>57</v>
      </c>
      <c r="F13" s="140" t="s">
        <v>58</v>
      </c>
      <c r="G13" s="113" t="s">
        <v>59</v>
      </c>
    </row>
    <row r="14" spans="1:7" ht="15" customHeight="1">
      <c r="A14" s="123"/>
      <c r="B14" s="143"/>
      <c r="C14" s="114"/>
      <c r="D14" s="114"/>
      <c r="E14" s="114"/>
      <c r="F14" s="141"/>
      <c r="G14" s="114"/>
    </row>
    <row r="15" spans="1:7" ht="15" customHeight="1">
      <c r="A15" s="123">
        <v>5</v>
      </c>
      <c r="B15" s="142">
        <v>5</v>
      </c>
      <c r="C15" s="137" t="s">
        <v>60</v>
      </c>
      <c r="D15" s="152" t="s">
        <v>61</v>
      </c>
      <c r="E15" s="147" t="s">
        <v>62</v>
      </c>
      <c r="F15" s="140"/>
      <c r="G15" s="147" t="s">
        <v>63</v>
      </c>
    </row>
    <row r="16" spans="1:7" ht="15.75" customHeight="1">
      <c r="A16" s="123"/>
      <c r="B16" s="143"/>
      <c r="C16" s="139"/>
      <c r="D16" s="153"/>
      <c r="E16" s="148"/>
      <c r="F16" s="141"/>
      <c r="G16" s="148"/>
    </row>
    <row r="17" spans="1:7" ht="12.75" customHeight="1">
      <c r="A17" s="123">
        <v>6</v>
      </c>
      <c r="B17" s="142">
        <v>6</v>
      </c>
      <c r="C17" s="137" t="s">
        <v>64</v>
      </c>
      <c r="D17" s="152" t="s">
        <v>65</v>
      </c>
      <c r="E17" s="140" t="s">
        <v>66</v>
      </c>
      <c r="F17" s="140"/>
      <c r="G17" s="137" t="s">
        <v>67</v>
      </c>
    </row>
    <row r="18" spans="1:7" ht="15" customHeight="1">
      <c r="A18" s="123"/>
      <c r="B18" s="143"/>
      <c r="C18" s="139"/>
      <c r="D18" s="114"/>
      <c r="E18" s="141"/>
      <c r="F18" s="141"/>
      <c r="G18" s="139"/>
    </row>
    <row r="19" spans="1:7" ht="12.75" customHeight="1">
      <c r="A19" s="123">
        <v>7</v>
      </c>
      <c r="B19" s="142">
        <v>7</v>
      </c>
      <c r="C19" s="137" t="s">
        <v>68</v>
      </c>
      <c r="D19" s="152" t="s">
        <v>69</v>
      </c>
      <c r="E19" s="144" t="s">
        <v>70</v>
      </c>
      <c r="F19" s="140"/>
      <c r="G19" s="137" t="s">
        <v>71</v>
      </c>
    </row>
    <row r="20" spans="1:7" ht="15" customHeight="1">
      <c r="A20" s="123"/>
      <c r="B20" s="143"/>
      <c r="C20" s="139"/>
      <c r="D20" s="114"/>
      <c r="E20" s="145"/>
      <c r="F20" s="141"/>
      <c r="G20" s="139"/>
    </row>
    <row r="21" spans="1:7" ht="12.75" customHeight="1">
      <c r="A21" s="123">
        <v>8</v>
      </c>
      <c r="B21" s="150">
        <v>8</v>
      </c>
      <c r="C21" s="151"/>
      <c r="D21" s="146"/>
      <c r="E21" s="146"/>
      <c r="F21" s="125"/>
      <c r="G21" s="146"/>
    </row>
    <row r="22" spans="1:7" ht="15" customHeight="1">
      <c r="A22" s="123"/>
      <c r="B22" s="150"/>
      <c r="C22" s="151"/>
      <c r="D22" s="146"/>
      <c r="E22" s="146"/>
      <c r="F22" s="125"/>
      <c r="G22" s="146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F11:F12"/>
    <mergeCell ref="A13:A14"/>
    <mergeCell ref="B13:B14"/>
    <mergeCell ref="C13:C14"/>
    <mergeCell ref="D13:D14"/>
    <mergeCell ref="B11:B12"/>
    <mergeCell ref="A11:A12"/>
    <mergeCell ref="E13:E14"/>
    <mergeCell ref="F13:F14"/>
    <mergeCell ref="C7:C8"/>
    <mergeCell ref="D7:D8"/>
    <mergeCell ref="E11:E12"/>
    <mergeCell ref="E9:E10"/>
    <mergeCell ref="C11:C12"/>
    <mergeCell ref="D11:D12"/>
    <mergeCell ref="A15:A16"/>
    <mergeCell ref="B15:B16"/>
    <mergeCell ref="C15:C16"/>
    <mergeCell ref="D15:D16"/>
    <mergeCell ref="E17:E18"/>
    <mergeCell ref="F17:F18"/>
    <mergeCell ref="E15:E16"/>
    <mergeCell ref="F15:F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7" t="s">
        <v>25</v>
      </c>
      <c r="D1" s="168"/>
      <c r="E1" s="168"/>
      <c r="F1" s="168"/>
      <c r="G1" s="168"/>
      <c r="H1" s="168"/>
      <c r="I1" s="168"/>
      <c r="J1" s="169"/>
    </row>
    <row r="2" spans="1:36" ht="26.25" customHeight="1" thickBot="1">
      <c r="A2" s="6"/>
      <c r="B2" s="6"/>
      <c r="C2" s="133" t="str">
        <f>HYPERLINK('[1]реквизиты'!$A$2)</f>
        <v>Чемпионат Азиатских федеральных округов России (ДВФО, УФО, СФО) по самбо среди женщин</v>
      </c>
      <c r="D2" s="134"/>
      <c r="E2" s="134"/>
      <c r="F2" s="134"/>
      <c r="G2" s="134"/>
      <c r="H2" s="134"/>
      <c r="I2" s="134"/>
      <c r="J2" s="171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  52 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62" t="s">
        <v>0</v>
      </c>
      <c r="B5" s="162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65">
        <v>1</v>
      </c>
      <c r="B6" s="163" t="str">
        <f>VLOOKUP('стартвый '!A6:A7,'пр.взв.'!B6:C21,2,FALSE)</f>
        <v>Запрягаева Ирина Сергеевна</v>
      </c>
      <c r="C6" s="160" t="str">
        <f>VLOOKUP(A6,'пр.взв.'!B6:G21,3,FALSE)</f>
        <v>14.06.1983, МС</v>
      </c>
      <c r="D6" s="160" t="str">
        <f>VLOOKUP(A6,'пр.взв.'!B6:G21,4,FALSE)</f>
        <v>ДВФО, Приморский, Владивосток,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66"/>
      <c r="B7" s="164"/>
      <c r="C7" s="161"/>
      <c r="D7" s="161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6">
        <v>5</v>
      </c>
      <c r="B8" s="158" t="str">
        <f>VLOOKUP('стартвый '!A8:A9,'пр.взв.'!B8:C23,2,FALSE)</f>
        <v>Немцова Екатерина Геннадьевна</v>
      </c>
      <c r="C8" s="154" t="str">
        <f>VLOOKUP(A8,'пр.взв.'!B6:G21,3,FALSE)</f>
        <v>29.04.1986, МС</v>
      </c>
      <c r="D8" s="154" t="str">
        <f>VLOOKUP(A8,'пр.взв.'!B6:G21,4,FALSE)</f>
        <v>УФО, Свердловская, Сысерть, Д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66"/>
      <c r="B9" s="164"/>
      <c r="C9" s="161"/>
      <c r="D9" s="161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65">
        <v>3</v>
      </c>
      <c r="B10" s="163" t="str">
        <f>VLOOKUP('стартвый '!A10:A11,'пр.взв.'!B10:C25,2,FALSE)</f>
        <v>Постовалова Мария Юрьевна</v>
      </c>
      <c r="C10" s="160" t="str">
        <f>VLOOKUP(A10,'пр.взв.'!B6:G21,3,FALSE)</f>
        <v>17.05.1987, КМС</v>
      </c>
      <c r="D10" s="160" t="str">
        <f>VLOOKUP(A10,'пр.взв.'!B6:G21,4,FALSE)</f>
        <v>УФО, ЯНАО, Ноябрьск,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66"/>
      <c r="B11" s="164"/>
      <c r="C11" s="161"/>
      <c r="D11" s="161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6">
        <v>7</v>
      </c>
      <c r="B12" s="158" t="str">
        <f>VLOOKUP('стартвый '!A12:A13,'пр.взв.'!B12:C27,2,FALSE)</f>
        <v>Мужанова Татьяна Сергеевна</v>
      </c>
      <c r="C12" s="154" t="str">
        <f>VLOOKUP(A12,'пр.взв.'!B6:G21,3,FALSE)</f>
        <v>09.04.1989, КМС</v>
      </c>
      <c r="D12" s="154" t="str">
        <f>VLOOKUP(A12,'пр.взв.'!B6:G21,4,FALSE)</f>
        <v>СФО, Р.Бурятия, У-Удэ, МО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7"/>
      <c r="B13" s="159"/>
      <c r="C13" s="155"/>
      <c r="D13" s="155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62" t="s">
        <v>1</v>
      </c>
      <c r="B16" s="162"/>
      <c r="E16" s="23"/>
      <c r="F16" s="23"/>
      <c r="G16" s="23"/>
      <c r="H16" s="23"/>
      <c r="I16" s="47"/>
      <c r="J16" s="3"/>
    </row>
    <row r="17" spans="1:10" ht="13.5" thickBot="1">
      <c r="A17" s="165">
        <v>2</v>
      </c>
      <c r="B17" s="163" t="str">
        <f>VLOOKUP(A17,'пр.взв.'!B7:G22,2,FALSE)</f>
        <v>Тирская Олеся Александровна</v>
      </c>
      <c r="C17" s="160" t="str">
        <f>VLOOKUP(A17,'пр.взв.'!B7:G22,3,FALSE)</f>
        <v>10.10.1991, 1р</v>
      </c>
      <c r="D17" s="160" t="str">
        <f>VLOOKUP(A17,'пр.взв.'!B7:G22,4,FALSE)</f>
        <v>СФО, Р.Саха(Якутия), Якутск, МО</v>
      </c>
      <c r="E17" s="23"/>
      <c r="F17" s="23"/>
      <c r="G17" s="23"/>
      <c r="H17" s="23"/>
      <c r="I17" s="40"/>
      <c r="J17" s="3"/>
    </row>
    <row r="18" spans="1:10" ht="12.75">
      <c r="A18" s="166"/>
      <c r="B18" s="164"/>
      <c r="C18" s="161"/>
      <c r="D18" s="161"/>
      <c r="E18" s="25"/>
      <c r="F18" s="23"/>
      <c r="G18" s="30"/>
      <c r="H18" s="27"/>
      <c r="I18" s="40"/>
      <c r="J18" s="3"/>
    </row>
    <row r="19" spans="1:10" ht="13.5" thickBot="1">
      <c r="A19" s="156">
        <v>6</v>
      </c>
      <c r="B19" s="158" t="str">
        <f>VLOOKUP('стартвый '!A19:A20,'пр.взв.'!B7:G22,2,FALSE)</f>
        <v>Забанных Ольга Игоревна</v>
      </c>
      <c r="C19" s="154" t="str">
        <f>VLOOKUP(A19,'пр.взв.'!B7:G22,3,FALSE)</f>
        <v>16.01.1986, КМС</v>
      </c>
      <c r="D19" s="154" t="str">
        <f>VLOOKUP(A19,'пр.взв.'!B7:G22,4,FALSE)</f>
        <v>УФО, Свердловская, Н.Тагил, МО</v>
      </c>
      <c r="E19" s="24"/>
      <c r="F19" s="26"/>
      <c r="G19" s="29"/>
      <c r="H19" s="27"/>
      <c r="I19" s="40"/>
      <c r="J19" s="3"/>
    </row>
    <row r="20" spans="1:10" ht="13.5" thickBot="1">
      <c r="A20" s="166"/>
      <c r="B20" s="164"/>
      <c r="C20" s="161"/>
      <c r="D20" s="161"/>
      <c r="E20" s="23"/>
      <c r="F20" s="27"/>
      <c r="G20" s="25"/>
      <c r="H20" s="31"/>
      <c r="I20" s="40"/>
      <c r="J20" s="3"/>
    </row>
    <row r="21" spans="1:8" ht="13.5" thickBot="1">
      <c r="A21" s="165">
        <v>4</v>
      </c>
      <c r="B21" s="163" t="str">
        <f>VLOOKUP('стартвый '!A21:A22,'пр.взв.'!B7:G22,2,FALSE)</f>
        <v>Приступа Оксана Александровна</v>
      </c>
      <c r="C21" s="160" t="str">
        <f>VLOOKUP(A21,'пр.взв.'!B7:G22,3,FALSE)</f>
        <v>14.02.1987, МС</v>
      </c>
      <c r="D21" s="160" t="str">
        <f>VLOOKUP(A21,'пр.взв.'!B7:G22,4,FALSE)</f>
        <v>СФО, Кемеровская, Юрга, МО</v>
      </c>
      <c r="E21" s="23"/>
      <c r="F21" s="27"/>
      <c r="G21" s="24"/>
      <c r="H21" s="3"/>
    </row>
    <row r="22" spans="1:8" ht="12.75">
      <c r="A22" s="166"/>
      <c r="B22" s="164"/>
      <c r="C22" s="161"/>
      <c r="D22" s="161"/>
      <c r="E22" s="25"/>
      <c r="F22" s="28"/>
      <c r="G22" s="29"/>
      <c r="H22" s="27"/>
    </row>
    <row r="23" spans="1:8" ht="13.5" thickBot="1">
      <c r="A23" s="156">
        <v>8</v>
      </c>
      <c r="B23" s="158">
        <f>VLOOKUP('стартвый '!A23:A24,'пр.взв.'!B7:G22,2,FALSE)</f>
        <v>0</v>
      </c>
      <c r="C23" s="154">
        <f>VLOOKUP(A23,'пр.взв.'!B7:G22,3,FALSE)</f>
        <v>0</v>
      </c>
      <c r="D23" s="154">
        <f>VLOOKUP(A23,'пр.взв.'!B7:G22,4,FALSE)</f>
        <v>0</v>
      </c>
      <c r="E23" s="24"/>
      <c r="F23" s="23"/>
      <c r="G23" s="30"/>
      <c r="H23" s="27"/>
    </row>
    <row r="24" spans="1:8" ht="13.5" thickBot="1">
      <c r="A24" s="157"/>
      <c r="B24" s="159"/>
      <c r="C24" s="155"/>
      <c r="D24" s="155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D10:D11"/>
    <mergeCell ref="A8:A9"/>
    <mergeCell ref="B8:B9"/>
    <mergeCell ref="C8:C9"/>
    <mergeCell ref="D8:D9"/>
    <mergeCell ref="B21:B22"/>
    <mergeCell ref="C21:C22"/>
    <mergeCell ref="A10:A11"/>
    <mergeCell ref="B10:B11"/>
    <mergeCell ref="C10:C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17:A18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6">
      <selection activeCell="J29" sqref="J29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0" t="str">
        <f>HYPERLINK('[1]реквизиты'!$A$2)</f>
        <v>Чемпионат Азиатских федеральных округов России (ДВФО, УФО, СФО) по самбо среди женщин</v>
      </c>
      <c r="B1" s="179"/>
      <c r="C1" s="179"/>
      <c r="D1" s="179"/>
      <c r="E1" s="179"/>
      <c r="F1" s="179"/>
      <c r="G1" s="179"/>
      <c r="H1" s="180"/>
    </row>
    <row r="2" spans="1:8" ht="12.75">
      <c r="A2" s="181" t="str">
        <f>HYPERLINK('[1]реквизиты'!$A$3)</f>
        <v>23-24 апреля 2010 г            г.Челябинск</v>
      </c>
      <c r="B2" s="181"/>
      <c r="C2" s="181"/>
      <c r="D2" s="181"/>
      <c r="E2" s="181"/>
      <c r="F2" s="181"/>
      <c r="G2" s="181"/>
      <c r="H2" s="181"/>
    </row>
    <row r="3" spans="1:8" ht="18.75" thickBot="1">
      <c r="A3" s="182" t="s">
        <v>31</v>
      </c>
      <c r="B3" s="182"/>
      <c r="C3" s="182"/>
      <c r="D3" s="182"/>
      <c r="E3" s="182"/>
      <c r="F3" s="182"/>
      <c r="G3" s="182"/>
      <c r="H3" s="182"/>
    </row>
    <row r="4" spans="2:8" ht="18.75" thickBot="1">
      <c r="B4" s="74"/>
      <c r="C4" s="75"/>
      <c r="D4" s="183" t="str">
        <f>HYPERLINK('пр.взв.'!D4)</f>
        <v>в.к.  52   кг</v>
      </c>
      <c r="E4" s="184"/>
      <c r="F4" s="185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>
      <c r="A6" s="186" t="s">
        <v>32</v>
      </c>
      <c r="B6" s="172" t="str">
        <f>VLOOKUP(J6,'пр.взв.'!B6:G133,2,FALSE)</f>
        <v>Приступа Оксана Александровна</v>
      </c>
      <c r="C6" s="172"/>
      <c r="D6" s="172"/>
      <c r="E6" s="172"/>
      <c r="F6" s="172"/>
      <c r="G6" s="172"/>
      <c r="H6" s="178" t="str">
        <f>VLOOKUP(J6,'пр.взв.'!B6:G133,3,FALSE)</f>
        <v>14.02.1987, МС</v>
      </c>
      <c r="I6" s="75"/>
      <c r="J6" s="76">
        <v>4</v>
      </c>
    </row>
    <row r="7" spans="1:10" ht="9.75" customHeight="1">
      <c r="A7" s="187"/>
      <c r="B7" s="173"/>
      <c r="C7" s="173"/>
      <c r="D7" s="173"/>
      <c r="E7" s="173"/>
      <c r="F7" s="173"/>
      <c r="G7" s="173"/>
      <c r="H7" s="175"/>
      <c r="I7" s="75"/>
      <c r="J7" s="76"/>
    </row>
    <row r="8" spans="1:10" ht="18">
      <c r="A8" s="187"/>
      <c r="B8" s="174" t="str">
        <f>VLOOKUP(J6,'пр.взв.'!B6:G133,4,FALSE)</f>
        <v>СФО, Кемеровская, Юрга, МО</v>
      </c>
      <c r="C8" s="174"/>
      <c r="D8" s="174"/>
      <c r="E8" s="174"/>
      <c r="F8" s="174"/>
      <c r="G8" s="174"/>
      <c r="H8" s="175"/>
      <c r="I8" s="75"/>
      <c r="J8" s="76"/>
    </row>
    <row r="9" spans="1:10" ht="9" customHeight="1" thickBot="1">
      <c r="A9" s="188"/>
      <c r="B9" s="176"/>
      <c r="C9" s="176"/>
      <c r="D9" s="176"/>
      <c r="E9" s="176"/>
      <c r="F9" s="176"/>
      <c r="G9" s="176"/>
      <c r="H9" s="177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>
      <c r="A11" s="195" t="s">
        <v>33</v>
      </c>
      <c r="B11" s="172" t="str">
        <f>VLOOKUP(J11,'пр.взв.'!B6:G133,2,FALSE)</f>
        <v>Немцова Екатерина Геннадьевна</v>
      </c>
      <c r="C11" s="172"/>
      <c r="D11" s="172"/>
      <c r="E11" s="172"/>
      <c r="F11" s="172"/>
      <c r="G11" s="172"/>
      <c r="H11" s="178" t="str">
        <f>VLOOKUP(J11,'пр.взв.'!B6:G133,3,FALSE)</f>
        <v>29.04.1986, МС</v>
      </c>
      <c r="I11" s="75"/>
      <c r="J11" s="76">
        <v>5</v>
      </c>
    </row>
    <row r="12" spans="1:10" ht="11.25" customHeight="1">
      <c r="A12" s="196"/>
      <c r="B12" s="173"/>
      <c r="C12" s="173"/>
      <c r="D12" s="173"/>
      <c r="E12" s="173"/>
      <c r="F12" s="173"/>
      <c r="G12" s="173"/>
      <c r="H12" s="175"/>
      <c r="I12" s="75"/>
      <c r="J12" s="76"/>
    </row>
    <row r="13" spans="1:10" ht="18">
      <c r="A13" s="196"/>
      <c r="B13" s="174" t="str">
        <f>VLOOKUP(J11,'пр.взв.'!B6:G133,4,FALSE)</f>
        <v>УФО, Свердловская, Сысерть, Д</v>
      </c>
      <c r="C13" s="174"/>
      <c r="D13" s="174"/>
      <c r="E13" s="174"/>
      <c r="F13" s="174"/>
      <c r="G13" s="174"/>
      <c r="H13" s="175"/>
      <c r="I13" s="75"/>
      <c r="J13" s="76"/>
    </row>
    <row r="14" spans="1:10" ht="9" customHeight="1" thickBot="1">
      <c r="A14" s="197"/>
      <c r="B14" s="176"/>
      <c r="C14" s="176"/>
      <c r="D14" s="176"/>
      <c r="E14" s="176"/>
      <c r="F14" s="176"/>
      <c r="G14" s="176"/>
      <c r="H14" s="177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>
      <c r="A16" s="189" t="s">
        <v>34</v>
      </c>
      <c r="B16" s="172" t="str">
        <f>VLOOKUP(J16,'пр.взв.'!B6:G133,2,FALSE)</f>
        <v>Забанных Ольга Игоревна</v>
      </c>
      <c r="C16" s="172"/>
      <c r="D16" s="172"/>
      <c r="E16" s="172"/>
      <c r="F16" s="172"/>
      <c r="G16" s="172"/>
      <c r="H16" s="178" t="str">
        <f>VLOOKUP(J16,'пр.взв.'!B6:G133,3,FALSE)</f>
        <v>16.01.1986, КМС</v>
      </c>
      <c r="I16" s="75"/>
      <c r="J16" s="76">
        <v>6</v>
      </c>
    </row>
    <row r="17" spans="1:10" ht="10.5" customHeight="1">
      <c r="A17" s="190"/>
      <c r="B17" s="173"/>
      <c r="C17" s="173"/>
      <c r="D17" s="173"/>
      <c r="E17" s="173"/>
      <c r="F17" s="173"/>
      <c r="G17" s="173"/>
      <c r="H17" s="175"/>
      <c r="I17" s="75"/>
      <c r="J17" s="76"/>
    </row>
    <row r="18" spans="1:10" ht="18">
      <c r="A18" s="190"/>
      <c r="B18" s="174" t="str">
        <f>VLOOKUP(J16,'пр.взв.'!B6:G133,4,FALSE)</f>
        <v>УФО, Свердловская, Н.Тагил, МО</v>
      </c>
      <c r="C18" s="174"/>
      <c r="D18" s="174"/>
      <c r="E18" s="174"/>
      <c r="F18" s="174"/>
      <c r="G18" s="174"/>
      <c r="H18" s="175"/>
      <c r="I18" s="75"/>
      <c r="J18" s="76"/>
    </row>
    <row r="19" spans="1:10" ht="9" customHeight="1" thickBot="1">
      <c r="A19" s="191"/>
      <c r="B19" s="176"/>
      <c r="C19" s="176"/>
      <c r="D19" s="176"/>
      <c r="E19" s="176"/>
      <c r="F19" s="176"/>
      <c r="G19" s="176"/>
      <c r="H19" s="177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>
      <c r="A21" s="189" t="s">
        <v>34</v>
      </c>
      <c r="B21" s="172" t="str">
        <f>VLOOKUP(J21,'пр.взв.'!B6:G133,2,FALSE)</f>
        <v>Мужанова Татьяна Сергеевна</v>
      </c>
      <c r="C21" s="172"/>
      <c r="D21" s="172"/>
      <c r="E21" s="172"/>
      <c r="F21" s="172"/>
      <c r="G21" s="172"/>
      <c r="H21" s="178" t="str">
        <f>VLOOKUP(J21,'пр.взв.'!B7:G138,3,FALSE)</f>
        <v>09.04.1989, КМС</v>
      </c>
      <c r="I21" s="75"/>
      <c r="J21" s="76">
        <v>7</v>
      </c>
    </row>
    <row r="22" spans="1:10" ht="11.25" customHeight="1">
      <c r="A22" s="190"/>
      <c r="B22" s="173"/>
      <c r="C22" s="173"/>
      <c r="D22" s="173"/>
      <c r="E22" s="173"/>
      <c r="F22" s="173"/>
      <c r="G22" s="173"/>
      <c r="H22" s="175"/>
      <c r="I22" s="75"/>
      <c r="J22" s="76"/>
    </row>
    <row r="23" spans="1:9" ht="18">
      <c r="A23" s="190"/>
      <c r="B23" s="174" t="str">
        <f>VLOOKUP(J21,'пр.взв.'!B6:G133,4,FALSE)</f>
        <v>СФО, Р.Бурятия, У-Удэ, МО</v>
      </c>
      <c r="C23" s="174"/>
      <c r="D23" s="174"/>
      <c r="E23" s="174"/>
      <c r="F23" s="174"/>
      <c r="G23" s="174"/>
      <c r="H23" s="175"/>
      <c r="I23" s="75"/>
    </row>
    <row r="24" spans="1:9" ht="9" customHeight="1" thickBot="1">
      <c r="A24" s="191"/>
      <c r="B24" s="176"/>
      <c r="C24" s="176"/>
      <c r="D24" s="176"/>
      <c r="E24" s="176"/>
      <c r="F24" s="176"/>
      <c r="G24" s="176"/>
      <c r="H24" s="177"/>
      <c r="I24" s="75"/>
    </row>
    <row r="25" spans="1:8" ht="9.75" customHeight="1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35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>
      <c r="A28" s="192" t="str">
        <f>VLOOKUP(J28,'пр.взв.'!B7:G133,6,FALSE)</f>
        <v>Гончаров В.И.</v>
      </c>
      <c r="B28" s="193"/>
      <c r="C28" s="193"/>
      <c r="D28" s="193"/>
      <c r="E28" s="193"/>
      <c r="F28" s="193"/>
      <c r="G28" s="193"/>
      <c r="H28" s="178"/>
      <c r="J28">
        <v>4</v>
      </c>
    </row>
    <row r="29" spans="1:8" ht="13.5" thickBot="1">
      <c r="A29" s="194"/>
      <c r="B29" s="176"/>
      <c r="C29" s="176"/>
      <c r="D29" s="176"/>
      <c r="E29" s="176"/>
      <c r="F29" s="176"/>
      <c r="G29" s="176"/>
      <c r="H29" s="177"/>
    </row>
    <row r="31" ht="2.25" customHeight="1"/>
    <row r="32" spans="1:8" ht="18">
      <c r="A32" s="75" t="s">
        <v>36</v>
      </c>
      <c r="B32" s="75"/>
      <c r="C32" s="75"/>
      <c r="D32" s="75"/>
      <c r="E32" s="75"/>
      <c r="F32" s="75"/>
      <c r="G32" s="75"/>
      <c r="H32" s="75"/>
    </row>
    <row r="33" spans="1:8" ht="7.5" customHeight="1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  <row r="41" spans="1:8" ht="18">
      <c r="A41" s="77"/>
      <c r="B41" s="77"/>
      <c r="C41" s="77"/>
      <c r="D41" s="77"/>
      <c r="E41" s="77"/>
      <c r="F41" s="77"/>
      <c r="G41" s="77"/>
      <c r="H41" s="77"/>
    </row>
    <row r="42" spans="1:8" ht="18">
      <c r="A42" s="79"/>
      <c r="B42" s="79"/>
      <c r="C42" s="79"/>
      <c r="D42" s="79"/>
      <c r="E42" s="79"/>
      <c r="F42" s="79"/>
      <c r="G42" s="79"/>
      <c r="H42" s="79"/>
    </row>
    <row r="43" spans="1:8" ht="18">
      <c r="A43" s="77"/>
      <c r="B43" s="77"/>
      <c r="C43" s="77"/>
      <c r="D43" s="77"/>
      <c r="E43" s="77"/>
      <c r="F43" s="77"/>
      <c r="G43" s="77"/>
      <c r="H43" s="77"/>
    </row>
    <row r="44" spans="1:8" ht="18">
      <c r="A44" s="79"/>
      <c r="B44" s="79"/>
      <c r="C44" s="79"/>
      <c r="D44" s="79"/>
      <c r="E44" s="79"/>
      <c r="F44" s="79"/>
      <c r="G44" s="79"/>
      <c r="H44" s="79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A1:H1"/>
    <mergeCell ref="A2:H2"/>
    <mergeCell ref="A3:H3"/>
    <mergeCell ref="D4:F4"/>
    <mergeCell ref="A6:A9"/>
    <mergeCell ref="A16:A19"/>
    <mergeCell ref="H6:H7"/>
    <mergeCell ref="B6:G7"/>
    <mergeCell ref="B13:H14"/>
    <mergeCell ref="B8:H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G18" sqref="G18:O18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3:18" ht="26.25" customHeight="1" thickBot="1">
      <c r="C2" s="106" t="s">
        <v>26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30.75" customHeight="1" thickBot="1">
      <c r="A3" s="6"/>
      <c r="B3" s="6"/>
      <c r="C3" s="110" t="str">
        <f>HYPERLINK('[1]реквизиты'!$A$2)</f>
        <v>Чемпионат Азиатских федеральных округов России (ДВФО, УФО, СФО) по самбо среди женщин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1:18" ht="26.25" customHeight="1" thickBot="1">
      <c r="A4" s="43"/>
      <c r="B4" s="43"/>
      <c r="C4" s="170" t="str">
        <f>HYPERLINK('[1]реквизиты'!$A$3)</f>
        <v>23-24 апреля 2010 г            г.Челябинск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</row>
    <row r="5" spans="8:14" ht="27.75" customHeight="1" thickBot="1">
      <c r="H5" s="207" t="str">
        <f>HYPERLINK('пр.взв.'!D4)</f>
        <v>в.к.  52   кг</v>
      </c>
      <c r="I5" s="208"/>
      <c r="J5" s="208"/>
      <c r="K5" s="208"/>
      <c r="L5" s="208"/>
      <c r="M5" s="208"/>
      <c r="N5" s="209"/>
    </row>
    <row r="6" spans="8:13" ht="15" customHeight="1">
      <c r="H6" s="68"/>
      <c r="I6" s="70"/>
      <c r="J6" s="70"/>
      <c r="K6" s="70"/>
      <c r="L6" s="70"/>
      <c r="M6" s="70"/>
    </row>
    <row r="7" spans="1:21" ht="18" customHeight="1" thickBot="1">
      <c r="A7" s="162" t="s">
        <v>0</v>
      </c>
      <c r="B7" s="162"/>
      <c r="E7" s="23"/>
      <c r="F7" s="23"/>
      <c r="G7" s="23"/>
      <c r="H7" s="23"/>
      <c r="I7" s="210" t="s">
        <v>19</v>
      </c>
      <c r="J7" s="210"/>
      <c r="K7" s="210"/>
      <c r="L7" s="210"/>
      <c r="M7" s="210"/>
      <c r="N7" s="23"/>
      <c r="O7" s="23"/>
      <c r="P7" s="23"/>
      <c r="Q7" s="33"/>
      <c r="R7" s="32"/>
      <c r="S7" s="23"/>
      <c r="T7" s="222" t="s">
        <v>1</v>
      </c>
      <c r="U7" s="222"/>
    </row>
    <row r="8" spans="1:21" ht="12.75" customHeight="1" thickBot="1">
      <c r="A8" s="165">
        <v>1</v>
      </c>
      <c r="B8" s="163" t="str">
        <f>VLOOKUP('пр.хода'!A8,'пр.взв.'!B7:C22,2,FALSE)</f>
        <v>Запрягаева Ирина Сергеевна</v>
      </c>
      <c r="C8" s="160" t="str">
        <f>VLOOKUP(A8,'пр.взв.'!B7:G22,3,FALSE)</f>
        <v>14.06.1983, МС</v>
      </c>
      <c r="D8" s="160" t="str">
        <f>VLOOKUP(A8,'пр.взв.'!B7:G22,4,FALSE)</f>
        <v>ДВФО, Приморский, Владивосток, МО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63" t="str">
        <f>VLOOKUP(U8,'пр.взв.'!B7:E22,2,FALSE)</f>
        <v>Тирская Олеся Александровна</v>
      </c>
      <c r="S8" s="160" t="str">
        <f>VLOOKUP(U8,'пр.взв.'!B7:E22,3,FALSE)</f>
        <v>10.10.1991, 1р</v>
      </c>
      <c r="T8" s="160" t="str">
        <f>VLOOKUP(U8,'пр.взв.'!B7:E22,4,FALSE)</f>
        <v>СФО, Р.Саха(Якутия), Якутск, МО</v>
      </c>
      <c r="U8" s="219">
        <v>2</v>
      </c>
    </row>
    <row r="9" spans="1:21" ht="12.75" customHeight="1">
      <c r="A9" s="166"/>
      <c r="B9" s="164"/>
      <c r="C9" s="161"/>
      <c r="D9" s="161"/>
      <c r="E9" s="25" t="s">
        <v>75</v>
      </c>
      <c r="F9" s="23"/>
      <c r="G9" s="30"/>
      <c r="H9" s="73">
        <v>4</v>
      </c>
      <c r="I9" s="228" t="str">
        <f>VLOOKUP(H9,'пр.взв.'!B7:E22,2,FALSE)</f>
        <v>Приступа Оксана Александровна</v>
      </c>
      <c r="J9" s="229"/>
      <c r="K9" s="229"/>
      <c r="L9" s="229"/>
      <c r="M9" s="230"/>
      <c r="N9" s="23"/>
      <c r="O9" s="23"/>
      <c r="P9" s="23"/>
      <c r="Q9" s="25" t="s">
        <v>79</v>
      </c>
      <c r="R9" s="164"/>
      <c r="S9" s="161"/>
      <c r="T9" s="161"/>
      <c r="U9" s="220"/>
    </row>
    <row r="10" spans="1:21" ht="12.75" customHeight="1" thickBot="1">
      <c r="A10" s="156">
        <v>5</v>
      </c>
      <c r="B10" s="158" t="str">
        <f>VLOOKUP('пр.хода'!A10,'пр.взв.'!B9:C24,2,FALSE)</f>
        <v>Немцова Екатерина Геннадьевна</v>
      </c>
      <c r="C10" s="154" t="str">
        <f>VLOOKUP(A10,'пр.взв.'!B7:G22,3,FALSE)</f>
        <v>29.04.1986, МС</v>
      </c>
      <c r="D10" s="154" t="str">
        <f>VLOOKUP(A10,'пр.взв.'!B7:G22,4,FALSE)</f>
        <v>УФО, Свердловская, Сысерть, Д</v>
      </c>
      <c r="E10" s="87" t="s">
        <v>76</v>
      </c>
      <c r="F10" s="26"/>
      <c r="G10" s="29"/>
      <c r="H10" s="27"/>
      <c r="I10" s="231"/>
      <c r="J10" s="232"/>
      <c r="K10" s="232"/>
      <c r="L10" s="232"/>
      <c r="M10" s="233"/>
      <c r="N10" s="23"/>
      <c r="O10" s="34"/>
      <c r="P10" s="26"/>
      <c r="Q10" s="87" t="s">
        <v>76</v>
      </c>
      <c r="R10" s="158" t="str">
        <f>VLOOKUP(U10,'пр.взв.'!B9:E24,2,FALSE)</f>
        <v>Забанных Ольга Игоревна</v>
      </c>
      <c r="S10" s="154" t="str">
        <f>VLOOKUP(U10,'пр.взв.'!B9:E24,3,FALSE)</f>
        <v>16.01.1986, КМС</v>
      </c>
      <c r="T10" s="154" t="str">
        <f>VLOOKUP(U10,'пр.взв.'!B9:E24,4,FALSE)</f>
        <v>УФО, Свердловская, Н.Тагил, МО</v>
      </c>
      <c r="U10" s="219">
        <v>6</v>
      </c>
    </row>
    <row r="11" spans="1:21" ht="12.75" customHeight="1" thickBot="1">
      <c r="A11" s="166"/>
      <c r="B11" s="164"/>
      <c r="C11" s="161"/>
      <c r="D11" s="161"/>
      <c r="E11" s="23"/>
      <c r="F11" s="27"/>
      <c r="G11" s="25" t="s">
        <v>75</v>
      </c>
      <c r="H11" s="3"/>
      <c r="I11" s="23"/>
      <c r="J11" s="23"/>
      <c r="K11" s="23"/>
      <c r="L11" s="23"/>
      <c r="M11" s="23"/>
      <c r="N11" s="27"/>
      <c r="O11" s="25" t="s">
        <v>72</v>
      </c>
      <c r="P11" s="27"/>
      <c r="Q11" s="23"/>
      <c r="R11" s="164"/>
      <c r="S11" s="161"/>
      <c r="T11" s="161"/>
      <c r="U11" s="220"/>
    </row>
    <row r="12" spans="1:21" ht="12.75" customHeight="1" thickBot="1">
      <c r="A12" s="165">
        <v>3</v>
      </c>
      <c r="B12" s="163" t="str">
        <f>VLOOKUP('пр.хода'!A12,'пр.взв.'!B11:C26,2,FALSE)</f>
        <v>Постовалова Мария Юрьевна</v>
      </c>
      <c r="C12" s="160" t="str">
        <f>VLOOKUP(A12,'пр.взв.'!B7:G22,3,FALSE)</f>
        <v>17.05.1987, КМС</v>
      </c>
      <c r="D12" s="160" t="str">
        <f>VLOOKUP(A12,'пр.взв.'!B7:G22,4,FALSE)</f>
        <v>УФО, ЯНАО, Ноябрьск, МО</v>
      </c>
      <c r="E12" s="23"/>
      <c r="F12" s="27"/>
      <c r="G12" s="87" t="s">
        <v>81</v>
      </c>
      <c r="H12" s="3"/>
      <c r="I12" s="23"/>
      <c r="J12" s="23"/>
      <c r="K12" s="23"/>
      <c r="L12" s="23"/>
      <c r="M12" s="23"/>
      <c r="N12" s="27"/>
      <c r="O12" s="87" t="s">
        <v>78</v>
      </c>
      <c r="P12" s="27"/>
      <c r="Q12" s="23"/>
      <c r="R12" s="163" t="str">
        <f>VLOOKUP(U12,'пр.взв.'!B11:E26,2,FALSE)</f>
        <v>Приступа Оксана Александровна</v>
      </c>
      <c r="S12" s="160" t="str">
        <f>VLOOKUP(U12,'пр.взв.'!B11:E26,3,FALSE)</f>
        <v>14.02.1987, МС</v>
      </c>
      <c r="T12" s="160" t="str">
        <f>VLOOKUP(U12,'пр.взв.'!B11:E26,4,FALSE)</f>
        <v>СФО, Кемеровская, Юрга, МО</v>
      </c>
      <c r="U12" s="221">
        <v>4</v>
      </c>
    </row>
    <row r="13" spans="1:21" ht="12.75" customHeight="1" thickBot="1">
      <c r="A13" s="166"/>
      <c r="B13" s="164"/>
      <c r="C13" s="161"/>
      <c r="D13" s="161"/>
      <c r="E13" s="25" t="s">
        <v>77</v>
      </c>
      <c r="F13" s="28"/>
      <c r="G13" s="29"/>
      <c r="H13" s="27"/>
      <c r="I13" s="23" t="s">
        <v>30</v>
      </c>
      <c r="J13" s="23"/>
      <c r="K13" s="23"/>
      <c r="L13" s="23"/>
      <c r="M13" s="23"/>
      <c r="N13" s="27"/>
      <c r="O13" s="34"/>
      <c r="P13" s="28"/>
      <c r="Q13" s="25" t="s">
        <v>72</v>
      </c>
      <c r="R13" s="164"/>
      <c r="S13" s="161"/>
      <c r="T13" s="161"/>
      <c r="U13" s="220"/>
    </row>
    <row r="14" spans="1:21" ht="12.75" customHeight="1" thickBot="1">
      <c r="A14" s="156">
        <v>7</v>
      </c>
      <c r="B14" s="158" t="str">
        <f>VLOOKUP('пр.хода'!A14,'пр.взв.'!B13:C28,2,FALSE)</f>
        <v>Мужанова Татьяна Сергеевна</v>
      </c>
      <c r="C14" s="154" t="str">
        <f>VLOOKUP(A14,'пр.взв.'!B7:G22,3,FALSE)</f>
        <v>09.04.1989, КМС</v>
      </c>
      <c r="D14" s="154" t="str">
        <f>VLOOKUP(A14,'пр.взв.'!B7:G22,4,FALSE)</f>
        <v>СФО, Р.Бурятия, У-Удэ, МО</v>
      </c>
      <c r="E14" s="87" t="s">
        <v>78</v>
      </c>
      <c r="F14" s="23"/>
      <c r="G14" s="30"/>
      <c r="H14" s="73">
        <v>5</v>
      </c>
      <c r="I14" s="213" t="str">
        <f>VLOOKUP(H14,'пр.взв.'!B5:E27,2,FALSE)</f>
        <v>Немцова Екатерина Геннадьевна</v>
      </c>
      <c r="J14" s="214"/>
      <c r="K14" s="214"/>
      <c r="L14" s="214"/>
      <c r="M14" s="215"/>
      <c r="N14" s="23"/>
      <c r="O14" s="23"/>
      <c r="P14" s="23"/>
      <c r="Q14" s="24"/>
      <c r="R14" s="211">
        <f>VLOOKUP(U14,'пр.взв.'!B13:E28,2,FALSE)</f>
        <v>0</v>
      </c>
      <c r="S14" s="225">
        <f>VLOOKUP(U14,'пр.взв.'!B13:E28,3,FALSE)</f>
        <v>0</v>
      </c>
      <c r="T14" s="225">
        <f>VLOOKUP(U14,'пр.взв.'!B13:E28,4,FALSE)</f>
        <v>0</v>
      </c>
      <c r="U14" s="219">
        <v>8</v>
      </c>
    </row>
    <row r="15" spans="1:21" ht="12.75" customHeight="1" thickBot="1">
      <c r="A15" s="157"/>
      <c r="B15" s="159"/>
      <c r="C15" s="155"/>
      <c r="D15" s="155"/>
      <c r="E15" s="23"/>
      <c r="F15" s="23"/>
      <c r="G15" s="30"/>
      <c r="H15" s="27"/>
      <c r="I15" s="216"/>
      <c r="J15" s="217"/>
      <c r="K15" s="217"/>
      <c r="L15" s="217"/>
      <c r="M15" s="218"/>
      <c r="N15" s="23"/>
      <c r="O15" s="23"/>
      <c r="P15" s="23"/>
      <c r="Q15" s="23"/>
      <c r="R15" s="212"/>
      <c r="S15" s="226"/>
      <c r="T15" s="226"/>
      <c r="U15" s="227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2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4" t="s">
        <v>3</v>
      </c>
    </row>
    <row r="18" spans="1:21" ht="12.75" customHeight="1">
      <c r="A18" s="223"/>
      <c r="G18" s="206" t="s">
        <v>28</v>
      </c>
      <c r="H18" s="206"/>
      <c r="I18" s="206"/>
      <c r="J18" s="206"/>
      <c r="K18" s="206"/>
      <c r="L18" s="206"/>
      <c r="M18" s="206"/>
      <c r="N18" s="206"/>
      <c r="O18" s="206"/>
      <c r="R18" s="23"/>
      <c r="S18" s="23"/>
      <c r="T18" s="23"/>
      <c r="U18" s="224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86">
        <v>1</v>
      </c>
      <c r="B21" s="246" t="str">
        <f>VLOOKUP(A21,'пр.взв.'!B7:E22,2,FALSE)</f>
        <v>Запрягаева Ирина Сергеевна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98"/>
      <c r="S21" s="198" t="e">
        <f>VLOOKUP(U21,'пр.взв.'!B7:E22,2,FALSE)</f>
        <v>#N/A</v>
      </c>
      <c r="T21" s="199"/>
      <c r="U21" s="85">
        <v>0</v>
      </c>
    </row>
    <row r="22" spans="1:21" ht="12.75" customHeight="1">
      <c r="A22" s="86"/>
      <c r="B22" s="154"/>
      <c r="C22" s="97">
        <v>1</v>
      </c>
      <c r="D22" s="89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99"/>
      <c r="S22" s="200"/>
      <c r="T22" s="201"/>
      <c r="U22" s="85"/>
    </row>
    <row r="23" spans="1:21" ht="12.75" customHeight="1">
      <c r="A23" s="86">
        <v>0</v>
      </c>
      <c r="B23" s="247" t="e">
        <f>VLOOKUP(A23,'пр.взв.'!B7:E22,2,FALSE)</f>
        <v>#N/A</v>
      </c>
      <c r="C23" s="90"/>
      <c r="D23" s="91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100"/>
      <c r="S23" s="202" t="e">
        <f>VLOOKUP(U23,'пр.взв.'!B7:E22,2,FALSE)</f>
        <v>#N/A</v>
      </c>
      <c r="T23" s="203"/>
      <c r="U23" s="85">
        <v>0</v>
      </c>
    </row>
    <row r="24" spans="1:21" ht="13.5" thickBot="1">
      <c r="A24" s="71"/>
      <c r="B24" s="248"/>
      <c r="C24" s="92"/>
      <c r="D24" s="91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101"/>
      <c r="S24" s="204"/>
      <c r="T24" s="205"/>
      <c r="U24" s="69"/>
    </row>
    <row r="25" spans="2:20" ht="12.75">
      <c r="B25" s="88"/>
      <c r="C25" s="92"/>
      <c r="D25" s="91"/>
      <c r="E25" s="93">
        <v>7</v>
      </c>
      <c r="F25" s="237" t="str">
        <f>VLOOKUP(E25,'пр.взв.'!B7:D22,2,FALSE)</f>
        <v>Мужанова Татьяна Сергеевна</v>
      </c>
      <c r="G25" s="237"/>
      <c r="H25" s="237"/>
      <c r="I25" s="238"/>
      <c r="J25" s="88"/>
      <c r="K25" s="88"/>
      <c r="L25" s="88"/>
      <c r="M25" s="236" t="str">
        <f>VLOOKUP(Q25,'пр.взв.'!B7:C22,2,FALSE)</f>
        <v>Забанных Ольга Игоревна</v>
      </c>
      <c r="N25" s="237"/>
      <c r="O25" s="237"/>
      <c r="P25" s="238"/>
      <c r="Q25" s="94">
        <v>6</v>
      </c>
      <c r="R25" s="101"/>
      <c r="S25" s="102"/>
      <c r="T25" s="102"/>
    </row>
    <row r="26" spans="1:20" ht="13.5" thickBot="1">
      <c r="A26" s="27"/>
      <c r="B26" s="88"/>
      <c r="C26" s="92"/>
      <c r="D26" s="91"/>
      <c r="E26" s="88"/>
      <c r="F26" s="239"/>
      <c r="G26" s="240"/>
      <c r="H26" s="240"/>
      <c r="I26" s="241"/>
      <c r="J26" s="10"/>
      <c r="K26" s="10"/>
      <c r="L26" s="10"/>
      <c r="M26" s="239"/>
      <c r="N26" s="240"/>
      <c r="O26" s="240"/>
      <c r="P26" s="241"/>
      <c r="Q26" s="95"/>
      <c r="R26" s="103"/>
      <c r="S26" s="102"/>
      <c r="T26" s="102"/>
    </row>
    <row r="27" spans="1:20" ht="12.75">
      <c r="A27" s="36"/>
      <c r="B27" s="84">
        <v>7</v>
      </c>
      <c r="C27" s="242" t="str">
        <f>VLOOKUP(B27,'пр.взв.'!B7:E22,2,FALSE)</f>
        <v>Мужанова Татьяна Сергеевна</v>
      </c>
      <c r="D27" s="243"/>
      <c r="E27" s="88"/>
      <c r="F27" s="35"/>
      <c r="G27" s="35"/>
      <c r="H27" s="35"/>
      <c r="I27" s="35"/>
      <c r="J27" s="10"/>
      <c r="K27" s="10"/>
      <c r="L27" s="10"/>
      <c r="M27" s="35"/>
      <c r="N27" s="35"/>
      <c r="O27" s="35"/>
      <c r="P27" s="35"/>
      <c r="Q27" s="88"/>
      <c r="R27" s="234" t="e">
        <f>VLOOKUP(S27,'пр.взв.'!B7:E22,2,FALSE)</f>
        <v>#N/A</v>
      </c>
      <c r="S27" s="104">
        <v>0</v>
      </c>
      <c r="T27" s="102"/>
    </row>
    <row r="28" spans="1:20" ht="13.5" thickBot="1">
      <c r="A28" s="3"/>
      <c r="B28" s="84"/>
      <c r="C28" s="244"/>
      <c r="D28" s="245"/>
      <c r="E28" s="88"/>
      <c r="F28" s="92"/>
      <c r="G28" s="92"/>
      <c r="H28" s="92"/>
      <c r="I28" s="92"/>
      <c r="J28" s="88"/>
      <c r="K28" s="88"/>
      <c r="L28" s="88"/>
      <c r="M28" s="88"/>
      <c r="N28" s="88"/>
      <c r="O28" s="88"/>
      <c r="P28" s="88"/>
      <c r="Q28" s="88"/>
      <c r="R28" s="235"/>
      <c r="S28" s="102"/>
      <c r="T28" s="102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МК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МК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2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5" sqref="A1:I16"/>
    </sheetView>
  </sheetViews>
  <sheetFormatPr defaultColWidth="9.140625" defaultRowHeight="12.75"/>
  <cols>
    <col min="1" max="1" width="1.7109375" style="81" customWidth="1"/>
    <col min="2" max="2" width="4.7109375" style="81" customWidth="1"/>
    <col min="3" max="3" width="19.7109375" style="81" customWidth="1"/>
    <col min="4" max="4" width="7.7109375" style="81" customWidth="1"/>
    <col min="5" max="5" width="12.7109375" style="81" customWidth="1"/>
    <col min="6" max="6" width="30.7109375" style="81" customWidth="1"/>
    <col min="7" max="9" width="7.7109375" style="81" customWidth="1"/>
    <col min="10" max="10" width="3.140625" style="81" customWidth="1"/>
    <col min="11" max="16384" width="9.140625" style="81" customWidth="1"/>
  </cols>
  <sheetData>
    <row r="1" spans="1:9" ht="23.25" customHeight="1">
      <c r="A1" s="80"/>
      <c r="B1" s="271" t="s">
        <v>37</v>
      </c>
      <c r="C1" s="271"/>
      <c r="D1" s="271"/>
      <c r="E1" s="271"/>
      <c r="F1" s="271"/>
      <c r="G1" s="271"/>
      <c r="H1" s="271"/>
      <c r="I1" s="271"/>
    </row>
    <row r="2" spans="1:9" ht="21" customHeight="1" thickBot="1">
      <c r="A2" s="80"/>
      <c r="B2" s="82"/>
      <c r="C2" s="82" t="s">
        <v>74</v>
      </c>
      <c r="D2" s="82"/>
      <c r="E2" s="82"/>
      <c r="F2" s="149" t="s">
        <v>73</v>
      </c>
      <c r="G2" s="149"/>
      <c r="H2" s="82"/>
      <c r="I2" s="82"/>
    </row>
    <row r="3" spans="1:9" ht="12.75" customHeight="1">
      <c r="A3" s="263"/>
      <c r="B3" s="272" t="s">
        <v>5</v>
      </c>
      <c r="C3" s="258" t="s">
        <v>6</v>
      </c>
      <c r="D3" s="260" t="s">
        <v>14</v>
      </c>
      <c r="E3" s="258" t="s">
        <v>15</v>
      </c>
      <c r="F3" s="258" t="s">
        <v>16</v>
      </c>
      <c r="G3" s="260" t="s">
        <v>39</v>
      </c>
      <c r="H3" s="258" t="s">
        <v>17</v>
      </c>
      <c r="I3" s="266" t="s">
        <v>18</v>
      </c>
    </row>
    <row r="4" spans="1:9" ht="13.5" thickBot="1">
      <c r="A4" s="263"/>
      <c r="B4" s="273"/>
      <c r="C4" s="259"/>
      <c r="D4" s="261"/>
      <c r="E4" s="259"/>
      <c r="F4" s="259"/>
      <c r="G4" s="261"/>
      <c r="H4" s="259"/>
      <c r="I4" s="267"/>
    </row>
    <row r="5" spans="1:9" ht="12.75" customHeight="1">
      <c r="A5" s="263"/>
      <c r="B5" s="264">
        <v>1</v>
      </c>
      <c r="C5" s="128" t="str">
        <f>VLOOKUP(B5,'пр.взв.'!B5:D40,2,FALSE)</f>
        <v>Запрягаева Ирина Сергеевна</v>
      </c>
      <c r="D5" s="128" t="str">
        <f>VLOOKUP(C5,'пр.взв.'!C5:E20,2,FALSE)</f>
        <v>14.06.1983, МС</v>
      </c>
      <c r="E5" s="128" t="str">
        <f>VLOOKUP(D5,'пр.взв.'!D5:F20,2,FALSE)</f>
        <v>ДВФО, Приморский, Владивосток, МО</v>
      </c>
      <c r="F5" s="262"/>
      <c r="G5" s="262"/>
      <c r="H5" s="249"/>
      <c r="I5" s="253"/>
    </row>
    <row r="6" spans="1:9" ht="12.75">
      <c r="A6" s="263"/>
      <c r="B6" s="265"/>
      <c r="C6" s="129"/>
      <c r="D6" s="129"/>
      <c r="E6" s="129"/>
      <c r="F6" s="254"/>
      <c r="G6" s="254"/>
      <c r="H6" s="250"/>
      <c r="I6" s="251"/>
    </row>
    <row r="7" spans="1:9" ht="12.75">
      <c r="A7" s="263"/>
      <c r="B7" s="265">
        <v>5</v>
      </c>
      <c r="C7" s="128" t="str">
        <f>VLOOKUP(B7,'пр.взв.'!B7:D22,2,FALSE)</f>
        <v>Немцова Екатерина Геннадьевна</v>
      </c>
      <c r="D7" s="128" t="str">
        <f>VLOOKUP(C7,'пр.взв.'!C7:E22,2,FALSE)</f>
        <v>29.04.1986, МС</v>
      </c>
      <c r="E7" s="128" t="str">
        <f>VLOOKUP(D7,'пр.взв.'!D7:F22,2,FALSE)</f>
        <v>УФО, Свердловская, Сысерть, Д</v>
      </c>
      <c r="F7" s="254"/>
      <c r="G7" s="254"/>
      <c r="H7" s="250"/>
      <c r="I7" s="251"/>
    </row>
    <row r="8" spans="1:9" ht="13.5" thickBot="1">
      <c r="A8" s="263"/>
      <c r="B8" s="274"/>
      <c r="C8" s="129"/>
      <c r="D8" s="129"/>
      <c r="E8" s="129"/>
      <c r="F8" s="255"/>
      <c r="G8" s="255"/>
      <c r="H8" s="268"/>
      <c r="I8" s="269"/>
    </row>
    <row r="9" spans="1:9" ht="12.75" customHeight="1">
      <c r="A9" s="263"/>
      <c r="B9" s="275">
        <v>3</v>
      </c>
      <c r="C9" s="128" t="str">
        <f>VLOOKUP(B9,'пр.взв.'!B5:D24,2,FALSE)</f>
        <v>Постовалова Мария Юрьевна</v>
      </c>
      <c r="D9" s="128" t="str">
        <f>VLOOKUP(C9,'пр.взв.'!C9:E24,2,FALSE)</f>
        <v>17.05.1987, КМС</v>
      </c>
      <c r="E9" s="128" t="str">
        <f>VLOOKUP(D9,'пр.взв.'!D9:F24,2,FALSE)</f>
        <v>УФО, ЯНАО, Ноябрьск, МО</v>
      </c>
      <c r="F9" s="257"/>
      <c r="G9" s="257"/>
      <c r="H9" s="270"/>
      <c r="I9" s="256"/>
    </row>
    <row r="10" spans="1:9" ht="12.75">
      <c r="A10" s="263"/>
      <c r="B10" s="265"/>
      <c r="C10" s="129"/>
      <c r="D10" s="129"/>
      <c r="E10" s="129"/>
      <c r="F10" s="254"/>
      <c r="G10" s="254"/>
      <c r="H10" s="250"/>
      <c r="I10" s="251"/>
    </row>
    <row r="11" spans="1:9" ht="12.75" customHeight="1">
      <c r="A11" s="263"/>
      <c r="B11" s="265">
        <v>7</v>
      </c>
      <c r="C11" s="128" t="str">
        <f>VLOOKUP(B11,'пр.взв.'!B5:D26,2,FALSE)</f>
        <v>Мужанова Татьяна Сергеевна</v>
      </c>
      <c r="D11" s="128" t="str">
        <f>VLOOKUP(C11,'пр.взв.'!C11:E26,2,FALSE)</f>
        <v>09.04.1989, КМС</v>
      </c>
      <c r="E11" s="128" t="str">
        <f>VLOOKUP(D11,'пр.взв.'!D11:F26,2,FALSE)</f>
        <v>СФО, Р.Бурятия, У-Удэ, МО</v>
      </c>
      <c r="F11" s="254"/>
      <c r="G11" s="254"/>
      <c r="H11" s="250"/>
      <c r="I11" s="251"/>
    </row>
    <row r="12" spans="1:9" ht="13.5" thickBot="1">
      <c r="A12" s="263"/>
      <c r="B12" s="278"/>
      <c r="C12" s="129"/>
      <c r="D12" s="129"/>
      <c r="E12" s="129"/>
      <c r="F12" s="276"/>
      <c r="G12" s="276"/>
      <c r="H12" s="277"/>
      <c r="I12" s="252"/>
    </row>
    <row r="13" spans="1:9" ht="12.75" customHeight="1">
      <c r="A13" s="263"/>
      <c r="B13" s="264">
        <v>2</v>
      </c>
      <c r="C13" s="128" t="str">
        <f>VLOOKUP(B13,'пр.взв.'!B5:D28,2,FALSE)</f>
        <v>Тирская Олеся Александровна</v>
      </c>
      <c r="D13" s="128" t="e">
        <f>VLOOKUP(C13,'пр.взв.'!C13:E28,2,FALSE)</f>
        <v>#N/A</v>
      </c>
      <c r="E13" s="128" t="e">
        <f>VLOOKUP(D13,'пр.взв.'!D13:F28,2,FALSE)</f>
        <v>#N/A</v>
      </c>
      <c r="F13" s="262"/>
      <c r="G13" s="262"/>
      <c r="H13" s="249"/>
      <c r="I13" s="253"/>
    </row>
    <row r="14" spans="1:9" ht="12.75">
      <c r="A14" s="263"/>
      <c r="B14" s="265"/>
      <c r="C14" s="129"/>
      <c r="D14" s="129"/>
      <c r="E14" s="129"/>
      <c r="F14" s="254"/>
      <c r="G14" s="254"/>
      <c r="H14" s="250"/>
      <c r="I14" s="251"/>
    </row>
    <row r="15" spans="1:9" ht="12.75" customHeight="1">
      <c r="A15" s="263"/>
      <c r="B15" s="265">
        <v>6</v>
      </c>
      <c r="C15" s="128" t="str">
        <f>VLOOKUP(B15,'пр.взв.'!B5:D30,2,FALSE)</f>
        <v>Забанных Ольга Игоревна</v>
      </c>
      <c r="D15" s="128" t="str">
        <f>VLOOKUP(C15,'пр.взв.'!C15:E30,2,FALSE)</f>
        <v>16.01.1986, КМС</v>
      </c>
      <c r="E15" s="128" t="str">
        <f>VLOOKUP(D15,'пр.взв.'!D15:F30,2,FALSE)</f>
        <v>УФО, Свердловская, Н.Тагил, МО</v>
      </c>
      <c r="F15" s="254"/>
      <c r="G15" s="254"/>
      <c r="H15" s="250"/>
      <c r="I15" s="251"/>
    </row>
    <row r="16" spans="1:9" ht="13.5" thickBot="1">
      <c r="A16" s="263"/>
      <c r="B16" s="274"/>
      <c r="C16" s="129"/>
      <c r="D16" s="129"/>
      <c r="E16" s="129"/>
      <c r="F16" s="255"/>
      <c r="G16" s="255"/>
      <c r="H16" s="268"/>
      <c r="I16" s="269"/>
    </row>
    <row r="17" spans="1:9" ht="12.75" customHeight="1">
      <c r="A17" s="263"/>
      <c r="B17" s="275"/>
      <c r="C17" s="128" t="e">
        <f>VLOOKUP(B17,'пр.взв.'!B7:D32,2,FALSE)</f>
        <v>#N/A</v>
      </c>
      <c r="D17" s="128" t="e">
        <f>VLOOKUP(C17,'пр.взв.'!C7:E32,2,FALSE)</f>
        <v>#N/A</v>
      </c>
      <c r="E17" s="128" t="e">
        <f>VLOOKUP(D17,'пр.взв.'!D7:F32,2,FALSE)</f>
        <v>#N/A</v>
      </c>
      <c r="F17" s="257"/>
      <c r="G17" s="257"/>
      <c r="H17" s="270"/>
      <c r="I17" s="256"/>
    </row>
    <row r="18" spans="1:9" ht="12.75">
      <c r="A18" s="263"/>
      <c r="B18" s="265"/>
      <c r="C18" s="129"/>
      <c r="D18" s="129"/>
      <c r="E18" s="129"/>
      <c r="F18" s="254"/>
      <c r="G18" s="254"/>
      <c r="H18" s="250"/>
      <c r="I18" s="251"/>
    </row>
    <row r="19" spans="1:9" ht="12.75" customHeight="1">
      <c r="A19" s="263"/>
      <c r="B19" s="265"/>
      <c r="C19" s="128" t="e">
        <f>VLOOKUP(B19,'пр.взв.'!B5:D34,2,FALSE)</f>
        <v>#N/A</v>
      </c>
      <c r="D19" s="128" t="e">
        <f>VLOOKUP(C19,'пр.взв.'!C5:E34,2,FALSE)</f>
        <v>#N/A</v>
      </c>
      <c r="E19" s="128" t="e">
        <f>VLOOKUP(D19,'пр.взв.'!D5:F34,2,FALSE)</f>
        <v>#N/A</v>
      </c>
      <c r="F19" s="254"/>
      <c r="G19" s="254"/>
      <c r="H19" s="250"/>
      <c r="I19" s="251"/>
    </row>
    <row r="20" spans="1:9" ht="13.5" thickBot="1">
      <c r="A20" s="263"/>
      <c r="B20" s="278"/>
      <c r="C20" s="129"/>
      <c r="D20" s="129"/>
      <c r="E20" s="129"/>
      <c r="F20" s="276"/>
      <c r="G20" s="276"/>
      <c r="H20" s="277"/>
      <c r="I20" s="252"/>
    </row>
    <row r="21" spans="1:9" ht="12.75" customHeight="1">
      <c r="A21" s="263"/>
      <c r="B21" s="264"/>
      <c r="C21" s="128" t="e">
        <f>VLOOKUP(B21,'пр.взв.'!B7:D36,2,FALSE)</f>
        <v>#N/A</v>
      </c>
      <c r="D21" s="128" t="e">
        <f>VLOOKUP(C21,'пр.взв.'!C7:E36,2,FALSE)</f>
        <v>#N/A</v>
      </c>
      <c r="E21" s="128" t="e">
        <f>VLOOKUP(D21,'пр.взв.'!D7:F36,2,FALSE)</f>
        <v>#N/A</v>
      </c>
      <c r="F21" s="262"/>
      <c r="G21" s="262"/>
      <c r="H21" s="249"/>
      <c r="I21" s="253"/>
    </row>
    <row r="22" spans="1:9" ht="12.75">
      <c r="A22" s="263"/>
      <c r="B22" s="265"/>
      <c r="C22" s="129"/>
      <c r="D22" s="129"/>
      <c r="E22" s="129"/>
      <c r="F22" s="254"/>
      <c r="G22" s="254"/>
      <c r="H22" s="250"/>
      <c r="I22" s="251"/>
    </row>
    <row r="23" spans="1:9" ht="12.75" customHeight="1">
      <c r="A23" s="263"/>
      <c r="B23" s="265"/>
      <c r="C23" s="128" t="e">
        <f>VLOOKUP(B23,'пр.взв.'!B5:D38,2,FALSE)</f>
        <v>#N/A</v>
      </c>
      <c r="D23" s="128" t="e">
        <f>VLOOKUP(C23,'пр.взв.'!C5:E38,2,FALSE)</f>
        <v>#N/A</v>
      </c>
      <c r="E23" s="128" t="e">
        <f>VLOOKUP(D23,'пр.взв.'!D5:F38,2,FALSE)</f>
        <v>#N/A</v>
      </c>
      <c r="F23" s="254"/>
      <c r="G23" s="254"/>
      <c r="H23" s="250"/>
      <c r="I23" s="251"/>
    </row>
    <row r="24" spans="1:9" ht="13.5" thickBot="1">
      <c r="A24" s="263"/>
      <c r="B24" s="274"/>
      <c r="C24" s="129"/>
      <c r="D24" s="129"/>
      <c r="E24" s="129"/>
      <c r="F24" s="255"/>
      <c r="G24" s="255"/>
      <c r="H24" s="268"/>
      <c r="I24" s="269"/>
    </row>
    <row r="25" spans="1:9" ht="12.75" customHeight="1">
      <c r="A25" s="263"/>
      <c r="B25" s="264"/>
      <c r="C25" s="128" t="e">
        <f>VLOOKUP(B25,'пр.взв.'!B7:D40,2,FALSE)</f>
        <v>#N/A</v>
      </c>
      <c r="D25" s="128" t="e">
        <f>VLOOKUP(C25,'пр.взв.'!C7:E40,2,FALSE)</f>
        <v>#N/A</v>
      </c>
      <c r="E25" s="128" t="e">
        <f>VLOOKUP(D25,'пр.взв.'!D7:F40,2,FALSE)</f>
        <v>#N/A</v>
      </c>
      <c r="F25" s="262"/>
      <c r="G25" s="262"/>
      <c r="H25" s="249"/>
      <c r="I25" s="253"/>
    </row>
    <row r="26" spans="1:9" ht="12.75">
      <c r="A26" s="263"/>
      <c r="B26" s="265"/>
      <c r="C26" s="129"/>
      <c r="D26" s="129"/>
      <c r="E26" s="129"/>
      <c r="F26" s="254"/>
      <c r="G26" s="254"/>
      <c r="H26" s="250"/>
      <c r="I26" s="251"/>
    </row>
    <row r="27" spans="1:9" ht="12.75" customHeight="1">
      <c r="A27" s="263"/>
      <c r="B27" s="265"/>
      <c r="C27" s="128" t="e">
        <f>VLOOKUP(B27,'пр.взв.'!B5:D42,2,FALSE)</f>
        <v>#N/A</v>
      </c>
      <c r="D27" s="128" t="e">
        <f>VLOOKUP(C27,'пр.взв.'!C5:E42,2,FALSE)</f>
        <v>#N/A</v>
      </c>
      <c r="E27" s="128" t="e">
        <f>VLOOKUP(D27,'пр.взв.'!D5:F42,2,FALSE)</f>
        <v>#N/A</v>
      </c>
      <c r="F27" s="254"/>
      <c r="G27" s="254"/>
      <c r="H27" s="250"/>
      <c r="I27" s="251"/>
    </row>
    <row r="28" spans="1:9" ht="13.5" thickBot="1">
      <c r="A28" s="263"/>
      <c r="B28" s="274"/>
      <c r="C28" s="129"/>
      <c r="D28" s="129"/>
      <c r="E28" s="129"/>
      <c r="F28" s="255"/>
      <c r="G28" s="255"/>
      <c r="H28" s="268"/>
      <c r="I28" s="269"/>
    </row>
    <row r="29" spans="1:9" ht="12.75" customHeight="1">
      <c r="A29" s="263"/>
      <c r="B29" s="275"/>
      <c r="C29" s="128" t="e">
        <f>VLOOKUP(B29,'пр.взв.'!B7:D44,2,FALSE)</f>
        <v>#N/A</v>
      </c>
      <c r="D29" s="128" t="e">
        <f>VLOOKUP(C29,'пр.взв.'!C7:E44,2,FALSE)</f>
        <v>#N/A</v>
      </c>
      <c r="E29" s="128" t="e">
        <f>VLOOKUP(D29,'пр.взв.'!D7:F44,2,FALSE)</f>
        <v>#N/A</v>
      </c>
      <c r="F29" s="257"/>
      <c r="G29" s="257"/>
      <c r="H29" s="270"/>
      <c r="I29" s="256"/>
    </row>
    <row r="30" spans="1:9" ht="12.75">
      <c r="A30" s="263"/>
      <c r="B30" s="265"/>
      <c r="C30" s="129"/>
      <c r="D30" s="129"/>
      <c r="E30" s="129"/>
      <c r="F30" s="254"/>
      <c r="G30" s="254"/>
      <c r="H30" s="250"/>
      <c r="I30" s="251"/>
    </row>
    <row r="31" spans="1:9" ht="12.75" customHeight="1">
      <c r="A31" s="263"/>
      <c r="B31" s="265"/>
      <c r="C31" s="128" t="e">
        <f>VLOOKUP(B31,'пр.взв.'!B5:D46,2,FALSE)</f>
        <v>#N/A</v>
      </c>
      <c r="D31" s="128" t="e">
        <f>VLOOKUP(C31,'пр.взв.'!C5:E46,2,FALSE)</f>
        <v>#N/A</v>
      </c>
      <c r="E31" s="128" t="e">
        <f>VLOOKUP(D31,'пр.взв.'!D5:F46,2,FALSE)</f>
        <v>#N/A</v>
      </c>
      <c r="F31" s="254"/>
      <c r="G31" s="254"/>
      <c r="H31" s="250"/>
      <c r="I31" s="251"/>
    </row>
    <row r="32" spans="1:9" ht="13.5" thickBot="1">
      <c r="A32" s="263"/>
      <c r="B32" s="278"/>
      <c r="C32" s="129"/>
      <c r="D32" s="129"/>
      <c r="E32" s="129"/>
      <c r="F32" s="276"/>
      <c r="G32" s="276"/>
      <c r="H32" s="277"/>
      <c r="I32" s="252"/>
    </row>
    <row r="33" spans="1:9" ht="12.75" customHeight="1">
      <c r="A33" s="263"/>
      <c r="B33" s="264"/>
      <c r="C33" s="128" t="e">
        <f>VLOOKUP(B33,'пр.взв.'!B7:D48,2,FALSE)</f>
        <v>#N/A</v>
      </c>
      <c r="D33" s="128" t="e">
        <f>VLOOKUP(C33,'пр.взв.'!C7:E48,2,FALSE)</f>
        <v>#N/A</v>
      </c>
      <c r="E33" s="128" t="e">
        <f>VLOOKUP(D33,'пр.взв.'!D7:F48,2,FALSE)</f>
        <v>#N/A</v>
      </c>
      <c r="F33" s="262"/>
      <c r="G33" s="262"/>
      <c r="H33" s="249"/>
      <c r="I33" s="253"/>
    </row>
    <row r="34" spans="1:9" ht="12.75">
      <c r="A34" s="263"/>
      <c r="B34" s="265"/>
      <c r="C34" s="129"/>
      <c r="D34" s="129"/>
      <c r="E34" s="129"/>
      <c r="F34" s="254"/>
      <c r="G34" s="254"/>
      <c r="H34" s="250"/>
      <c r="I34" s="251"/>
    </row>
    <row r="35" spans="1:9" ht="12.75" customHeight="1">
      <c r="A35" s="263"/>
      <c r="B35" s="265"/>
      <c r="C35" s="128" t="e">
        <f>VLOOKUP(B35,'пр.взв.'!B5:D50,2,FALSE)</f>
        <v>#N/A</v>
      </c>
      <c r="D35" s="128" t="e">
        <f>VLOOKUP(C35,'пр.взв.'!C5:E50,2,FALSE)</f>
        <v>#N/A</v>
      </c>
      <c r="E35" s="128" t="e">
        <f>VLOOKUP(D35,'пр.взв.'!D5:F50,2,FALSE)</f>
        <v>#N/A</v>
      </c>
      <c r="F35" s="254"/>
      <c r="G35" s="254"/>
      <c r="H35" s="250"/>
      <c r="I35" s="251"/>
    </row>
    <row r="36" spans="1:9" ht="13.5" thickBot="1">
      <c r="A36" s="263"/>
      <c r="B36" s="274"/>
      <c r="C36" s="129"/>
      <c r="D36" s="129"/>
      <c r="E36" s="129"/>
      <c r="F36" s="255"/>
      <c r="G36" s="255"/>
      <c r="H36" s="268"/>
      <c r="I36" s="269"/>
    </row>
    <row r="37" spans="1:9" ht="12.75" customHeight="1">
      <c r="A37" s="263"/>
      <c r="B37" s="275"/>
      <c r="C37" s="128" t="e">
        <f>VLOOKUP(B37,'пр.взв.'!B7:D52,2,FALSE)</f>
        <v>#N/A</v>
      </c>
      <c r="D37" s="128" t="e">
        <f>VLOOKUP(C37,'пр.взв.'!C7:E52,2,FALSE)</f>
        <v>#N/A</v>
      </c>
      <c r="E37" s="128" t="e">
        <f>VLOOKUP(D37,'пр.взв.'!D7:F52,2,FALSE)</f>
        <v>#N/A</v>
      </c>
      <c r="F37" s="257"/>
      <c r="G37" s="257"/>
      <c r="H37" s="270"/>
      <c r="I37" s="256"/>
    </row>
    <row r="38" spans="1:9" ht="12.75">
      <c r="A38" s="263"/>
      <c r="B38" s="265"/>
      <c r="C38" s="129"/>
      <c r="D38" s="129"/>
      <c r="E38" s="129"/>
      <c r="F38" s="254"/>
      <c r="G38" s="254"/>
      <c r="H38" s="250"/>
      <c r="I38" s="251"/>
    </row>
    <row r="39" spans="1:9" ht="12.75" customHeight="1">
      <c r="A39" s="263"/>
      <c r="B39" s="265"/>
      <c r="C39" s="128" t="e">
        <f>VLOOKUP(B39,'пр.взв.'!B5:D54,2,FALSE)</f>
        <v>#N/A</v>
      </c>
      <c r="D39" s="128" t="e">
        <f>VLOOKUP(C39,'пр.взв.'!C5:E54,2,FALSE)</f>
        <v>#N/A</v>
      </c>
      <c r="E39" s="128" t="e">
        <f>VLOOKUP(D39,'пр.взв.'!D5:F54,2,FALSE)</f>
        <v>#N/A</v>
      </c>
      <c r="F39" s="254"/>
      <c r="G39" s="254"/>
      <c r="H39" s="250"/>
      <c r="I39" s="251"/>
    </row>
    <row r="40" spans="1:9" ht="13.5" thickBot="1">
      <c r="A40" s="263"/>
      <c r="B40" s="278"/>
      <c r="C40" s="129"/>
      <c r="D40" s="129"/>
      <c r="E40" s="129"/>
      <c r="F40" s="276"/>
      <c r="G40" s="276"/>
      <c r="H40" s="277"/>
      <c r="I40" s="252"/>
    </row>
    <row r="41" spans="1:9" ht="12.75" customHeight="1">
      <c r="A41" s="263"/>
      <c r="B41" s="264"/>
      <c r="C41" s="128" t="e">
        <f>VLOOKUP(B41,'пр.взв.'!B7:D56,2,FALSE)</f>
        <v>#N/A</v>
      </c>
      <c r="D41" s="128" t="e">
        <f>VLOOKUP(C41,'пр.взв.'!C7:E56,2,FALSE)</f>
        <v>#N/A</v>
      </c>
      <c r="E41" s="128" t="e">
        <f>VLOOKUP(D41,'пр.взв.'!D7:F56,2,FALSE)</f>
        <v>#N/A</v>
      </c>
      <c r="F41" s="262"/>
      <c r="G41" s="262"/>
      <c r="H41" s="249"/>
      <c r="I41" s="253"/>
    </row>
    <row r="42" spans="1:9" ht="12.75">
      <c r="A42" s="263"/>
      <c r="B42" s="265"/>
      <c r="C42" s="129"/>
      <c r="D42" s="129"/>
      <c r="E42" s="129"/>
      <c r="F42" s="254"/>
      <c r="G42" s="254"/>
      <c r="H42" s="250"/>
      <c r="I42" s="251"/>
    </row>
    <row r="43" spans="1:9" ht="12.75" customHeight="1">
      <c r="A43" s="263"/>
      <c r="B43" s="265"/>
      <c r="C43" s="128" t="e">
        <f>VLOOKUP(B43,'пр.взв.'!B5:D58,2,FALSE)</f>
        <v>#N/A</v>
      </c>
      <c r="D43" s="128" t="e">
        <f>VLOOKUP(C43,'пр.взв.'!C5:E58,2,FALSE)</f>
        <v>#N/A</v>
      </c>
      <c r="E43" s="128" t="e">
        <f>VLOOKUP(D43,'пр.взв.'!D5:F58,2,FALSE)</f>
        <v>#N/A</v>
      </c>
      <c r="F43" s="254"/>
      <c r="G43" s="254"/>
      <c r="H43" s="250"/>
      <c r="I43" s="251"/>
    </row>
    <row r="44" spans="1:9" ht="13.5" thickBot="1">
      <c r="A44" s="263"/>
      <c r="B44" s="274"/>
      <c r="C44" s="129"/>
      <c r="D44" s="129"/>
      <c r="E44" s="129"/>
      <c r="F44" s="255"/>
      <c r="G44" s="255"/>
      <c r="H44" s="268"/>
      <c r="I44" s="269"/>
    </row>
    <row r="45" spans="1:9" ht="12.75" customHeight="1">
      <c r="A45" s="263"/>
      <c r="B45" s="275"/>
      <c r="C45" s="128" t="e">
        <f>VLOOKUP(B45,'пр.взв.'!B7:D60,2,FALSE)</f>
        <v>#N/A</v>
      </c>
      <c r="D45" s="128" t="e">
        <f>VLOOKUP(C45,'пр.взв.'!C7:E60,2,FALSE)</f>
        <v>#N/A</v>
      </c>
      <c r="E45" s="128" t="e">
        <f>VLOOKUP(D45,'пр.взв.'!D7:F60,2,FALSE)</f>
        <v>#N/A</v>
      </c>
      <c r="F45" s="257"/>
      <c r="G45" s="257"/>
      <c r="H45" s="270"/>
      <c r="I45" s="256"/>
    </row>
    <row r="46" spans="1:9" ht="12.75">
      <c r="A46" s="263"/>
      <c r="B46" s="265"/>
      <c r="C46" s="129"/>
      <c r="D46" s="129"/>
      <c r="E46" s="129"/>
      <c r="F46" s="254"/>
      <c r="G46" s="254"/>
      <c r="H46" s="250"/>
      <c r="I46" s="251"/>
    </row>
    <row r="47" spans="1:9" ht="12.75" customHeight="1">
      <c r="A47" s="263"/>
      <c r="B47" s="265"/>
      <c r="C47" s="128" t="e">
        <f>VLOOKUP(B47,'пр.взв.'!B5:D62,2,FALSE)</f>
        <v>#N/A</v>
      </c>
      <c r="D47" s="128" t="e">
        <f>VLOOKUP(C47,'пр.взв.'!C5:E62,2,FALSE)</f>
        <v>#N/A</v>
      </c>
      <c r="E47" s="128" t="e">
        <f>VLOOKUP(D47,'пр.взв.'!D5:F62,2,FALSE)</f>
        <v>#N/A</v>
      </c>
      <c r="F47" s="254"/>
      <c r="G47" s="254"/>
      <c r="H47" s="250"/>
      <c r="I47" s="251"/>
    </row>
    <row r="48" spans="1:9" ht="13.5" thickBot="1">
      <c r="A48" s="263"/>
      <c r="B48" s="278"/>
      <c r="C48" s="129"/>
      <c r="D48" s="129"/>
      <c r="E48" s="129"/>
      <c r="F48" s="276"/>
      <c r="G48" s="276"/>
      <c r="H48" s="277"/>
      <c r="I48" s="252"/>
    </row>
    <row r="49" spans="1:9" ht="12.75" customHeight="1">
      <c r="A49" s="263"/>
      <c r="B49" s="264"/>
      <c r="C49" s="128" t="e">
        <f>VLOOKUP(B49,'пр.взв.'!B7:D64,2,FALSE)</f>
        <v>#N/A</v>
      </c>
      <c r="D49" s="128" t="e">
        <f>VLOOKUP(C49,'пр.взв.'!C7:E64,2,FALSE)</f>
        <v>#N/A</v>
      </c>
      <c r="E49" s="128" t="e">
        <f>VLOOKUP(D49,'пр.взв.'!D7:F64,2,FALSE)</f>
        <v>#N/A</v>
      </c>
      <c r="F49" s="262"/>
      <c r="G49" s="262"/>
      <c r="H49" s="249"/>
      <c r="I49" s="253"/>
    </row>
    <row r="50" spans="1:9" ht="12.75">
      <c r="A50" s="263"/>
      <c r="B50" s="265"/>
      <c r="C50" s="129"/>
      <c r="D50" s="129"/>
      <c r="E50" s="129"/>
      <c r="F50" s="254"/>
      <c r="G50" s="254"/>
      <c r="H50" s="250"/>
      <c r="I50" s="251"/>
    </row>
    <row r="51" spans="1:9" ht="12.75" customHeight="1">
      <c r="A51" s="263"/>
      <c r="B51" s="265"/>
      <c r="C51" s="128" t="e">
        <f>VLOOKUP(B51,'пр.взв.'!B5:D66,2,FALSE)</f>
        <v>#N/A</v>
      </c>
      <c r="D51" s="128" t="e">
        <f>VLOOKUP(C51,'пр.взв.'!C5:E66,2,FALSE)</f>
        <v>#N/A</v>
      </c>
      <c r="E51" s="128" t="e">
        <f>VLOOKUP(D51,'пр.взв.'!D5:F66,2,FALSE)</f>
        <v>#N/A</v>
      </c>
      <c r="F51" s="254"/>
      <c r="G51" s="254"/>
      <c r="H51" s="250"/>
      <c r="I51" s="251"/>
    </row>
    <row r="52" spans="1:9" ht="13.5" thickBot="1">
      <c r="A52" s="263"/>
      <c r="B52" s="274"/>
      <c r="C52" s="129"/>
      <c r="D52" s="129"/>
      <c r="E52" s="129"/>
      <c r="F52" s="255"/>
      <c r="G52" s="255"/>
      <c r="H52" s="268"/>
      <c r="I52" s="269"/>
    </row>
    <row r="53" spans="1:9" ht="12.75" customHeight="1">
      <c r="A53" s="263"/>
      <c r="B53" s="275"/>
      <c r="C53" s="128" t="e">
        <f>VLOOKUP(B53,'пр.взв.'!B7:D68,2,FALSE)</f>
        <v>#N/A</v>
      </c>
      <c r="D53" s="128" t="e">
        <f>VLOOKUP(C53,'пр.взв.'!C7:E68,2,FALSE)</f>
        <v>#N/A</v>
      </c>
      <c r="E53" s="128" t="e">
        <f>VLOOKUP(D53,'пр.взв.'!D7:F68,2,FALSE)</f>
        <v>#N/A</v>
      </c>
      <c r="F53" s="257"/>
      <c r="G53" s="257"/>
      <c r="H53" s="270"/>
      <c r="I53" s="256"/>
    </row>
    <row r="54" spans="1:9" ht="12.75">
      <c r="A54" s="263"/>
      <c r="B54" s="265"/>
      <c r="C54" s="129"/>
      <c r="D54" s="129"/>
      <c r="E54" s="129"/>
      <c r="F54" s="254"/>
      <c r="G54" s="254"/>
      <c r="H54" s="250"/>
      <c r="I54" s="251"/>
    </row>
    <row r="55" spans="1:9" ht="12.75" customHeight="1">
      <c r="A55" s="263"/>
      <c r="B55" s="265"/>
      <c r="C55" s="128" t="e">
        <f>VLOOKUP(B55,'пр.взв.'!B5:D70,2,FALSE)</f>
        <v>#N/A</v>
      </c>
      <c r="D55" s="128" t="e">
        <f>VLOOKUP(C55,'пр.взв.'!C5:E70,2,FALSE)</f>
        <v>#N/A</v>
      </c>
      <c r="E55" s="128" t="e">
        <f>VLOOKUP(D55,'пр.взв.'!D5:F70,2,FALSE)</f>
        <v>#N/A</v>
      </c>
      <c r="F55" s="254"/>
      <c r="G55" s="254"/>
      <c r="H55" s="250"/>
      <c r="I55" s="251"/>
    </row>
    <row r="56" spans="1:9" ht="13.5" thickBot="1">
      <c r="A56" s="263"/>
      <c r="B56" s="278"/>
      <c r="C56" s="129"/>
      <c r="D56" s="129"/>
      <c r="E56" s="129"/>
      <c r="F56" s="276"/>
      <c r="G56" s="276"/>
      <c r="H56" s="277"/>
      <c r="I56" s="252"/>
    </row>
    <row r="57" spans="1:9" ht="12.75" customHeight="1">
      <c r="A57" s="263"/>
      <c r="B57" s="264"/>
      <c r="C57" s="128" t="e">
        <f>VLOOKUP(B57,'пр.взв.'!B7:D72,2,FALSE)</f>
        <v>#N/A</v>
      </c>
      <c r="D57" s="128" t="e">
        <f>VLOOKUP(C57,'пр.взв.'!C7:E72,2,FALSE)</f>
        <v>#N/A</v>
      </c>
      <c r="E57" s="128" t="e">
        <f>VLOOKUP(D57,'пр.взв.'!D7:F72,2,FALSE)</f>
        <v>#N/A</v>
      </c>
      <c r="F57" s="279"/>
      <c r="G57" s="262"/>
      <c r="H57" s="249"/>
      <c r="I57" s="253"/>
    </row>
    <row r="58" spans="1:9" ht="12.75">
      <c r="A58" s="263"/>
      <c r="B58" s="265"/>
      <c r="C58" s="129"/>
      <c r="D58" s="129"/>
      <c r="E58" s="129"/>
      <c r="F58" s="280"/>
      <c r="G58" s="254"/>
      <c r="H58" s="250"/>
      <c r="I58" s="251"/>
    </row>
    <row r="59" spans="1:9" ht="12.75" customHeight="1">
      <c r="A59" s="263"/>
      <c r="B59" s="265"/>
      <c r="C59" s="128" t="e">
        <f>VLOOKUP(B59,'пр.взв.'!B5:D74,2,FALSE)</f>
        <v>#N/A</v>
      </c>
      <c r="D59" s="128" t="e">
        <f>VLOOKUP(C59,'пр.взв.'!C5:E74,2,FALSE)</f>
        <v>#N/A</v>
      </c>
      <c r="E59" s="128" t="e">
        <f>VLOOKUP(D59,'пр.взв.'!D5:F74,2,FALSE)</f>
        <v>#N/A</v>
      </c>
      <c r="F59" s="280"/>
      <c r="G59" s="254"/>
      <c r="H59" s="250"/>
      <c r="I59" s="251"/>
    </row>
    <row r="60" spans="1:9" ht="13.5" thickBot="1">
      <c r="A60" s="263"/>
      <c r="B60" s="274"/>
      <c r="C60" s="129"/>
      <c r="D60" s="129"/>
      <c r="E60" s="129"/>
      <c r="F60" s="281"/>
      <c r="G60" s="255"/>
      <c r="H60" s="268"/>
      <c r="I60" s="269"/>
    </row>
    <row r="61" spans="1:9" ht="28.5" customHeight="1">
      <c r="A61" s="80"/>
      <c r="B61" s="83"/>
      <c r="C61" s="83"/>
      <c r="D61" s="83"/>
      <c r="E61" s="83"/>
      <c r="F61" s="83"/>
      <c r="G61" s="83"/>
      <c r="H61" s="83"/>
      <c r="I61" s="83"/>
    </row>
    <row r="62" spans="1:9" ht="12.75">
      <c r="A62" s="80"/>
      <c r="B62" s="83"/>
      <c r="C62" s="83"/>
      <c r="D62" s="83"/>
      <c r="E62" s="83"/>
      <c r="F62" s="83"/>
      <c r="G62" s="83"/>
      <c r="H62" s="83"/>
      <c r="I62" s="83"/>
    </row>
    <row r="63" spans="1:9" ht="17.25" customHeight="1">
      <c r="A63" s="80"/>
      <c r="B63" s="271" t="s">
        <v>37</v>
      </c>
      <c r="C63" s="271"/>
      <c r="D63" s="271"/>
      <c r="E63" s="271"/>
      <c r="F63" s="271"/>
      <c r="G63" s="271"/>
      <c r="H63" s="271"/>
      <c r="I63" s="271"/>
    </row>
    <row r="64" spans="1:9" ht="24.75" customHeight="1" thickBot="1">
      <c r="A64" s="80"/>
      <c r="B64" s="82"/>
      <c r="C64" s="82" t="s">
        <v>40</v>
      </c>
      <c r="D64" s="82"/>
      <c r="E64" s="82"/>
      <c r="F64" s="149" t="s">
        <v>38</v>
      </c>
      <c r="G64" s="149"/>
      <c r="H64" s="82"/>
      <c r="I64" s="82"/>
    </row>
    <row r="65" spans="1:9" ht="12.75" customHeight="1">
      <c r="A65" s="80"/>
      <c r="B65" s="272" t="s">
        <v>5</v>
      </c>
      <c r="C65" s="258" t="s">
        <v>6</v>
      </c>
      <c r="D65" s="260" t="s">
        <v>14</v>
      </c>
      <c r="E65" s="258" t="s">
        <v>15</v>
      </c>
      <c r="F65" s="258" t="s">
        <v>16</v>
      </c>
      <c r="G65" s="260" t="s">
        <v>39</v>
      </c>
      <c r="H65" s="258" t="s">
        <v>17</v>
      </c>
      <c r="I65" s="266" t="s">
        <v>18</v>
      </c>
    </row>
    <row r="66" spans="1:9" ht="13.5" thickBot="1">
      <c r="A66" s="80"/>
      <c r="B66" s="273"/>
      <c r="C66" s="259"/>
      <c r="D66" s="261"/>
      <c r="E66" s="259"/>
      <c r="F66" s="259"/>
      <c r="G66" s="261"/>
      <c r="H66" s="259"/>
      <c r="I66" s="267"/>
    </row>
    <row r="67" spans="1:9" ht="12.75" customHeight="1">
      <c r="A67" s="80"/>
      <c r="B67" s="264"/>
      <c r="C67" s="128" t="e">
        <f>VLOOKUP(B67,'пр.взв.'!B3:D82,2,FALSE)</f>
        <v>#N/A</v>
      </c>
      <c r="D67" s="128" t="e">
        <f>VLOOKUP(C67,'пр.взв.'!C3:E82,2,FALSE)</f>
        <v>#N/A</v>
      </c>
      <c r="E67" s="128" t="e">
        <f>VLOOKUP(D67,'пр.взв.'!D3:F82,2,FALSE)</f>
        <v>#N/A</v>
      </c>
      <c r="F67" s="262"/>
      <c r="G67" s="262"/>
      <c r="H67" s="249"/>
      <c r="I67" s="253"/>
    </row>
    <row r="68" spans="1:9" ht="12.75" customHeight="1">
      <c r="A68" s="80"/>
      <c r="B68" s="265"/>
      <c r="C68" s="129"/>
      <c r="D68" s="129"/>
      <c r="E68" s="129"/>
      <c r="F68" s="254"/>
      <c r="G68" s="254"/>
      <c r="H68" s="250"/>
      <c r="I68" s="251"/>
    </row>
    <row r="69" spans="1:9" ht="12.75" customHeight="1">
      <c r="A69" s="80"/>
      <c r="B69" s="265"/>
      <c r="C69" s="128" t="e">
        <f>VLOOKUP(B69,'пр.взв.'!B5:D84,2,FALSE)</f>
        <v>#N/A</v>
      </c>
      <c r="D69" s="128" t="e">
        <f>VLOOKUP(C69,'пр.взв.'!C5:E84,2,FALSE)</f>
        <v>#N/A</v>
      </c>
      <c r="E69" s="128" t="e">
        <f>VLOOKUP(D69,'пр.взв.'!D5:F84,2,FALSE)</f>
        <v>#N/A</v>
      </c>
      <c r="F69" s="254"/>
      <c r="G69" s="254"/>
      <c r="H69" s="250"/>
      <c r="I69" s="251"/>
    </row>
    <row r="70" spans="1:9" ht="13.5" customHeight="1" thickBot="1">
      <c r="A70" s="80"/>
      <c r="B70" s="274"/>
      <c r="C70" s="129"/>
      <c r="D70" s="129"/>
      <c r="E70" s="129"/>
      <c r="F70" s="255"/>
      <c r="G70" s="255"/>
      <c r="H70" s="268"/>
      <c r="I70" s="269"/>
    </row>
    <row r="71" spans="1:9" ht="12.75" customHeight="1">
      <c r="A71" s="80"/>
      <c r="B71" s="275"/>
      <c r="C71" s="128" t="e">
        <f>VLOOKUP(B71,'пр.взв.'!B7:D86,2,FALSE)</f>
        <v>#N/A</v>
      </c>
      <c r="D71" s="128" t="e">
        <f>VLOOKUP(C71,'пр.взв.'!C7:E86,2,FALSE)</f>
        <v>#N/A</v>
      </c>
      <c r="E71" s="128" t="e">
        <f>VLOOKUP(D71,'пр.взв.'!D7:F86,2,FALSE)</f>
        <v>#N/A</v>
      </c>
      <c r="F71" s="257"/>
      <c r="G71" s="257"/>
      <c r="H71" s="270"/>
      <c r="I71" s="256"/>
    </row>
    <row r="72" spans="1:9" ht="12.75" customHeight="1">
      <c r="A72" s="80"/>
      <c r="B72" s="265"/>
      <c r="C72" s="129"/>
      <c r="D72" s="129"/>
      <c r="E72" s="129"/>
      <c r="F72" s="254"/>
      <c r="G72" s="254"/>
      <c r="H72" s="250"/>
      <c r="I72" s="251"/>
    </row>
    <row r="73" spans="1:9" ht="12.75" customHeight="1">
      <c r="A73" s="80"/>
      <c r="B73" s="265"/>
      <c r="C73" s="128" t="e">
        <f>VLOOKUP(B73,'пр.взв.'!B5:D88,2,FALSE)</f>
        <v>#N/A</v>
      </c>
      <c r="D73" s="128" t="e">
        <f>VLOOKUP(C73,'пр.взв.'!C5:E88,2,FALSE)</f>
        <v>#N/A</v>
      </c>
      <c r="E73" s="128" t="e">
        <f>VLOOKUP(D73,'пр.взв.'!D5:F88,2,FALSE)</f>
        <v>#N/A</v>
      </c>
      <c r="F73" s="254"/>
      <c r="G73" s="254"/>
      <c r="H73" s="250"/>
      <c r="I73" s="251"/>
    </row>
    <row r="74" spans="1:9" ht="13.5" customHeight="1" thickBot="1">
      <c r="A74" s="80"/>
      <c r="B74" s="278"/>
      <c r="C74" s="129"/>
      <c r="D74" s="129"/>
      <c r="E74" s="129"/>
      <c r="F74" s="276"/>
      <c r="G74" s="276"/>
      <c r="H74" s="277"/>
      <c r="I74" s="252"/>
    </row>
    <row r="75" spans="1:9" ht="12.75" customHeight="1">
      <c r="A75" s="80"/>
      <c r="B75" s="264"/>
      <c r="C75" s="128" t="e">
        <f>VLOOKUP(B75,'пр.взв.'!B7:D90,2,FALSE)</f>
        <v>#N/A</v>
      </c>
      <c r="D75" s="128" t="e">
        <f>VLOOKUP(C75,'пр.взв.'!C7:E90,2,FALSE)</f>
        <v>#N/A</v>
      </c>
      <c r="E75" s="128" t="e">
        <f>VLOOKUP(D75,'пр.взв.'!D7:F90,2,FALSE)</f>
        <v>#N/A</v>
      </c>
      <c r="F75" s="262"/>
      <c r="G75" s="262"/>
      <c r="H75" s="249"/>
      <c r="I75" s="253"/>
    </row>
    <row r="76" spans="1:9" ht="12.75" customHeight="1">
      <c r="A76" s="80"/>
      <c r="B76" s="265"/>
      <c r="C76" s="129"/>
      <c r="D76" s="129"/>
      <c r="E76" s="129"/>
      <c r="F76" s="254"/>
      <c r="G76" s="254"/>
      <c r="H76" s="250"/>
      <c r="I76" s="251"/>
    </row>
    <row r="77" spans="1:9" ht="12.75" customHeight="1">
      <c r="A77" s="80"/>
      <c r="B77" s="265"/>
      <c r="C77" s="128" t="e">
        <f>VLOOKUP(B77,'пр.взв.'!B5:D92,2,FALSE)</f>
        <v>#N/A</v>
      </c>
      <c r="D77" s="128" t="e">
        <f>VLOOKUP(C77,'пр.взв.'!C5:E92,2,FALSE)</f>
        <v>#N/A</v>
      </c>
      <c r="E77" s="128" t="e">
        <f>VLOOKUP(D77,'пр.взв.'!D5:F92,2,FALSE)</f>
        <v>#N/A</v>
      </c>
      <c r="F77" s="254"/>
      <c r="G77" s="254"/>
      <c r="H77" s="250"/>
      <c r="I77" s="251"/>
    </row>
    <row r="78" spans="1:9" ht="13.5" customHeight="1" thickBot="1">
      <c r="A78" s="80"/>
      <c r="B78" s="274"/>
      <c r="C78" s="129"/>
      <c r="D78" s="129"/>
      <c r="E78" s="129"/>
      <c r="F78" s="255"/>
      <c r="G78" s="255"/>
      <c r="H78" s="268"/>
      <c r="I78" s="269"/>
    </row>
    <row r="79" spans="1:9" ht="12.75" customHeight="1">
      <c r="A79" s="80"/>
      <c r="B79" s="275"/>
      <c r="C79" s="128" t="e">
        <f>VLOOKUP(B79,'пр.взв.'!B7:D94,2,FALSE)</f>
        <v>#N/A</v>
      </c>
      <c r="D79" s="128" t="e">
        <f>VLOOKUP(C79,'пр.взв.'!C7:E94,2,FALSE)</f>
        <v>#N/A</v>
      </c>
      <c r="E79" s="128" t="e">
        <f>VLOOKUP(D79,'пр.взв.'!D7:F94,2,FALSE)</f>
        <v>#N/A</v>
      </c>
      <c r="F79" s="257"/>
      <c r="G79" s="257"/>
      <c r="H79" s="270"/>
      <c r="I79" s="256"/>
    </row>
    <row r="80" spans="1:9" ht="12.75" customHeight="1">
      <c r="A80" s="80"/>
      <c r="B80" s="265"/>
      <c r="C80" s="129"/>
      <c r="D80" s="129"/>
      <c r="E80" s="129"/>
      <c r="F80" s="254"/>
      <c r="G80" s="254"/>
      <c r="H80" s="250"/>
      <c r="I80" s="251"/>
    </row>
    <row r="81" spans="1:9" ht="12.75" customHeight="1">
      <c r="A81" s="80"/>
      <c r="B81" s="265"/>
      <c r="C81" s="128" t="e">
        <f>VLOOKUP(B81,'пр.взв.'!B5:D96,2,FALSE)</f>
        <v>#N/A</v>
      </c>
      <c r="D81" s="128" t="e">
        <f>VLOOKUP(C81,'пр.взв.'!C5:E96,2,FALSE)</f>
        <v>#N/A</v>
      </c>
      <c r="E81" s="128" t="e">
        <f>VLOOKUP(D81,'пр.взв.'!D5:F96,2,FALSE)</f>
        <v>#N/A</v>
      </c>
      <c r="F81" s="254"/>
      <c r="G81" s="254"/>
      <c r="H81" s="250"/>
      <c r="I81" s="251"/>
    </row>
    <row r="82" spans="1:9" ht="13.5" customHeight="1" thickBot="1">
      <c r="A82" s="80"/>
      <c r="B82" s="278"/>
      <c r="C82" s="129"/>
      <c r="D82" s="129"/>
      <c r="E82" s="129"/>
      <c r="F82" s="276"/>
      <c r="G82" s="276"/>
      <c r="H82" s="277"/>
      <c r="I82" s="252"/>
    </row>
    <row r="83" spans="1:9" ht="12.75" customHeight="1">
      <c r="A83" s="80"/>
      <c r="B83" s="264"/>
      <c r="C83" s="128" t="e">
        <f>VLOOKUP(B83,'пр.взв.'!B7:D98,2,FALSE)</f>
        <v>#N/A</v>
      </c>
      <c r="D83" s="128" t="e">
        <f>VLOOKUP(C83,'пр.взв.'!C7:E98,2,FALSE)</f>
        <v>#N/A</v>
      </c>
      <c r="E83" s="128" t="e">
        <f>VLOOKUP(D83,'пр.взв.'!D7:F98,2,FALSE)</f>
        <v>#N/A</v>
      </c>
      <c r="F83" s="262"/>
      <c r="G83" s="262"/>
      <c r="H83" s="249"/>
      <c r="I83" s="253"/>
    </row>
    <row r="84" spans="1:9" ht="12.75" customHeight="1">
      <c r="A84" s="80"/>
      <c r="B84" s="265"/>
      <c r="C84" s="129"/>
      <c r="D84" s="129"/>
      <c r="E84" s="129"/>
      <c r="F84" s="254"/>
      <c r="G84" s="254"/>
      <c r="H84" s="250"/>
      <c r="I84" s="251"/>
    </row>
    <row r="85" spans="1:9" ht="12.75" customHeight="1">
      <c r="A85" s="80"/>
      <c r="B85" s="265"/>
      <c r="C85" s="128" t="e">
        <f>VLOOKUP(B85,'пр.взв.'!B5:D100,2,FALSE)</f>
        <v>#N/A</v>
      </c>
      <c r="D85" s="128" t="e">
        <f>VLOOKUP(C85,'пр.взв.'!C5:E100,2,FALSE)</f>
        <v>#N/A</v>
      </c>
      <c r="E85" s="128" t="e">
        <f>VLOOKUP(D85,'пр.взв.'!D5:F100,2,FALSE)</f>
        <v>#N/A</v>
      </c>
      <c r="F85" s="254"/>
      <c r="G85" s="254"/>
      <c r="H85" s="250"/>
      <c r="I85" s="251"/>
    </row>
    <row r="86" spans="1:9" ht="13.5" customHeight="1" thickBot="1">
      <c r="A86" s="80"/>
      <c r="B86" s="274"/>
      <c r="C86" s="129"/>
      <c r="D86" s="129"/>
      <c r="E86" s="129"/>
      <c r="F86" s="255"/>
      <c r="G86" s="255"/>
      <c r="H86" s="268"/>
      <c r="I86" s="269"/>
    </row>
    <row r="87" spans="1:9" ht="12.75" customHeight="1">
      <c r="A87" s="80"/>
      <c r="B87" s="264"/>
      <c r="C87" s="128" t="e">
        <f>VLOOKUP(B87,'пр.взв.'!B7:D102,2,FALSE)</f>
        <v>#N/A</v>
      </c>
      <c r="D87" s="128" t="e">
        <f>VLOOKUP(C87,'пр.взв.'!C7:E102,2,FALSE)</f>
        <v>#N/A</v>
      </c>
      <c r="E87" s="128" t="e">
        <f>VLOOKUP(D87,'пр.взв.'!D7:F102,2,FALSE)</f>
        <v>#N/A</v>
      </c>
      <c r="F87" s="262"/>
      <c r="G87" s="262"/>
      <c r="H87" s="249"/>
      <c r="I87" s="253"/>
    </row>
    <row r="88" spans="1:9" ht="12.75" customHeight="1">
      <c r="A88" s="80"/>
      <c r="B88" s="265"/>
      <c r="C88" s="129"/>
      <c r="D88" s="129"/>
      <c r="E88" s="129"/>
      <c r="F88" s="254"/>
      <c r="G88" s="254"/>
      <c r="H88" s="250"/>
      <c r="I88" s="251"/>
    </row>
    <row r="89" spans="1:9" ht="12.75" customHeight="1">
      <c r="A89" s="80"/>
      <c r="B89" s="265"/>
      <c r="C89" s="128" t="e">
        <f>VLOOKUP(B89,'пр.взв.'!B5:D104,2,FALSE)</f>
        <v>#N/A</v>
      </c>
      <c r="D89" s="128" t="e">
        <f>VLOOKUP(C89,'пр.взв.'!C5:E104,2,FALSE)</f>
        <v>#N/A</v>
      </c>
      <c r="E89" s="128" t="e">
        <f>VLOOKUP(D89,'пр.взв.'!D5:F104,2,FALSE)</f>
        <v>#N/A</v>
      </c>
      <c r="F89" s="254"/>
      <c r="G89" s="254"/>
      <c r="H89" s="250"/>
      <c r="I89" s="251"/>
    </row>
    <row r="90" spans="1:9" ht="13.5" customHeight="1" thickBot="1">
      <c r="A90" s="80"/>
      <c r="B90" s="274"/>
      <c r="C90" s="129"/>
      <c r="D90" s="129"/>
      <c r="E90" s="129"/>
      <c r="F90" s="255"/>
      <c r="G90" s="255"/>
      <c r="H90" s="268"/>
      <c r="I90" s="269"/>
    </row>
    <row r="91" spans="1:9" ht="12.75" customHeight="1">
      <c r="A91" s="80"/>
      <c r="B91" s="275"/>
      <c r="C91" s="128" t="e">
        <f>VLOOKUP(B91,'пр.взв.'!B7:D106,2,FALSE)</f>
        <v>#N/A</v>
      </c>
      <c r="D91" s="128" t="e">
        <f>VLOOKUP(C91,'пр.взв.'!C7:E106,2,FALSE)</f>
        <v>#N/A</v>
      </c>
      <c r="E91" s="128" t="e">
        <f>VLOOKUP(D91,'пр.взв.'!D7:F106,2,FALSE)</f>
        <v>#N/A</v>
      </c>
      <c r="F91" s="257"/>
      <c r="G91" s="257"/>
      <c r="H91" s="270"/>
      <c r="I91" s="256"/>
    </row>
    <row r="92" spans="1:9" ht="12.75" customHeight="1">
      <c r="A92" s="80"/>
      <c r="B92" s="265"/>
      <c r="C92" s="129"/>
      <c r="D92" s="129"/>
      <c r="E92" s="129"/>
      <c r="F92" s="254"/>
      <c r="G92" s="254"/>
      <c r="H92" s="250"/>
      <c r="I92" s="251"/>
    </row>
    <row r="93" spans="1:9" ht="12.75" customHeight="1">
      <c r="A93" s="80"/>
      <c r="B93" s="265"/>
      <c r="C93" s="128" t="e">
        <f>VLOOKUP(B93,'пр.взв.'!B5:D108,2,FALSE)</f>
        <v>#N/A</v>
      </c>
      <c r="D93" s="128" t="e">
        <f>VLOOKUP(C93,'пр.взв.'!C5:E108,2,FALSE)</f>
        <v>#N/A</v>
      </c>
      <c r="E93" s="128" t="e">
        <f>VLOOKUP(D93,'пр.взв.'!D5:F108,2,FALSE)</f>
        <v>#N/A</v>
      </c>
      <c r="F93" s="254"/>
      <c r="G93" s="254"/>
      <c r="H93" s="250"/>
      <c r="I93" s="251"/>
    </row>
    <row r="94" spans="1:9" ht="13.5" customHeight="1" thickBot="1">
      <c r="A94" s="80"/>
      <c r="B94" s="278"/>
      <c r="C94" s="129"/>
      <c r="D94" s="129"/>
      <c r="E94" s="129"/>
      <c r="F94" s="276"/>
      <c r="G94" s="276"/>
      <c r="H94" s="277"/>
      <c r="I94" s="252"/>
    </row>
    <row r="95" spans="1:9" ht="12.75" customHeight="1">
      <c r="A95" s="80"/>
      <c r="B95" s="264"/>
      <c r="C95" s="128" t="e">
        <f>VLOOKUP(B95,'пр.взв.'!B7:D110,2,FALSE)</f>
        <v>#N/A</v>
      </c>
      <c r="D95" s="128" t="e">
        <f>VLOOKUP(C95,'пр.взв.'!C7:E110,2,FALSE)</f>
        <v>#N/A</v>
      </c>
      <c r="E95" s="128" t="e">
        <f>VLOOKUP(D95,'пр.взв.'!D7:F110,2,FALSE)</f>
        <v>#N/A</v>
      </c>
      <c r="F95" s="262"/>
      <c r="G95" s="262"/>
      <c r="H95" s="249"/>
      <c r="I95" s="253"/>
    </row>
    <row r="96" spans="1:9" ht="12.75" customHeight="1">
      <c r="A96" s="80"/>
      <c r="B96" s="265"/>
      <c r="C96" s="129"/>
      <c r="D96" s="129"/>
      <c r="E96" s="129"/>
      <c r="F96" s="254"/>
      <c r="G96" s="254"/>
      <c r="H96" s="250"/>
      <c r="I96" s="251"/>
    </row>
    <row r="97" spans="1:9" ht="12.75" customHeight="1">
      <c r="A97" s="80"/>
      <c r="B97" s="265"/>
      <c r="C97" s="128" t="e">
        <f>VLOOKUP(B97,'пр.взв.'!B5:D112,2,FALSE)</f>
        <v>#N/A</v>
      </c>
      <c r="D97" s="128" t="e">
        <f>VLOOKUP(C97,'пр.взв.'!C5:E112,2,FALSE)</f>
        <v>#N/A</v>
      </c>
      <c r="E97" s="128" t="e">
        <f>VLOOKUP(D97,'пр.взв.'!D5:F112,2,FALSE)</f>
        <v>#N/A</v>
      </c>
      <c r="F97" s="254"/>
      <c r="G97" s="254"/>
      <c r="H97" s="250"/>
      <c r="I97" s="251"/>
    </row>
    <row r="98" spans="1:9" ht="13.5" customHeight="1" thickBot="1">
      <c r="A98" s="80"/>
      <c r="B98" s="274"/>
      <c r="C98" s="129"/>
      <c r="D98" s="129"/>
      <c r="E98" s="129"/>
      <c r="F98" s="255"/>
      <c r="G98" s="255"/>
      <c r="H98" s="268"/>
      <c r="I98" s="269"/>
    </row>
    <row r="99" spans="1:9" ht="12.75" customHeight="1">
      <c r="A99" s="80"/>
      <c r="B99" s="275"/>
      <c r="C99" s="128" t="e">
        <f>VLOOKUP(B99,'пр.взв.'!B7:D114,2,FALSE)</f>
        <v>#N/A</v>
      </c>
      <c r="D99" s="128" t="e">
        <f>VLOOKUP(C99,'пр.взв.'!C7:E114,2,FALSE)</f>
        <v>#N/A</v>
      </c>
      <c r="E99" s="128" t="e">
        <f>VLOOKUP(D99,'пр.взв.'!D7:F114,2,FALSE)</f>
        <v>#N/A</v>
      </c>
      <c r="F99" s="257"/>
      <c r="G99" s="257"/>
      <c r="H99" s="270"/>
      <c r="I99" s="256"/>
    </row>
    <row r="100" spans="1:9" ht="12.75" customHeight="1">
      <c r="A100" s="80"/>
      <c r="B100" s="265"/>
      <c r="C100" s="129"/>
      <c r="D100" s="129"/>
      <c r="E100" s="129"/>
      <c r="F100" s="254"/>
      <c r="G100" s="254"/>
      <c r="H100" s="250"/>
      <c r="I100" s="251"/>
    </row>
    <row r="101" spans="1:9" ht="12.75" customHeight="1">
      <c r="A101" s="80"/>
      <c r="B101" s="265"/>
      <c r="C101" s="128" t="e">
        <f>VLOOKUP(B101,'пр.взв.'!B5:D116,2,FALSE)</f>
        <v>#N/A</v>
      </c>
      <c r="D101" s="128" t="e">
        <f>VLOOKUP(C101,'пр.взв.'!C5:E116,2,FALSE)</f>
        <v>#N/A</v>
      </c>
      <c r="E101" s="128" t="e">
        <f>VLOOKUP(D101,'пр.взв.'!D5:F116,2,FALSE)</f>
        <v>#N/A</v>
      </c>
      <c r="F101" s="254"/>
      <c r="G101" s="254"/>
      <c r="H101" s="250"/>
      <c r="I101" s="251"/>
    </row>
    <row r="102" spans="1:9" ht="13.5" customHeight="1" thickBot="1">
      <c r="A102" s="80"/>
      <c r="B102" s="278"/>
      <c r="C102" s="129"/>
      <c r="D102" s="129"/>
      <c r="E102" s="129"/>
      <c r="F102" s="276"/>
      <c r="G102" s="276"/>
      <c r="H102" s="277"/>
      <c r="I102" s="252"/>
    </row>
    <row r="103" spans="1:9" ht="12.75" customHeight="1">
      <c r="A103" s="80"/>
      <c r="B103" s="264"/>
      <c r="C103" s="128" t="e">
        <f>VLOOKUP(B103,'пр.взв.'!B7:D118,2,FALSE)</f>
        <v>#N/A</v>
      </c>
      <c r="D103" s="128" t="e">
        <f>VLOOKUP(C103,'пр.взв.'!C7:E118,2,FALSE)</f>
        <v>#N/A</v>
      </c>
      <c r="E103" s="128" t="e">
        <f>VLOOKUP(D103,'пр.взв.'!D7:F118,2,FALSE)</f>
        <v>#N/A</v>
      </c>
      <c r="F103" s="262"/>
      <c r="G103" s="262"/>
      <c r="H103" s="249"/>
      <c r="I103" s="253"/>
    </row>
    <row r="104" spans="1:9" ht="12.75" customHeight="1">
      <c r="A104" s="80"/>
      <c r="B104" s="265"/>
      <c r="C104" s="129"/>
      <c r="D104" s="129"/>
      <c r="E104" s="129"/>
      <c r="F104" s="254"/>
      <c r="G104" s="254"/>
      <c r="H104" s="250"/>
      <c r="I104" s="251"/>
    </row>
    <row r="105" spans="1:9" ht="12.75" customHeight="1">
      <c r="A105" s="80"/>
      <c r="B105" s="265"/>
      <c r="C105" s="128" t="e">
        <f>VLOOKUP(B105,'пр.взв.'!B5:D120,2,FALSE)</f>
        <v>#N/A</v>
      </c>
      <c r="D105" s="128" t="e">
        <f>VLOOKUP(C105,'пр.взв.'!C5:E120,2,FALSE)</f>
        <v>#N/A</v>
      </c>
      <c r="E105" s="128" t="e">
        <f>VLOOKUP(D105,'пр.взв.'!D5:F120,2,FALSE)</f>
        <v>#N/A</v>
      </c>
      <c r="F105" s="254"/>
      <c r="G105" s="254"/>
      <c r="H105" s="250"/>
      <c r="I105" s="251"/>
    </row>
    <row r="106" spans="1:9" ht="13.5" customHeight="1" thickBot="1">
      <c r="A106" s="80"/>
      <c r="B106" s="274"/>
      <c r="C106" s="129"/>
      <c r="D106" s="129"/>
      <c r="E106" s="129"/>
      <c r="F106" s="255"/>
      <c r="G106" s="255"/>
      <c r="H106" s="268"/>
      <c r="I106" s="269"/>
    </row>
    <row r="107" spans="1:9" ht="12.75" customHeight="1">
      <c r="A107" s="80"/>
      <c r="B107" s="275"/>
      <c r="C107" s="128" t="e">
        <f>VLOOKUP(B107,'пр.взв.'!B7:D122,2,FALSE)</f>
        <v>#N/A</v>
      </c>
      <c r="D107" s="128" t="e">
        <f>VLOOKUP(C107,'пр.взв.'!C7:E122,2,FALSE)</f>
        <v>#N/A</v>
      </c>
      <c r="E107" s="128" t="e">
        <f>VLOOKUP(D107,'пр.взв.'!D7:F122,2,FALSE)</f>
        <v>#N/A</v>
      </c>
      <c r="F107" s="257"/>
      <c r="G107" s="257"/>
      <c r="H107" s="270"/>
      <c r="I107" s="256"/>
    </row>
    <row r="108" spans="1:9" ht="12.75" customHeight="1">
      <c r="A108" s="80"/>
      <c r="B108" s="265"/>
      <c r="C108" s="129"/>
      <c r="D108" s="129"/>
      <c r="E108" s="129"/>
      <c r="F108" s="254"/>
      <c r="G108" s="254"/>
      <c r="H108" s="250"/>
      <c r="I108" s="251"/>
    </row>
    <row r="109" spans="1:9" ht="12.75" customHeight="1">
      <c r="A109" s="80"/>
      <c r="B109" s="265"/>
      <c r="C109" s="128" t="e">
        <f>VLOOKUP(B109,'пр.взв.'!B5:D124,2,FALSE)</f>
        <v>#N/A</v>
      </c>
      <c r="D109" s="128" t="e">
        <f>VLOOKUP(C109,'пр.взв.'!C5:E124,2,FALSE)</f>
        <v>#N/A</v>
      </c>
      <c r="E109" s="128" t="e">
        <f>VLOOKUP(D109,'пр.взв.'!D5:F124,2,FALSE)</f>
        <v>#N/A</v>
      </c>
      <c r="F109" s="254"/>
      <c r="G109" s="254"/>
      <c r="H109" s="250"/>
      <c r="I109" s="251"/>
    </row>
    <row r="110" spans="1:9" ht="13.5" customHeight="1" thickBot="1">
      <c r="A110" s="80"/>
      <c r="B110" s="278"/>
      <c r="C110" s="129"/>
      <c r="D110" s="129"/>
      <c r="E110" s="129"/>
      <c r="F110" s="276"/>
      <c r="G110" s="276"/>
      <c r="H110" s="277"/>
      <c r="I110" s="252"/>
    </row>
    <row r="111" spans="1:9" ht="12.75" customHeight="1">
      <c r="A111" s="80"/>
      <c r="B111" s="264"/>
      <c r="C111" s="128" t="e">
        <f>VLOOKUP(B111,'пр.взв.'!B7:D126,2,FALSE)</f>
        <v>#N/A</v>
      </c>
      <c r="D111" s="128" t="e">
        <f>VLOOKUP(C111,'пр.взв.'!C7:E126,2,FALSE)</f>
        <v>#N/A</v>
      </c>
      <c r="E111" s="128" t="e">
        <f>VLOOKUP(D111,'пр.взв.'!D7:F126,2,FALSE)</f>
        <v>#N/A</v>
      </c>
      <c r="F111" s="262"/>
      <c r="G111" s="262"/>
      <c r="H111" s="249"/>
      <c r="I111" s="253"/>
    </row>
    <row r="112" spans="1:9" ht="12.75" customHeight="1">
      <c r="A112" s="80"/>
      <c r="B112" s="265"/>
      <c r="C112" s="129"/>
      <c r="D112" s="129"/>
      <c r="E112" s="129"/>
      <c r="F112" s="254"/>
      <c r="G112" s="254"/>
      <c r="H112" s="250"/>
      <c r="I112" s="251"/>
    </row>
    <row r="113" spans="1:9" ht="12.75" customHeight="1">
      <c r="A113" s="80"/>
      <c r="B113" s="265"/>
      <c r="C113" s="128" t="e">
        <f>VLOOKUP(B113,'пр.взв.'!B5:D128,2,FALSE)</f>
        <v>#N/A</v>
      </c>
      <c r="D113" s="128" t="e">
        <f>VLOOKUP(C113,'пр.взв.'!C5:E128,2,FALSE)</f>
        <v>#N/A</v>
      </c>
      <c r="E113" s="128" t="e">
        <f>VLOOKUP(D113,'пр.взв.'!D5:F128,2,FALSE)</f>
        <v>#N/A</v>
      </c>
      <c r="F113" s="254"/>
      <c r="G113" s="254"/>
      <c r="H113" s="250"/>
      <c r="I113" s="251"/>
    </row>
    <row r="114" spans="1:9" ht="13.5" customHeight="1" thickBot="1">
      <c r="A114" s="80"/>
      <c r="B114" s="274"/>
      <c r="C114" s="129"/>
      <c r="D114" s="129"/>
      <c r="E114" s="129"/>
      <c r="F114" s="255"/>
      <c r="G114" s="255"/>
      <c r="H114" s="268"/>
      <c r="I114" s="269"/>
    </row>
    <row r="115" spans="1:9" ht="12.75" customHeight="1">
      <c r="A115" s="80"/>
      <c r="B115" s="275"/>
      <c r="C115" s="128" t="e">
        <f>VLOOKUP(B115,'пр.взв.'!B7:D130,2,FALSE)</f>
        <v>#N/A</v>
      </c>
      <c r="D115" s="128" t="e">
        <f>VLOOKUP(C115,'пр.взв.'!C7:E130,2,FALSE)</f>
        <v>#N/A</v>
      </c>
      <c r="E115" s="128" t="e">
        <f>VLOOKUP(D115,'пр.взв.'!D7:F130,2,FALSE)</f>
        <v>#N/A</v>
      </c>
      <c r="F115" s="257"/>
      <c r="G115" s="257"/>
      <c r="H115" s="270"/>
      <c r="I115" s="256"/>
    </row>
    <row r="116" spans="1:9" ht="12.75" customHeight="1">
      <c r="A116" s="80"/>
      <c r="B116" s="265"/>
      <c r="C116" s="129"/>
      <c r="D116" s="129"/>
      <c r="E116" s="129"/>
      <c r="F116" s="254"/>
      <c r="G116" s="254"/>
      <c r="H116" s="250"/>
      <c r="I116" s="251"/>
    </row>
    <row r="117" spans="1:9" ht="12.75" customHeight="1">
      <c r="A117" s="80"/>
      <c r="B117" s="265"/>
      <c r="C117" s="128" t="e">
        <f>VLOOKUP(B117,'пр.взв.'!B5:D132,2,FALSE)</f>
        <v>#N/A</v>
      </c>
      <c r="D117" s="128" t="e">
        <f>VLOOKUP(C117,'пр.взв.'!C5:E132,2,FALSE)</f>
        <v>#N/A</v>
      </c>
      <c r="E117" s="128" t="e">
        <f>VLOOKUP(D117,'пр.взв.'!D5:F132,2,FALSE)</f>
        <v>#N/A</v>
      </c>
      <c r="F117" s="254"/>
      <c r="G117" s="254"/>
      <c r="H117" s="250"/>
      <c r="I117" s="251"/>
    </row>
    <row r="118" spans="1:9" ht="13.5" customHeight="1" thickBot="1">
      <c r="A118" s="80"/>
      <c r="B118" s="278"/>
      <c r="C118" s="129"/>
      <c r="D118" s="129"/>
      <c r="E118" s="129"/>
      <c r="F118" s="276"/>
      <c r="G118" s="276"/>
      <c r="H118" s="277"/>
      <c r="I118" s="252"/>
    </row>
    <row r="119" spans="1:9" ht="12.75" customHeight="1">
      <c r="A119" s="80"/>
      <c r="B119" s="264"/>
      <c r="C119" s="128" t="e">
        <f>VLOOKUP(B119,'пр.взв.'!B7:D134,2,FALSE)</f>
        <v>#N/A</v>
      </c>
      <c r="D119" s="128" t="e">
        <f>VLOOKUP(C119,'пр.взв.'!C7:E134,2,FALSE)</f>
        <v>#N/A</v>
      </c>
      <c r="E119" s="128" t="e">
        <f>VLOOKUP(D119,'пр.взв.'!D7:F134,2,FALSE)</f>
        <v>#N/A</v>
      </c>
      <c r="F119" s="279"/>
      <c r="G119" s="262"/>
      <c r="H119" s="249"/>
      <c r="I119" s="253"/>
    </row>
    <row r="120" spans="1:9" ht="12.75" customHeight="1">
      <c r="A120" s="80"/>
      <c r="B120" s="265"/>
      <c r="C120" s="129"/>
      <c r="D120" s="129"/>
      <c r="E120" s="129"/>
      <c r="F120" s="280"/>
      <c r="G120" s="254"/>
      <c r="H120" s="250"/>
      <c r="I120" s="251"/>
    </row>
    <row r="121" spans="1:9" ht="12.75" customHeight="1">
      <c r="A121" s="80"/>
      <c r="B121" s="265"/>
      <c r="C121" s="128" t="e">
        <f>VLOOKUP(B121,'пр.взв.'!B5:D136,2,FALSE)</f>
        <v>#N/A</v>
      </c>
      <c r="D121" s="128" t="e">
        <f>VLOOKUP(C121,'пр.взв.'!C5:E136,2,FALSE)</f>
        <v>#N/A</v>
      </c>
      <c r="E121" s="128" t="e">
        <f>VLOOKUP(D121,'пр.взв.'!D5:F136,2,FALSE)</f>
        <v>#N/A</v>
      </c>
      <c r="F121" s="280"/>
      <c r="G121" s="254"/>
      <c r="H121" s="250"/>
      <c r="I121" s="251"/>
    </row>
    <row r="122" spans="1:9" ht="13.5" customHeight="1" thickBot="1">
      <c r="A122" s="80"/>
      <c r="B122" s="274"/>
      <c r="C122" s="129"/>
      <c r="D122" s="129"/>
      <c r="E122" s="129"/>
      <c r="F122" s="281"/>
      <c r="G122" s="255"/>
      <c r="H122" s="268"/>
      <c r="I122" s="269"/>
    </row>
    <row r="123" spans="1:9" ht="12.75">
      <c r="A123" s="80"/>
      <c r="B123" s="80"/>
      <c r="C123" s="80"/>
      <c r="D123" s="80"/>
      <c r="E123" s="80"/>
      <c r="F123" s="80"/>
      <c r="G123" s="80"/>
      <c r="H123" s="80"/>
      <c r="I123" s="80"/>
    </row>
    <row r="124" spans="1:9" ht="12.75">
      <c r="A124" s="80"/>
      <c r="B124" s="80"/>
      <c r="C124" s="80"/>
      <c r="D124" s="80"/>
      <c r="E124" s="80"/>
      <c r="F124" s="80"/>
      <c r="G124" s="80"/>
      <c r="H124" s="80"/>
      <c r="I124" s="80"/>
    </row>
    <row r="125" spans="1:9" ht="12.75">
      <c r="A125" s="80"/>
      <c r="B125" s="80"/>
      <c r="C125" s="80"/>
      <c r="D125" s="80"/>
      <c r="E125" s="80"/>
      <c r="F125" s="80"/>
      <c r="G125" s="80"/>
      <c r="H125" s="80"/>
      <c r="I125" s="80"/>
    </row>
    <row r="126" spans="1:9" ht="12.75">
      <c r="A126" s="80"/>
      <c r="B126" s="80"/>
      <c r="C126" s="80"/>
      <c r="D126" s="80"/>
      <c r="E126" s="80"/>
      <c r="F126" s="80"/>
      <c r="G126" s="80"/>
      <c r="H126" s="80"/>
      <c r="I126" s="80"/>
    </row>
    <row r="127" spans="1:9" ht="12.75">
      <c r="A127" s="80"/>
      <c r="B127" s="80"/>
      <c r="C127" s="80"/>
      <c r="D127" s="80"/>
      <c r="E127" s="80"/>
      <c r="F127" s="80"/>
      <c r="G127" s="80"/>
      <c r="H127" s="80"/>
      <c r="I127" s="80"/>
    </row>
    <row r="128" spans="1:9" ht="12.75">
      <c r="A128" s="80"/>
      <c r="B128" s="80"/>
      <c r="C128" s="80"/>
      <c r="D128" s="80"/>
      <c r="E128" s="80"/>
      <c r="F128" s="80"/>
      <c r="G128" s="80"/>
      <c r="H128" s="80"/>
      <c r="I128" s="80"/>
    </row>
    <row r="129" spans="1:9" ht="12.75">
      <c r="A129" s="80"/>
      <c r="B129" s="80"/>
      <c r="C129" s="80"/>
      <c r="D129" s="80"/>
      <c r="E129" s="80"/>
      <c r="F129" s="80"/>
      <c r="G129" s="80"/>
      <c r="H129" s="80"/>
      <c r="I129" s="80"/>
    </row>
    <row r="130" spans="1:9" ht="12.75">
      <c r="A130" s="80"/>
      <c r="B130" s="80"/>
      <c r="C130" s="80"/>
      <c r="D130" s="80"/>
      <c r="E130" s="80"/>
      <c r="F130" s="80"/>
      <c r="G130" s="80"/>
      <c r="H130" s="80"/>
      <c r="I130" s="80"/>
    </row>
    <row r="131" spans="1:9" ht="12.75">
      <c r="A131" s="80"/>
      <c r="B131" s="80"/>
      <c r="C131" s="80"/>
      <c r="D131" s="80"/>
      <c r="E131" s="80"/>
      <c r="F131" s="80"/>
      <c r="G131" s="80"/>
      <c r="H131" s="80"/>
      <c r="I131" s="80"/>
    </row>
  </sheetData>
  <sheetProtection/>
  <mergeCells count="497">
    <mergeCell ref="F121:F122"/>
    <mergeCell ref="G121:G122"/>
    <mergeCell ref="H121:H122"/>
    <mergeCell ref="I121:I122"/>
    <mergeCell ref="B121:B122"/>
    <mergeCell ref="C121:C122"/>
    <mergeCell ref="D121:D122"/>
    <mergeCell ref="E121:E122"/>
    <mergeCell ref="F119:F120"/>
    <mergeCell ref="G119:G120"/>
    <mergeCell ref="H119:H120"/>
    <mergeCell ref="I119:I120"/>
    <mergeCell ref="B119:B120"/>
    <mergeCell ref="C119:C120"/>
    <mergeCell ref="D119:D120"/>
    <mergeCell ref="E119:E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3:F114"/>
    <mergeCell ref="G113:G114"/>
    <mergeCell ref="H113:H114"/>
    <mergeCell ref="I113:I114"/>
    <mergeCell ref="B113:B114"/>
    <mergeCell ref="C113:C114"/>
    <mergeCell ref="D113:D114"/>
    <mergeCell ref="E113:E114"/>
    <mergeCell ref="F111:F112"/>
    <mergeCell ref="G111:G112"/>
    <mergeCell ref="H111:H112"/>
    <mergeCell ref="I111:I112"/>
    <mergeCell ref="B111:B112"/>
    <mergeCell ref="C111:C112"/>
    <mergeCell ref="D111:D112"/>
    <mergeCell ref="E111:E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97:F98"/>
    <mergeCell ref="G97:G98"/>
    <mergeCell ref="H97:H98"/>
    <mergeCell ref="I97:I98"/>
    <mergeCell ref="B97:B98"/>
    <mergeCell ref="C97:C98"/>
    <mergeCell ref="D97:D98"/>
    <mergeCell ref="E97:E98"/>
    <mergeCell ref="F95:F96"/>
    <mergeCell ref="G95:G96"/>
    <mergeCell ref="H95:H96"/>
    <mergeCell ref="I95:I96"/>
    <mergeCell ref="B95:B96"/>
    <mergeCell ref="C95:C96"/>
    <mergeCell ref="D95:D96"/>
    <mergeCell ref="E95:E96"/>
    <mergeCell ref="H91:H92"/>
    <mergeCell ref="I91:I92"/>
    <mergeCell ref="F93:F94"/>
    <mergeCell ref="G93:G94"/>
    <mergeCell ref="H93:H94"/>
    <mergeCell ref="I93:I94"/>
    <mergeCell ref="F91:F92"/>
    <mergeCell ref="G91:G92"/>
    <mergeCell ref="B91:B92"/>
    <mergeCell ref="C91:C92"/>
    <mergeCell ref="D91:D92"/>
    <mergeCell ref="E91:E92"/>
    <mergeCell ref="B93:B94"/>
    <mergeCell ref="C93:C94"/>
    <mergeCell ref="D93:D94"/>
    <mergeCell ref="E93:E94"/>
    <mergeCell ref="F89:F90"/>
    <mergeCell ref="G89:G90"/>
    <mergeCell ref="H89:H90"/>
    <mergeCell ref="I89:I90"/>
    <mergeCell ref="B89:B90"/>
    <mergeCell ref="C89:C90"/>
    <mergeCell ref="D89:D90"/>
    <mergeCell ref="E89:E90"/>
    <mergeCell ref="F87:F88"/>
    <mergeCell ref="G87:G88"/>
    <mergeCell ref="H87:H88"/>
    <mergeCell ref="I87:I88"/>
    <mergeCell ref="B87:B88"/>
    <mergeCell ref="C87:C88"/>
    <mergeCell ref="D87:D88"/>
    <mergeCell ref="E87:E88"/>
    <mergeCell ref="H83:H84"/>
    <mergeCell ref="I83:I84"/>
    <mergeCell ref="F85:F86"/>
    <mergeCell ref="G85:G86"/>
    <mergeCell ref="H85:H86"/>
    <mergeCell ref="I85:I86"/>
    <mergeCell ref="F83:F84"/>
    <mergeCell ref="G83:G84"/>
    <mergeCell ref="B83:B84"/>
    <mergeCell ref="C83:C84"/>
    <mergeCell ref="D83:D84"/>
    <mergeCell ref="E83:E84"/>
    <mergeCell ref="B85:B86"/>
    <mergeCell ref="C85:C86"/>
    <mergeCell ref="D85:D86"/>
    <mergeCell ref="E85:E86"/>
    <mergeCell ref="F81:F82"/>
    <mergeCell ref="G81:G82"/>
    <mergeCell ref="H81:H82"/>
    <mergeCell ref="I81:I82"/>
    <mergeCell ref="B81:B82"/>
    <mergeCell ref="C81:C82"/>
    <mergeCell ref="D81:D82"/>
    <mergeCell ref="E81:E82"/>
    <mergeCell ref="F79:F80"/>
    <mergeCell ref="G79:G80"/>
    <mergeCell ref="H79:H80"/>
    <mergeCell ref="I79:I80"/>
    <mergeCell ref="B79:B80"/>
    <mergeCell ref="C79:C80"/>
    <mergeCell ref="D79:D80"/>
    <mergeCell ref="E79:E80"/>
    <mergeCell ref="H75:H76"/>
    <mergeCell ref="I75:I76"/>
    <mergeCell ref="F77:F78"/>
    <mergeCell ref="G77:G78"/>
    <mergeCell ref="H77:H78"/>
    <mergeCell ref="I77:I78"/>
    <mergeCell ref="F75:F76"/>
    <mergeCell ref="G75:G76"/>
    <mergeCell ref="B75:B76"/>
    <mergeCell ref="C75:C76"/>
    <mergeCell ref="D75:D76"/>
    <mergeCell ref="E75:E76"/>
    <mergeCell ref="B77:B78"/>
    <mergeCell ref="C77:C78"/>
    <mergeCell ref="D77:D78"/>
    <mergeCell ref="E77:E78"/>
    <mergeCell ref="F73:F74"/>
    <mergeCell ref="G73:G74"/>
    <mergeCell ref="H73:H74"/>
    <mergeCell ref="I73:I74"/>
    <mergeCell ref="B73:B74"/>
    <mergeCell ref="C73:C74"/>
    <mergeCell ref="D73:D74"/>
    <mergeCell ref="E73:E74"/>
    <mergeCell ref="F71:F72"/>
    <mergeCell ref="G71:G72"/>
    <mergeCell ref="H71:H72"/>
    <mergeCell ref="I71:I72"/>
    <mergeCell ref="B71:B72"/>
    <mergeCell ref="C71:C72"/>
    <mergeCell ref="D71:D72"/>
    <mergeCell ref="E71:E72"/>
    <mergeCell ref="H67:H68"/>
    <mergeCell ref="I67:I68"/>
    <mergeCell ref="F69:F70"/>
    <mergeCell ref="G69:G70"/>
    <mergeCell ref="H69:H70"/>
    <mergeCell ref="I69:I70"/>
    <mergeCell ref="F67:F68"/>
    <mergeCell ref="G67:G68"/>
    <mergeCell ref="B67:B68"/>
    <mergeCell ref="C67:C68"/>
    <mergeCell ref="D67:D68"/>
    <mergeCell ref="E67:E68"/>
    <mergeCell ref="B69:B70"/>
    <mergeCell ref="C69:C70"/>
    <mergeCell ref="D69:D70"/>
    <mergeCell ref="E69:E7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E59:E60"/>
    <mergeCell ref="F59:F60"/>
    <mergeCell ref="G59:G60"/>
    <mergeCell ref="H59:H60"/>
    <mergeCell ref="A59:A60"/>
    <mergeCell ref="B59:B60"/>
    <mergeCell ref="C59:C60"/>
    <mergeCell ref="D59:D60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E55:E56"/>
    <mergeCell ref="F55:F56"/>
    <mergeCell ref="G55:G56"/>
    <mergeCell ref="H55:H56"/>
    <mergeCell ref="A55:A56"/>
    <mergeCell ref="B55:B56"/>
    <mergeCell ref="C55:C56"/>
    <mergeCell ref="D55:D56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E51:E52"/>
    <mergeCell ref="F51:F52"/>
    <mergeCell ref="G51:G52"/>
    <mergeCell ref="H51:H52"/>
    <mergeCell ref="A51:A52"/>
    <mergeCell ref="B51:B52"/>
    <mergeCell ref="C51:C52"/>
    <mergeCell ref="D51:D52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E47:E48"/>
    <mergeCell ref="F47:F48"/>
    <mergeCell ref="G47:G48"/>
    <mergeCell ref="H47:H48"/>
    <mergeCell ref="A47:A48"/>
    <mergeCell ref="B47:B48"/>
    <mergeCell ref="C47:C48"/>
    <mergeCell ref="D47:D48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E43:E44"/>
    <mergeCell ref="F43:F44"/>
    <mergeCell ref="G43:G44"/>
    <mergeCell ref="H43:H44"/>
    <mergeCell ref="A43:A44"/>
    <mergeCell ref="B43:B44"/>
    <mergeCell ref="C43:C44"/>
    <mergeCell ref="D43:D44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E39:E40"/>
    <mergeCell ref="F39:F40"/>
    <mergeCell ref="G39:G40"/>
    <mergeCell ref="H39:H40"/>
    <mergeCell ref="A39:A40"/>
    <mergeCell ref="B39:B40"/>
    <mergeCell ref="C39:C40"/>
    <mergeCell ref="D39:D40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E35:E36"/>
    <mergeCell ref="F35:F36"/>
    <mergeCell ref="G35:G36"/>
    <mergeCell ref="H35:H36"/>
    <mergeCell ref="A35:A36"/>
    <mergeCell ref="B35:B36"/>
    <mergeCell ref="C35:C36"/>
    <mergeCell ref="D35:D36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1:E32"/>
    <mergeCell ref="F31:F32"/>
    <mergeCell ref="G31:G32"/>
    <mergeCell ref="H31:H32"/>
    <mergeCell ref="A31:A32"/>
    <mergeCell ref="B31:B32"/>
    <mergeCell ref="C31:C32"/>
    <mergeCell ref="D31:D32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7:E28"/>
    <mergeCell ref="F27:F28"/>
    <mergeCell ref="G27:G28"/>
    <mergeCell ref="H27:H28"/>
    <mergeCell ref="A27:A28"/>
    <mergeCell ref="B27:B28"/>
    <mergeCell ref="C27:C28"/>
    <mergeCell ref="D27:D28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F23:F24"/>
    <mergeCell ref="G23:G24"/>
    <mergeCell ref="H23:H24"/>
    <mergeCell ref="A23:A24"/>
    <mergeCell ref="B23:B24"/>
    <mergeCell ref="C23:C24"/>
    <mergeCell ref="D23:D24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19:E20"/>
    <mergeCell ref="F19:F20"/>
    <mergeCell ref="G19:G20"/>
    <mergeCell ref="H19:H20"/>
    <mergeCell ref="A19:A20"/>
    <mergeCell ref="B19:B20"/>
    <mergeCell ref="C19:C20"/>
    <mergeCell ref="D19:D20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E15:E16"/>
    <mergeCell ref="F15:F16"/>
    <mergeCell ref="G15:G16"/>
    <mergeCell ref="H15:H16"/>
    <mergeCell ref="A15:A16"/>
    <mergeCell ref="B15:B16"/>
    <mergeCell ref="C15:C16"/>
    <mergeCell ref="D15:D16"/>
    <mergeCell ref="E13:E14"/>
    <mergeCell ref="F13:F14"/>
    <mergeCell ref="G13:G14"/>
    <mergeCell ref="H13:H14"/>
    <mergeCell ref="A13:A14"/>
    <mergeCell ref="B13:B14"/>
    <mergeCell ref="C13:C14"/>
    <mergeCell ref="D13:D14"/>
    <mergeCell ref="G11:G12"/>
    <mergeCell ref="H11:H12"/>
    <mergeCell ref="A11:A12"/>
    <mergeCell ref="B11:B12"/>
    <mergeCell ref="C11:C12"/>
    <mergeCell ref="D11:D12"/>
    <mergeCell ref="E11:E12"/>
    <mergeCell ref="F11:F12"/>
    <mergeCell ref="A7:A8"/>
    <mergeCell ref="B7:B8"/>
    <mergeCell ref="C7:C8"/>
    <mergeCell ref="D7:D8"/>
    <mergeCell ref="A9:A10"/>
    <mergeCell ref="B9:B10"/>
    <mergeCell ref="C9:C10"/>
    <mergeCell ref="D9:D10"/>
    <mergeCell ref="B1:I1"/>
    <mergeCell ref="A3:A4"/>
    <mergeCell ref="B3:B4"/>
    <mergeCell ref="C3:C4"/>
    <mergeCell ref="D3:D4"/>
    <mergeCell ref="E3:E4"/>
    <mergeCell ref="A5:A6"/>
    <mergeCell ref="B5:B6"/>
    <mergeCell ref="H3:H4"/>
    <mergeCell ref="I3:I4"/>
    <mergeCell ref="F2:G2"/>
    <mergeCell ref="F64:G64"/>
    <mergeCell ref="I5:I6"/>
    <mergeCell ref="H7:H8"/>
    <mergeCell ref="I7:I8"/>
    <mergeCell ref="H9:H10"/>
    <mergeCell ref="F9:F10"/>
    <mergeCell ref="G9:G10"/>
    <mergeCell ref="F3:F4"/>
    <mergeCell ref="G3:G4"/>
    <mergeCell ref="E5:E6"/>
    <mergeCell ref="F5:F6"/>
    <mergeCell ref="G5:G6"/>
    <mergeCell ref="C5:C6"/>
    <mergeCell ref="D5:D6"/>
    <mergeCell ref="H5:H6"/>
    <mergeCell ref="I11:I12"/>
    <mergeCell ref="I13:I14"/>
    <mergeCell ref="E7:E8"/>
    <mergeCell ref="F7:F8"/>
    <mergeCell ref="G7:G8"/>
    <mergeCell ref="E9:E10"/>
    <mergeCell ref="I9:I1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2010-04-23T15:19:12Z</cp:lastPrinted>
  <dcterms:created xsi:type="dcterms:W3CDTF">1996-10-08T23:32:33Z</dcterms:created>
  <dcterms:modified xsi:type="dcterms:W3CDTF">2010-04-24T10:38:56Z</dcterms:modified>
  <cp:category/>
  <cp:version/>
  <cp:contentType/>
  <cp:contentStatus/>
</cp:coreProperties>
</file>