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р.взвешивания" sheetId="3" r:id="rId3"/>
  </sheets>
  <externalReferences>
    <externalReference r:id="rId6"/>
    <externalReference r:id="rId7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<sst xmlns="http://schemas.openxmlformats.org/spreadsheetml/2006/main" count="164" uniqueCount="85">
  <si>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</si>
  <si>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</si>
  <si>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</si>
  <si>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</si>
  <si>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</si>
  <si>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</si>
  <si>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</si>
  <si>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</si>
  <si>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</si>
  <si>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</si>
  <si>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</si>
  <si>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</si>
  <si>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</si>
  <si>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</si>
  <si>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Занятое место</t>
  </si>
  <si>
    <t>ИТОГОВЫЙ ПРОТОКОЛ</t>
  </si>
  <si>
    <t xml:space="preserve">ПРОТОКОЛ ХОДА СОРЕВНОВАНИЙ  </t>
  </si>
  <si>
    <t>ВСЕРОССИЙСКАЯ ФЕДЕРАЦИЯ САМБО</t>
  </si>
  <si>
    <t>ШАБУРОВ Артем Владимирович</t>
  </si>
  <si>
    <t>06.06.1987, МС</t>
  </si>
  <si>
    <t>Курганская, КГУ 5курс, 551 группа</t>
  </si>
  <si>
    <t>Родионов А.П.</t>
  </si>
  <si>
    <t>ЕФРЕМОВ Константин Александрович</t>
  </si>
  <si>
    <t>25.05.1991, МС</t>
  </si>
  <si>
    <t>Новосибирская, СГУПС, 2курс, УП-212группа</t>
  </si>
  <si>
    <t>Плотников С.В.</t>
  </si>
  <si>
    <t>КОВАЛЕВ Артем Валентинович</t>
  </si>
  <si>
    <t>19.12.1988, КМС</t>
  </si>
  <si>
    <t>Новосибирская, СГУПС, 4курс, МЭ-413группа</t>
  </si>
  <si>
    <t>Москва, РГУФКСиТ</t>
  </si>
  <si>
    <t>Попов Д.В., Дмитриев Б.Е.</t>
  </si>
  <si>
    <t>ЧУГУНОВ Михаил Валерьевич</t>
  </si>
  <si>
    <t>10.02.1990, КМС</t>
  </si>
  <si>
    <t>Москва, МГУПИ, 3курс, УП-3 группа</t>
  </si>
  <si>
    <t>Николайчик В.К.</t>
  </si>
  <si>
    <t>02.02.1990, КМС</t>
  </si>
  <si>
    <t>Свиягина Е.В.</t>
  </si>
  <si>
    <t>ТРЕТЬЯКОВ Михаил Олегович</t>
  </si>
  <si>
    <t>11.08.1991, КМС</t>
  </si>
  <si>
    <t>Красноярский кр., СФУ, 2курс, ФК08-01С</t>
  </si>
  <si>
    <t>Шумилин А.П.</t>
  </si>
  <si>
    <t>БЛИНОВ Михаил Геннадьевич</t>
  </si>
  <si>
    <t>17.08.1987, КМС</t>
  </si>
  <si>
    <t>Красноярский кр., СФУ, выпускник</t>
  </si>
  <si>
    <t>ТИХОНОВ Евгений Александрович</t>
  </si>
  <si>
    <t>04.11.1987, МС</t>
  </si>
  <si>
    <t>Пензенская, ПГПУ им.В.Г.Белинского</t>
  </si>
  <si>
    <t>Можаров О.В., Аникин М.С,</t>
  </si>
  <si>
    <t>КИЦИАНЦ Артур Робертович</t>
  </si>
  <si>
    <t>13.01.1989, МС</t>
  </si>
  <si>
    <t>Погосян В.Г.</t>
  </si>
  <si>
    <t>С.Петербург, СПбГУНиПТ, 4курс, 443гр.</t>
  </si>
  <si>
    <t>Зверев С.А, Григорьев С.А,</t>
  </si>
  <si>
    <t>в.к.      82       кг.</t>
  </si>
  <si>
    <t>ФЕЙЗРАХМАНОВ Марат Тагирович</t>
  </si>
  <si>
    <t>03.12.1990, КМС</t>
  </si>
  <si>
    <t>ПОНОМАРЕВ Максим Олегович</t>
  </si>
  <si>
    <t>Краснодаркий кр, АГПУ, 4курс</t>
  </si>
  <si>
    <t>НАУМОВ Илья Павлович</t>
  </si>
  <si>
    <t>17.01.1989, КМС</t>
  </si>
  <si>
    <t>Гл. секретарь, судья РК</t>
  </si>
  <si>
    <t>А1</t>
  </si>
  <si>
    <t>В1</t>
  </si>
  <si>
    <t>В2</t>
  </si>
  <si>
    <t>А2</t>
  </si>
  <si>
    <t>ИБРАГИМОВ Замир Федикович</t>
  </si>
  <si>
    <t>02.03.1990, КМС</t>
  </si>
  <si>
    <t xml:space="preserve">Владимирская, ВЮИ ФСИН России </t>
  </si>
  <si>
    <t>Логвинов А.В.</t>
  </si>
  <si>
    <t>Приморский кр., ДВГТУ, У-7621</t>
  </si>
  <si>
    <t>финальная группа</t>
  </si>
  <si>
    <t>5.00</t>
  </si>
  <si>
    <t>3.00</t>
  </si>
  <si>
    <t>0.00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</si>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</sst>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"/>
      <family val="2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42" applyFont="1" applyBorder="1" applyAlignment="1" applyProtection="1">
      <alignment/>
      <protection/>
    </xf>
    <xf numFmtId="0" fontId="16" fillId="0" borderId="0" xfId="42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42" applyNumberFormat="1" applyFont="1" applyFill="1" applyBorder="1" applyAlignment="1" applyProtection="1">
      <alignment horizontal="center"/>
      <protection/>
    </xf>
    <xf numFmtId="0" fontId="18" fillId="0" borderId="0" xfId="42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vertical="center" wrapText="1"/>
    </xf>
    <xf numFmtId="0" fontId="23" fillId="0" borderId="0" xfId="42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42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12" xfId="42" applyNumberFormat="1" applyFont="1" applyFill="1" applyBorder="1" applyAlignment="1" applyProtection="1">
      <alignment horizontal="center" vertical="center" wrapText="1"/>
      <protection/>
    </xf>
    <xf numFmtId="0" fontId="30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14" xfId="42" applyFont="1" applyBorder="1" applyAlignment="1" applyProtection="1">
      <alignment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0" fontId="29" fillId="0" borderId="0" xfId="42" applyNumberFormat="1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>
      <alignment vertical="center" wrapText="1"/>
    </xf>
    <xf numFmtId="0" fontId="17" fillId="0" borderId="0" xfId="42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42" applyFont="1" applyAlignment="1" applyProtection="1">
      <alignment vertical="top" wrapText="1"/>
      <protection/>
    </xf>
    <xf numFmtId="0" fontId="2" fillId="0" borderId="0" xfId="0" applyFont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center" vertical="top"/>
    </xf>
    <xf numFmtId="0" fontId="1" fillId="0" borderId="20" xfId="42" applyNumberFormat="1" applyFont="1" applyFill="1" applyBorder="1" applyAlignment="1" applyProtection="1">
      <alignment horizontal="center" vertical="top"/>
      <protection/>
    </xf>
    <xf numFmtId="0" fontId="1" fillId="0" borderId="12" xfId="42" applyNumberFormat="1" applyFont="1" applyFill="1" applyBorder="1" applyAlignment="1" applyProtection="1">
      <alignment horizontal="center" vertical="top"/>
      <protection/>
    </xf>
    <xf numFmtId="0" fontId="1" fillId="0" borderId="21" xfId="42" applyNumberFormat="1" applyFont="1" applyFill="1" applyBorder="1" applyAlignment="1" applyProtection="1">
      <alignment horizontal="center" vertical="top"/>
      <protection/>
    </xf>
    <xf numFmtId="0" fontId="0" fillId="33" borderId="11" xfId="0" applyNumberFormat="1" applyFont="1" applyFill="1" applyBorder="1" applyAlignment="1">
      <alignment horizontal="center" vertical="top"/>
    </xf>
    <xf numFmtId="0" fontId="0" fillId="0" borderId="22" xfId="42" applyNumberFormat="1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center" vertical="top"/>
      <protection/>
    </xf>
    <xf numFmtId="0" fontId="0" fillId="0" borderId="23" xfId="42" applyNumberFormat="1" applyFont="1" applyFill="1" applyBorder="1" applyAlignment="1" applyProtection="1">
      <alignment horizontal="center" vertical="top"/>
      <protection/>
    </xf>
    <xf numFmtId="0" fontId="1" fillId="0" borderId="10" xfId="42" applyNumberFormat="1" applyFont="1" applyFill="1" applyBorder="1" applyAlignment="1" applyProtection="1">
      <alignment horizontal="center" vertical="top"/>
      <protection/>
    </xf>
    <xf numFmtId="0" fontId="1" fillId="33" borderId="24" xfId="42" applyNumberFormat="1" applyFont="1" applyFill="1" applyBorder="1" applyAlignment="1" applyProtection="1">
      <alignment horizontal="center" vertical="top"/>
      <protection/>
    </xf>
    <xf numFmtId="0" fontId="1" fillId="0" borderId="24" xfId="42" applyNumberFormat="1" applyFont="1" applyFill="1" applyBorder="1" applyAlignment="1" applyProtection="1">
      <alignment horizontal="center" vertical="top"/>
      <protection/>
    </xf>
    <xf numFmtId="0" fontId="1" fillId="0" borderId="25" xfId="42" applyNumberFormat="1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center" vertical="top"/>
      <protection/>
    </xf>
    <xf numFmtId="0" fontId="0" fillId="33" borderId="22" xfId="42" applyNumberFormat="1" applyFont="1" applyFill="1" applyBorder="1" applyAlignment="1" applyProtection="1">
      <alignment horizontal="center" vertical="top"/>
      <protection/>
    </xf>
    <xf numFmtId="0" fontId="1" fillId="33" borderId="10" xfId="42" applyNumberFormat="1" applyFont="1" applyFill="1" applyBorder="1" applyAlignment="1" applyProtection="1">
      <alignment horizontal="center" vertical="top"/>
      <protection/>
    </xf>
    <xf numFmtId="0" fontId="0" fillId="0" borderId="22" xfId="42" applyNumberFormat="1" applyFont="1" applyFill="1" applyBorder="1" applyAlignment="1" applyProtection="1">
      <alignment horizontal="center" vertical="top"/>
      <protection/>
    </xf>
    <xf numFmtId="0" fontId="0" fillId="33" borderId="11" xfId="42" applyNumberFormat="1" applyFont="1" applyFill="1" applyBorder="1" applyAlignment="1" applyProtection="1">
      <alignment horizontal="center" vertical="top"/>
      <protection/>
    </xf>
    <xf numFmtId="0" fontId="0" fillId="33" borderId="25" xfId="0" applyNumberFormat="1" applyFont="1" applyFill="1" applyBorder="1" applyAlignment="1">
      <alignment horizontal="center" vertical="top"/>
    </xf>
    <xf numFmtId="0" fontId="0" fillId="0" borderId="26" xfId="42" applyNumberFormat="1" applyFont="1" applyFill="1" applyBorder="1" applyAlignment="1" applyProtection="1">
      <alignment horizontal="center" vertical="top"/>
      <protection/>
    </xf>
    <xf numFmtId="0" fontId="0" fillId="33" borderId="27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3" fillId="0" borderId="0" xfId="42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>
      <alignment horizontal="center" vertical="top"/>
    </xf>
    <xf numFmtId="2" fontId="24" fillId="0" borderId="0" xfId="42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0" fontId="1" fillId="0" borderId="0" xfId="42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0" fillId="0" borderId="0" xfId="42" applyFont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42" applyFont="1" applyAlignment="1" applyProtection="1">
      <alignment vertical="top"/>
      <protection/>
    </xf>
    <xf numFmtId="0" fontId="2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8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" fillId="0" borderId="0" xfId="42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22" xfId="42" applyNumberFormat="1" applyFont="1" applyFill="1" applyBorder="1" applyAlignment="1" applyProtection="1">
      <alignment horizontal="center"/>
      <protection/>
    </xf>
    <xf numFmtId="0" fontId="1" fillId="0" borderId="10" xfId="42" applyNumberFormat="1" applyFont="1" applyFill="1" applyBorder="1" applyAlignment="1" applyProtection="1">
      <alignment horizontal="center"/>
      <protection/>
    </xf>
    <xf numFmtId="0" fontId="1" fillId="0" borderId="24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/>
    </xf>
    <xf numFmtId="0" fontId="22" fillId="0" borderId="28" xfId="0" applyFont="1" applyBorder="1" applyAlignment="1">
      <alignment horizontal="center" vertical="center" wrapText="1"/>
    </xf>
    <xf numFmtId="0" fontId="1" fillId="33" borderId="10" xfId="42" applyNumberFormat="1" applyFont="1" applyFill="1" applyBorder="1" applyAlignment="1" applyProtection="1">
      <alignment horizontal="center"/>
      <protection/>
    </xf>
    <xf numFmtId="0" fontId="1" fillId="0" borderId="25" xfId="42" applyNumberFormat="1" applyFont="1" applyFill="1" applyBorder="1" applyAlignment="1" applyProtection="1">
      <alignment horizontal="center"/>
      <protection/>
    </xf>
    <xf numFmtId="0" fontId="0" fillId="33" borderId="11" xfId="42" applyNumberFormat="1" applyFont="1" applyFill="1" applyBorder="1" applyAlignment="1" applyProtection="1">
      <alignment horizontal="center"/>
      <protection/>
    </xf>
    <xf numFmtId="0" fontId="0" fillId="0" borderId="23" xfId="42" applyNumberFormat="1" applyFont="1" applyFill="1" applyBorder="1" applyAlignment="1" applyProtection="1">
      <alignment horizontal="center"/>
      <protection/>
    </xf>
    <xf numFmtId="0" fontId="1" fillId="33" borderId="24" xfId="42" applyNumberFormat="1" applyFont="1" applyFill="1" applyBorder="1" applyAlignment="1" applyProtection="1">
      <alignment horizontal="center"/>
      <protection/>
    </xf>
    <xf numFmtId="0" fontId="0" fillId="33" borderId="22" xfId="42" applyNumberFormat="1" applyFont="1" applyFill="1" applyBorder="1" applyAlignment="1" applyProtection="1">
      <alignment horizontal="center"/>
      <protection/>
    </xf>
    <xf numFmtId="0" fontId="0" fillId="33" borderId="25" xfId="0" applyNumberFormat="1" applyFont="1" applyFill="1" applyBorder="1" applyAlignment="1">
      <alignment horizontal="center"/>
    </xf>
    <xf numFmtId="0" fontId="0" fillId="0" borderId="29" xfId="42" applyNumberFormat="1" applyFont="1" applyFill="1" applyBorder="1" applyAlignment="1" applyProtection="1">
      <alignment horizontal="center"/>
      <protection/>
    </xf>
    <xf numFmtId="0" fontId="0" fillId="0" borderId="26" xfId="42" applyNumberFormat="1" applyFont="1" applyFill="1" applyBorder="1" applyAlignment="1" applyProtection="1">
      <alignment horizontal="center"/>
      <protection/>
    </xf>
    <xf numFmtId="0" fontId="0" fillId="33" borderId="27" xfId="0" applyNumberFormat="1" applyFont="1" applyFill="1" applyBorder="1" applyAlignment="1">
      <alignment horizontal="center"/>
    </xf>
    <xf numFmtId="0" fontId="25" fillId="0" borderId="0" xfId="42" applyFont="1" applyFill="1" applyBorder="1" applyAlignment="1" applyProtection="1">
      <alignment horizontal="center" wrapText="1"/>
      <protection/>
    </xf>
    <xf numFmtId="0" fontId="0" fillId="0" borderId="23" xfId="42" applyNumberFormat="1" applyFont="1" applyFill="1" applyBorder="1" applyAlignment="1" applyProtection="1">
      <alignment horizontal="center" vertical="top"/>
      <protection/>
    </xf>
    <xf numFmtId="180" fontId="0" fillId="0" borderId="11" xfId="42" applyNumberFormat="1" applyFont="1" applyFill="1" applyBorder="1" applyAlignment="1" applyProtection="1">
      <alignment horizontal="center" vertical="top"/>
      <protection/>
    </xf>
    <xf numFmtId="180" fontId="0" fillId="0" borderId="23" xfId="42" applyNumberFormat="1" applyFont="1" applyFill="1" applyBorder="1" applyAlignment="1" applyProtection="1">
      <alignment horizontal="center" vertical="top"/>
      <protection/>
    </xf>
    <xf numFmtId="180" fontId="0" fillId="0" borderId="22" xfId="42" applyNumberFormat="1" applyFont="1" applyFill="1" applyBorder="1" applyAlignment="1" applyProtection="1">
      <alignment horizontal="center" vertical="top"/>
      <protection/>
    </xf>
    <xf numFmtId="0" fontId="0" fillId="0" borderId="29" xfId="42" applyNumberFormat="1" applyFont="1" applyFill="1" applyBorder="1" applyAlignment="1" applyProtection="1">
      <alignment horizontal="center" vertical="top"/>
      <protection/>
    </xf>
    <xf numFmtId="180" fontId="0" fillId="0" borderId="26" xfId="42" applyNumberFormat="1" applyFont="1" applyFill="1" applyBorder="1" applyAlignment="1" applyProtection="1">
      <alignment horizontal="center" vertical="top"/>
      <protection/>
    </xf>
    <xf numFmtId="0" fontId="0" fillId="0" borderId="26" xfId="42" applyNumberFormat="1" applyFont="1" applyFill="1" applyBorder="1" applyAlignment="1" applyProtection="1">
      <alignment horizontal="center" vertical="top"/>
      <protection/>
    </xf>
    <xf numFmtId="0" fontId="32" fillId="0" borderId="0" xfId="0" applyFont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31" fillId="34" borderId="32" xfId="42" applyFont="1" applyFill="1" applyBorder="1" applyAlignment="1" applyProtection="1">
      <alignment horizontal="center" vertical="center"/>
      <protection/>
    </xf>
    <xf numFmtId="0" fontId="31" fillId="34" borderId="33" xfId="0" applyFont="1" applyFill="1" applyBorder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0" fontId="33" fillId="35" borderId="32" xfId="42" applyNumberFormat="1" applyFont="1" applyFill="1" applyBorder="1" applyAlignment="1" applyProtection="1">
      <alignment horizontal="center" vertical="center" wrapText="1"/>
      <protection/>
    </xf>
    <xf numFmtId="0" fontId="33" fillId="35" borderId="34" xfId="42" applyNumberFormat="1" applyFont="1" applyFill="1" applyBorder="1" applyAlignment="1" applyProtection="1">
      <alignment horizontal="center" vertical="center" wrapText="1"/>
      <protection/>
    </xf>
    <xf numFmtId="0" fontId="33" fillId="35" borderId="33" xfId="42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26" fillId="0" borderId="0" xfId="0" applyFont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3" fillId="0" borderId="44" xfId="42" applyFont="1" applyBorder="1" applyAlignment="1" applyProtection="1">
      <alignment horizontal="left" vertical="top" wrapText="1"/>
      <protection/>
    </xf>
    <xf numFmtId="0" fontId="23" fillId="0" borderId="36" xfId="42" applyFont="1" applyBorder="1" applyAlignment="1" applyProtection="1">
      <alignment horizontal="left" vertical="top" wrapText="1"/>
      <protection/>
    </xf>
    <xf numFmtId="0" fontId="23" fillId="0" borderId="45" xfId="42" applyFont="1" applyBorder="1" applyAlignment="1" applyProtection="1">
      <alignment horizontal="left" vertical="top" wrapText="1"/>
      <protection/>
    </xf>
    <xf numFmtId="0" fontId="23" fillId="0" borderId="46" xfId="42" applyFont="1" applyBorder="1" applyAlignment="1" applyProtection="1">
      <alignment horizontal="left" vertical="top" wrapText="1"/>
      <protection/>
    </xf>
    <xf numFmtId="0" fontId="31" fillId="34" borderId="37" xfId="42" applyFont="1" applyFill="1" applyBorder="1" applyAlignment="1" applyProtection="1">
      <alignment horizontal="center" vertical="top"/>
      <protection/>
    </xf>
    <xf numFmtId="0" fontId="31" fillId="34" borderId="12" xfId="0" applyFont="1" applyFill="1" applyBorder="1" applyAlignment="1">
      <alignment horizontal="center" vertical="top"/>
    </xf>
    <xf numFmtId="0" fontId="31" fillId="34" borderId="13" xfId="0" applyFont="1" applyFill="1" applyBorder="1" applyAlignment="1">
      <alignment horizontal="center" vertical="top"/>
    </xf>
    <xf numFmtId="0" fontId="0" fillId="0" borderId="29" xfId="42" applyFont="1" applyBorder="1" applyAlignment="1" applyProtection="1">
      <alignment horizontal="center" vertical="top" wrapText="1"/>
      <protection/>
    </xf>
    <xf numFmtId="0" fontId="0" fillId="0" borderId="47" xfId="42" applyFont="1" applyBorder="1" applyAlignment="1" applyProtection="1">
      <alignment horizontal="center" vertical="top" wrapText="1"/>
      <protection/>
    </xf>
    <xf numFmtId="0" fontId="23" fillId="0" borderId="48" xfId="42" applyFont="1" applyBorder="1" applyAlignment="1" applyProtection="1">
      <alignment horizontal="left" vertical="top" wrapText="1"/>
      <protection/>
    </xf>
    <xf numFmtId="0" fontId="25" fillId="0" borderId="4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left" vertical="top"/>
      <protection/>
    </xf>
    <xf numFmtId="0" fontId="0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3" fillId="35" borderId="32" xfId="42" applyNumberFormat="1" applyFont="1" applyFill="1" applyBorder="1" applyAlignment="1" applyProtection="1">
      <alignment horizontal="center" vertical="top" wrapText="1"/>
      <protection/>
    </xf>
    <xf numFmtId="0" fontId="33" fillId="35" borderId="34" xfId="42" applyNumberFormat="1" applyFont="1" applyFill="1" applyBorder="1" applyAlignment="1" applyProtection="1">
      <alignment horizontal="center" vertical="top" wrapText="1"/>
      <protection/>
    </xf>
    <xf numFmtId="0" fontId="33" fillId="35" borderId="33" xfId="42" applyNumberFormat="1" applyFont="1" applyFill="1" applyBorder="1" applyAlignment="1" applyProtection="1">
      <alignment horizontal="center" vertical="top" wrapText="1"/>
      <protection/>
    </xf>
    <xf numFmtId="0" fontId="5" fillId="0" borderId="44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vertical="center" wrapText="1"/>
    </xf>
    <xf numFmtId="0" fontId="23" fillId="0" borderId="30" xfId="42" applyFont="1" applyBorder="1" applyAlignment="1" applyProtection="1">
      <alignment horizontal="left" vertical="top" wrapText="1"/>
      <protection/>
    </xf>
    <xf numFmtId="0" fontId="25" fillId="0" borderId="53" xfId="0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top" wrapText="1"/>
    </xf>
    <xf numFmtId="0" fontId="23" fillId="0" borderId="55" xfId="42" applyFont="1" applyBorder="1" applyAlignment="1" applyProtection="1">
      <alignment horizontal="left" vertical="top" wrapText="1"/>
      <protection/>
    </xf>
    <xf numFmtId="0" fontId="25" fillId="0" borderId="56" xfId="0" applyFont="1" applyBorder="1" applyAlignment="1">
      <alignment horizontal="left" vertical="top" wrapText="1"/>
    </xf>
    <xf numFmtId="0" fontId="23" fillId="0" borderId="57" xfId="42" applyFont="1" applyBorder="1" applyAlignment="1" applyProtection="1">
      <alignment horizontal="left" vertical="top" wrapText="1"/>
      <protection/>
    </xf>
    <xf numFmtId="0" fontId="23" fillId="0" borderId="58" xfId="42" applyFont="1" applyBorder="1" applyAlignment="1" applyProtection="1">
      <alignment horizontal="left" vertical="top" wrapText="1"/>
      <protection/>
    </xf>
    <xf numFmtId="0" fontId="23" fillId="0" borderId="56" xfId="42" applyFont="1" applyBorder="1" applyAlignment="1" applyProtection="1">
      <alignment horizontal="left" vertical="top" wrapText="1"/>
      <protection/>
    </xf>
    <xf numFmtId="0" fontId="1" fillId="0" borderId="32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25" fillId="0" borderId="59" xfId="0" applyFont="1" applyBorder="1" applyAlignment="1">
      <alignment horizontal="left" vertical="top" wrapText="1"/>
    </xf>
    <xf numFmtId="0" fontId="23" fillId="0" borderId="35" xfId="42" applyFont="1" applyBorder="1" applyAlignment="1" applyProtection="1">
      <alignment horizontal="left" vertical="top" wrapText="1"/>
      <protection/>
    </xf>
    <xf numFmtId="0" fontId="34" fillId="0" borderId="45" xfId="42" applyFont="1" applyBorder="1" applyAlignment="1" applyProtection="1">
      <alignment horizontal="left" vertical="top" wrapText="1"/>
      <protection/>
    </xf>
    <xf numFmtId="0" fontId="34" fillId="0" borderId="46" xfId="42" applyFont="1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57150</xdr:rowOff>
    </xdr:from>
    <xdr:to>
      <xdr:col>2</xdr:col>
      <xdr:colOff>190500</xdr:colOff>
      <xdr:row>2</xdr:row>
      <xdr:rowOff>66675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71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</xdr:col>
      <xdr:colOff>971550</xdr:colOff>
      <xdr:row>1</xdr:row>
      <xdr:rowOff>123825</xdr:rowOff>
    </xdr:to>
    <xdr:pic>
      <xdr:nvPicPr>
        <xdr:cNvPr id="1" name="Picture 2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428625</xdr:colOff>
      <xdr:row>1</xdr:row>
      <xdr:rowOff>333375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A6" t="str">
            <v>Гл. судья, судья МК</v>
          </cell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6"/>
  <sheetViews>
    <sheetView tabSelected="1" zoomScalePageLayoutView="0" workbookViewId="0" topLeftCell="A1">
      <selection activeCell="G39" sqref="A1:G39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61" t="s">
        <v>17</v>
      </c>
      <c r="B1" s="161"/>
      <c r="C1" s="161"/>
      <c r="D1" s="161"/>
      <c r="E1" s="161"/>
      <c r="F1" s="161"/>
      <c r="G1" s="161"/>
      <c r="H1" s="73"/>
      <c r="I1" s="73"/>
      <c r="J1" s="73"/>
      <c r="K1" s="73"/>
      <c r="L1" s="73"/>
    </row>
    <row r="2" ht="8.25" customHeight="1" thickBot="1"/>
    <row r="3" spans="1:7" ht="45.75" customHeight="1" thickBot="1">
      <c r="A3" s="170" t="s">
        <v>15</v>
      </c>
      <c r="B3" s="170"/>
      <c r="C3" s="171"/>
      <c r="D3" s="172" t="str">
        <f>HYPERLINK('[2]реквизиты'!$A$2)</f>
        <v>II Всероссийская летняя Универсиада 2010г.</v>
      </c>
      <c r="E3" s="173"/>
      <c r="F3" s="173"/>
      <c r="G3" s="174"/>
    </row>
    <row r="4" spans="1:7" ht="10.5" customHeight="1" thickBot="1">
      <c r="A4" s="58"/>
      <c r="B4" s="58"/>
      <c r="C4" s="58"/>
      <c r="D4" s="59"/>
      <c r="E4" s="59"/>
      <c r="F4" s="60"/>
      <c r="G4" s="61"/>
    </row>
    <row r="5" spans="1:7" ht="27" customHeight="1" thickBot="1">
      <c r="A5" s="167" t="str">
        <f>HYPERLINK('[2]реквизиты'!$A$3)</f>
        <v>25-28 июня 2010г.</v>
      </c>
      <c r="B5" s="167"/>
      <c r="C5" s="167"/>
      <c r="D5" s="62"/>
      <c r="E5" s="63"/>
      <c r="F5" s="168" t="str">
        <f>HYPERLINK('пр.взвешивания'!E3)</f>
        <v>в.к.      82       кг.</v>
      </c>
      <c r="G5" s="169"/>
    </row>
    <row r="6" spans="1:7" ht="12.75">
      <c r="A6" s="175" t="s">
        <v>14</v>
      </c>
      <c r="B6" s="175" t="s">
        <v>0</v>
      </c>
      <c r="C6" s="175" t="s">
        <v>1</v>
      </c>
      <c r="D6" s="175" t="s">
        <v>10</v>
      </c>
      <c r="E6" s="175" t="s">
        <v>11</v>
      </c>
      <c r="F6" s="175" t="s">
        <v>12</v>
      </c>
      <c r="G6" s="175" t="s">
        <v>13</v>
      </c>
    </row>
    <row r="7" spans="1:7" ht="12.75" customHeight="1">
      <c r="A7" s="175"/>
      <c r="B7" s="175"/>
      <c r="C7" s="175"/>
      <c r="D7" s="175"/>
      <c r="E7" s="175"/>
      <c r="F7" s="175"/>
      <c r="G7" s="175"/>
    </row>
    <row r="8" spans="1:7" ht="12.75" customHeight="1">
      <c r="A8" s="163" t="s">
        <v>74</v>
      </c>
      <c r="B8" s="164">
        <v>10</v>
      </c>
      <c r="C8" s="162" t="str">
        <f>VLOOKUP(B8,'пр.взвешивания'!B6:G40,2,FALSE)</f>
        <v>КИЦИАНЦ Артур Робертович</v>
      </c>
      <c r="D8" s="162" t="str">
        <f>VLOOKUP(B8,'пр.взвешивания'!B6:G29,3,FALSE)</f>
        <v>13.01.1989, МС</v>
      </c>
      <c r="E8" s="162" t="str">
        <f>VLOOKUP(B8,'пр.взвешивания'!B6:G29,4,FALSE)</f>
        <v>Краснодаркий кр, АГПУ, 4курс</v>
      </c>
      <c r="F8" s="162">
        <f>VLOOKUP(B8,'пр.взвешивания'!B6:G29,5,FALSE)</f>
        <v>0</v>
      </c>
      <c r="G8" s="162" t="str">
        <f>VLOOKUP(B8,'пр.взвешивания'!B6:G29,6,FALSE)</f>
        <v>Погосян В.Г.</v>
      </c>
    </row>
    <row r="9" spans="1:7" ht="12.75" customHeight="1">
      <c r="A9" s="163"/>
      <c r="B9" s="164"/>
      <c r="C9" s="162"/>
      <c r="D9" s="162"/>
      <c r="E9" s="162"/>
      <c r="F9" s="162"/>
      <c r="G9" s="162"/>
    </row>
    <row r="10" spans="1:7" ht="12.75" customHeight="1">
      <c r="A10" s="163" t="s">
        <v>75</v>
      </c>
      <c r="B10" s="164">
        <v>11</v>
      </c>
      <c r="C10" s="162" t="str">
        <f>VLOOKUP(B10,'пр.взвешивания'!B5:G40,2,FALSE)</f>
        <v>КОВАЛЕВ Артем Валентинович</v>
      </c>
      <c r="D10" s="162" t="str">
        <f>VLOOKUP(B10,'пр.взвешивания'!B6:G31,3,FALSE)</f>
        <v>19.12.1988, КМС</v>
      </c>
      <c r="E10" s="162" t="str">
        <f>VLOOKUP(B10,'пр.взвешивания'!B6:G31,4,FALSE)</f>
        <v>Новосибирская, СГУПС, 4курс, МЭ-413группа</v>
      </c>
      <c r="F10" s="162">
        <f>VLOOKUP(B10,'пр.взвешивания'!B6:G31,5,FALSE)</f>
        <v>0</v>
      </c>
      <c r="G10" s="162" t="str">
        <f>VLOOKUP(B10,'пр.взвешивания'!B6:G31,6,FALSE)</f>
        <v>Плотников С.В.</v>
      </c>
    </row>
    <row r="11" spans="1:7" ht="12.75" customHeight="1">
      <c r="A11" s="163"/>
      <c r="B11" s="165"/>
      <c r="C11" s="162"/>
      <c r="D11" s="162"/>
      <c r="E11" s="162"/>
      <c r="F11" s="162"/>
      <c r="G11" s="162"/>
    </row>
    <row r="12" spans="1:7" ht="12.75" customHeight="1">
      <c r="A12" s="163" t="s">
        <v>76</v>
      </c>
      <c r="B12" s="164">
        <v>4</v>
      </c>
      <c r="C12" s="162" t="str">
        <f>VLOOKUP(B12,'пр.взвешивания'!B5:G40,2,FALSE)</f>
        <v>ТИХОНОВ Евгений Александрович</v>
      </c>
      <c r="D12" s="162" t="str">
        <f>VLOOKUP(B12,'пр.взвешивания'!B6:G33,3,FALSE)</f>
        <v>04.11.1987, МС</v>
      </c>
      <c r="E12" s="162" t="str">
        <f>VLOOKUP(B12,'пр.взвешивания'!B6:G33,4,FALSE)</f>
        <v>Пензенская, ПГПУ им.В.Г.Белинского</v>
      </c>
      <c r="F12" s="162">
        <f>VLOOKUP(B12,'пр.взвешивания'!B6:G33,5,FALSE)</f>
        <v>0</v>
      </c>
      <c r="G12" s="162" t="str">
        <f>VLOOKUP(B12,'пр.взвешивания'!B6:G33,6,FALSE)</f>
        <v>Можаров О.В., Аникин М.С,</v>
      </c>
    </row>
    <row r="13" spans="1:7" ht="12.75" customHeight="1">
      <c r="A13" s="163"/>
      <c r="B13" s="165"/>
      <c r="C13" s="162"/>
      <c r="D13" s="162"/>
      <c r="E13" s="162"/>
      <c r="F13" s="162"/>
      <c r="G13" s="162"/>
    </row>
    <row r="14" spans="1:7" ht="12.75" customHeight="1">
      <c r="A14" s="163" t="s">
        <v>76</v>
      </c>
      <c r="B14" s="164">
        <v>1</v>
      </c>
      <c r="C14" s="162" t="str">
        <f>VLOOKUP(B14,'пр.взвешивания'!B5:G40,2,FALSE)</f>
        <v>ШАБУРОВ Артем Владимирович</v>
      </c>
      <c r="D14" s="162" t="str">
        <f>VLOOKUP(B14,'пр.взвешивания'!B6:G35,3,FALSE)</f>
        <v>06.06.1987, МС</v>
      </c>
      <c r="E14" s="162" t="str">
        <f>VLOOKUP(B14,'пр.взвешивания'!B6:G35,4,FALSE)</f>
        <v>Курганская, КГУ 5курс, 551 группа</v>
      </c>
      <c r="F14" s="162">
        <f>VLOOKUP(B14,'пр.взвешивания'!B6:G35,5,FALSE)</f>
        <v>0</v>
      </c>
      <c r="G14" s="162" t="str">
        <f>VLOOKUP(B14,'пр.взвешивания'!B6:G35,6,FALSE)</f>
        <v>Родионов А.П.</v>
      </c>
    </row>
    <row r="15" spans="1:7" ht="12.75" customHeight="1">
      <c r="A15" s="163"/>
      <c r="B15" s="165"/>
      <c r="C15" s="162"/>
      <c r="D15" s="162"/>
      <c r="E15" s="162"/>
      <c r="F15" s="162"/>
      <c r="G15" s="162"/>
    </row>
    <row r="16" spans="1:7" ht="12.75" customHeight="1">
      <c r="A16" s="163" t="s">
        <v>77</v>
      </c>
      <c r="B16" s="164">
        <v>2</v>
      </c>
      <c r="C16" s="162" t="str">
        <f>VLOOKUP(B16,'пр.взвешивания'!B5:G40,2,FALSE)</f>
        <v>НАУМОВ Илья Павлович</v>
      </c>
      <c r="D16" s="162" t="str">
        <f>VLOOKUP(B16,'пр.взвешивания'!B6:G37,3,FALSE)</f>
        <v>17.01.1989, КМС</v>
      </c>
      <c r="E16" s="162" t="str">
        <f>VLOOKUP(B16,'пр.взвешивания'!B6:G37,4,FALSE)</f>
        <v>С.Петербург, СПбГУНиПТ, 4курс, 443гр.</v>
      </c>
      <c r="F16" s="162">
        <f>VLOOKUP(B16,'пр.взвешивания'!B6:G37,5,FALSE)</f>
        <v>0</v>
      </c>
      <c r="G16" s="162" t="str">
        <f>VLOOKUP(B16,'пр.взвешивания'!B6:G37,6,FALSE)</f>
        <v>Зверев С.А, Григорьев С.А,</v>
      </c>
    </row>
    <row r="17" spans="1:7" ht="12.75" customHeight="1">
      <c r="A17" s="163"/>
      <c r="B17" s="165"/>
      <c r="C17" s="162"/>
      <c r="D17" s="162"/>
      <c r="E17" s="162"/>
      <c r="F17" s="162"/>
      <c r="G17" s="162"/>
    </row>
    <row r="18" spans="1:7" ht="12.75" customHeight="1">
      <c r="A18" s="163" t="s">
        <v>78</v>
      </c>
      <c r="B18" s="164">
        <v>8</v>
      </c>
      <c r="C18" s="162" t="str">
        <f>VLOOKUP(B18,'пр.взвешивания'!B5:G40,2,FALSE)</f>
        <v>ЧУГУНОВ Михаил Валерьевич</v>
      </c>
      <c r="D18" s="162" t="str">
        <f>VLOOKUP(B18,'пр.взвешивания'!B6:G39,3,FALSE)</f>
        <v>10.02.1990, КМС</v>
      </c>
      <c r="E18" s="162" t="str">
        <f>VLOOKUP(B18,'пр.взвешивания'!B6:G39,4,FALSE)</f>
        <v>Москва, МГУПИ, 3курс, УП-3 группа</v>
      </c>
      <c r="F18" s="162">
        <f>VLOOKUP(B18,'пр.взвешивания'!B6:G39,5,FALSE)</f>
        <v>0</v>
      </c>
      <c r="G18" s="162" t="str">
        <f>VLOOKUP(B18,'пр.взвешивания'!B6:G39,6,FALSE)</f>
        <v>Николайчик В.К.</v>
      </c>
    </row>
    <row r="19" spans="1:7" ht="12.75" customHeight="1">
      <c r="A19" s="163"/>
      <c r="B19" s="165"/>
      <c r="C19" s="162"/>
      <c r="D19" s="162"/>
      <c r="E19" s="162"/>
      <c r="F19" s="162"/>
      <c r="G19" s="162"/>
    </row>
    <row r="20" spans="1:7" ht="12.75" customHeight="1">
      <c r="A20" s="163" t="s">
        <v>79</v>
      </c>
      <c r="B20" s="164">
        <v>7</v>
      </c>
      <c r="C20" s="162" t="str">
        <f>VLOOKUP(B20,'пр.взвешивания'!B5:G40,2,FALSE)</f>
        <v>БЛИНОВ Михаил Геннадьевич</v>
      </c>
      <c r="D20" s="162" t="str">
        <f>VLOOKUP(B20,'пр.взвешивания'!B6:G41,3,FALSE)</f>
        <v>17.08.1987, КМС</v>
      </c>
      <c r="E20" s="162" t="str">
        <f>VLOOKUP(B20,'пр.взвешивания'!B6:G41,4,FALSE)</f>
        <v>Красноярский кр., СФУ, выпускник</v>
      </c>
      <c r="F20" s="162">
        <f>VLOOKUP(B20,'пр.взвешивания'!B6:G41,5,FALSE)</f>
        <v>0</v>
      </c>
      <c r="G20" s="162" t="str">
        <f>VLOOKUP(B20,'пр.взвешивания'!B6:G41,6,FALSE)</f>
        <v>Шумилин А.П.</v>
      </c>
    </row>
    <row r="21" spans="1:7" ht="12.75" customHeight="1">
      <c r="A21" s="163"/>
      <c r="B21" s="165"/>
      <c r="C21" s="162"/>
      <c r="D21" s="162"/>
      <c r="E21" s="162"/>
      <c r="F21" s="162"/>
      <c r="G21" s="162"/>
    </row>
    <row r="22" spans="1:7" ht="12.75" customHeight="1">
      <c r="A22" s="163" t="s">
        <v>80</v>
      </c>
      <c r="B22" s="164">
        <v>5</v>
      </c>
      <c r="C22" s="162" t="str">
        <f>VLOOKUP(B22,'пр.взвешивания'!B5:G40,2,FALSE)</f>
        <v>ФЕЙЗРАХМАНОВ Марат Тагирович</v>
      </c>
      <c r="D22" s="162" t="str">
        <f>VLOOKUP(B22,'пр.взвешивания'!B6:G43,3,FALSE)</f>
        <v>03.12.1990, КМС</v>
      </c>
      <c r="E22" s="162" t="str">
        <f>VLOOKUP(B22,'пр.взвешивания'!B6:G43,4,FALSE)</f>
        <v>Москва, РГУФКСиТ</v>
      </c>
      <c r="F22" s="162">
        <f>VLOOKUP(B22,'пр.взвешивания'!B6:G43,5,FALSE)</f>
        <v>0</v>
      </c>
      <c r="G22" s="162" t="str">
        <f>VLOOKUP(B22,'пр.взвешивания'!B6:G43,6,FALSE)</f>
        <v>Попов Д.В., Дмитриев Б.Е.</v>
      </c>
    </row>
    <row r="23" spans="1:7" ht="12.75" customHeight="1">
      <c r="A23" s="163"/>
      <c r="B23" s="165"/>
      <c r="C23" s="162"/>
      <c r="D23" s="162"/>
      <c r="E23" s="162"/>
      <c r="F23" s="162"/>
      <c r="G23" s="162"/>
    </row>
    <row r="24" spans="1:7" ht="12.75" customHeight="1">
      <c r="A24" s="163" t="s">
        <v>81</v>
      </c>
      <c r="B24" s="164">
        <v>9</v>
      </c>
      <c r="C24" s="162" t="str">
        <f>VLOOKUP(B24,'пр.взвешивания'!B5:G40,2,FALSE)</f>
        <v>ПОНОМАРЕВ Максим Олегович</v>
      </c>
      <c r="D24" s="162" t="str">
        <f>VLOOKUP(B24,'пр.взвешивания'!B6:G45,3,FALSE)</f>
        <v>02.02.1990, КМС</v>
      </c>
      <c r="E24" s="162" t="str">
        <f>VLOOKUP(B24,'пр.взвешивания'!B6:G45,4,FALSE)</f>
        <v>Приморский кр., ДВГТУ, У-7621</v>
      </c>
      <c r="F24" s="162">
        <f>VLOOKUP(B24,'пр.взвешивания'!B6:G45,5,FALSE)</f>
        <v>0</v>
      </c>
      <c r="G24" s="162" t="str">
        <f>VLOOKUP(B24,'пр.взвешивания'!B6:G45,6,FALSE)</f>
        <v>Свиягина Е.В.</v>
      </c>
    </row>
    <row r="25" spans="1:7" ht="12.75" customHeight="1">
      <c r="A25" s="163"/>
      <c r="B25" s="165"/>
      <c r="C25" s="162"/>
      <c r="D25" s="162"/>
      <c r="E25" s="162"/>
      <c r="F25" s="162"/>
      <c r="G25" s="162"/>
    </row>
    <row r="26" spans="1:7" ht="12.75" customHeight="1">
      <c r="A26" s="163" t="s">
        <v>82</v>
      </c>
      <c r="B26" s="164">
        <v>3</v>
      </c>
      <c r="C26" s="162" t="str">
        <f>VLOOKUP(B26,'пр.взвешивания'!B5:G40,2,FALSE)</f>
        <v>ТРЕТЬЯКОВ Михаил Олегович</v>
      </c>
      <c r="D26" s="162" t="str">
        <f>VLOOKUP(B26,'пр.взвешивания'!B6:G47,3,FALSE)</f>
        <v>11.08.1991, КМС</v>
      </c>
      <c r="E26" s="162" t="str">
        <f>VLOOKUP(B26,'пр.взвешивания'!B6:G47,4,FALSE)</f>
        <v>Красноярский кр., СФУ, 2курс, ФК08-01С</v>
      </c>
      <c r="F26" s="162">
        <f>VLOOKUP(B26,'пр.взвешивания'!B6:G47,5,FALSE)</f>
        <v>0</v>
      </c>
      <c r="G26" s="162" t="str">
        <f>VLOOKUP(B26,'пр.взвешивания'!B6:G47,6,FALSE)</f>
        <v>Шумилин А.П.</v>
      </c>
    </row>
    <row r="27" spans="1:7" ht="12.75" customHeight="1">
      <c r="A27" s="163"/>
      <c r="B27" s="165"/>
      <c r="C27" s="162"/>
      <c r="D27" s="162"/>
      <c r="E27" s="162"/>
      <c r="F27" s="162"/>
      <c r="G27" s="162"/>
    </row>
    <row r="28" spans="1:7" ht="12.75" customHeight="1">
      <c r="A28" s="163" t="s">
        <v>83</v>
      </c>
      <c r="B28" s="164">
        <v>6</v>
      </c>
      <c r="C28" s="162" t="str">
        <f>VLOOKUP(B28,'пр.взвешивания'!B5:G40,2,FALSE)</f>
        <v>ЕФРЕМОВ Константин Александрович</v>
      </c>
      <c r="D28" s="162" t="str">
        <f>VLOOKUP(B28,'пр.взвешивания'!B6:G49,3,FALSE)</f>
        <v>25.05.1991, МС</v>
      </c>
      <c r="E28" s="162" t="str">
        <f>VLOOKUP(B28,'пр.взвешивания'!B6:G49,4,FALSE)</f>
        <v>Новосибирская, СГУПС, 2курс, УП-212группа</v>
      </c>
      <c r="F28" s="162">
        <f>VLOOKUP(B28,'пр.взвешивания'!B6:G49,5,FALSE)</f>
        <v>0</v>
      </c>
      <c r="G28" s="162" t="str">
        <f>VLOOKUP(B28,'пр.взвешивания'!B6:G49,6,FALSE)</f>
        <v>Плотников С.В.</v>
      </c>
    </row>
    <row r="29" spans="1:7" ht="12.75" customHeight="1">
      <c r="A29" s="163"/>
      <c r="B29" s="165"/>
      <c r="C29" s="162"/>
      <c r="D29" s="162"/>
      <c r="E29" s="162"/>
      <c r="F29" s="162"/>
      <c r="G29" s="162"/>
    </row>
    <row r="30" spans="1:7" ht="12.75" customHeight="1">
      <c r="A30" s="163" t="s">
        <v>84</v>
      </c>
      <c r="B30" s="164">
        <v>12</v>
      </c>
      <c r="C30" s="166" t="s">
        <v>65</v>
      </c>
      <c r="D30" s="162" t="str">
        <f>VLOOKUP(B30,'пр.взвешивания'!B6:G51,3,FALSE)</f>
        <v>02.03.1990, КМС</v>
      </c>
      <c r="E30" s="162" t="str">
        <f>VLOOKUP(B30,'пр.взвешивания'!B6:G51,4,FALSE)</f>
        <v>Владимирская, ВЮИ ФСИН России </v>
      </c>
      <c r="F30" s="162">
        <f>VLOOKUP(B30,'пр.взвешивания'!B6:G51,5,FALSE)</f>
        <v>0</v>
      </c>
      <c r="G30" s="162" t="str">
        <f>VLOOKUP(B30,'пр.взвешивания'!B6:G51,6,FALSE)</f>
        <v>Логвинов А.В.</v>
      </c>
    </row>
    <row r="31" spans="1:7" ht="12.75" customHeight="1">
      <c r="A31" s="163"/>
      <c r="B31" s="165"/>
      <c r="C31" s="166"/>
      <c r="D31" s="162"/>
      <c r="E31" s="162"/>
      <c r="F31" s="162"/>
      <c r="G31" s="162"/>
    </row>
    <row r="32" spans="1:7" ht="30.75" customHeight="1">
      <c r="A32" s="45"/>
      <c r="B32" s="45"/>
      <c r="C32" s="72"/>
      <c r="D32" s="45"/>
      <c r="E32" s="45"/>
      <c r="F32" s="45"/>
      <c r="G32" s="45"/>
    </row>
    <row r="33" spans="1:8" ht="12.75" customHeight="1">
      <c r="A33" s="46" t="str">
        <f>HYPERLINK('[2]реквизиты'!$A$6)</f>
        <v>Гл. судья, судья МК</v>
      </c>
      <c r="B33" s="47"/>
      <c r="C33" s="47"/>
      <c r="D33" s="48"/>
      <c r="E33" s="49"/>
      <c r="F33" s="49"/>
      <c r="G33" s="50" t="str">
        <f>HYPERLINK('[2]реквизиты'!$G$6)</f>
        <v>Лебедев А.А.</v>
      </c>
      <c r="H33" s="41"/>
    </row>
    <row r="34" spans="1:8" ht="15.75">
      <c r="A34" s="47"/>
      <c r="B34" s="47"/>
      <c r="C34" s="47"/>
      <c r="D34" s="51"/>
      <c r="E34" s="52"/>
      <c r="F34" s="52"/>
      <c r="G34" s="53" t="str">
        <f>HYPERLINK('[2]реквизиты'!$G$7)</f>
        <v>г.Москва</v>
      </c>
      <c r="H34" s="41"/>
    </row>
    <row r="35" spans="1:8" ht="18.75" customHeight="1">
      <c r="A35" s="54"/>
      <c r="B35" s="54"/>
      <c r="C35" s="54"/>
      <c r="D35" s="55"/>
      <c r="E35" s="55"/>
      <c r="F35" s="55"/>
      <c r="G35" s="48"/>
      <c r="H35" s="41"/>
    </row>
    <row r="36" spans="1:7" ht="12.75" customHeight="1">
      <c r="A36" s="257" t="s">
        <v>60</v>
      </c>
      <c r="B36" s="47"/>
      <c r="C36" s="47"/>
      <c r="D36" s="56"/>
      <c r="E36" s="57"/>
      <c r="F36" s="57"/>
      <c r="G36" s="50" t="str">
        <f>HYPERLINK('[2]реквизиты'!$G$8)</f>
        <v>Пчелов С.Г.</v>
      </c>
    </row>
    <row r="37" spans="1:7" ht="12.75">
      <c r="A37" s="54"/>
      <c r="B37" s="54"/>
      <c r="C37" s="54"/>
      <c r="D37" s="48"/>
      <c r="E37" s="48"/>
      <c r="F37" s="48"/>
      <c r="G37" s="53" t="str">
        <f>HYPERLINK('[2]реквизиты'!$G$9)</f>
        <v>г.Чебоксары</v>
      </c>
    </row>
    <row r="38" spans="1:7" ht="12.75">
      <c r="A38" s="45"/>
      <c r="B38" s="45"/>
      <c r="C38" s="45"/>
      <c r="D38" s="45"/>
      <c r="E38" s="45"/>
      <c r="F38" s="45"/>
      <c r="G38" s="45"/>
    </row>
    <row r="39" spans="1:7" ht="12.75">
      <c r="A39" s="45"/>
      <c r="B39" s="45"/>
      <c r="C39" s="45"/>
      <c r="D39" s="45"/>
      <c r="E39" s="45"/>
      <c r="F39" s="45"/>
      <c r="G39" s="45"/>
    </row>
    <row r="40" spans="1:7" ht="12.75">
      <c r="A40" s="45"/>
      <c r="B40" s="45"/>
      <c r="C40" s="45"/>
      <c r="D40" s="45"/>
      <c r="E40" s="45"/>
      <c r="F40" s="45"/>
      <c r="G40" s="45"/>
    </row>
    <row r="41" spans="1:7" ht="12.75">
      <c r="A41" s="45"/>
      <c r="B41" s="45"/>
      <c r="C41" s="45"/>
      <c r="D41" s="45"/>
      <c r="E41" s="45"/>
      <c r="F41" s="45"/>
      <c r="G41" s="45"/>
    </row>
    <row r="42" spans="1:7" ht="12.75">
      <c r="A42" s="45"/>
      <c r="B42" s="45"/>
      <c r="C42" s="45"/>
      <c r="D42" s="45"/>
      <c r="E42" s="45"/>
      <c r="F42" s="45"/>
      <c r="G42" s="45"/>
    </row>
    <row r="43" spans="1:7" ht="12.75">
      <c r="A43" s="45"/>
      <c r="B43" s="45"/>
      <c r="C43" s="45"/>
      <c r="D43" s="45"/>
      <c r="E43" s="45"/>
      <c r="F43" s="45"/>
      <c r="G43" s="45"/>
    </row>
    <row r="44" spans="1:7" ht="12.75">
      <c r="A44" s="45"/>
      <c r="B44" s="45"/>
      <c r="C44" s="45"/>
      <c r="D44" s="45"/>
      <c r="E44" s="45"/>
      <c r="F44" s="45"/>
      <c r="G44" s="45"/>
    </row>
    <row r="45" spans="1:7" ht="12.75">
      <c r="A45" s="45"/>
      <c r="B45" s="45"/>
      <c r="C45" s="45"/>
      <c r="D45" s="45"/>
      <c r="E45" s="45"/>
      <c r="F45" s="45"/>
      <c r="G45" s="45"/>
    </row>
    <row r="46" spans="1:7" ht="12.75">
      <c r="A46" s="45"/>
      <c r="B46" s="45"/>
      <c r="C46" s="45"/>
      <c r="D46" s="45"/>
      <c r="E46" s="45"/>
      <c r="F46" s="45"/>
      <c r="G46" s="45"/>
    </row>
    <row r="47" spans="1:7" ht="12.75">
      <c r="A47" s="45"/>
      <c r="B47" s="45"/>
      <c r="C47" s="45"/>
      <c r="D47" s="45"/>
      <c r="E47" s="45"/>
      <c r="F47" s="45"/>
      <c r="G47" s="45"/>
    </row>
    <row r="48" spans="1:7" ht="12.75">
      <c r="A48" s="45"/>
      <c r="B48" s="45"/>
      <c r="C48" s="45"/>
      <c r="D48" s="45"/>
      <c r="E48" s="45"/>
      <c r="F48" s="45"/>
      <c r="G48" s="45"/>
    </row>
    <row r="49" spans="1:7" ht="12.75">
      <c r="A49" s="45"/>
      <c r="B49" s="45"/>
      <c r="C49" s="45"/>
      <c r="D49" s="45"/>
      <c r="E49" s="45"/>
      <c r="F49" s="45"/>
      <c r="G49" s="45"/>
    </row>
    <row r="50" spans="1:7" ht="12.75">
      <c r="A50" s="45"/>
      <c r="B50" s="45"/>
      <c r="C50" s="45"/>
      <c r="D50" s="45"/>
      <c r="E50" s="45"/>
      <c r="F50" s="45"/>
      <c r="G50" s="45"/>
    </row>
    <row r="51" spans="1:7" ht="12.75">
      <c r="A51" s="45"/>
      <c r="B51" s="45"/>
      <c r="C51" s="45"/>
      <c r="D51" s="45"/>
      <c r="E51" s="45"/>
      <c r="F51" s="45"/>
      <c r="G51" s="45"/>
    </row>
    <row r="52" spans="1:7" ht="12.75">
      <c r="A52" s="45"/>
      <c r="B52" s="45"/>
      <c r="C52" s="45"/>
      <c r="D52" s="45"/>
      <c r="E52" s="45"/>
      <c r="F52" s="45"/>
      <c r="G52" s="45"/>
    </row>
    <row r="53" spans="1:7" ht="12.75">
      <c r="A53" s="45"/>
      <c r="B53" s="45"/>
      <c r="C53" s="45"/>
      <c r="D53" s="45"/>
      <c r="E53" s="45"/>
      <c r="F53" s="45"/>
      <c r="G53" s="45"/>
    </row>
    <row r="54" spans="1:7" ht="12.75">
      <c r="A54" s="45"/>
      <c r="B54" s="45"/>
      <c r="C54" s="45"/>
      <c r="D54" s="45"/>
      <c r="E54" s="45"/>
      <c r="F54" s="45"/>
      <c r="G54" s="45"/>
    </row>
    <row r="55" spans="1:7" ht="12.75">
      <c r="A55" s="45"/>
      <c r="B55" s="45"/>
      <c r="C55" s="45"/>
      <c r="D55" s="45"/>
      <c r="E55" s="45"/>
      <c r="F55" s="45"/>
      <c r="G55" s="45"/>
    </row>
    <row r="56" spans="1:7" ht="12.75">
      <c r="A56" s="45"/>
      <c r="B56" s="45"/>
      <c r="C56" s="45"/>
      <c r="D56" s="45"/>
      <c r="E56" s="45"/>
      <c r="F56" s="45"/>
      <c r="G56" s="45"/>
    </row>
  </sheetData>
  <sheetProtection/>
  <mergeCells count="96">
    <mergeCell ref="G10:G11"/>
    <mergeCell ref="E6:E7"/>
    <mergeCell ref="F6:F7"/>
    <mergeCell ref="G6:G7"/>
    <mergeCell ref="E8:E9"/>
    <mergeCell ref="F8:F9"/>
    <mergeCell ref="G8:G9"/>
    <mergeCell ref="A6:A7"/>
    <mergeCell ref="B6:B7"/>
    <mergeCell ref="C6:C7"/>
    <mergeCell ref="D6:D7"/>
    <mergeCell ref="E10:E11"/>
    <mergeCell ref="F10:F11"/>
    <mergeCell ref="A10:A11"/>
    <mergeCell ref="B10:B11"/>
    <mergeCell ref="C10:C11"/>
    <mergeCell ref="D10:D11"/>
    <mergeCell ref="A8:A9"/>
    <mergeCell ref="B8:B9"/>
    <mergeCell ref="C8:C9"/>
    <mergeCell ref="D8:D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A3:C3"/>
    <mergeCell ref="D3:G3"/>
    <mergeCell ref="E28:E29"/>
    <mergeCell ref="F28:F29"/>
    <mergeCell ref="G28:G29"/>
    <mergeCell ref="A28:A29"/>
    <mergeCell ref="B28:B29"/>
    <mergeCell ref="C28:C29"/>
    <mergeCell ref="D28:D29"/>
    <mergeCell ref="E24:E25"/>
    <mergeCell ref="A1:G1"/>
    <mergeCell ref="F30:F31"/>
    <mergeCell ref="G30:G31"/>
    <mergeCell ref="A30:A31"/>
    <mergeCell ref="B30:B31"/>
    <mergeCell ref="D30:D31"/>
    <mergeCell ref="E30:E31"/>
    <mergeCell ref="C30:C31"/>
    <mergeCell ref="A5:C5"/>
    <mergeCell ref="F5:G5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81"/>
  <sheetViews>
    <sheetView zoomScalePageLayoutView="0" workbookViewId="0" topLeftCell="A1">
      <selection activeCell="L52" sqref="A1:L52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0.710937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64"/>
      <c r="N1" s="64"/>
      <c r="O1" s="64"/>
      <c r="P1" s="64"/>
      <c r="Q1" s="64"/>
      <c r="R1" s="64"/>
      <c r="S1" s="64"/>
      <c r="T1" s="64"/>
      <c r="U1" s="10"/>
      <c r="V1" s="10"/>
    </row>
    <row r="2" spans="1:29" ht="40.5" customHeight="1" thickBot="1">
      <c r="A2" s="74"/>
      <c r="B2" s="190" t="s">
        <v>16</v>
      </c>
      <c r="C2" s="190"/>
      <c r="D2" s="191"/>
      <c r="E2" s="214" t="str">
        <f>HYPERLINK('[2]реквизиты'!$A$2)</f>
        <v>II Всероссийская летняя Универсиада 2010г.</v>
      </c>
      <c r="F2" s="215"/>
      <c r="G2" s="215"/>
      <c r="H2" s="215"/>
      <c r="I2" s="215"/>
      <c r="J2" s="215"/>
      <c r="K2" s="215"/>
      <c r="L2" s="216"/>
      <c r="M2" s="65"/>
      <c r="N2" s="65"/>
      <c r="O2" s="1"/>
      <c r="W2" s="4"/>
      <c r="X2" s="4"/>
      <c r="Y2" s="4"/>
      <c r="Z2" s="4"/>
      <c r="AA2" s="4"/>
      <c r="AB2" s="4"/>
      <c r="AC2" s="4"/>
    </row>
    <row r="3" spans="1:24" ht="8.2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5"/>
      <c r="L3" s="75"/>
      <c r="M3" s="5"/>
      <c r="N3" s="5"/>
      <c r="O3" s="5"/>
      <c r="P3" s="5"/>
      <c r="Q3" s="5"/>
      <c r="R3" s="5"/>
      <c r="S3" s="5"/>
      <c r="T3" s="5"/>
      <c r="W3" s="5"/>
      <c r="X3" s="5"/>
    </row>
    <row r="4" spans="1:22" ht="18.75" customHeight="1" thickBot="1">
      <c r="A4" s="76" t="s">
        <v>7</v>
      </c>
      <c r="B4" s="199" t="str">
        <f>HYPERLINK('[2]реквизиты'!$A$3)</f>
        <v>25-28 июня 2010г.</v>
      </c>
      <c r="C4" s="199"/>
      <c r="D4" s="199"/>
      <c r="E4" s="199"/>
      <c r="F4" s="199"/>
      <c r="G4" s="199"/>
      <c r="H4" s="200"/>
      <c r="I4" s="196" t="str">
        <f>HYPERLINK('пр.взвешивания'!E3)</f>
        <v>в.к.      82       кг.</v>
      </c>
      <c r="J4" s="197"/>
      <c r="K4" s="197"/>
      <c r="L4" s="198"/>
      <c r="N4" s="5"/>
      <c r="O4" s="31"/>
      <c r="U4" s="10"/>
      <c r="V4" s="10"/>
    </row>
    <row r="5" spans="1:24" ht="11.25" customHeight="1" thickBot="1">
      <c r="A5" s="206" t="s">
        <v>0</v>
      </c>
      <c r="B5" s="206" t="s">
        <v>1</v>
      </c>
      <c r="C5" s="206" t="s">
        <v>2</v>
      </c>
      <c r="D5" s="206" t="s">
        <v>3</v>
      </c>
      <c r="E5" s="232" t="s">
        <v>4</v>
      </c>
      <c r="F5" s="233"/>
      <c r="G5" s="233"/>
      <c r="H5" s="233"/>
      <c r="I5" s="233"/>
      <c r="J5" s="234"/>
      <c r="K5" s="206" t="s">
        <v>5</v>
      </c>
      <c r="L5" s="206" t="s">
        <v>6</v>
      </c>
      <c r="M5" s="66"/>
      <c r="N5" s="71"/>
      <c r="O5" s="71"/>
      <c r="P5" s="71"/>
      <c r="Q5" s="71"/>
      <c r="R5" s="71"/>
      <c r="S5" s="71"/>
      <c r="T5" s="71"/>
      <c r="U5" s="225"/>
      <c r="V5" s="225"/>
      <c r="W5" s="2"/>
      <c r="X5" s="2"/>
    </row>
    <row r="6" spans="1:24" ht="13.5" customHeight="1" thickBot="1">
      <c r="A6" s="207"/>
      <c r="B6" s="207"/>
      <c r="C6" s="207"/>
      <c r="D6" s="207"/>
      <c r="E6" s="77">
        <v>1</v>
      </c>
      <c r="F6" s="78">
        <v>2</v>
      </c>
      <c r="G6" s="79">
        <v>3</v>
      </c>
      <c r="H6" s="78">
        <v>4</v>
      </c>
      <c r="I6" s="78">
        <v>5</v>
      </c>
      <c r="J6" s="80">
        <v>6</v>
      </c>
      <c r="K6" s="207"/>
      <c r="L6" s="207"/>
      <c r="M6" s="66"/>
      <c r="N6" s="71"/>
      <c r="O6" s="71"/>
      <c r="P6" s="71"/>
      <c r="Q6" s="26"/>
      <c r="R6" s="26"/>
      <c r="S6" s="26"/>
      <c r="T6" s="26"/>
      <c r="U6" s="225"/>
      <c r="V6" s="225"/>
      <c r="W6" s="2"/>
      <c r="X6" s="2"/>
    </row>
    <row r="7" spans="1:24" ht="15" customHeight="1">
      <c r="A7" s="226">
        <v>1</v>
      </c>
      <c r="B7" s="227" t="str">
        <f>VLOOKUP(A7,'пр.взвешивания'!B6:E27,2,FALSE)</f>
        <v>ШАБУРОВ Артем Владимирович</v>
      </c>
      <c r="C7" s="229" t="str">
        <f>VLOOKUP(B7,'пр.взвешивания'!C6:F27,2,FALSE)</f>
        <v>06.06.1987, МС</v>
      </c>
      <c r="D7" s="230" t="str">
        <f>VLOOKUP(C7,'пр.взвешивания'!D6:G27,2,FALSE)</f>
        <v>Курганская, КГУ 5курс, 551 группа</v>
      </c>
      <c r="E7" s="81"/>
      <c r="F7" s="82">
        <v>3</v>
      </c>
      <c r="G7" s="83">
        <v>4</v>
      </c>
      <c r="H7" s="82">
        <v>1</v>
      </c>
      <c r="I7" s="83">
        <v>4</v>
      </c>
      <c r="J7" s="84">
        <v>3</v>
      </c>
      <c r="K7" s="208">
        <f>SUM(E7:J7)</f>
        <v>15</v>
      </c>
      <c r="L7" s="213" t="s">
        <v>64</v>
      </c>
      <c r="M7" s="66"/>
      <c r="N7" s="67"/>
      <c r="O7" s="67"/>
      <c r="P7" s="67"/>
      <c r="Q7" s="22"/>
      <c r="R7" s="18"/>
      <c r="S7" s="18"/>
      <c r="T7" s="18"/>
      <c r="U7" s="223"/>
      <c r="V7" s="222"/>
      <c r="W7" s="2"/>
      <c r="X7" s="2"/>
    </row>
    <row r="8" spans="1:24" ht="15" customHeight="1">
      <c r="A8" s="188"/>
      <c r="B8" s="228"/>
      <c r="C8" s="224"/>
      <c r="D8" s="205"/>
      <c r="E8" s="85"/>
      <c r="F8" s="96" t="s">
        <v>71</v>
      </c>
      <c r="G8" s="87">
        <v>2.21</v>
      </c>
      <c r="H8" s="96" t="s">
        <v>71</v>
      </c>
      <c r="I8" s="93" t="s">
        <v>72</v>
      </c>
      <c r="J8" s="154" t="s">
        <v>71</v>
      </c>
      <c r="K8" s="203"/>
      <c r="L8" s="186"/>
      <c r="M8" s="66"/>
      <c r="N8" s="68"/>
      <c r="O8" s="68"/>
      <c r="P8" s="68"/>
      <c r="Q8" s="22"/>
      <c r="R8" s="22"/>
      <c r="S8" s="22"/>
      <c r="T8" s="22"/>
      <c r="U8" s="223"/>
      <c r="V8" s="222"/>
      <c r="W8" s="2"/>
      <c r="X8" s="2"/>
    </row>
    <row r="9" spans="1:24" ht="15" customHeight="1">
      <c r="A9" s="188">
        <v>2</v>
      </c>
      <c r="B9" s="231" t="str">
        <f>VLOOKUP(A9,'пр.взвешивания'!B8:E27,2,FALSE)</f>
        <v>НАУМОВ Илья Павлович</v>
      </c>
      <c r="C9" s="220" t="str">
        <f>VLOOKUP(B9,'пр.взвешивания'!C8:F27,2,FALSE)</f>
        <v>17.01.1989, КМС</v>
      </c>
      <c r="D9" s="201" t="str">
        <f>VLOOKUP(C9,'пр.взвешивания'!D8:G27,2,FALSE)</f>
        <v>С.Петербург, СПбГУНиПТ, 4курс, 443гр.</v>
      </c>
      <c r="E9" s="89">
        <v>0</v>
      </c>
      <c r="F9" s="90"/>
      <c r="G9" s="89">
        <v>3</v>
      </c>
      <c r="H9" s="91">
        <v>3</v>
      </c>
      <c r="I9" s="89">
        <v>4</v>
      </c>
      <c r="J9" s="92">
        <v>4</v>
      </c>
      <c r="K9" s="203">
        <f>SUM(E9:J9)</f>
        <v>14</v>
      </c>
      <c r="L9" s="186">
        <v>3</v>
      </c>
      <c r="M9" s="66"/>
      <c r="N9" s="67"/>
      <c r="O9" s="67"/>
      <c r="P9" s="67"/>
      <c r="Q9" s="23"/>
      <c r="R9" s="18"/>
      <c r="S9" s="23"/>
      <c r="T9" s="23"/>
      <c r="U9" s="223"/>
      <c r="V9" s="222"/>
      <c r="W9" s="2"/>
      <c r="X9" s="2"/>
    </row>
    <row r="10" spans="1:24" ht="15" customHeight="1">
      <c r="A10" s="188"/>
      <c r="B10" s="228"/>
      <c r="C10" s="224"/>
      <c r="D10" s="205"/>
      <c r="E10" s="93" t="s">
        <v>71</v>
      </c>
      <c r="F10" s="94"/>
      <c r="G10" s="93" t="s">
        <v>71</v>
      </c>
      <c r="H10" s="96" t="s">
        <v>71</v>
      </c>
      <c r="I10" s="155">
        <v>3.3</v>
      </c>
      <c r="J10" s="88">
        <v>3.42</v>
      </c>
      <c r="K10" s="203"/>
      <c r="L10" s="186"/>
      <c r="M10" s="66"/>
      <c r="N10" s="68"/>
      <c r="O10" s="68"/>
      <c r="P10" s="68"/>
      <c r="Q10" s="24"/>
      <c r="R10" s="22"/>
      <c r="S10" s="24"/>
      <c r="T10" s="24"/>
      <c r="U10" s="223"/>
      <c r="V10" s="222"/>
      <c r="W10" s="2"/>
      <c r="X10" s="2"/>
    </row>
    <row r="11" spans="1:24" ht="15" customHeight="1">
      <c r="A11" s="188">
        <v>3</v>
      </c>
      <c r="B11" s="231" t="str">
        <f>VLOOKUP(A11,'пр.взвешивания'!B10:E27,2,FALSE)</f>
        <v>ТРЕТЬЯКОВ Михаил Олегович</v>
      </c>
      <c r="C11" s="220" t="str">
        <f>VLOOKUP(B11,'пр.взвешивания'!C10:F27,2,FALSE)</f>
        <v>11.08.1991, КМС</v>
      </c>
      <c r="D11" s="201" t="str">
        <f>VLOOKUP(C11,'пр.взвешивания'!D10:G27,2,FALSE)</f>
        <v>Красноярский кр., СФУ, 2курс, ФК08-01С</v>
      </c>
      <c r="E11" s="89">
        <v>0</v>
      </c>
      <c r="F11" s="91">
        <v>1</v>
      </c>
      <c r="G11" s="95"/>
      <c r="H11" s="91">
        <v>0</v>
      </c>
      <c r="I11" s="89">
        <v>0.5</v>
      </c>
      <c r="J11" s="92">
        <v>3</v>
      </c>
      <c r="K11" s="203">
        <f>SUM(E11:J11)</f>
        <v>4.5</v>
      </c>
      <c r="L11" s="186">
        <v>5</v>
      </c>
      <c r="M11" s="66"/>
      <c r="N11" s="67"/>
      <c r="O11" s="67"/>
      <c r="P11" s="67"/>
      <c r="Q11" s="23"/>
      <c r="R11" s="23"/>
      <c r="S11" s="22"/>
      <c r="T11" s="23"/>
      <c r="U11" s="223"/>
      <c r="V11" s="222"/>
      <c r="W11" s="2"/>
      <c r="X11" s="2"/>
    </row>
    <row r="12" spans="1:24" ht="15" customHeight="1">
      <c r="A12" s="188"/>
      <c r="B12" s="228"/>
      <c r="C12" s="224"/>
      <c r="D12" s="205"/>
      <c r="E12" s="93">
        <v>2.21</v>
      </c>
      <c r="F12" s="96" t="s">
        <v>71</v>
      </c>
      <c r="G12" s="97"/>
      <c r="H12" s="86">
        <v>0.28</v>
      </c>
      <c r="I12" s="93" t="s">
        <v>71</v>
      </c>
      <c r="J12" s="154" t="s">
        <v>71</v>
      </c>
      <c r="K12" s="203"/>
      <c r="L12" s="186"/>
      <c r="M12" s="66"/>
      <c r="N12" s="68"/>
      <c r="O12" s="68"/>
      <c r="P12" s="68"/>
      <c r="Q12" s="24"/>
      <c r="R12" s="24"/>
      <c r="S12" s="22"/>
      <c r="T12" s="24"/>
      <c r="U12" s="223"/>
      <c r="V12" s="222"/>
      <c r="W12" s="2"/>
      <c r="X12" s="2"/>
    </row>
    <row r="13" spans="1:24" ht="15" customHeight="1">
      <c r="A13" s="188">
        <v>4</v>
      </c>
      <c r="B13" s="231" t="str">
        <f>VLOOKUP(A13,'пр.взвешивания'!B12:E27,2,FALSE)</f>
        <v>ТИХОНОВ Евгений Александрович</v>
      </c>
      <c r="C13" s="220" t="str">
        <f>VLOOKUP(B13,'пр.взвешивания'!C12:F27,2,FALSE)</f>
        <v>04.11.1987, МС</v>
      </c>
      <c r="D13" s="201" t="str">
        <f>VLOOKUP(C13,'пр.взвешивания'!D12:G27,2,FALSE)</f>
        <v>Пензенская, ПГПУ им.В.Г.Белинского</v>
      </c>
      <c r="E13" s="89">
        <v>3</v>
      </c>
      <c r="F13" s="91">
        <v>1</v>
      </c>
      <c r="G13" s="89">
        <v>4</v>
      </c>
      <c r="H13" s="90"/>
      <c r="I13" s="89">
        <v>4</v>
      </c>
      <c r="J13" s="92">
        <v>4</v>
      </c>
      <c r="K13" s="208">
        <f>SUM(E13:J13)</f>
        <v>16</v>
      </c>
      <c r="L13" s="211" t="s">
        <v>61</v>
      </c>
      <c r="M13" s="66"/>
      <c r="N13" s="67"/>
      <c r="O13" s="67"/>
      <c r="P13" s="67"/>
      <c r="Q13" s="18"/>
      <c r="R13" s="18"/>
      <c r="S13" s="18"/>
      <c r="T13" s="22"/>
      <c r="U13" s="223"/>
      <c r="V13" s="222"/>
      <c r="W13" s="2"/>
      <c r="X13" s="2"/>
    </row>
    <row r="14" spans="1:24" ht="15" customHeight="1">
      <c r="A14" s="188"/>
      <c r="B14" s="228"/>
      <c r="C14" s="224"/>
      <c r="D14" s="205"/>
      <c r="E14" s="93" t="s">
        <v>71</v>
      </c>
      <c r="F14" s="96" t="s">
        <v>71</v>
      </c>
      <c r="G14" s="93">
        <v>0.28</v>
      </c>
      <c r="H14" s="94"/>
      <c r="I14" s="87">
        <v>2.12</v>
      </c>
      <c r="J14" s="156">
        <v>0.2</v>
      </c>
      <c r="K14" s="203"/>
      <c r="L14" s="186"/>
      <c r="M14" s="66"/>
      <c r="N14" s="68"/>
      <c r="O14" s="68"/>
      <c r="P14" s="68"/>
      <c r="Q14" s="22"/>
      <c r="R14" s="22"/>
      <c r="S14" s="22"/>
      <c r="T14" s="22"/>
      <c r="U14" s="223"/>
      <c r="V14" s="222"/>
      <c r="W14" s="2"/>
      <c r="X14" s="2"/>
    </row>
    <row r="15" spans="1:24" ht="15" customHeight="1">
      <c r="A15" s="188">
        <v>5</v>
      </c>
      <c r="B15" s="231" t="str">
        <f>VLOOKUP(A15,'пр.взвешивания'!B14:E27,2,FALSE)</f>
        <v>ФЕЙЗРАХМАНОВ Марат Тагирович</v>
      </c>
      <c r="C15" s="220" t="str">
        <f>VLOOKUP(B15,'пр.взвешивания'!C14:F27,2,FALSE)</f>
        <v>03.12.1990, КМС</v>
      </c>
      <c r="D15" s="201" t="str">
        <f>VLOOKUP(C15,'пр.взвешивания'!D14:G27,2,FALSE)</f>
        <v>Москва, РГУФКСиТ</v>
      </c>
      <c r="E15" s="89">
        <v>0</v>
      </c>
      <c r="F15" s="91">
        <v>0</v>
      </c>
      <c r="G15" s="89">
        <v>3.5</v>
      </c>
      <c r="H15" s="91">
        <v>0</v>
      </c>
      <c r="I15" s="95"/>
      <c r="J15" s="92">
        <v>1</v>
      </c>
      <c r="K15" s="203">
        <f>SUM(E15:J15)</f>
        <v>4.5</v>
      </c>
      <c r="L15" s="186">
        <v>4</v>
      </c>
      <c r="M15" s="27"/>
      <c r="N15" s="21"/>
      <c r="O15" s="28"/>
      <c r="P15" s="29"/>
      <c r="Q15" s="30"/>
      <c r="R15" s="30"/>
      <c r="S15" s="30"/>
      <c r="T15" s="30"/>
      <c r="U15" s="27"/>
      <c r="V15" s="27"/>
      <c r="W15" s="2"/>
      <c r="X15" s="2"/>
    </row>
    <row r="16" spans="1:24" ht="15" customHeight="1">
      <c r="A16" s="188"/>
      <c r="B16" s="228"/>
      <c r="C16" s="224"/>
      <c r="D16" s="205"/>
      <c r="E16" s="93" t="s">
        <v>71</v>
      </c>
      <c r="F16" s="157">
        <v>3.3</v>
      </c>
      <c r="G16" s="93" t="s">
        <v>71</v>
      </c>
      <c r="H16" s="96">
        <v>2.12</v>
      </c>
      <c r="I16" s="97"/>
      <c r="J16" s="154" t="s">
        <v>71</v>
      </c>
      <c r="K16" s="203"/>
      <c r="L16" s="186"/>
      <c r="M16" s="27"/>
      <c r="N16" s="21"/>
      <c r="O16" s="28"/>
      <c r="P16" s="29"/>
      <c r="Q16" s="30"/>
      <c r="R16" s="30"/>
      <c r="S16" s="30"/>
      <c r="T16" s="30"/>
      <c r="U16" s="27"/>
      <c r="V16" s="27"/>
      <c r="W16" s="2"/>
      <c r="X16" s="2"/>
    </row>
    <row r="17" spans="1:24" ht="15" customHeight="1">
      <c r="A17" s="188">
        <v>6</v>
      </c>
      <c r="B17" s="231" t="str">
        <f>VLOOKUP(A17,'пр.взвешивания'!B16:E27,2,FALSE)</f>
        <v>ЕФРЕМОВ Константин Александрович</v>
      </c>
      <c r="C17" s="220" t="str">
        <f>VLOOKUP(B17,'пр.взвешивания'!C16:F27,2,FALSE)</f>
        <v>25.05.1991, МС</v>
      </c>
      <c r="D17" s="201" t="str">
        <f>VLOOKUP(C17,'пр.взвешивания'!D16:G27,2,FALSE)</f>
        <v>Новосибирская, СГУПС, 2курс, УП-212группа</v>
      </c>
      <c r="E17" s="89">
        <v>0</v>
      </c>
      <c r="F17" s="91">
        <v>0</v>
      </c>
      <c r="G17" s="89">
        <v>0</v>
      </c>
      <c r="H17" s="91">
        <v>0</v>
      </c>
      <c r="I17" s="89">
        <v>3</v>
      </c>
      <c r="J17" s="98"/>
      <c r="K17" s="203">
        <f>SUM(E17:J17)</f>
        <v>3</v>
      </c>
      <c r="L17" s="186">
        <v>6</v>
      </c>
      <c r="M17" s="27"/>
      <c r="N17" s="21"/>
      <c r="O17" s="28"/>
      <c r="P17" s="29"/>
      <c r="Q17" s="30"/>
      <c r="R17" s="30"/>
      <c r="S17" s="30"/>
      <c r="T17" s="30"/>
      <c r="U17" s="27"/>
      <c r="V17" s="27"/>
      <c r="W17" s="2"/>
      <c r="X17" s="2"/>
    </row>
    <row r="18" spans="1:24" ht="15" customHeight="1" thickBot="1">
      <c r="A18" s="189"/>
      <c r="B18" s="238"/>
      <c r="C18" s="221"/>
      <c r="D18" s="202"/>
      <c r="E18" s="158" t="s">
        <v>71</v>
      </c>
      <c r="F18" s="99">
        <v>3.42</v>
      </c>
      <c r="G18" s="158" t="s">
        <v>71</v>
      </c>
      <c r="H18" s="159">
        <v>0.2</v>
      </c>
      <c r="I18" s="158" t="s">
        <v>71</v>
      </c>
      <c r="J18" s="100"/>
      <c r="K18" s="204"/>
      <c r="L18" s="187"/>
      <c r="M18" s="27"/>
      <c r="N18" s="21"/>
      <c r="O18" s="28"/>
      <c r="P18" s="29"/>
      <c r="Q18" s="30"/>
      <c r="R18" s="30"/>
      <c r="S18" s="30"/>
      <c r="T18" s="30"/>
      <c r="U18" s="27"/>
      <c r="V18" s="27"/>
      <c r="W18" s="2"/>
      <c r="X18" s="2"/>
    </row>
    <row r="19" spans="1:24" ht="15" customHeight="1" thickBot="1">
      <c r="A19" s="101" t="s">
        <v>8</v>
      </c>
      <c r="B19" s="102"/>
      <c r="C19" s="103"/>
      <c r="D19" s="102"/>
      <c r="E19" s="104"/>
      <c r="F19" s="104"/>
      <c r="G19" s="104"/>
      <c r="H19" s="104"/>
      <c r="I19" s="104"/>
      <c r="J19" s="104"/>
      <c r="K19" s="104"/>
      <c r="L19" s="104"/>
      <c r="M19" s="20"/>
      <c r="N19" s="21"/>
      <c r="O19" s="28"/>
      <c r="P19" s="29"/>
      <c r="Q19" s="30"/>
      <c r="R19" s="30"/>
      <c r="S19" s="30"/>
      <c r="T19" s="30"/>
      <c r="U19" s="27"/>
      <c r="V19" s="27"/>
      <c r="W19" s="2"/>
      <c r="X19" s="2"/>
    </row>
    <row r="20" spans="1:24" ht="15" customHeight="1">
      <c r="A20" s="237">
        <v>7</v>
      </c>
      <c r="B20" s="239" t="str">
        <f>VLOOKUP(A20,'пр.взвешивания'!B6:E27,2,FALSE)</f>
        <v>БЛИНОВ Михаил Геннадьевич</v>
      </c>
      <c r="C20" s="239" t="str">
        <f>VLOOKUP(B20,'пр.взвешивания'!C6:F27,2,FALSE)</f>
        <v>17.08.1987, КМС</v>
      </c>
      <c r="D20" s="239" t="str">
        <f>VLOOKUP(C20,'пр.взвешивания'!D6:G27,2,FALSE)</f>
        <v>Красноярский кр., СФУ, выпускник</v>
      </c>
      <c r="E20" s="81"/>
      <c r="F20" s="82">
        <v>0</v>
      </c>
      <c r="G20" s="83">
        <v>4</v>
      </c>
      <c r="H20" s="82">
        <v>0</v>
      </c>
      <c r="I20" s="83">
        <v>0</v>
      </c>
      <c r="J20" s="84">
        <v>4</v>
      </c>
      <c r="K20" s="212">
        <f>SUM(E20:J20)</f>
        <v>8</v>
      </c>
      <c r="L20" s="213">
        <v>4</v>
      </c>
      <c r="M20" s="66"/>
      <c r="N20" s="67"/>
      <c r="O20" s="67"/>
      <c r="P20" s="67"/>
      <c r="Q20" s="22"/>
      <c r="R20" s="18"/>
      <c r="S20" s="18"/>
      <c r="T20" s="18"/>
      <c r="U20" s="223"/>
      <c r="V20" s="225"/>
      <c r="W20" s="2"/>
      <c r="X20" s="2"/>
    </row>
    <row r="21" spans="1:24" ht="15" customHeight="1">
      <c r="A21" s="236"/>
      <c r="B21" s="195"/>
      <c r="C21" s="195"/>
      <c r="D21" s="195"/>
      <c r="E21" s="85"/>
      <c r="F21" s="96" t="s">
        <v>71</v>
      </c>
      <c r="G21" s="87">
        <v>2.26</v>
      </c>
      <c r="H21" s="96" t="s">
        <v>71</v>
      </c>
      <c r="I21" s="93" t="s">
        <v>71</v>
      </c>
      <c r="J21" s="154" t="s">
        <v>73</v>
      </c>
      <c r="K21" s="184"/>
      <c r="L21" s="186"/>
      <c r="M21" s="66"/>
      <c r="N21" s="68"/>
      <c r="O21" s="68"/>
      <c r="P21" s="68"/>
      <c r="Q21" s="22"/>
      <c r="R21" s="22"/>
      <c r="S21" s="22"/>
      <c r="T21" s="22"/>
      <c r="U21" s="223"/>
      <c r="V21" s="225"/>
      <c r="W21" s="2"/>
      <c r="X21" s="2"/>
    </row>
    <row r="22" spans="1:24" ht="15" customHeight="1">
      <c r="A22" s="235">
        <v>8</v>
      </c>
      <c r="B22" s="194" t="str">
        <f>VLOOKUP(A22,'пр.взвешивания'!B8:E27,2,FALSE)</f>
        <v>ЧУГУНОВ Михаил Валерьевич</v>
      </c>
      <c r="C22" s="194" t="str">
        <f>VLOOKUP(B22,'пр.взвешивания'!C8:F27,2,FALSE)</f>
        <v>10.02.1990, КМС</v>
      </c>
      <c r="D22" s="194" t="str">
        <f>VLOOKUP(C22,'пр.взвешивания'!D8:G27,2,FALSE)</f>
        <v>Москва, МГУПИ, 3курс, УП-3 группа</v>
      </c>
      <c r="E22" s="89">
        <v>3</v>
      </c>
      <c r="F22" s="90"/>
      <c r="G22" s="89">
        <v>3</v>
      </c>
      <c r="H22" s="91">
        <v>0</v>
      </c>
      <c r="I22" s="89">
        <v>0</v>
      </c>
      <c r="J22" s="92">
        <v>3</v>
      </c>
      <c r="K22" s="184">
        <f>SUM(E22:J22)</f>
        <v>9</v>
      </c>
      <c r="L22" s="186">
        <v>3</v>
      </c>
      <c r="M22" s="66"/>
      <c r="N22" s="67"/>
      <c r="O22" s="67"/>
      <c r="P22" s="67"/>
      <c r="Q22" s="23"/>
      <c r="R22" s="18"/>
      <c r="S22" s="23"/>
      <c r="T22" s="23"/>
      <c r="U22" s="223"/>
      <c r="V22" s="225"/>
      <c r="W22" s="2"/>
      <c r="X22" s="2"/>
    </row>
    <row r="23" spans="1:24" ht="15" customHeight="1">
      <c r="A23" s="236"/>
      <c r="B23" s="195"/>
      <c r="C23" s="195"/>
      <c r="D23" s="195"/>
      <c r="E23" s="93" t="s">
        <v>71</v>
      </c>
      <c r="F23" s="94"/>
      <c r="G23" s="93" t="s">
        <v>71</v>
      </c>
      <c r="H23" s="96" t="s">
        <v>71</v>
      </c>
      <c r="I23" s="87">
        <v>0.34</v>
      </c>
      <c r="J23" s="154" t="s">
        <v>71</v>
      </c>
      <c r="K23" s="184"/>
      <c r="L23" s="186"/>
      <c r="M23" s="66"/>
      <c r="N23" s="68"/>
      <c r="O23" s="68"/>
      <c r="P23" s="68"/>
      <c r="Q23" s="24"/>
      <c r="R23" s="22"/>
      <c r="S23" s="24"/>
      <c r="T23" s="24"/>
      <c r="U23" s="223"/>
      <c r="V23" s="225"/>
      <c r="W23" s="2"/>
      <c r="X23" s="2"/>
    </row>
    <row r="24" spans="1:24" ht="15" customHeight="1">
      <c r="A24" s="235">
        <v>9</v>
      </c>
      <c r="B24" s="194" t="str">
        <f>VLOOKUP(A24,'пр.взвешивания'!B10:E27,2,FALSE)</f>
        <v>ПОНОМАРЕВ Максим Олегович</v>
      </c>
      <c r="C24" s="194" t="str">
        <f>VLOOKUP(B24,'пр.взвешивания'!C10:F27,2,FALSE)</f>
        <v>02.02.1990, КМС</v>
      </c>
      <c r="D24" s="194" t="str">
        <f>VLOOKUP(C24,'пр.взвешивания'!D10:G27,2,FALSE)</f>
        <v>Приморский кр., ДВГТУ, У-7621</v>
      </c>
      <c r="E24" s="89">
        <v>0</v>
      </c>
      <c r="F24" s="91">
        <v>0</v>
      </c>
      <c r="G24" s="95"/>
      <c r="H24" s="91">
        <v>4</v>
      </c>
      <c r="I24" s="89">
        <v>2</v>
      </c>
      <c r="J24" s="92">
        <v>1</v>
      </c>
      <c r="K24" s="184">
        <f>SUM(E24:J24)</f>
        <v>7</v>
      </c>
      <c r="L24" s="186">
        <v>5</v>
      </c>
      <c r="M24" s="66"/>
      <c r="N24" s="67"/>
      <c r="O24" s="67"/>
      <c r="P24" s="67"/>
      <c r="Q24" s="23"/>
      <c r="R24" s="23"/>
      <c r="S24" s="22"/>
      <c r="T24" s="23"/>
      <c r="U24" s="223"/>
      <c r="V24" s="225"/>
      <c r="W24" s="2"/>
      <c r="X24" s="2"/>
    </row>
    <row r="25" spans="1:24" ht="15" customHeight="1">
      <c r="A25" s="236"/>
      <c r="B25" s="195"/>
      <c r="C25" s="195"/>
      <c r="D25" s="195"/>
      <c r="E25" s="93">
        <v>2.26</v>
      </c>
      <c r="F25" s="96" t="s">
        <v>71</v>
      </c>
      <c r="G25" s="97"/>
      <c r="H25" s="96" t="s">
        <v>73</v>
      </c>
      <c r="I25" s="93" t="s">
        <v>71</v>
      </c>
      <c r="J25" s="154" t="s">
        <v>71</v>
      </c>
      <c r="K25" s="184"/>
      <c r="L25" s="186"/>
      <c r="M25" s="66"/>
      <c r="N25" s="68"/>
      <c r="O25" s="68"/>
      <c r="P25" s="68"/>
      <c r="Q25" s="24"/>
      <c r="R25" s="24"/>
      <c r="S25" s="22"/>
      <c r="T25" s="24"/>
      <c r="U25" s="223"/>
      <c r="V25" s="225"/>
      <c r="W25" s="2"/>
      <c r="X25" s="2"/>
    </row>
    <row r="26" spans="1:24" ht="15" customHeight="1">
      <c r="A26" s="235">
        <v>10</v>
      </c>
      <c r="B26" s="194" t="str">
        <f>VLOOKUP(A26,'пр.взвешивания'!B12:E27,2,FALSE)</f>
        <v>КИЦИАНЦ Артур Робертович</v>
      </c>
      <c r="C26" s="194" t="str">
        <f>VLOOKUP(B26,'пр.взвешивания'!C12:F27,2,FALSE)</f>
        <v>13.01.1989, МС</v>
      </c>
      <c r="D26" s="194" t="str">
        <f>VLOOKUP(C26,'пр.взвешивания'!D12:G27,2,FALSE)</f>
        <v>Краснодаркий кр, АГПУ, 4курс</v>
      </c>
      <c r="E26" s="89">
        <v>3</v>
      </c>
      <c r="F26" s="91">
        <v>3.5</v>
      </c>
      <c r="G26" s="89">
        <v>0</v>
      </c>
      <c r="H26" s="90"/>
      <c r="I26" s="89">
        <v>3</v>
      </c>
      <c r="J26" s="92">
        <v>4</v>
      </c>
      <c r="K26" s="210">
        <f>SUM(E26:J26)</f>
        <v>13.5</v>
      </c>
      <c r="L26" s="211" t="s">
        <v>62</v>
      </c>
      <c r="M26" s="66"/>
      <c r="N26" s="67"/>
      <c r="O26" s="67"/>
      <c r="P26" s="67"/>
      <c r="Q26" s="18"/>
      <c r="R26" s="18"/>
      <c r="S26" s="18"/>
      <c r="T26" s="22"/>
      <c r="U26" s="223"/>
      <c r="V26" s="225"/>
      <c r="W26" s="2"/>
      <c r="X26" s="2"/>
    </row>
    <row r="27" spans="1:24" ht="15" customHeight="1">
      <c r="A27" s="236"/>
      <c r="B27" s="195"/>
      <c r="C27" s="195"/>
      <c r="D27" s="195"/>
      <c r="E27" s="93" t="s">
        <v>71</v>
      </c>
      <c r="F27" s="96" t="s">
        <v>71</v>
      </c>
      <c r="G27" s="93" t="s">
        <v>73</v>
      </c>
      <c r="H27" s="94"/>
      <c r="I27" s="93" t="s">
        <v>71</v>
      </c>
      <c r="J27" s="154" t="s">
        <v>73</v>
      </c>
      <c r="K27" s="184"/>
      <c r="L27" s="186"/>
      <c r="M27" s="66"/>
      <c r="N27" s="68"/>
      <c r="O27" s="68"/>
      <c r="P27" s="68"/>
      <c r="Q27" s="22"/>
      <c r="R27" s="22"/>
      <c r="S27" s="22"/>
      <c r="T27" s="22"/>
      <c r="U27" s="223"/>
      <c r="V27" s="225"/>
      <c r="W27" s="2"/>
      <c r="X27" s="2"/>
    </row>
    <row r="28" spans="1:24" ht="15" customHeight="1">
      <c r="A28" s="235">
        <v>11</v>
      </c>
      <c r="B28" s="194" t="str">
        <f>VLOOKUP(A28,'пр.взвешивания'!B14:E27,2,FALSE)</f>
        <v>КОВАЛЕВ Артем Валентинович</v>
      </c>
      <c r="C28" s="194" t="str">
        <f>VLOOKUP(B28,'пр.взвешивания'!C14:F27,2,FALSE)</f>
        <v>19.12.1988, КМС</v>
      </c>
      <c r="D28" s="194" t="str">
        <f>VLOOKUP(C28,'пр.взвешивания'!D14:G27,2,FALSE)</f>
        <v>Новосибирская, СГУПС, 4курс, МЭ-413группа</v>
      </c>
      <c r="E28" s="89">
        <v>3</v>
      </c>
      <c r="F28" s="91">
        <v>4</v>
      </c>
      <c r="G28" s="89">
        <v>0</v>
      </c>
      <c r="H28" s="91">
        <v>0</v>
      </c>
      <c r="I28" s="95"/>
      <c r="J28" s="92">
        <v>3</v>
      </c>
      <c r="K28" s="184">
        <f>SUM(E28:J28)</f>
        <v>10</v>
      </c>
      <c r="L28" s="186" t="s">
        <v>63</v>
      </c>
      <c r="M28" s="9"/>
      <c r="N28" s="11"/>
      <c r="O28" s="12"/>
      <c r="P28" s="13"/>
      <c r="Q28" s="9"/>
      <c r="R28" s="9"/>
      <c r="S28" s="9"/>
      <c r="T28" s="9"/>
      <c r="U28" s="9"/>
      <c r="V28" s="9"/>
      <c r="W28" s="2"/>
      <c r="X28" s="2"/>
    </row>
    <row r="29" spans="1:24" ht="15" customHeight="1">
      <c r="A29" s="236"/>
      <c r="B29" s="195"/>
      <c r="C29" s="195"/>
      <c r="D29" s="195"/>
      <c r="E29" s="93" t="s">
        <v>71</v>
      </c>
      <c r="F29" s="96">
        <v>0.34</v>
      </c>
      <c r="G29" s="93" t="s">
        <v>71</v>
      </c>
      <c r="H29" s="96" t="s">
        <v>71</v>
      </c>
      <c r="I29" s="97"/>
      <c r="J29" s="154" t="s">
        <v>71</v>
      </c>
      <c r="K29" s="184"/>
      <c r="L29" s="186"/>
      <c r="M29" s="9"/>
      <c r="N29" s="11"/>
      <c r="O29" s="12"/>
      <c r="P29" s="13"/>
      <c r="Q29" s="9"/>
      <c r="R29" s="9"/>
      <c r="S29" s="9"/>
      <c r="T29" s="9"/>
      <c r="U29" s="9"/>
      <c r="V29" s="9"/>
      <c r="W29" s="2"/>
      <c r="X29" s="2"/>
    </row>
    <row r="30" spans="1:24" ht="15" customHeight="1">
      <c r="A30" s="217">
        <v>12</v>
      </c>
      <c r="B30" s="192" t="str">
        <f>VLOOKUP(A30,'пр.взвешивания'!B6:E29,2,FALSE)</f>
        <v>ИБРАГИМОВ Замир Федикович</v>
      </c>
      <c r="C30" s="192" t="str">
        <f>VLOOKUP(B30,'пр.взвешивания'!C6:F29,2,FALSE)</f>
        <v>02.03.1990, КМС</v>
      </c>
      <c r="D30" s="194" t="str">
        <f>VLOOKUP(C30,'пр.взвешивания'!D16:G29,2,FALSE)</f>
        <v>Владимирская, ВЮИ ФСИН России </v>
      </c>
      <c r="E30" s="89">
        <v>0</v>
      </c>
      <c r="F30" s="91">
        <v>0</v>
      </c>
      <c r="G30" s="89">
        <v>3</v>
      </c>
      <c r="H30" s="91">
        <v>0</v>
      </c>
      <c r="I30" s="89">
        <v>0</v>
      </c>
      <c r="J30" s="98"/>
      <c r="K30" s="184">
        <f>SUM(E30:J30)</f>
        <v>3</v>
      </c>
      <c r="L30" s="186">
        <v>6</v>
      </c>
      <c r="M30" s="9"/>
      <c r="N30" s="11"/>
      <c r="O30" s="12"/>
      <c r="P30" s="13"/>
      <c r="Q30" s="9"/>
      <c r="R30" s="9"/>
      <c r="S30" s="9"/>
      <c r="T30" s="9"/>
      <c r="U30" s="9"/>
      <c r="V30" s="9"/>
      <c r="W30" s="2"/>
      <c r="X30" s="2"/>
    </row>
    <row r="31" spans="1:24" ht="15" customHeight="1" thickBot="1">
      <c r="A31" s="218"/>
      <c r="B31" s="193"/>
      <c r="C31" s="193"/>
      <c r="D31" s="195"/>
      <c r="E31" s="158" t="s">
        <v>73</v>
      </c>
      <c r="F31" s="160" t="s">
        <v>71</v>
      </c>
      <c r="G31" s="158" t="s">
        <v>71</v>
      </c>
      <c r="H31" s="160" t="s">
        <v>73</v>
      </c>
      <c r="I31" s="158" t="s">
        <v>71</v>
      </c>
      <c r="J31" s="100"/>
      <c r="K31" s="185"/>
      <c r="L31" s="187"/>
      <c r="M31" s="14"/>
      <c r="N31" s="19"/>
      <c r="O31" s="25"/>
      <c r="P31" s="25"/>
      <c r="Q31" s="14"/>
      <c r="R31" s="14"/>
      <c r="S31" s="14"/>
      <c r="T31" s="14"/>
      <c r="U31" s="14"/>
      <c r="V31" s="14"/>
      <c r="W31" s="2"/>
      <c r="X31" s="2"/>
    </row>
    <row r="32" spans="1:24" ht="19.5" customHeight="1" thickBot="1">
      <c r="A32" s="105"/>
      <c r="B32" s="153" t="s">
        <v>70</v>
      </c>
      <c r="C32" s="106"/>
      <c r="D32" s="106"/>
      <c r="E32" s="107"/>
      <c r="F32" s="108"/>
      <c r="G32" s="108"/>
      <c r="H32" s="108"/>
      <c r="I32" s="108"/>
      <c r="J32" s="108"/>
      <c r="K32" s="109"/>
      <c r="L32" s="105"/>
      <c r="M32" s="69"/>
      <c r="N32" s="70"/>
      <c r="O32" s="70"/>
      <c r="P32" s="70"/>
      <c r="Q32" s="14"/>
      <c r="R32" s="14"/>
      <c r="S32" s="14"/>
      <c r="T32" s="14"/>
      <c r="U32" s="14"/>
      <c r="V32" s="14"/>
      <c r="W32" s="2"/>
      <c r="X32" s="2"/>
    </row>
    <row r="33" spans="1:24" ht="11.25" customHeight="1" thickBot="1">
      <c r="A33" s="176"/>
      <c r="B33" s="176" t="s">
        <v>1</v>
      </c>
      <c r="C33" s="176" t="s">
        <v>2</v>
      </c>
      <c r="D33" s="176" t="s">
        <v>3</v>
      </c>
      <c r="E33" s="180" t="s">
        <v>4</v>
      </c>
      <c r="F33" s="181"/>
      <c r="G33" s="181"/>
      <c r="H33" s="182"/>
      <c r="I33" s="176" t="s">
        <v>5</v>
      </c>
      <c r="J33" s="176" t="s">
        <v>6</v>
      </c>
      <c r="K33" s="109"/>
      <c r="L33" s="105"/>
      <c r="M33" s="69"/>
      <c r="N33" s="70"/>
      <c r="O33" s="70"/>
      <c r="P33" s="70"/>
      <c r="Q33" s="14"/>
      <c r="R33" s="14"/>
      <c r="S33" s="14"/>
      <c r="T33" s="14"/>
      <c r="U33" s="14"/>
      <c r="V33" s="14"/>
      <c r="W33" s="2"/>
      <c r="X33" s="2"/>
    </row>
    <row r="34" spans="1:24" ht="12" customHeight="1" thickBot="1">
      <c r="A34" s="177"/>
      <c r="B34" s="177"/>
      <c r="C34" s="177"/>
      <c r="D34" s="177"/>
      <c r="E34" s="136">
        <v>1</v>
      </c>
      <c r="F34" s="137">
        <v>2</v>
      </c>
      <c r="G34" s="142">
        <v>3</v>
      </c>
      <c r="H34" s="142">
        <v>4</v>
      </c>
      <c r="I34" s="177"/>
      <c r="J34" s="177"/>
      <c r="K34" s="109"/>
      <c r="L34" s="105"/>
      <c r="M34" s="69"/>
      <c r="N34" s="70"/>
      <c r="O34" s="70"/>
      <c r="P34" s="70"/>
      <c r="Q34" s="14"/>
      <c r="R34" s="14"/>
      <c r="S34" s="14"/>
      <c r="T34" s="14"/>
      <c r="U34" s="14"/>
      <c r="V34" s="14"/>
      <c r="W34" s="2"/>
      <c r="X34" s="2"/>
    </row>
    <row r="35" spans="1:24" ht="16.5" customHeight="1">
      <c r="A35" s="235">
        <v>4</v>
      </c>
      <c r="B35" s="219" t="s">
        <v>44</v>
      </c>
      <c r="C35" s="178" t="s">
        <v>45</v>
      </c>
      <c r="D35" s="179" t="s">
        <v>46</v>
      </c>
      <c r="E35" s="143"/>
      <c r="F35" s="140">
        <v>0</v>
      </c>
      <c r="G35" s="139">
        <v>0</v>
      </c>
      <c r="H35" s="144">
        <v>3</v>
      </c>
      <c r="I35" s="184">
        <f>SUM(C35:H35)</f>
        <v>3</v>
      </c>
      <c r="J35" s="186">
        <v>3</v>
      </c>
      <c r="K35" s="111"/>
      <c r="L35" s="105"/>
      <c r="M35" s="69"/>
      <c r="N35" s="70"/>
      <c r="O35" s="70"/>
      <c r="P35" s="70"/>
      <c r="Q35" s="14"/>
      <c r="R35" s="14"/>
      <c r="S35" s="14"/>
      <c r="T35" s="14"/>
      <c r="U35" s="14"/>
      <c r="V35" s="14"/>
      <c r="W35" s="2"/>
      <c r="X35" s="2"/>
    </row>
    <row r="36" spans="1:24" ht="16.5" customHeight="1">
      <c r="A36" s="236"/>
      <c r="B36" s="219"/>
      <c r="C36" s="178"/>
      <c r="D36" s="179"/>
      <c r="E36" s="145"/>
      <c r="F36" s="138" t="s">
        <v>71</v>
      </c>
      <c r="G36" s="141" t="s">
        <v>71</v>
      </c>
      <c r="H36" s="146" t="s">
        <v>71</v>
      </c>
      <c r="I36" s="184"/>
      <c r="J36" s="186"/>
      <c r="K36" s="109"/>
      <c r="L36" s="105"/>
      <c r="M36" s="69"/>
      <c r="N36" s="70"/>
      <c r="O36" s="70"/>
      <c r="P36" s="70"/>
      <c r="Q36" s="14"/>
      <c r="R36" s="14"/>
      <c r="S36" s="14"/>
      <c r="T36" s="14"/>
      <c r="U36" s="14"/>
      <c r="V36" s="14"/>
      <c r="W36" s="2"/>
      <c r="X36" s="2"/>
    </row>
    <row r="37" spans="1:24" ht="16.5" customHeight="1">
      <c r="A37" s="235">
        <v>10</v>
      </c>
      <c r="B37" s="240" t="str">
        <f>VLOOKUP(A37,'пр.взвешивания'!B23:E38,2,FALSE)</f>
        <v>КИЦИАНЦ Артур Робертович</v>
      </c>
      <c r="C37" s="240" t="str">
        <f>VLOOKUP(B37,'пр.взвешивания'!C23:F38,2,FALSE)</f>
        <v>13.01.1989, МС</v>
      </c>
      <c r="D37" s="240" t="str">
        <f>VLOOKUP(C37,'пр.взвешивания'!D23:G38,2,FALSE)</f>
        <v>Краснодаркий кр, АГПУ, 4курс</v>
      </c>
      <c r="E37" s="139">
        <v>3</v>
      </c>
      <c r="F37" s="147"/>
      <c r="G37" s="139">
        <v>3</v>
      </c>
      <c r="H37" s="144">
        <v>3</v>
      </c>
      <c r="I37" s="210">
        <f>SUM(C37:H37)</f>
        <v>9</v>
      </c>
      <c r="J37" s="211">
        <v>1</v>
      </c>
      <c r="K37" s="111"/>
      <c r="L37" s="105"/>
      <c r="M37" s="69"/>
      <c r="N37" s="70"/>
      <c r="O37" s="70"/>
      <c r="P37" s="70"/>
      <c r="Q37" s="14"/>
      <c r="R37" s="14"/>
      <c r="S37" s="14"/>
      <c r="T37" s="14"/>
      <c r="U37" s="14"/>
      <c r="V37" s="14"/>
      <c r="W37" s="2"/>
      <c r="X37" s="2"/>
    </row>
    <row r="38" spans="1:24" ht="16.5" customHeight="1">
      <c r="A38" s="236"/>
      <c r="B38" s="241"/>
      <c r="C38" s="241"/>
      <c r="D38" s="241"/>
      <c r="E38" s="141" t="s">
        <v>71</v>
      </c>
      <c r="F38" s="148"/>
      <c r="G38" s="141" t="s">
        <v>71</v>
      </c>
      <c r="H38" s="146" t="s">
        <v>71</v>
      </c>
      <c r="I38" s="184"/>
      <c r="J38" s="186"/>
      <c r="K38" s="109"/>
      <c r="L38" s="105"/>
      <c r="M38" s="69"/>
      <c r="N38" s="70"/>
      <c r="O38" s="70"/>
      <c r="P38" s="70"/>
      <c r="Q38" s="14"/>
      <c r="R38" s="14"/>
      <c r="S38" s="14"/>
      <c r="T38" s="14"/>
      <c r="U38" s="14"/>
      <c r="V38" s="14"/>
      <c r="W38" s="2"/>
      <c r="X38" s="2"/>
    </row>
    <row r="39" spans="1:24" ht="16.5" customHeight="1">
      <c r="A39" s="235">
        <v>11</v>
      </c>
      <c r="B39" s="240" t="str">
        <f>VLOOKUP(A39,'пр.взвешивания'!B25:E38,2,FALSE)</f>
        <v>КОВАЛЕВ Артем Валентинович</v>
      </c>
      <c r="C39" s="240" t="str">
        <f>VLOOKUP(B39,'пр.взвешивания'!C25:F38,2,FALSE)</f>
        <v>19.12.1988, КМС</v>
      </c>
      <c r="D39" s="240" t="str">
        <f>VLOOKUP(C39,'пр.взвешивания'!D25:G38,2,FALSE)</f>
        <v>Новосибирская, СГУПС, 4курс, МЭ-413группа</v>
      </c>
      <c r="E39" s="139">
        <v>3</v>
      </c>
      <c r="F39" s="140">
        <v>0</v>
      </c>
      <c r="G39" s="143"/>
      <c r="H39" s="144">
        <v>4</v>
      </c>
      <c r="I39" s="184">
        <f>SUM(C39:H39)</f>
        <v>7</v>
      </c>
      <c r="J39" s="186">
        <v>2</v>
      </c>
      <c r="K39" s="111"/>
      <c r="L39" s="105"/>
      <c r="M39" s="69"/>
      <c r="N39" s="70"/>
      <c r="O39" s="70"/>
      <c r="P39" s="70"/>
      <c r="Q39" s="14"/>
      <c r="R39" s="14"/>
      <c r="S39" s="14"/>
      <c r="T39" s="14"/>
      <c r="U39" s="14"/>
      <c r="V39" s="14"/>
      <c r="W39" s="2"/>
      <c r="X39" s="2"/>
    </row>
    <row r="40" spans="1:24" ht="16.5" customHeight="1">
      <c r="A40" s="236"/>
      <c r="B40" s="241"/>
      <c r="C40" s="241"/>
      <c r="D40" s="241"/>
      <c r="E40" s="141" t="s">
        <v>71</v>
      </c>
      <c r="F40" s="138" t="s">
        <v>71</v>
      </c>
      <c r="G40" s="145"/>
      <c r="H40" s="146" t="s">
        <v>73</v>
      </c>
      <c r="I40" s="184"/>
      <c r="J40" s="186"/>
      <c r="K40" s="109"/>
      <c r="L40" s="105"/>
      <c r="M40" s="69"/>
      <c r="N40" s="70"/>
      <c r="O40" s="70"/>
      <c r="P40" s="70"/>
      <c r="Q40" s="14"/>
      <c r="R40" s="14"/>
      <c r="S40" s="14"/>
      <c r="T40" s="14"/>
      <c r="U40" s="14"/>
      <c r="V40" s="14"/>
      <c r="W40" s="2"/>
      <c r="X40" s="2"/>
    </row>
    <row r="41" spans="1:24" ht="16.5" customHeight="1">
      <c r="A41" s="217">
        <v>1</v>
      </c>
      <c r="B41" s="219" t="s">
        <v>18</v>
      </c>
      <c r="C41" s="178" t="s">
        <v>19</v>
      </c>
      <c r="D41" s="179" t="s">
        <v>20</v>
      </c>
      <c r="E41" s="139">
        <v>1</v>
      </c>
      <c r="F41" s="140">
        <v>0</v>
      </c>
      <c r="G41" s="139">
        <v>0</v>
      </c>
      <c r="H41" s="149"/>
      <c r="I41" s="184">
        <f>SUM(C41:H41)</f>
        <v>1</v>
      </c>
      <c r="J41" s="186">
        <v>3</v>
      </c>
      <c r="K41" s="111"/>
      <c r="L41" s="105"/>
      <c r="M41" s="9"/>
      <c r="N41" s="11"/>
      <c r="O41" s="9"/>
      <c r="P41" s="9"/>
      <c r="Q41" s="9"/>
      <c r="R41" s="9"/>
      <c r="S41" s="9"/>
      <c r="T41" s="9"/>
      <c r="U41" s="9"/>
      <c r="V41" s="9"/>
      <c r="W41" s="2"/>
      <c r="X41" s="2"/>
    </row>
    <row r="42" spans="1:24" ht="16.5" customHeight="1" thickBot="1">
      <c r="A42" s="218"/>
      <c r="B42" s="219"/>
      <c r="C42" s="178"/>
      <c r="D42" s="179"/>
      <c r="E42" s="150" t="s">
        <v>71</v>
      </c>
      <c r="F42" s="151" t="s">
        <v>71</v>
      </c>
      <c r="G42" s="150" t="s">
        <v>73</v>
      </c>
      <c r="H42" s="152"/>
      <c r="I42" s="185"/>
      <c r="J42" s="187"/>
      <c r="K42" s="109"/>
      <c r="L42" s="105"/>
      <c r="M42" s="9"/>
      <c r="N42" s="11"/>
      <c r="O42" s="9"/>
      <c r="P42" s="9"/>
      <c r="Q42" s="9"/>
      <c r="R42" s="9"/>
      <c r="S42" s="9"/>
      <c r="T42" s="9"/>
      <c r="U42" s="9"/>
      <c r="V42" s="9"/>
      <c r="W42" s="2"/>
      <c r="X42" s="2"/>
    </row>
    <row r="43" spans="1:24" ht="15" customHeight="1">
      <c r="A43" s="105"/>
      <c r="B43" s="106"/>
      <c r="C43" s="106"/>
      <c r="D43" s="106"/>
      <c r="E43" s="108"/>
      <c r="F43" s="108"/>
      <c r="G43" s="108"/>
      <c r="H43" s="108"/>
      <c r="I43" s="108"/>
      <c r="J43" s="107"/>
      <c r="K43" s="111"/>
      <c r="L43" s="105"/>
      <c r="M43" s="9"/>
      <c r="N43" s="11"/>
      <c r="O43" s="9"/>
      <c r="P43" s="9"/>
      <c r="Q43" s="9"/>
      <c r="R43" s="9"/>
      <c r="S43" s="9"/>
      <c r="T43" s="9"/>
      <c r="U43" s="9"/>
      <c r="V43" s="9"/>
      <c r="W43" s="2"/>
      <c r="X43" s="2"/>
    </row>
    <row r="44" spans="1:24" ht="11.25" customHeight="1">
      <c r="A44" s="105"/>
      <c r="B44" s="112"/>
      <c r="C44" s="112"/>
      <c r="D44" s="112"/>
      <c r="E44" s="108"/>
      <c r="F44" s="108"/>
      <c r="G44" s="108"/>
      <c r="H44" s="108"/>
      <c r="I44" s="108"/>
      <c r="J44" s="107"/>
      <c r="K44" s="109"/>
      <c r="L44" s="105"/>
      <c r="M44" s="9"/>
      <c r="N44" s="9"/>
      <c r="O44" s="9"/>
      <c r="P44" s="9"/>
      <c r="Q44" s="9"/>
      <c r="R44" s="9"/>
      <c r="S44" s="9"/>
      <c r="T44" s="9"/>
      <c r="U44" s="9"/>
      <c r="V44" s="9"/>
      <c r="W44" s="2"/>
      <c r="X44" s="2"/>
    </row>
    <row r="45" spans="1:24" ht="12" customHeight="1">
      <c r="A45" s="113"/>
      <c r="B45" s="114"/>
      <c r="C45" s="115"/>
      <c r="D45" s="114"/>
      <c r="E45" s="116"/>
      <c r="F45" s="116"/>
      <c r="G45" s="209" t="str">
        <f>HYPERLINK('[2]реквизиты'!$G$6)</f>
        <v>Лебедев А.А.</v>
      </c>
      <c r="H45" s="209"/>
      <c r="I45" s="116"/>
      <c r="J45" s="116"/>
      <c r="K45" s="116"/>
      <c r="L45" s="116"/>
      <c r="M45" s="9"/>
      <c r="N45" s="9"/>
      <c r="O45" s="9"/>
      <c r="P45" s="9"/>
      <c r="Q45" s="9"/>
      <c r="R45" s="9"/>
      <c r="S45" s="9"/>
      <c r="T45" s="9"/>
      <c r="U45" s="9"/>
      <c r="V45" s="9"/>
      <c r="W45" s="2"/>
      <c r="X45" s="2"/>
    </row>
    <row r="46" spans="1:24" ht="11.25" customHeight="1">
      <c r="A46" s="117" t="str">
        <f>HYPERLINK('[2]реквизиты'!$A$6)</f>
        <v>Гл. судья, судья МК</v>
      </c>
      <c r="B46" s="118"/>
      <c r="C46" s="118"/>
      <c r="D46" s="119"/>
      <c r="E46" s="120"/>
      <c r="F46" s="120"/>
      <c r="G46" s="209"/>
      <c r="H46" s="209"/>
      <c r="I46" s="74"/>
      <c r="J46" s="74"/>
      <c r="K46" s="74"/>
      <c r="L46" s="105"/>
      <c r="M46" s="14"/>
      <c r="N46" s="14"/>
      <c r="O46" s="14"/>
      <c r="P46" s="14"/>
      <c r="Q46" s="14"/>
      <c r="R46" s="14"/>
      <c r="S46" s="15"/>
      <c r="T46" s="15"/>
      <c r="U46" s="15"/>
      <c r="V46" s="15"/>
      <c r="W46" s="2"/>
      <c r="X46" s="2"/>
    </row>
    <row r="47" spans="1:24" ht="11.25" customHeight="1">
      <c r="A47" s="118"/>
      <c r="B47" s="118"/>
      <c r="C47" s="121"/>
      <c r="D47" s="122"/>
      <c r="E47" s="123"/>
      <c r="F47" s="123"/>
      <c r="G47" s="124" t="str">
        <f>HYPERLINK('[2]реквизиты'!$G$7)</f>
        <v>г.Москва</v>
      </c>
      <c r="H47" s="119"/>
      <c r="I47" s="74"/>
      <c r="J47" s="74"/>
      <c r="K47" s="74"/>
      <c r="L47" s="105"/>
      <c r="M47" s="16"/>
      <c r="N47" s="16"/>
      <c r="O47" s="16"/>
      <c r="P47" s="17"/>
      <c r="Q47" s="17"/>
      <c r="R47" s="17"/>
      <c r="S47" s="15"/>
      <c r="T47" s="15"/>
      <c r="U47" s="15"/>
      <c r="V47" s="15"/>
      <c r="W47" s="2"/>
      <c r="X47" s="2"/>
    </row>
    <row r="48" spans="1:24" ht="11.25" customHeight="1">
      <c r="A48" s="125"/>
      <c r="B48" s="125"/>
      <c r="C48" s="126"/>
      <c r="D48" s="127"/>
      <c r="E48" s="127"/>
      <c r="F48" s="127"/>
      <c r="G48" s="209" t="str">
        <f>HYPERLINK('[2]реквизиты'!$G$8)</f>
        <v>Пчелов С.Г.</v>
      </c>
      <c r="H48" s="209"/>
      <c r="I48" s="209"/>
      <c r="J48" s="74"/>
      <c r="K48" s="74"/>
      <c r="L48" s="105"/>
      <c r="M48" s="16"/>
      <c r="V48" s="16"/>
      <c r="W48" s="2"/>
      <c r="X48" s="2"/>
    </row>
    <row r="49" spans="1:24" ht="11.25" customHeight="1">
      <c r="A49" s="128" t="s">
        <v>60</v>
      </c>
      <c r="B49" s="118"/>
      <c r="C49" s="129"/>
      <c r="D49" s="130"/>
      <c r="E49" s="131"/>
      <c r="F49" s="131"/>
      <c r="G49" s="209"/>
      <c r="H49" s="209"/>
      <c r="I49" s="209"/>
      <c r="J49" s="74"/>
      <c r="K49" s="74"/>
      <c r="L49" s="105"/>
      <c r="M49" s="17"/>
      <c r="V49" s="15"/>
      <c r="W49" s="2"/>
      <c r="X49" s="2"/>
    </row>
    <row r="50" spans="1:24" ht="11.25" customHeight="1">
      <c r="A50" s="125"/>
      <c r="B50" s="125"/>
      <c r="C50" s="125"/>
      <c r="D50" s="119"/>
      <c r="E50" s="119"/>
      <c r="F50" s="119"/>
      <c r="G50" s="124" t="str">
        <f>HYPERLINK('[2]реквизиты'!$G$9)</f>
        <v>г.Чебоксары</v>
      </c>
      <c r="H50" s="119"/>
      <c r="I50" s="74"/>
      <c r="J50" s="74"/>
      <c r="K50" s="74"/>
      <c r="L50" s="105"/>
      <c r="M50" s="16"/>
      <c r="V50" s="15"/>
      <c r="W50" s="2"/>
      <c r="X50" s="2"/>
    </row>
    <row r="51" spans="1:24" ht="11.25" customHeight="1">
      <c r="A51" s="132"/>
      <c r="B51" s="132"/>
      <c r="C51" s="132"/>
      <c r="D51" s="132"/>
      <c r="E51" s="132"/>
      <c r="F51" s="132"/>
      <c r="G51" s="133"/>
      <c r="H51" s="110"/>
      <c r="I51" s="134"/>
      <c r="J51" s="135"/>
      <c r="K51" s="109"/>
      <c r="L51" s="105"/>
      <c r="M51" s="16"/>
      <c r="V51" s="16"/>
      <c r="W51" s="2"/>
      <c r="X51" s="2"/>
    </row>
    <row r="52" spans="1:24" ht="11.25" customHeight="1">
      <c r="A52" s="42"/>
      <c r="B52" s="35"/>
      <c r="C52" s="35"/>
      <c r="D52" s="35"/>
      <c r="E52" s="33"/>
      <c r="F52" s="33"/>
      <c r="G52" s="33"/>
      <c r="H52" s="43"/>
      <c r="I52" s="33"/>
      <c r="J52" s="39"/>
      <c r="K52" s="37"/>
      <c r="L52" s="34"/>
      <c r="M52" s="17"/>
      <c r="V52" s="14"/>
      <c r="W52" s="2"/>
      <c r="X52" s="2"/>
    </row>
    <row r="53" spans="1:24" ht="11.25" customHeight="1">
      <c r="A53" s="42"/>
      <c r="B53" s="38"/>
      <c r="C53" s="38"/>
      <c r="D53" s="38"/>
      <c r="E53" s="40"/>
      <c r="F53" s="40"/>
      <c r="G53" s="40"/>
      <c r="H53" s="44"/>
      <c r="I53" s="40"/>
      <c r="J53" s="39"/>
      <c r="K53" s="36"/>
      <c r="L53" s="34"/>
      <c r="M53" s="9"/>
      <c r="V53" s="9"/>
      <c r="W53" s="2"/>
      <c r="X53" s="2"/>
    </row>
    <row r="54" spans="1:24" ht="11.25" customHeight="1">
      <c r="A54" s="42"/>
      <c r="B54" s="35"/>
      <c r="C54" s="35"/>
      <c r="D54" s="35"/>
      <c r="E54" s="33"/>
      <c r="F54" s="33"/>
      <c r="G54" s="33"/>
      <c r="H54" s="33"/>
      <c r="I54" s="43"/>
      <c r="J54" s="39"/>
      <c r="K54" s="37"/>
      <c r="L54" s="34"/>
      <c r="M54" s="9"/>
      <c r="N54" s="9"/>
      <c r="O54" s="9"/>
      <c r="P54" s="9"/>
      <c r="Q54" s="9"/>
      <c r="R54" s="9"/>
      <c r="S54" s="9"/>
      <c r="T54" s="9"/>
      <c r="U54" s="9"/>
      <c r="V54" s="9"/>
      <c r="W54" s="2"/>
      <c r="X54" s="2"/>
    </row>
    <row r="55" spans="1:24" ht="11.25" customHeight="1">
      <c r="A55" s="42"/>
      <c r="B55" s="38"/>
      <c r="C55" s="38"/>
      <c r="D55" s="38"/>
      <c r="E55" s="40"/>
      <c r="F55" s="40"/>
      <c r="G55" s="40"/>
      <c r="H55" s="40"/>
      <c r="I55" s="44"/>
      <c r="J55" s="39"/>
      <c r="K55" s="36"/>
      <c r="L55" s="34"/>
      <c r="M55" s="9"/>
      <c r="N55" s="9"/>
      <c r="O55" s="9"/>
      <c r="P55" s="9"/>
      <c r="Q55" s="9"/>
      <c r="R55" s="9"/>
      <c r="S55" s="9"/>
      <c r="T55" s="9"/>
      <c r="U55" s="9"/>
      <c r="V55" s="9"/>
      <c r="W55" s="2"/>
      <c r="X55" s="2"/>
    </row>
    <row r="56" spans="1:24" ht="12.75">
      <c r="A56" s="2"/>
      <c r="B56" s="2"/>
      <c r="C56" s="8"/>
      <c r="D56" s="2"/>
      <c r="E56" s="2"/>
      <c r="F56" s="2"/>
      <c r="G56" s="2"/>
      <c r="H56" s="2"/>
      <c r="I56" s="2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8"/>
      <c r="D57" s="2"/>
      <c r="E57" s="2"/>
      <c r="F57" s="2"/>
      <c r="G57" s="2"/>
      <c r="H57" s="2"/>
      <c r="I57" s="2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8"/>
      <c r="D58" s="2"/>
      <c r="E58" s="2"/>
      <c r="F58" s="2"/>
      <c r="G58" s="2"/>
      <c r="H58" s="2"/>
      <c r="I58" s="2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8"/>
      <c r="D59" s="2"/>
      <c r="E59" s="2"/>
      <c r="F59" s="2"/>
      <c r="G59" s="2"/>
      <c r="H59" s="2"/>
      <c r="I59" s="2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8"/>
      <c r="D60" s="2"/>
      <c r="E60" s="2"/>
      <c r="F60" s="2"/>
      <c r="G60" s="2"/>
      <c r="H60" s="2"/>
      <c r="I60" s="2"/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8"/>
      <c r="D61" s="2"/>
      <c r="E61" s="2"/>
      <c r="F61" s="2"/>
      <c r="G61" s="2"/>
      <c r="H61" s="2"/>
      <c r="I61" s="2"/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3:10" ht="12.75">
      <c r="C62" s="3"/>
      <c r="J62" s="6"/>
    </row>
    <row r="63" spans="3:10" ht="12.75">
      <c r="C63" s="3"/>
      <c r="J63" s="6"/>
    </row>
    <row r="64" spans="3:10" ht="12.75">
      <c r="C64" s="3"/>
      <c r="J64" s="6"/>
    </row>
    <row r="65" spans="3:10" ht="12.75">
      <c r="C65" s="3"/>
      <c r="J65" s="6"/>
    </row>
    <row r="66" spans="3:10" ht="12.75">
      <c r="C66" s="3"/>
      <c r="J66" s="6"/>
    </row>
    <row r="67" spans="3:10" ht="12.75">
      <c r="C67" s="3"/>
      <c r="J67" s="6"/>
    </row>
    <row r="68" spans="3:10" ht="12.75">
      <c r="C68" s="3"/>
      <c r="J68" s="6"/>
    </row>
    <row r="69" spans="3:10" ht="12.75">
      <c r="C69" s="3"/>
      <c r="J69" s="6"/>
    </row>
    <row r="70" spans="3:10" ht="12.75">
      <c r="C70" s="3"/>
      <c r="J70" s="6"/>
    </row>
    <row r="71" spans="3:10" ht="12.75">
      <c r="C71" s="3"/>
      <c r="J71" s="6"/>
    </row>
    <row r="72" spans="3:10" ht="12.75">
      <c r="C72" s="3"/>
      <c r="J72" s="6"/>
    </row>
    <row r="73" spans="3:10" ht="12.75">
      <c r="C73" s="3"/>
      <c r="J73" s="6"/>
    </row>
    <row r="74" spans="3:10" ht="12.75">
      <c r="C74" s="3"/>
      <c r="J74" s="6"/>
    </row>
    <row r="75" spans="3:10" ht="12.75">
      <c r="C75" s="3"/>
      <c r="J75" s="6"/>
    </row>
    <row r="76" spans="3:10" ht="12.75">
      <c r="C76" s="3"/>
      <c r="J76" s="6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</sheetData>
  <sheetProtection/>
  <mergeCells count="135">
    <mergeCell ref="I41:I42"/>
    <mergeCell ref="J41:J42"/>
    <mergeCell ref="J33:J34"/>
    <mergeCell ref="I35:I36"/>
    <mergeCell ref="J35:J36"/>
    <mergeCell ref="I37:I38"/>
    <mergeCell ref="J37:J38"/>
    <mergeCell ref="I39:I40"/>
    <mergeCell ref="J39:J40"/>
    <mergeCell ref="I33:I34"/>
    <mergeCell ref="G45:H46"/>
    <mergeCell ref="V22:V23"/>
    <mergeCell ref="U24:U25"/>
    <mergeCell ref="V24:V25"/>
    <mergeCell ref="U26:U27"/>
    <mergeCell ref="V26:V27"/>
    <mergeCell ref="K24:K25"/>
    <mergeCell ref="L24:L25"/>
    <mergeCell ref="L26:L27"/>
    <mergeCell ref="L28:L29"/>
    <mergeCell ref="C28:C29"/>
    <mergeCell ref="C13:C14"/>
    <mergeCell ref="D13:D14"/>
    <mergeCell ref="A22:A23"/>
    <mergeCell ref="B22:B23"/>
    <mergeCell ref="C22:C23"/>
    <mergeCell ref="D22:D23"/>
    <mergeCell ref="B20:B21"/>
    <mergeCell ref="A26:A27"/>
    <mergeCell ref="B26:B27"/>
    <mergeCell ref="C39:C40"/>
    <mergeCell ref="D39:D40"/>
    <mergeCell ref="A35:A36"/>
    <mergeCell ref="B35:B36"/>
    <mergeCell ref="D37:D38"/>
    <mergeCell ref="K28:K29"/>
    <mergeCell ref="D28:D29"/>
    <mergeCell ref="C37:C38"/>
    <mergeCell ref="A37:A38"/>
    <mergeCell ref="B37:B38"/>
    <mergeCell ref="A28:A29"/>
    <mergeCell ref="B28:B29"/>
    <mergeCell ref="A39:A40"/>
    <mergeCell ref="B39:B40"/>
    <mergeCell ref="A33:A34"/>
    <mergeCell ref="B33:B34"/>
    <mergeCell ref="A30:A31"/>
    <mergeCell ref="B30:B31"/>
    <mergeCell ref="C11:C12"/>
    <mergeCell ref="D11:D12"/>
    <mergeCell ref="A24:A25"/>
    <mergeCell ref="B24:B25"/>
    <mergeCell ref="A15:A16"/>
    <mergeCell ref="B15:B16"/>
    <mergeCell ref="A20:A21"/>
    <mergeCell ref="B17:B18"/>
    <mergeCell ref="C20:C21"/>
    <mergeCell ref="D20:D21"/>
    <mergeCell ref="B9:B10"/>
    <mergeCell ref="C9:C10"/>
    <mergeCell ref="U5:U6"/>
    <mergeCell ref="V5:V6"/>
    <mergeCell ref="K13:K14"/>
    <mergeCell ref="A13:A14"/>
    <mergeCell ref="B13:B14"/>
    <mergeCell ref="E5:J5"/>
    <mergeCell ref="A11:A12"/>
    <mergeCell ref="B11:B12"/>
    <mergeCell ref="A5:A6"/>
    <mergeCell ref="B5:B6"/>
    <mergeCell ref="C5:C6"/>
    <mergeCell ref="D5:D6"/>
    <mergeCell ref="K9:K10"/>
    <mergeCell ref="A7:A8"/>
    <mergeCell ref="B7:B8"/>
    <mergeCell ref="C7:C8"/>
    <mergeCell ref="D7:D8"/>
    <mergeCell ref="A9:A10"/>
    <mergeCell ref="U22:U23"/>
    <mergeCell ref="V20:V21"/>
    <mergeCell ref="U11:U12"/>
    <mergeCell ref="V11:V12"/>
    <mergeCell ref="U13:U14"/>
    <mergeCell ref="V13:V14"/>
    <mergeCell ref="U20:U21"/>
    <mergeCell ref="C17:C18"/>
    <mergeCell ref="K15:K16"/>
    <mergeCell ref="V7:V8"/>
    <mergeCell ref="U9:U10"/>
    <mergeCell ref="V9:V10"/>
    <mergeCell ref="U7:U8"/>
    <mergeCell ref="C15:C16"/>
    <mergeCell ref="D15:D16"/>
    <mergeCell ref="L9:L10"/>
    <mergeCell ref="L11:L12"/>
    <mergeCell ref="E2:L2"/>
    <mergeCell ref="A41:A42"/>
    <mergeCell ref="B41:B42"/>
    <mergeCell ref="C41:C42"/>
    <mergeCell ref="D41:D42"/>
    <mergeCell ref="L20:L21"/>
    <mergeCell ref="C26:C27"/>
    <mergeCell ref="C24:C25"/>
    <mergeCell ref="D24:D25"/>
    <mergeCell ref="K22:K23"/>
    <mergeCell ref="K7:K8"/>
    <mergeCell ref="L5:L6"/>
    <mergeCell ref="G48:I49"/>
    <mergeCell ref="D26:D27"/>
    <mergeCell ref="K26:K27"/>
    <mergeCell ref="L13:L14"/>
    <mergeCell ref="L15:L16"/>
    <mergeCell ref="K20:K21"/>
    <mergeCell ref="L7:L8"/>
    <mergeCell ref="L17:L18"/>
    <mergeCell ref="C30:C31"/>
    <mergeCell ref="D30:D31"/>
    <mergeCell ref="L22:L23"/>
    <mergeCell ref="I4:L4"/>
    <mergeCell ref="B4:H4"/>
    <mergeCell ref="D17:D18"/>
    <mergeCell ref="K17:K18"/>
    <mergeCell ref="K11:K12"/>
    <mergeCell ref="D9:D10"/>
    <mergeCell ref="K5:K6"/>
    <mergeCell ref="C33:C34"/>
    <mergeCell ref="D33:D34"/>
    <mergeCell ref="C35:C36"/>
    <mergeCell ref="D35:D36"/>
    <mergeCell ref="E33:H33"/>
    <mergeCell ref="A1:L1"/>
    <mergeCell ref="K30:K31"/>
    <mergeCell ref="L30:L31"/>
    <mergeCell ref="A17:A18"/>
    <mergeCell ref="B2:D2"/>
  </mergeCells>
  <printOptions horizontalCentered="1"/>
  <pageMargins left="0" right="0" top="0.7874015748031497" bottom="0" header="0.5118110236220472" footer="0.118110236220472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9"/>
  <sheetViews>
    <sheetView zoomScalePageLayoutView="0" workbookViewId="0" topLeftCell="A1">
      <selection activeCell="C28" sqref="C28:C2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52" t="str">
        <f>HYPERLINK('[2]реквизиты'!$A$2)</f>
        <v>II Всероссийская летняя Универсиада 2010г.</v>
      </c>
      <c r="B1" s="253"/>
      <c r="C1" s="253"/>
      <c r="D1" s="253"/>
      <c r="E1" s="253"/>
      <c r="F1" s="253"/>
      <c r="G1" s="253"/>
    </row>
    <row r="2" spans="1:7" ht="12.75">
      <c r="A2" s="248" t="str">
        <f>HYPERLINK('[2]реквизиты'!$A$3)</f>
        <v>25-28 июня 2010г.</v>
      </c>
      <c r="B2" s="248"/>
      <c r="C2" s="248"/>
      <c r="D2" s="248"/>
      <c r="E2" s="248"/>
      <c r="F2" s="248"/>
      <c r="G2" s="248"/>
    </row>
    <row r="3" ht="46.5" customHeight="1">
      <c r="E3" s="32" t="s">
        <v>53</v>
      </c>
    </row>
    <row r="4" spans="1:7" ht="12.75">
      <c r="A4" s="246" t="s">
        <v>9</v>
      </c>
      <c r="B4" s="246" t="s">
        <v>0</v>
      </c>
      <c r="C4" s="246" t="s">
        <v>1</v>
      </c>
      <c r="D4" s="246" t="s">
        <v>10</v>
      </c>
      <c r="E4" s="246" t="s">
        <v>11</v>
      </c>
      <c r="F4" s="246" t="s">
        <v>12</v>
      </c>
      <c r="G4" s="246" t="s">
        <v>13</v>
      </c>
    </row>
    <row r="5" spans="1:7" ht="12.75">
      <c r="A5" s="246"/>
      <c r="B5" s="246"/>
      <c r="C5" s="246"/>
      <c r="D5" s="246"/>
      <c r="E5" s="246"/>
      <c r="F5" s="246"/>
      <c r="G5" s="246"/>
    </row>
    <row r="6" spans="1:7" ht="12.75" customHeight="1">
      <c r="A6" s="244">
        <v>1</v>
      </c>
      <c r="B6" s="245">
        <v>1</v>
      </c>
      <c r="C6" s="247" t="s">
        <v>18</v>
      </c>
      <c r="D6" s="249" t="s">
        <v>19</v>
      </c>
      <c r="E6" s="250" t="s">
        <v>20</v>
      </c>
      <c r="F6" s="242"/>
      <c r="G6" s="243" t="s">
        <v>21</v>
      </c>
    </row>
    <row r="7" spans="1:7" ht="12.75">
      <c r="A7" s="244"/>
      <c r="B7" s="244"/>
      <c r="C7" s="247"/>
      <c r="D7" s="249"/>
      <c r="E7" s="250"/>
      <c r="F7" s="242"/>
      <c r="G7" s="243"/>
    </row>
    <row r="8" spans="1:7" ht="12.75" customHeight="1">
      <c r="A8" s="244">
        <v>2</v>
      </c>
      <c r="B8" s="245">
        <v>2</v>
      </c>
      <c r="C8" s="247" t="s">
        <v>58</v>
      </c>
      <c r="D8" s="249" t="s">
        <v>59</v>
      </c>
      <c r="E8" s="250" t="s">
        <v>51</v>
      </c>
      <c r="F8" s="242"/>
      <c r="G8" s="243" t="s">
        <v>52</v>
      </c>
    </row>
    <row r="9" spans="1:7" ht="12.75">
      <c r="A9" s="244"/>
      <c r="B9" s="244"/>
      <c r="C9" s="247"/>
      <c r="D9" s="249"/>
      <c r="E9" s="250"/>
      <c r="F9" s="242"/>
      <c r="G9" s="243"/>
    </row>
    <row r="10" spans="1:7" ht="12.75" customHeight="1">
      <c r="A10" s="244">
        <v>3</v>
      </c>
      <c r="B10" s="245">
        <v>3</v>
      </c>
      <c r="C10" s="247" t="s">
        <v>37</v>
      </c>
      <c r="D10" s="249" t="s">
        <v>38</v>
      </c>
      <c r="E10" s="250" t="s">
        <v>39</v>
      </c>
      <c r="F10" s="242"/>
      <c r="G10" s="243" t="s">
        <v>40</v>
      </c>
    </row>
    <row r="11" spans="1:7" ht="12.75">
      <c r="A11" s="244"/>
      <c r="B11" s="244"/>
      <c r="C11" s="247"/>
      <c r="D11" s="249"/>
      <c r="E11" s="250"/>
      <c r="F11" s="242"/>
      <c r="G11" s="243"/>
    </row>
    <row r="12" spans="1:7" ht="12.75" customHeight="1">
      <c r="A12" s="244">
        <v>4</v>
      </c>
      <c r="B12" s="245">
        <v>4</v>
      </c>
      <c r="C12" s="247" t="s">
        <v>44</v>
      </c>
      <c r="D12" s="249" t="s">
        <v>45</v>
      </c>
      <c r="E12" s="250" t="s">
        <v>46</v>
      </c>
      <c r="F12" s="242"/>
      <c r="G12" s="243" t="s">
        <v>47</v>
      </c>
    </row>
    <row r="13" spans="1:7" ht="12.75">
      <c r="A13" s="244"/>
      <c r="B13" s="244"/>
      <c r="C13" s="247"/>
      <c r="D13" s="249"/>
      <c r="E13" s="250"/>
      <c r="F13" s="242"/>
      <c r="G13" s="243"/>
    </row>
    <row r="14" spans="1:7" ht="12.75" customHeight="1">
      <c r="A14" s="244">
        <v>5</v>
      </c>
      <c r="B14" s="245">
        <v>5</v>
      </c>
      <c r="C14" s="247" t="s">
        <v>54</v>
      </c>
      <c r="D14" s="249" t="s">
        <v>55</v>
      </c>
      <c r="E14" s="250" t="s">
        <v>29</v>
      </c>
      <c r="F14" s="242"/>
      <c r="G14" s="243" t="s">
        <v>30</v>
      </c>
    </row>
    <row r="15" spans="1:7" ht="12.75">
      <c r="A15" s="244"/>
      <c r="B15" s="244"/>
      <c r="C15" s="247"/>
      <c r="D15" s="249"/>
      <c r="E15" s="250"/>
      <c r="F15" s="242"/>
      <c r="G15" s="243"/>
    </row>
    <row r="16" spans="1:7" ht="12.75" customHeight="1">
      <c r="A16" s="244">
        <v>6</v>
      </c>
      <c r="B16" s="245">
        <v>6</v>
      </c>
      <c r="C16" s="247" t="s">
        <v>22</v>
      </c>
      <c r="D16" s="249" t="s">
        <v>23</v>
      </c>
      <c r="E16" s="250" t="s">
        <v>24</v>
      </c>
      <c r="F16" s="242"/>
      <c r="G16" s="243" t="s">
        <v>25</v>
      </c>
    </row>
    <row r="17" spans="1:7" ht="12.75">
      <c r="A17" s="244"/>
      <c r="B17" s="244"/>
      <c r="C17" s="247"/>
      <c r="D17" s="249"/>
      <c r="E17" s="250"/>
      <c r="F17" s="242"/>
      <c r="G17" s="243"/>
    </row>
    <row r="18" spans="1:7" ht="12.75" customHeight="1">
      <c r="A18" s="244">
        <v>7</v>
      </c>
      <c r="B18" s="245">
        <v>7</v>
      </c>
      <c r="C18" s="247" t="s">
        <v>41</v>
      </c>
      <c r="D18" s="249" t="s">
        <v>42</v>
      </c>
      <c r="E18" s="250" t="s">
        <v>43</v>
      </c>
      <c r="F18" s="242"/>
      <c r="G18" s="243" t="s">
        <v>40</v>
      </c>
    </row>
    <row r="19" spans="1:7" ht="12.75">
      <c r="A19" s="244"/>
      <c r="B19" s="244"/>
      <c r="C19" s="247"/>
      <c r="D19" s="249"/>
      <c r="E19" s="250"/>
      <c r="F19" s="242"/>
      <c r="G19" s="243"/>
    </row>
    <row r="20" spans="1:7" ht="12.75" customHeight="1">
      <c r="A20" s="244">
        <v>8</v>
      </c>
      <c r="B20" s="245">
        <v>8</v>
      </c>
      <c r="C20" s="247" t="s">
        <v>31</v>
      </c>
      <c r="D20" s="249" t="s">
        <v>32</v>
      </c>
      <c r="E20" s="250" t="s">
        <v>33</v>
      </c>
      <c r="F20" s="242"/>
      <c r="G20" s="243" t="s">
        <v>34</v>
      </c>
    </row>
    <row r="21" spans="1:7" ht="12.75">
      <c r="A21" s="244"/>
      <c r="B21" s="245"/>
      <c r="C21" s="247"/>
      <c r="D21" s="249"/>
      <c r="E21" s="250"/>
      <c r="F21" s="242"/>
      <c r="G21" s="243"/>
    </row>
    <row r="22" spans="1:7" ht="12.75" customHeight="1">
      <c r="A22" s="244">
        <v>9</v>
      </c>
      <c r="B22" s="245">
        <v>9</v>
      </c>
      <c r="C22" s="247" t="s">
        <v>56</v>
      </c>
      <c r="D22" s="251" t="s">
        <v>35</v>
      </c>
      <c r="E22" s="250" t="s">
        <v>69</v>
      </c>
      <c r="F22" s="242"/>
      <c r="G22" s="243" t="s">
        <v>36</v>
      </c>
    </row>
    <row r="23" spans="1:7" ht="12.75">
      <c r="A23" s="244"/>
      <c r="B23" s="244"/>
      <c r="C23" s="247"/>
      <c r="D23" s="249"/>
      <c r="E23" s="250"/>
      <c r="F23" s="242"/>
      <c r="G23" s="243"/>
    </row>
    <row r="24" spans="1:7" ht="12.75" customHeight="1">
      <c r="A24" s="244">
        <v>10</v>
      </c>
      <c r="B24" s="245">
        <v>10</v>
      </c>
      <c r="C24" s="247" t="s">
        <v>48</v>
      </c>
      <c r="D24" s="249" t="s">
        <v>49</v>
      </c>
      <c r="E24" s="250" t="s">
        <v>57</v>
      </c>
      <c r="F24" s="242"/>
      <c r="G24" s="243" t="s">
        <v>50</v>
      </c>
    </row>
    <row r="25" spans="1:7" ht="12.75">
      <c r="A25" s="244"/>
      <c r="B25" s="244"/>
      <c r="C25" s="247"/>
      <c r="D25" s="249"/>
      <c r="E25" s="250"/>
      <c r="F25" s="242"/>
      <c r="G25" s="243"/>
    </row>
    <row r="26" spans="1:7" ht="12.75" customHeight="1">
      <c r="A26" s="256">
        <v>11</v>
      </c>
      <c r="B26" s="254">
        <v>11</v>
      </c>
      <c r="C26" s="247" t="s">
        <v>26</v>
      </c>
      <c r="D26" s="249" t="s">
        <v>27</v>
      </c>
      <c r="E26" s="250" t="s">
        <v>28</v>
      </c>
      <c r="F26" s="242"/>
      <c r="G26" s="243" t="s">
        <v>25</v>
      </c>
    </row>
    <row r="27" spans="1:7" ht="12.75">
      <c r="A27" s="255"/>
      <c r="B27" s="255"/>
      <c r="C27" s="247"/>
      <c r="D27" s="249"/>
      <c r="E27" s="250"/>
      <c r="F27" s="242"/>
      <c r="G27" s="243"/>
    </row>
    <row r="28" spans="1:7" ht="12.75">
      <c r="A28" s="244">
        <v>12</v>
      </c>
      <c r="B28" s="245">
        <v>12</v>
      </c>
      <c r="C28" s="247" t="s">
        <v>65</v>
      </c>
      <c r="D28" s="249" t="s">
        <v>66</v>
      </c>
      <c r="E28" s="250" t="s">
        <v>67</v>
      </c>
      <c r="F28" s="242"/>
      <c r="G28" s="243" t="s">
        <v>68</v>
      </c>
    </row>
    <row r="29" spans="1:7" ht="12.75">
      <c r="A29" s="244"/>
      <c r="B29" s="244"/>
      <c r="C29" s="247"/>
      <c r="D29" s="249"/>
      <c r="E29" s="250"/>
      <c r="F29" s="242"/>
      <c r="G29" s="243"/>
    </row>
  </sheetData>
  <sheetProtection/>
  <mergeCells count="93"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18:A19"/>
    <mergeCell ref="B18:B19"/>
    <mergeCell ref="C18:C19"/>
    <mergeCell ref="D18:D19"/>
    <mergeCell ref="E18:E19"/>
    <mergeCell ref="F18:F19"/>
    <mergeCell ref="F14:F15"/>
    <mergeCell ref="G14:G15"/>
    <mergeCell ref="E16:E17"/>
    <mergeCell ref="F16:F17"/>
    <mergeCell ref="C16:C17"/>
    <mergeCell ref="D16:D17"/>
    <mergeCell ref="G16:G17"/>
    <mergeCell ref="E12:E13"/>
    <mergeCell ref="F12:F13"/>
    <mergeCell ref="C12:C13"/>
    <mergeCell ref="D12:D13"/>
    <mergeCell ref="G12:G13"/>
    <mergeCell ref="A14:A15"/>
    <mergeCell ref="B14:B15"/>
    <mergeCell ref="C14:C15"/>
    <mergeCell ref="D14:D15"/>
    <mergeCell ref="E14:E15"/>
    <mergeCell ref="F10:F11"/>
    <mergeCell ref="G10:G11"/>
    <mergeCell ref="A8:A9"/>
    <mergeCell ref="B8:B9"/>
    <mergeCell ref="E8:E9"/>
    <mergeCell ref="F8:F9"/>
    <mergeCell ref="C8:C9"/>
    <mergeCell ref="D8:D9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A2:G2"/>
    <mergeCell ref="A28:A29"/>
    <mergeCell ref="B28:B29"/>
    <mergeCell ref="C28:C29"/>
    <mergeCell ref="D28:D29"/>
    <mergeCell ref="E28:E29"/>
    <mergeCell ref="E4:E5"/>
    <mergeCell ref="F4:F5"/>
    <mergeCell ref="G4:G5"/>
    <mergeCell ref="A6:A7"/>
    <mergeCell ref="F28:F29"/>
    <mergeCell ref="G28:G29"/>
    <mergeCell ref="A12:A13"/>
    <mergeCell ref="B12:B13"/>
    <mergeCell ref="A4:A5"/>
    <mergeCell ref="B4:B5"/>
    <mergeCell ref="C4:C5"/>
    <mergeCell ref="D4:D5"/>
    <mergeCell ref="B6:B7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2010-06-26T18:10:15Z</cp:lastPrinted>
  <dcterms:created xsi:type="dcterms:W3CDTF">1996-10-08T23:32:33Z</dcterms:created>
  <dcterms:modified xsi:type="dcterms:W3CDTF">2010-06-26T18:10:19Z</dcterms:modified>
  <cp:category/>
  <cp:version/>
  <cp:contentType/>
  <cp:contentStatus/>
</cp:coreProperties>
</file>