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итоговый протокол" sheetId="1" r:id="rId1"/>
    <sheet name="пр. хода" sheetId="2" r:id="rId2"/>
    <sheet name="пр.взвешивания" sheetId="3" r:id="rId3"/>
  </sheets>
  <externalReferences>
    <externalReference r:id="rId6"/>
    <externalReference r:id="rId7"/>
    <externalReference r:id="rId8"/>
  </externalReferences>
  <definedNames>
    <definedName name="ВК63кг">'[1]63кг'!$B$1:$F$502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I1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<sst xmlns="http://schemas.openxmlformats.org/spreadsheetml/2006/main" count="149" uniqueCount="83">
  <si>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</si>
  <si>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</si>
  <si>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</si>
  <si>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</si>
  <si>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</si>
  <si>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</si>
  <si>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</si>
  <si>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</si>
  <si>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</si>
  <si>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</si>
  <si>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</si>
  <si>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</si>
  <si>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</si>
  <si>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</si>
  <si>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Занятое место</t>
  </si>
  <si>
    <t>ИТОГОВЫЙ ПРОТОКОЛ</t>
  </si>
  <si>
    <t xml:space="preserve">ПРОТОКОЛ ХОДА СОРЕВНОВАНИЙ  </t>
  </si>
  <si>
    <t>ВСЕРОССИЙСКАЯ ФЕДЕРАЦИЯ САМБО</t>
  </si>
  <si>
    <t>АЛИМИРЗОЕВ Агамирзе Магомедмирзоевич</t>
  </si>
  <si>
    <t>28.11.1990, КМС</t>
  </si>
  <si>
    <t>Владимирская, ВЮИ ФСИН России</t>
  </si>
  <si>
    <t>Логвинов А.В.</t>
  </si>
  <si>
    <t>КУРГИНЯН Эдуард Славикович</t>
  </si>
  <si>
    <t>16.12.1986, МСМК</t>
  </si>
  <si>
    <t>Краснодаркий кр, АГПУ</t>
  </si>
  <si>
    <t>Бабоян Р.М.</t>
  </si>
  <si>
    <t>ИВАНОВ Анатолий Викторович</t>
  </si>
  <si>
    <t>05.02.1987, МС</t>
  </si>
  <si>
    <t>Курганская, КГУ выпускник</t>
  </si>
  <si>
    <t>Родионов А.П.</t>
  </si>
  <si>
    <t>МАКСИМОВ Евгений Олегович</t>
  </si>
  <si>
    <t>05.03.1987, МС</t>
  </si>
  <si>
    <t>Москва, МГУПИ, выпускник 2009</t>
  </si>
  <si>
    <t>Николайчик В.К.</t>
  </si>
  <si>
    <t>Москва, РГУФКСиТ</t>
  </si>
  <si>
    <t>Попов Д.В., Дмитриев Б.Е.</t>
  </si>
  <si>
    <t>СМИРНОВ Евгений Борисович</t>
  </si>
  <si>
    <t>05.01.1989, МС</t>
  </si>
  <si>
    <t>Новосибирская, СГУПС, 4курс, БИ-411группа</t>
  </si>
  <si>
    <t>Плотников С.В.</t>
  </si>
  <si>
    <t>СИНЮКОВ Иван Васильевич</t>
  </si>
  <si>
    <t>11.04.1987, МС</t>
  </si>
  <si>
    <t>Пензенская, ПГПУ им.В.Г.Белинского</t>
  </si>
  <si>
    <t>Можаров О.В., Аникин М.С,</t>
  </si>
  <si>
    <t>22.07.1987, МС</t>
  </si>
  <si>
    <t>Свиягина Е.В.</t>
  </si>
  <si>
    <t>С.Петербург, СПбГУНиПТ, 2курс, 223гр.</t>
  </si>
  <si>
    <t>Зверев С.А, Григорьев С.А,</t>
  </si>
  <si>
    <t>С.Петербург, СПбГУНиПТ, 4курс, 441гр.</t>
  </si>
  <si>
    <t>ПРОВОДИН Роман Владимирович</t>
  </si>
  <si>
    <t>23.01.1989, МС</t>
  </si>
  <si>
    <t>Саратовская, СГАП 4курс, 402 группа</t>
  </si>
  <si>
    <t>Нилогов В.В.</t>
  </si>
  <si>
    <t>в.к.    90    кг.</t>
  </si>
  <si>
    <t>МАРУХНО Виктор Иванович</t>
  </si>
  <si>
    <t>05.08.1991, КМС</t>
  </si>
  <si>
    <t>КНЯЗЕВ Руслан Ринатович</t>
  </si>
  <si>
    <t>20.05.1989, КМС</t>
  </si>
  <si>
    <t>ПЕТРОВ Константин Сергеевич</t>
  </si>
  <si>
    <t>СПАСЕННИКОВ Олег Сергеевич</t>
  </si>
  <si>
    <t>15.02.1987, МС</t>
  </si>
  <si>
    <t>КРАСНОВ Дмитрий Константинович</t>
  </si>
  <si>
    <t>финальная группа</t>
  </si>
  <si>
    <t>А1</t>
  </si>
  <si>
    <t>В1</t>
  </si>
  <si>
    <t>В2</t>
  </si>
  <si>
    <t>А2</t>
  </si>
  <si>
    <t>Приморский кр., ДВГТУ, ДН-9902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</si>
  <si>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</si>
  <si>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</si>
  <si>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</si>
  <si>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</si>
  <si>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</si>
  <si>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</si>
  <si>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</si>
  <si>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</si>
  <si>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</si>
  <si>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</si>
  <si>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</si>
  <si>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Старостин В.Ю., Кулик Н.Г.</t>
  </si>
  <si>
    <t>27.03.1988, МС</t>
  </si>
  <si>
    <t>0.00</t>
  </si>
  <si>
    <t>5.00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</si>
</sst>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7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 Narrow"/>
      <family val="2"/>
    </font>
    <font>
      <b/>
      <sz val="10"/>
      <color indexed="18"/>
      <name val="Arial Narrow"/>
      <family val="2"/>
    </font>
    <font>
      <sz val="9"/>
      <color indexed="18"/>
      <name val="Arial Narrow"/>
      <family val="2"/>
    </font>
    <font>
      <sz val="10"/>
      <color indexed="18"/>
      <name val="Arial"/>
      <family val="2"/>
    </font>
    <font>
      <sz val="8"/>
      <color indexed="18"/>
      <name val="Arial Narrow"/>
      <family val="2"/>
    </font>
    <font>
      <b/>
      <sz val="12"/>
      <color indexed="18"/>
      <name val="Arial Narrow"/>
      <family val="2"/>
    </font>
    <font>
      <b/>
      <i/>
      <sz val="12"/>
      <color indexed="18"/>
      <name val="Arial Narrow"/>
      <family val="2"/>
    </font>
    <font>
      <sz val="12"/>
      <color indexed="18"/>
      <name val="Arial Narrow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9"/>
      <color indexed="9"/>
      <name val="Arial Narrow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9"/>
      <name val="Arial Narrow"/>
      <family val="2"/>
    </font>
    <font>
      <u val="single"/>
      <sz val="10"/>
      <name val="Arial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i/>
      <sz val="12"/>
      <name val="Arial Narrow"/>
      <family val="2"/>
    </font>
    <font>
      <sz val="12"/>
      <name val="Arial"/>
      <family val="2"/>
    </font>
    <font>
      <b/>
      <i/>
      <sz val="16"/>
      <name val="BrushScriptUkrain"/>
      <family val="1"/>
    </font>
    <font>
      <b/>
      <i/>
      <sz val="13"/>
      <name val="BrushScriptUkrain"/>
      <family val="1"/>
    </font>
    <font>
      <b/>
      <sz val="14"/>
      <color indexed="9"/>
      <name val="Arial"/>
      <family val="2"/>
    </font>
    <font>
      <b/>
      <sz val="16"/>
      <color indexed="10"/>
      <name val="CyrillicOld"/>
      <family val="0"/>
    </font>
    <font>
      <b/>
      <i/>
      <sz val="14"/>
      <name val="a_BosaNovaCps"/>
      <family val="5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42" applyFont="1" applyAlignment="1" applyProtection="1">
      <alignment vertical="center" wrapText="1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Border="1" applyAlignment="1">
      <alignment/>
    </xf>
    <xf numFmtId="0" fontId="15" fillId="0" borderId="0" xfId="42" applyFont="1" applyBorder="1" applyAlignment="1" applyProtection="1">
      <alignment/>
      <protection/>
    </xf>
    <xf numFmtId="0" fontId="16" fillId="0" borderId="0" xfId="42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19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8" fillId="0" borderId="0" xfId="0" applyNumberFormat="1" applyFont="1" applyFill="1" applyBorder="1" applyAlignment="1">
      <alignment horizontal="center"/>
    </xf>
    <xf numFmtId="0" fontId="19" fillId="0" borderId="0" xfId="42" applyNumberFormat="1" applyFont="1" applyFill="1" applyBorder="1" applyAlignment="1" applyProtection="1">
      <alignment horizontal="center"/>
      <protection/>
    </xf>
    <xf numFmtId="0" fontId="18" fillId="0" borderId="0" xfId="42" applyNumberFormat="1" applyFont="1" applyFill="1" applyBorder="1" applyAlignment="1" applyProtection="1">
      <alignment horizontal="center"/>
      <protection/>
    </xf>
    <xf numFmtId="0" fontId="1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5" fillId="0" borderId="0" xfId="42" applyNumberFormat="1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23" fillId="0" borderId="0" xfId="42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>
      <alignment horizontal="center"/>
    </xf>
    <xf numFmtId="2" fontId="24" fillId="0" borderId="0" xfId="42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>
      <alignment vertical="center" wrapText="1"/>
    </xf>
    <xf numFmtId="0" fontId="27" fillId="0" borderId="0" xfId="0" applyFont="1" applyAlignment="1">
      <alignment/>
    </xf>
    <xf numFmtId="49" fontId="0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3" fillId="0" borderId="0" xfId="42" applyNumberFormat="1" applyFont="1" applyFill="1" applyBorder="1" applyAlignment="1" applyProtection="1">
      <alignment horizontal="center"/>
      <protection/>
    </xf>
    <xf numFmtId="0" fontId="28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33" borderId="14" xfId="0" applyNumberFormat="1" applyFont="1" applyFill="1" applyBorder="1" applyAlignment="1">
      <alignment horizontal="center"/>
    </xf>
    <xf numFmtId="0" fontId="1" fillId="33" borderId="15" xfId="42" applyNumberFormat="1" applyFont="1" applyFill="1" applyBorder="1" applyAlignment="1" applyProtection="1">
      <alignment horizontal="center"/>
      <protection/>
    </xf>
    <xf numFmtId="0" fontId="0" fillId="33" borderId="16" xfId="42" applyNumberFormat="1" applyFont="1" applyFill="1" applyBorder="1" applyAlignment="1" applyProtection="1">
      <alignment horizontal="center"/>
      <protection/>
    </xf>
    <xf numFmtId="0" fontId="1" fillId="33" borderId="17" xfId="42" applyNumberFormat="1" applyFont="1" applyFill="1" applyBorder="1" applyAlignment="1" applyProtection="1">
      <alignment horizontal="center"/>
      <protection/>
    </xf>
    <xf numFmtId="0" fontId="0" fillId="33" borderId="14" xfId="42" applyNumberFormat="1" applyFont="1" applyFill="1" applyBorder="1" applyAlignment="1" applyProtection="1">
      <alignment horizontal="center"/>
      <protection/>
    </xf>
    <xf numFmtId="0" fontId="0" fillId="33" borderId="18" xfId="0" applyNumberFormat="1" applyFont="1" applyFill="1" applyBorder="1" applyAlignment="1">
      <alignment horizontal="center"/>
    </xf>
    <xf numFmtId="0" fontId="0" fillId="33" borderId="19" xfId="0" applyNumberFormat="1" applyFont="1" applyFill="1" applyBorder="1" applyAlignment="1">
      <alignment horizontal="center"/>
    </xf>
    <xf numFmtId="0" fontId="0" fillId="0" borderId="14" xfId="42" applyNumberFormat="1" applyFont="1" applyFill="1" applyBorder="1" applyAlignment="1" applyProtection="1">
      <alignment horizontal="center"/>
      <protection/>
    </xf>
    <xf numFmtId="0" fontId="0" fillId="0" borderId="20" xfId="42" applyNumberFormat="1" applyFont="1" applyFill="1" applyBorder="1" applyAlignment="1" applyProtection="1">
      <alignment horizontal="center"/>
      <protection/>
    </xf>
    <xf numFmtId="0" fontId="0" fillId="0" borderId="14" xfId="42" applyNumberFormat="1" applyFont="1" applyFill="1" applyBorder="1" applyAlignment="1" applyProtection="1">
      <alignment horizontal="center"/>
      <protection/>
    </xf>
    <xf numFmtId="0" fontId="0" fillId="0" borderId="16" xfId="42" applyNumberFormat="1" applyFont="1" applyFill="1" applyBorder="1" applyAlignment="1" applyProtection="1">
      <alignment horizontal="center"/>
      <protection/>
    </xf>
    <xf numFmtId="0" fontId="0" fillId="0" borderId="21" xfId="42" applyNumberFormat="1" applyFont="1" applyFill="1" applyBorder="1" applyAlignment="1" applyProtection="1">
      <alignment horizontal="center"/>
      <protection/>
    </xf>
    <xf numFmtId="0" fontId="0" fillId="0" borderId="22" xfId="42" applyNumberFormat="1" applyFont="1" applyFill="1" applyBorder="1" applyAlignment="1" applyProtection="1">
      <alignment horizontal="center"/>
      <protection/>
    </xf>
    <xf numFmtId="0" fontId="1" fillId="33" borderId="23" xfId="0" applyNumberFormat="1" applyFont="1" applyFill="1" applyBorder="1" applyAlignment="1">
      <alignment horizontal="center"/>
    </xf>
    <xf numFmtId="0" fontId="1" fillId="0" borderId="24" xfId="42" applyNumberFormat="1" applyFont="1" applyFill="1" applyBorder="1" applyAlignment="1" applyProtection="1">
      <alignment horizontal="center"/>
      <protection/>
    </xf>
    <xf numFmtId="0" fontId="1" fillId="0" borderId="23" xfId="42" applyNumberFormat="1" applyFont="1" applyFill="1" applyBorder="1" applyAlignment="1" applyProtection="1">
      <alignment horizontal="center"/>
      <protection/>
    </xf>
    <xf numFmtId="0" fontId="1" fillId="0" borderId="25" xfId="42" applyNumberFormat="1" applyFont="1" applyFill="1" applyBorder="1" applyAlignment="1" applyProtection="1">
      <alignment horizontal="center"/>
      <protection/>
    </xf>
    <xf numFmtId="0" fontId="1" fillId="0" borderId="17" xfId="42" applyNumberFormat="1" applyFont="1" applyFill="1" applyBorder="1" applyAlignment="1" applyProtection="1">
      <alignment horizontal="center"/>
      <protection/>
    </xf>
    <xf numFmtId="0" fontId="1" fillId="0" borderId="15" xfId="42" applyNumberFormat="1" applyFont="1" applyFill="1" applyBorder="1" applyAlignment="1" applyProtection="1">
      <alignment horizontal="center"/>
      <protection/>
    </xf>
    <xf numFmtId="0" fontId="1" fillId="0" borderId="18" xfId="42" applyNumberFormat="1" applyFont="1" applyFill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0" fillId="0" borderId="17" xfId="0" applyFont="1" applyBorder="1" applyAlignment="1">
      <alignment/>
    </xf>
    <xf numFmtId="0" fontId="29" fillId="0" borderId="17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29" fillId="0" borderId="14" xfId="0" applyFont="1" applyBorder="1" applyAlignment="1">
      <alignment/>
    </xf>
    <xf numFmtId="0" fontId="2" fillId="0" borderId="0" xfId="42" applyFont="1" applyFill="1" applyBorder="1" applyAlignment="1" applyProtection="1">
      <alignment horizontal="center" vertical="center" wrapText="1"/>
      <protection/>
    </xf>
    <xf numFmtId="0" fontId="31" fillId="0" borderId="0" xfId="42" applyNumberFormat="1" applyFont="1" applyFill="1" applyBorder="1" applyAlignment="1" applyProtection="1">
      <alignment horizontal="center" vertical="center" wrapText="1"/>
      <protection/>
    </xf>
    <xf numFmtId="0" fontId="31" fillId="0" borderId="23" xfId="42" applyNumberFormat="1" applyFont="1" applyFill="1" applyBorder="1" applyAlignment="1" applyProtection="1">
      <alignment horizontal="center" vertical="center" wrapText="1"/>
      <protection/>
    </xf>
    <xf numFmtId="0" fontId="31" fillId="0" borderId="26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27" xfId="42" applyFont="1" applyBorder="1" applyAlignment="1" applyProtection="1">
      <alignment vertical="center" wrapText="1"/>
      <protection/>
    </xf>
    <xf numFmtId="0" fontId="2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42" applyFont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30" fillId="0" borderId="0" xfId="42" applyNumberFormat="1" applyFont="1" applyFill="1" applyBorder="1" applyAlignment="1" applyProtection="1">
      <alignment vertical="center" wrapText="1"/>
      <protection/>
    </xf>
    <xf numFmtId="0" fontId="10" fillId="0" borderId="28" xfId="0" applyFont="1" applyFill="1" applyBorder="1" applyAlignment="1">
      <alignment vertical="center" wrapText="1"/>
    </xf>
    <xf numFmtId="0" fontId="17" fillId="0" borderId="0" xfId="42" applyFont="1" applyFill="1" applyBorder="1" applyAlignment="1" applyProtection="1">
      <alignment vertical="center" wrapText="1"/>
      <protection/>
    </xf>
    <xf numFmtId="0" fontId="20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vertical="center"/>
    </xf>
    <xf numFmtId="0" fontId="71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2" fontId="1" fillId="0" borderId="14" xfId="42" applyNumberFormat="1" applyFont="1" applyFill="1" applyBorder="1" applyAlignment="1" applyProtection="1">
      <alignment horizontal="center" vertical="center"/>
      <protection/>
    </xf>
    <xf numFmtId="180" fontId="0" fillId="0" borderId="16" xfId="42" applyNumberFormat="1" applyFont="1" applyFill="1" applyBorder="1" applyAlignment="1" applyProtection="1">
      <alignment horizontal="center"/>
      <protection/>
    </xf>
    <xf numFmtId="180" fontId="0" fillId="0" borderId="14" xfId="42" applyNumberFormat="1" applyFont="1" applyFill="1" applyBorder="1" applyAlignment="1" applyProtection="1">
      <alignment horizontal="center"/>
      <protection/>
    </xf>
    <xf numFmtId="0" fontId="0" fillId="0" borderId="20" xfId="42" applyNumberFormat="1" applyFont="1" applyFill="1" applyBorder="1" applyAlignment="1" applyProtection="1">
      <alignment horizontal="center"/>
      <protection/>
    </xf>
    <xf numFmtId="0" fontId="0" fillId="0" borderId="21" xfId="42" applyNumberFormat="1" applyFont="1" applyFill="1" applyBorder="1" applyAlignment="1" applyProtection="1">
      <alignment horizontal="center"/>
      <protection/>
    </xf>
    <xf numFmtId="180" fontId="0" fillId="0" borderId="20" xfId="42" applyNumberFormat="1" applyFont="1" applyFill="1" applyBorder="1" applyAlignment="1" applyProtection="1">
      <alignment horizontal="center"/>
      <protection/>
    </xf>
    <xf numFmtId="180" fontId="0" fillId="0" borderId="22" xfId="42" applyNumberFormat="1" applyFont="1" applyFill="1" applyBorder="1" applyAlignment="1" applyProtection="1">
      <alignment horizontal="center"/>
      <protection/>
    </xf>
    <xf numFmtId="0" fontId="0" fillId="0" borderId="22" xfId="42" applyNumberFormat="1" applyFont="1" applyFill="1" applyBorder="1" applyAlignment="1" applyProtection="1">
      <alignment horizontal="center"/>
      <protection/>
    </xf>
    <xf numFmtId="180" fontId="0" fillId="0" borderId="14" xfId="42" applyNumberFormat="1" applyFont="1" applyFill="1" applyBorder="1" applyAlignment="1" applyProtection="1">
      <alignment horizontal="center"/>
      <protection/>
    </xf>
    <xf numFmtId="180" fontId="0" fillId="0" borderId="16" xfId="42" applyNumberFormat="1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27" xfId="42" applyFont="1" applyBorder="1" applyAlignment="1" applyProtection="1">
      <alignment horizontal="center" vertical="center" wrapText="1"/>
      <protection/>
    </xf>
    <xf numFmtId="0" fontId="34" fillId="34" borderId="30" xfId="42" applyNumberFormat="1" applyFont="1" applyFill="1" applyBorder="1" applyAlignment="1" applyProtection="1">
      <alignment horizontal="center" vertical="center" wrapText="1"/>
      <protection/>
    </xf>
    <xf numFmtId="0" fontId="34" fillId="34" borderId="31" xfId="42" applyNumberFormat="1" applyFont="1" applyFill="1" applyBorder="1" applyAlignment="1" applyProtection="1">
      <alignment horizontal="center" vertical="center" wrapText="1"/>
      <protection/>
    </xf>
    <xf numFmtId="0" fontId="34" fillId="34" borderId="32" xfId="42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 horizontal="center" vertical="center"/>
    </xf>
    <xf numFmtId="0" fontId="0" fillId="0" borderId="14" xfId="42" applyFont="1" applyBorder="1" applyAlignment="1" applyProtection="1">
      <alignment horizontal="center" vertical="center" wrapText="1"/>
      <protection/>
    </xf>
    <xf numFmtId="0" fontId="32" fillId="35" borderId="30" xfId="42" applyFont="1" applyFill="1" applyBorder="1" applyAlignment="1" applyProtection="1">
      <alignment horizontal="center" vertical="center"/>
      <protection/>
    </xf>
    <xf numFmtId="0" fontId="32" fillId="35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1" fillId="0" borderId="0" xfId="42" applyFont="1" applyAlignment="1" applyProtection="1">
      <alignment horizontal="left"/>
      <protection/>
    </xf>
    <xf numFmtId="0" fontId="10" fillId="0" borderId="0" xfId="0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3" fillId="0" borderId="41" xfId="42" applyFont="1" applyBorder="1" applyAlignment="1" applyProtection="1">
      <alignment horizontal="left" vertical="center" wrapText="1"/>
      <protection/>
    </xf>
    <xf numFmtId="0" fontId="23" fillId="0" borderId="33" xfId="42" applyFont="1" applyBorder="1" applyAlignment="1" applyProtection="1">
      <alignment horizontal="left" vertical="center" wrapText="1"/>
      <protection/>
    </xf>
    <xf numFmtId="0" fontId="23" fillId="0" borderId="29" xfId="42" applyFont="1" applyBorder="1" applyAlignment="1" applyProtection="1">
      <alignment horizontal="left" vertical="center" wrapText="1"/>
      <protection/>
    </xf>
    <xf numFmtId="0" fontId="25" fillId="0" borderId="29" xfId="0" applyFont="1" applyBorder="1" applyAlignment="1">
      <alignment horizontal="left" vertical="center" wrapText="1"/>
    </xf>
    <xf numFmtId="0" fontId="23" fillId="0" borderId="40" xfId="42" applyFont="1" applyBorder="1" applyAlignment="1" applyProtection="1">
      <alignment horizontal="left" vertical="center" wrapText="1"/>
      <protection/>
    </xf>
    <xf numFmtId="0" fontId="25" fillId="0" borderId="40" xfId="0" applyFont="1" applyBorder="1" applyAlignment="1">
      <alignment horizontal="left" vertical="center" wrapText="1"/>
    </xf>
    <xf numFmtId="0" fontId="23" fillId="0" borderId="42" xfId="42" applyFont="1" applyBorder="1" applyAlignment="1" applyProtection="1">
      <alignment horizontal="left" vertical="center" wrapText="1"/>
      <protection/>
    </xf>
    <xf numFmtId="0" fontId="5" fillId="0" borderId="4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center" vertical="center" wrapText="1"/>
    </xf>
    <xf numFmtId="0" fontId="23" fillId="0" borderId="47" xfId="42" applyFont="1" applyBorder="1" applyAlignment="1" applyProtection="1">
      <alignment horizontal="left" vertical="center" wrapText="1"/>
      <protection/>
    </xf>
    <xf numFmtId="0" fontId="25" fillId="0" borderId="47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23" fillId="0" borderId="46" xfId="42" applyFont="1" applyBorder="1" applyAlignment="1" applyProtection="1">
      <alignment horizontal="left" vertical="center" wrapText="1"/>
      <protection/>
    </xf>
    <xf numFmtId="0" fontId="23" fillId="0" borderId="43" xfId="42" applyFont="1" applyBorder="1" applyAlignment="1" applyProtection="1">
      <alignment horizontal="left" vertical="center" wrapText="1"/>
      <protection/>
    </xf>
    <xf numFmtId="0" fontId="23" fillId="0" borderId="39" xfId="42" applyFont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2" fillId="35" borderId="56" xfId="42" applyFont="1" applyFill="1" applyBorder="1" applyAlignment="1" applyProtection="1">
      <alignment horizontal="center" vertical="center"/>
      <protection/>
    </xf>
    <xf numFmtId="0" fontId="32" fillId="35" borderId="23" xfId="0" applyFont="1" applyFill="1" applyBorder="1" applyAlignment="1">
      <alignment horizontal="center" vertical="center"/>
    </xf>
    <xf numFmtId="0" fontId="32" fillId="35" borderId="26" xfId="0" applyFont="1" applyFill="1" applyBorder="1" applyAlignment="1">
      <alignment horizontal="center" vertical="center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0" fillId="0" borderId="57" xfId="42" applyFont="1" applyBorder="1" applyAlignment="1" applyProtection="1">
      <alignment horizontal="center" vertical="center" wrapText="1"/>
      <protection/>
    </xf>
    <xf numFmtId="0" fontId="25" fillId="0" borderId="55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0" fontId="26" fillId="0" borderId="27" xfId="0" applyFont="1" applyBorder="1" applyAlignment="1">
      <alignment horizontal="right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23" fillId="0" borderId="58" xfId="42" applyFont="1" applyBorder="1" applyAlignment="1" applyProtection="1">
      <alignment horizontal="left" vertical="center" wrapText="1"/>
      <protection/>
    </xf>
    <xf numFmtId="0" fontId="23" fillId="0" borderId="51" xfId="42" applyFont="1" applyBorder="1" applyAlignment="1" applyProtection="1">
      <alignment horizontal="left" vertical="center" wrapText="1"/>
      <protection/>
    </xf>
    <xf numFmtId="0" fontId="29" fillId="0" borderId="0" xfId="42" applyFont="1" applyAlignment="1" applyProtection="1">
      <alignment horizontal="center" vertical="center" wrapText="1"/>
      <protection/>
    </xf>
    <xf numFmtId="0" fontId="2" fillId="0" borderId="0" xfId="42" applyFont="1" applyAlignment="1" applyProtection="1">
      <alignment horizontal="center" vertical="center" wrapText="1"/>
      <protection/>
    </xf>
    <xf numFmtId="0" fontId="0" fillId="0" borderId="29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9" xfId="0" applyFont="1" applyBorder="1" applyAlignment="1">
      <alignment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9" xfId="0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85725</xdr:rowOff>
    </xdr:from>
    <xdr:to>
      <xdr:col>1</xdr:col>
      <xdr:colOff>76200</xdr:colOff>
      <xdr:row>2</xdr:row>
      <xdr:rowOff>95250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809625</xdr:colOff>
      <xdr:row>0</xdr:row>
      <xdr:rowOff>0</xdr:rowOff>
    </xdr:from>
    <xdr:to>
      <xdr:col>6</xdr:col>
      <xdr:colOff>1419225</xdr:colOff>
      <xdr:row>2</xdr:row>
      <xdr:rowOff>47625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0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0</xdr:rowOff>
    </xdr:from>
    <xdr:to>
      <xdr:col>1</xdr:col>
      <xdr:colOff>971550</xdr:colOff>
      <xdr:row>1</xdr:row>
      <xdr:rowOff>95250</xdr:rowOff>
    </xdr:to>
    <xdr:pic>
      <xdr:nvPicPr>
        <xdr:cNvPr id="1" name="Picture 2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0"/>
          <a:ext cx="533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428625</xdr:colOff>
      <xdr:row>1</xdr:row>
      <xdr:rowOff>333375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38100</xdr:rowOff>
    </xdr:from>
    <xdr:to>
      <xdr:col>1</xdr:col>
      <xdr:colOff>276225</xdr:colOff>
      <xdr:row>2</xdr:row>
      <xdr:rowOff>114300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II Всероссийская летняя Универсиада 2010г.</v>
          </cell>
        </row>
        <row r="3">
          <cell r="A3" t="str">
            <v>25-28 июня 2010г.</v>
          </cell>
        </row>
        <row r="6">
          <cell r="A6" t="str">
            <v>Гл. судья, судья МК</v>
          </cell>
          <cell r="G6" t="str">
            <v>Лебедев А.А.</v>
          </cell>
        </row>
        <row r="7">
          <cell r="G7" t="str">
            <v>г.Москва</v>
          </cell>
        </row>
        <row r="8">
          <cell r="G8" t="str">
            <v>Пчелов С.Г.</v>
          </cell>
        </row>
        <row r="9">
          <cell r="G9" t="str">
            <v>г.Чебоксары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56"/>
  <sheetViews>
    <sheetView zoomScalePageLayoutView="0" workbookViewId="0" topLeftCell="A1">
      <selection activeCell="G39" sqref="A1:G39"/>
    </sheetView>
  </sheetViews>
  <sheetFormatPr defaultColWidth="9.140625" defaultRowHeight="12.75"/>
  <cols>
    <col min="1" max="1" width="7.28125" style="0" customWidth="1"/>
    <col min="2" max="2" width="8.00390625" style="0" customWidth="1"/>
    <col min="3" max="3" width="22.8515625" style="0" customWidth="1"/>
    <col min="4" max="4" width="11.00390625" style="0" customWidth="1"/>
    <col min="5" max="5" width="17.140625" style="0" customWidth="1"/>
    <col min="7" max="7" width="21.421875" style="0" customWidth="1"/>
  </cols>
  <sheetData>
    <row r="1" spans="1:12" ht="32.25" customHeight="1">
      <c r="A1" s="135" t="s">
        <v>17</v>
      </c>
      <c r="B1" s="135"/>
      <c r="C1" s="135"/>
      <c r="D1" s="135"/>
      <c r="E1" s="135"/>
      <c r="F1" s="135"/>
      <c r="G1" s="135"/>
      <c r="H1" s="112"/>
      <c r="I1" s="112"/>
      <c r="J1" s="112"/>
      <c r="K1" s="112"/>
      <c r="L1" s="112"/>
    </row>
    <row r="2" ht="8.25" customHeight="1" thickBot="1"/>
    <row r="3" spans="1:7" ht="45.75" customHeight="1" thickBot="1">
      <c r="A3" s="130" t="s">
        <v>15</v>
      </c>
      <c r="B3" s="130"/>
      <c r="C3" s="131"/>
      <c r="D3" s="132" t="str">
        <f>HYPERLINK('[2]реквизиты'!$A$2)</f>
        <v>II Всероссийская летняя Универсиада 2010г.</v>
      </c>
      <c r="E3" s="133"/>
      <c r="F3" s="133"/>
      <c r="G3" s="134"/>
    </row>
    <row r="4" spans="1:7" ht="10.5" customHeight="1" thickBot="1">
      <c r="A4" s="93"/>
      <c r="B4" s="93"/>
      <c r="C4" s="93"/>
      <c r="D4" s="94"/>
      <c r="E4" s="94"/>
      <c r="F4" s="95"/>
      <c r="G4" s="96"/>
    </row>
    <row r="5" spans="1:7" ht="27" customHeight="1" thickBot="1">
      <c r="A5" s="136" t="str">
        <f>HYPERLINK('[2]реквизиты'!$A$3)</f>
        <v>25-28 июня 2010г.</v>
      </c>
      <c r="B5" s="136"/>
      <c r="C5" s="136"/>
      <c r="D5" s="97"/>
      <c r="E5" s="98"/>
      <c r="F5" s="137" t="str">
        <f>HYPERLINK('пр.взвешивания'!E3)</f>
        <v>в.к.    90    кг.</v>
      </c>
      <c r="G5" s="138"/>
    </row>
    <row r="6" spans="1:7" ht="12.75">
      <c r="A6" s="126" t="s">
        <v>14</v>
      </c>
      <c r="B6" s="126" t="s">
        <v>0</v>
      </c>
      <c r="C6" s="126" t="s">
        <v>1</v>
      </c>
      <c r="D6" s="126" t="s">
        <v>10</v>
      </c>
      <c r="E6" s="126" t="s">
        <v>11</v>
      </c>
      <c r="F6" s="126" t="s">
        <v>12</v>
      </c>
      <c r="G6" s="126" t="s">
        <v>13</v>
      </c>
    </row>
    <row r="7" spans="1:7" ht="12.75" customHeight="1">
      <c r="A7" s="126"/>
      <c r="B7" s="126"/>
      <c r="C7" s="126"/>
      <c r="D7" s="126"/>
      <c r="E7" s="126"/>
      <c r="F7" s="126"/>
      <c r="G7" s="126"/>
    </row>
    <row r="8" spans="1:7" ht="12.75" customHeight="1">
      <c r="A8" s="127" t="s">
        <v>68</v>
      </c>
      <c r="B8" s="128">
        <v>5</v>
      </c>
      <c r="C8" s="125" t="str">
        <f>VLOOKUP(B8,'пр.взвешивания'!B6:G40,2,FALSE)</f>
        <v>КУРГИНЯН Эдуард Славикович</v>
      </c>
      <c r="D8" s="125" t="str">
        <f>VLOOKUP(B8,'пр.взвешивания'!B6:G29,3,FALSE)</f>
        <v>16.12.1986, МСМК</v>
      </c>
      <c r="E8" s="125" t="str">
        <f>VLOOKUP(B8,'пр.взвешивания'!B6:G29,4,FALSE)</f>
        <v>Краснодаркий кр, АГПУ</v>
      </c>
      <c r="F8" s="125">
        <f>VLOOKUP(B8,'пр.взвешивания'!B6:G29,5,FALSE)</f>
        <v>0</v>
      </c>
      <c r="G8" s="125" t="str">
        <f>VLOOKUP(B8,'пр.взвешивания'!B6:G29,6,FALSE)</f>
        <v>Бабоян Р.М.</v>
      </c>
    </row>
    <row r="9" spans="1:7" ht="12.75" customHeight="1">
      <c r="A9" s="127"/>
      <c r="B9" s="128"/>
      <c r="C9" s="125"/>
      <c r="D9" s="125"/>
      <c r="E9" s="125"/>
      <c r="F9" s="125"/>
      <c r="G9" s="125"/>
    </row>
    <row r="10" spans="1:7" ht="12.75" customHeight="1">
      <c r="A10" s="127" t="s">
        <v>69</v>
      </c>
      <c r="B10" s="128">
        <v>10</v>
      </c>
      <c r="C10" s="125" t="str">
        <f>VLOOKUP(B10,'пр.взвешивания'!B5:G40,2,FALSE)</f>
        <v>ПЕТРОВ Константин Сергеевич</v>
      </c>
      <c r="D10" s="125" t="str">
        <f>VLOOKUP(B10,'пр.взвешивания'!B6:G31,3,FALSE)</f>
        <v>27.03.1988, МС</v>
      </c>
      <c r="E10" s="125" t="str">
        <f>VLOOKUP(B10,'пр.взвешивания'!B6:G31,4,FALSE)</f>
        <v>Москва, РГУФКСиТ</v>
      </c>
      <c r="F10" s="125">
        <f>VLOOKUP(B10,'пр.взвешивания'!B6:G31,5,FALSE)</f>
        <v>0</v>
      </c>
      <c r="G10" s="125" t="str">
        <f>VLOOKUP(B10,'пр.взвешивания'!B6:G31,6,FALSE)</f>
        <v>Старостин В.Ю., Кулик Н.Г.</v>
      </c>
    </row>
    <row r="11" spans="1:7" ht="12.75" customHeight="1">
      <c r="A11" s="127"/>
      <c r="B11" s="129"/>
      <c r="C11" s="125"/>
      <c r="D11" s="125"/>
      <c r="E11" s="125"/>
      <c r="F11" s="125"/>
      <c r="G11" s="125"/>
    </row>
    <row r="12" spans="1:7" ht="12.75" customHeight="1">
      <c r="A12" s="127" t="s">
        <v>70</v>
      </c>
      <c r="B12" s="128">
        <v>6</v>
      </c>
      <c r="C12" s="125" t="str">
        <f>VLOOKUP(B12,'пр.взвешивания'!B5:G40,2,FALSE)</f>
        <v>МАРУХНО Виктор Иванович</v>
      </c>
      <c r="D12" s="125" t="str">
        <f>VLOOKUP(B12,'пр.взвешивания'!B6:G33,3,FALSE)</f>
        <v>05.08.1991, КМС</v>
      </c>
      <c r="E12" s="125" t="str">
        <f>VLOOKUP(B12,'пр.взвешивания'!B6:G33,4,FALSE)</f>
        <v>С.Петербург, СПбГУНиПТ, 2курс, 223гр.</v>
      </c>
      <c r="F12" s="125">
        <f>VLOOKUP(B12,'пр.взвешивания'!B6:G33,5,FALSE)</f>
        <v>0</v>
      </c>
      <c r="G12" s="125" t="str">
        <f>VLOOKUP(B12,'пр.взвешивания'!B6:G33,6,FALSE)</f>
        <v>Зверев С.А, Григорьев С.А,</v>
      </c>
    </row>
    <row r="13" spans="1:7" ht="12.75" customHeight="1">
      <c r="A13" s="127"/>
      <c r="B13" s="129"/>
      <c r="C13" s="125"/>
      <c r="D13" s="125"/>
      <c r="E13" s="125"/>
      <c r="F13" s="125"/>
      <c r="G13" s="125"/>
    </row>
    <row r="14" spans="1:7" ht="12.75" customHeight="1">
      <c r="A14" s="127" t="s">
        <v>70</v>
      </c>
      <c r="B14" s="128">
        <v>12</v>
      </c>
      <c r="C14" s="125" t="str">
        <f>VLOOKUP(B14,'пр.взвешивания'!B5:G40,2,FALSE)</f>
        <v>СПАСЕННИКОВ Олег Сергеевич</v>
      </c>
      <c r="D14" s="125" t="str">
        <f>VLOOKUP(B14,'пр.взвешивания'!B6:G35,3,FALSE)</f>
        <v>22.07.1987, МС</v>
      </c>
      <c r="E14" s="125" t="str">
        <f>VLOOKUP(B14,'пр.взвешивания'!B6:G35,4,FALSE)</f>
        <v>Приморский кр., ДВГТУ, ДН-9902</v>
      </c>
      <c r="F14" s="125">
        <f>VLOOKUP(B14,'пр.взвешивания'!B6:G35,5,FALSE)</f>
        <v>0</v>
      </c>
      <c r="G14" s="125" t="str">
        <f>VLOOKUP(B14,'пр.взвешивания'!B6:G35,6,FALSE)</f>
        <v>Свиягина Е.В.</v>
      </c>
    </row>
    <row r="15" spans="1:7" ht="12.75" customHeight="1">
      <c r="A15" s="127"/>
      <c r="B15" s="129"/>
      <c r="C15" s="125"/>
      <c r="D15" s="125"/>
      <c r="E15" s="125"/>
      <c r="F15" s="125"/>
      <c r="G15" s="125"/>
    </row>
    <row r="16" spans="1:7" ht="12.75" customHeight="1">
      <c r="A16" s="127" t="s">
        <v>71</v>
      </c>
      <c r="B16" s="128">
        <v>8</v>
      </c>
      <c r="C16" s="125" t="str">
        <f>VLOOKUP(B16,'пр.взвешивания'!B5:G40,2,FALSE)</f>
        <v>МАКСИМОВ Евгений Олегович</v>
      </c>
      <c r="D16" s="125" t="str">
        <f>VLOOKUP(B16,'пр.взвешивания'!B6:G37,3,FALSE)</f>
        <v>05.03.1987, МС</v>
      </c>
      <c r="E16" s="125" t="str">
        <f>VLOOKUP(B16,'пр.взвешивания'!B6:G37,4,FALSE)</f>
        <v>Москва, МГУПИ, выпускник 2009</v>
      </c>
      <c r="F16" s="125">
        <f>VLOOKUP(B16,'пр.взвешивания'!B6:G37,5,FALSE)</f>
        <v>0</v>
      </c>
      <c r="G16" s="125" t="str">
        <f>VLOOKUP(B16,'пр.взвешивания'!B6:G37,6,FALSE)</f>
        <v>Николайчик В.К.</v>
      </c>
    </row>
    <row r="17" spans="1:7" ht="12.75" customHeight="1">
      <c r="A17" s="127"/>
      <c r="B17" s="129"/>
      <c r="C17" s="125"/>
      <c r="D17" s="125"/>
      <c r="E17" s="125"/>
      <c r="F17" s="125"/>
      <c r="G17" s="125"/>
    </row>
    <row r="18" spans="1:7" ht="12.75" customHeight="1">
      <c r="A18" s="127" t="s">
        <v>72</v>
      </c>
      <c r="B18" s="128">
        <v>1</v>
      </c>
      <c r="C18" s="125" t="str">
        <f>VLOOKUP(B18,'пр.взвешивания'!B5:G40,2,FALSE)</f>
        <v>СИНЮКОВ Иван Васильевич</v>
      </c>
      <c r="D18" s="125" t="str">
        <f>VLOOKUP(B18,'пр.взвешивания'!B6:G39,3,FALSE)</f>
        <v>11.04.1987, МС</v>
      </c>
      <c r="E18" s="125" t="str">
        <f>VLOOKUP(B18,'пр.взвешивания'!B6:G39,4,FALSE)</f>
        <v>Пензенская, ПГПУ им.В.Г.Белинского</v>
      </c>
      <c r="F18" s="125">
        <f>VLOOKUP(B18,'пр.взвешивания'!B6:G39,5,FALSE)</f>
        <v>0</v>
      </c>
      <c r="G18" s="125" t="str">
        <f>VLOOKUP(B18,'пр.взвешивания'!B6:G39,6,FALSE)</f>
        <v>Можаров О.В., Аникин М.С,</v>
      </c>
    </row>
    <row r="19" spans="1:7" ht="12.75" customHeight="1">
      <c r="A19" s="127"/>
      <c r="B19" s="129"/>
      <c r="C19" s="125"/>
      <c r="D19" s="125"/>
      <c r="E19" s="125"/>
      <c r="F19" s="125"/>
      <c r="G19" s="125"/>
    </row>
    <row r="20" spans="1:7" ht="12.75" customHeight="1">
      <c r="A20" s="127" t="s">
        <v>73</v>
      </c>
      <c r="B20" s="128">
        <v>9</v>
      </c>
      <c r="C20" s="125" t="str">
        <f>VLOOKUP(B20,'пр.взвешивания'!B5:G40,2,FALSE)</f>
        <v>КНЯЗЕВ Руслан Ринатович</v>
      </c>
      <c r="D20" s="125" t="str">
        <f>VLOOKUP(B20,'пр.взвешивания'!B6:G41,3,FALSE)</f>
        <v>20.05.1989, КМС</v>
      </c>
      <c r="E20" s="125" t="str">
        <f>VLOOKUP(B20,'пр.взвешивания'!B6:G41,4,FALSE)</f>
        <v>С.Петербург, СПбГУНиПТ, 4курс, 441гр.</v>
      </c>
      <c r="F20" s="125">
        <f>VLOOKUP(B20,'пр.взвешивания'!B6:G41,5,FALSE)</f>
        <v>0</v>
      </c>
      <c r="G20" s="125" t="str">
        <f>VLOOKUP(B20,'пр.взвешивания'!B6:G41,6,FALSE)</f>
        <v>Зверев С.А, Григорьев С.А,</v>
      </c>
    </row>
    <row r="21" spans="1:7" ht="12.75" customHeight="1">
      <c r="A21" s="127"/>
      <c r="B21" s="129"/>
      <c r="C21" s="125"/>
      <c r="D21" s="125"/>
      <c r="E21" s="125"/>
      <c r="F21" s="125"/>
      <c r="G21" s="125"/>
    </row>
    <row r="22" spans="1:7" ht="12.75" customHeight="1">
      <c r="A22" s="127" t="s">
        <v>74</v>
      </c>
      <c r="B22" s="128">
        <v>4</v>
      </c>
      <c r="C22" s="125" t="str">
        <f>VLOOKUP(B22,'пр.взвешивания'!B5:G40,2,FALSE)</f>
        <v>СМИРНОВ Евгений Борисович</v>
      </c>
      <c r="D22" s="125" t="str">
        <f>VLOOKUP(B22,'пр.взвешивания'!B6:G43,3,FALSE)</f>
        <v>05.01.1989, МС</v>
      </c>
      <c r="E22" s="125" t="str">
        <f>VLOOKUP(B22,'пр.взвешивания'!B6:G43,4,FALSE)</f>
        <v>Новосибирская, СГУПС, 4курс, БИ-411группа</v>
      </c>
      <c r="F22" s="125">
        <f>VLOOKUP(B22,'пр.взвешивания'!B6:G43,5,FALSE)</f>
        <v>0</v>
      </c>
      <c r="G22" s="125" t="str">
        <f>VLOOKUP(B22,'пр.взвешивания'!B6:G43,6,FALSE)</f>
        <v>Плотников С.В.</v>
      </c>
    </row>
    <row r="23" spans="1:7" ht="12.75" customHeight="1">
      <c r="A23" s="127"/>
      <c r="B23" s="129"/>
      <c r="C23" s="125"/>
      <c r="D23" s="125"/>
      <c r="E23" s="125"/>
      <c r="F23" s="125"/>
      <c r="G23" s="125"/>
    </row>
    <row r="24" spans="1:7" ht="12.75" customHeight="1">
      <c r="A24" s="127" t="s">
        <v>75</v>
      </c>
      <c r="B24" s="128">
        <v>2</v>
      </c>
      <c r="C24" s="125" t="str">
        <f>VLOOKUP(B24,'пр.взвешивания'!B5:G40,2,FALSE)</f>
        <v>КРАСНОВ Дмитрий Константинович</v>
      </c>
      <c r="D24" s="125" t="str">
        <f>VLOOKUP(B24,'пр.взвешивания'!B6:G45,3,FALSE)</f>
        <v>15.02.1987, МС</v>
      </c>
      <c r="E24" s="125" t="str">
        <f>VLOOKUP(B24,'пр.взвешивания'!B6:G45,4,FALSE)</f>
        <v>Москва, РГУФКСиТ</v>
      </c>
      <c r="F24" s="125">
        <f>VLOOKUP(B24,'пр.взвешивания'!B6:G45,5,FALSE)</f>
        <v>0</v>
      </c>
      <c r="G24" s="125" t="str">
        <f>VLOOKUP(B24,'пр.взвешивания'!B6:G45,6,FALSE)</f>
        <v>Попов Д.В., Дмитриев Б.Е.</v>
      </c>
    </row>
    <row r="25" spans="1:7" ht="12.75" customHeight="1">
      <c r="A25" s="127"/>
      <c r="B25" s="129"/>
      <c r="C25" s="125"/>
      <c r="D25" s="125"/>
      <c r="E25" s="125"/>
      <c r="F25" s="125"/>
      <c r="G25" s="125"/>
    </row>
    <row r="26" spans="1:7" ht="12.75" customHeight="1">
      <c r="A26" s="127" t="s">
        <v>76</v>
      </c>
      <c r="B26" s="128">
        <v>11</v>
      </c>
      <c r="C26" s="125" t="str">
        <f>VLOOKUP(B26,'пр.взвешивания'!B5:G40,2,FALSE)</f>
        <v>ПРОВОДИН Роман Владимирович</v>
      </c>
      <c r="D26" s="125" t="str">
        <f>VLOOKUP(B26,'пр.взвешивания'!B6:G47,3,FALSE)</f>
        <v>23.01.1989, МС</v>
      </c>
      <c r="E26" s="125" t="str">
        <f>VLOOKUP(B26,'пр.взвешивания'!B6:G47,4,FALSE)</f>
        <v>Саратовская, СГАП 4курс, 402 группа</v>
      </c>
      <c r="F26" s="125">
        <f>VLOOKUP(B26,'пр.взвешивания'!B6:G47,5,FALSE)</f>
        <v>0</v>
      </c>
      <c r="G26" s="125" t="str">
        <f>VLOOKUP(B26,'пр.взвешивания'!B6:G47,6,FALSE)</f>
        <v>Нилогов В.В.</v>
      </c>
    </row>
    <row r="27" spans="1:7" ht="12.75" customHeight="1">
      <c r="A27" s="127"/>
      <c r="B27" s="129"/>
      <c r="C27" s="125"/>
      <c r="D27" s="125"/>
      <c r="E27" s="125"/>
      <c r="F27" s="125"/>
      <c r="G27" s="125"/>
    </row>
    <row r="28" spans="1:7" ht="12.75" customHeight="1">
      <c r="A28" s="127" t="s">
        <v>77</v>
      </c>
      <c r="B28" s="128">
        <v>7</v>
      </c>
      <c r="C28" s="125" t="str">
        <f>VLOOKUP(B28,'пр.взвешивания'!B5:G40,2,FALSE)</f>
        <v>АЛИМИРЗОЕВ Агамирзе Магомедмирзоевич</v>
      </c>
      <c r="D28" s="125" t="str">
        <f>VLOOKUP(B28,'пр.взвешивания'!B6:G49,3,FALSE)</f>
        <v>28.11.1990, КМС</v>
      </c>
      <c r="E28" s="125" t="str">
        <f>VLOOKUP(B28,'пр.взвешивания'!B6:G49,4,FALSE)</f>
        <v>Владимирская, ВЮИ ФСИН России</v>
      </c>
      <c r="F28" s="125">
        <f>VLOOKUP(B28,'пр.взвешивания'!B6:G49,5,FALSE)</f>
        <v>0</v>
      </c>
      <c r="G28" s="125" t="str">
        <f>VLOOKUP(B28,'пр.взвешивания'!B6:G49,6,FALSE)</f>
        <v>Логвинов А.В.</v>
      </c>
    </row>
    <row r="29" spans="1:7" ht="12.75" customHeight="1">
      <c r="A29" s="127"/>
      <c r="B29" s="129"/>
      <c r="C29" s="125"/>
      <c r="D29" s="125"/>
      <c r="E29" s="125"/>
      <c r="F29" s="125"/>
      <c r="G29" s="125"/>
    </row>
    <row r="30" spans="1:7" ht="12.75" customHeight="1">
      <c r="A30" s="127" t="s">
        <v>78</v>
      </c>
      <c r="B30" s="128">
        <v>3</v>
      </c>
      <c r="C30" s="125" t="str">
        <f>VLOOKUP(B30,'пр.взвешивания'!B7:G42,2,FALSE)</f>
        <v>ИВАНОВ Анатолий Викторович</v>
      </c>
      <c r="D30" s="125" t="str">
        <f>VLOOKUP(B30,'пр.взвешивания'!B6:G51,3,FALSE)</f>
        <v>05.02.1987, МС</v>
      </c>
      <c r="E30" s="125" t="str">
        <f>VLOOKUP(B30,'пр.взвешивания'!B6:G51,4,FALSE)</f>
        <v>Курганская, КГУ выпускник</v>
      </c>
      <c r="F30" s="125">
        <f>VLOOKUP(B30,'пр.взвешивания'!B6:G51,5,FALSE)</f>
        <v>0</v>
      </c>
      <c r="G30" s="125" t="str">
        <f>VLOOKUP(B30,'пр.взвешивания'!B6:G51,6,FALSE)</f>
        <v>Родионов А.П.</v>
      </c>
    </row>
    <row r="31" spans="1:7" ht="12.75" customHeight="1">
      <c r="A31" s="127"/>
      <c r="B31" s="129"/>
      <c r="C31" s="125"/>
      <c r="D31" s="125"/>
      <c r="E31" s="125"/>
      <c r="F31" s="125"/>
      <c r="G31" s="125"/>
    </row>
    <row r="32" spans="1:7" ht="30.75" customHeight="1">
      <c r="A32" s="60"/>
      <c r="B32" s="60"/>
      <c r="C32" s="111"/>
      <c r="D32" s="60"/>
      <c r="E32" s="60"/>
      <c r="F32" s="60"/>
      <c r="G32" s="60"/>
    </row>
    <row r="33" spans="1:8" ht="12.75" customHeight="1">
      <c r="A33" s="81" t="str">
        <f>HYPERLINK('[2]реквизиты'!$A$6)</f>
        <v>Гл. судья, судья МК</v>
      </c>
      <c r="B33" s="82"/>
      <c r="C33" s="82"/>
      <c r="D33" s="83"/>
      <c r="E33" s="84"/>
      <c r="F33" s="84"/>
      <c r="G33" s="85" t="str">
        <f>HYPERLINK('[2]реквизиты'!$G$6)</f>
        <v>Лебедев А.А.</v>
      </c>
      <c r="H33" s="55"/>
    </row>
    <row r="34" spans="1:8" ht="15.75">
      <c r="A34" s="82"/>
      <c r="B34" s="82"/>
      <c r="C34" s="82"/>
      <c r="D34" s="86"/>
      <c r="E34" s="87"/>
      <c r="F34" s="87"/>
      <c r="G34" s="88" t="str">
        <f>HYPERLINK('[2]реквизиты'!$G$7)</f>
        <v>г.Москва</v>
      </c>
      <c r="H34" s="55"/>
    </row>
    <row r="35" spans="1:8" ht="18.75" customHeight="1">
      <c r="A35" s="89"/>
      <c r="B35" s="89"/>
      <c r="C35" s="89"/>
      <c r="D35" s="90"/>
      <c r="E35" s="90"/>
      <c r="F35" s="90"/>
      <c r="G35" s="83"/>
      <c r="H35" s="55"/>
    </row>
    <row r="36" spans="1:7" ht="12.75" customHeight="1">
      <c r="A36" s="81" t="str">
        <f>HYPERLINK('[3]реквизиты'!$A$22)</f>
        <v>Гл. секретарь, судья МК</v>
      </c>
      <c r="B36" s="82"/>
      <c r="C36" s="82"/>
      <c r="D36" s="91"/>
      <c r="E36" s="92"/>
      <c r="F36" s="92"/>
      <c r="G36" s="85" t="str">
        <f>HYPERLINK('[2]реквизиты'!$G$8)</f>
        <v>Пчелов С.Г.</v>
      </c>
    </row>
    <row r="37" spans="1:7" ht="12.75">
      <c r="A37" s="89"/>
      <c r="B37" s="89"/>
      <c r="C37" s="89"/>
      <c r="D37" s="83"/>
      <c r="E37" s="83"/>
      <c r="F37" s="83"/>
      <c r="G37" s="88" t="str">
        <f>HYPERLINK('[2]реквизиты'!$G$9)</f>
        <v>г.Чебоксары</v>
      </c>
    </row>
    <row r="38" spans="1:7" ht="12.75">
      <c r="A38" s="60"/>
      <c r="B38" s="60"/>
      <c r="C38" s="60"/>
      <c r="D38" s="60"/>
      <c r="E38" s="60"/>
      <c r="F38" s="60"/>
      <c r="G38" s="60"/>
    </row>
    <row r="39" spans="1:7" ht="12.75">
      <c r="A39" s="60"/>
      <c r="B39" s="60"/>
      <c r="C39" s="60"/>
      <c r="D39" s="60"/>
      <c r="E39" s="60"/>
      <c r="F39" s="60"/>
      <c r="G39" s="60"/>
    </row>
    <row r="40" spans="1:7" ht="12.75">
      <c r="A40" s="60"/>
      <c r="B40" s="60"/>
      <c r="C40" s="60"/>
      <c r="D40" s="60"/>
      <c r="E40" s="60"/>
      <c r="F40" s="60"/>
      <c r="G40" s="60"/>
    </row>
    <row r="41" spans="1:7" ht="12.75">
      <c r="A41" s="60"/>
      <c r="B41" s="60"/>
      <c r="C41" s="60"/>
      <c r="D41" s="60"/>
      <c r="E41" s="60"/>
      <c r="F41" s="60"/>
      <c r="G41" s="60"/>
    </row>
    <row r="42" spans="1:7" ht="12.75">
      <c r="A42" s="60"/>
      <c r="B42" s="60"/>
      <c r="C42" s="60"/>
      <c r="D42" s="60"/>
      <c r="E42" s="60"/>
      <c r="F42" s="60"/>
      <c r="G42" s="60"/>
    </row>
    <row r="43" spans="1:7" ht="12.75">
      <c r="A43" s="60"/>
      <c r="B43" s="60"/>
      <c r="C43" s="60"/>
      <c r="D43" s="60"/>
      <c r="E43" s="60"/>
      <c r="F43" s="60"/>
      <c r="G43" s="60"/>
    </row>
    <row r="44" spans="1:7" ht="12.75">
      <c r="A44" s="60"/>
      <c r="B44" s="60"/>
      <c r="C44" s="60"/>
      <c r="D44" s="60"/>
      <c r="E44" s="60"/>
      <c r="F44" s="60"/>
      <c r="G44" s="60"/>
    </row>
    <row r="45" spans="1:7" ht="12.75">
      <c r="A45" s="60"/>
      <c r="B45" s="60"/>
      <c r="C45" s="60"/>
      <c r="D45" s="60"/>
      <c r="E45" s="60"/>
      <c r="F45" s="60"/>
      <c r="G45" s="60"/>
    </row>
    <row r="46" spans="1:7" ht="12.75">
      <c r="A46" s="60"/>
      <c r="B46" s="60"/>
      <c r="C46" s="60"/>
      <c r="D46" s="60"/>
      <c r="E46" s="60"/>
      <c r="F46" s="60"/>
      <c r="G46" s="60"/>
    </row>
    <row r="47" spans="1:7" ht="12.75">
      <c r="A47" s="60"/>
      <c r="B47" s="60"/>
      <c r="C47" s="60"/>
      <c r="D47" s="60"/>
      <c r="E47" s="60"/>
      <c r="F47" s="60"/>
      <c r="G47" s="60"/>
    </row>
    <row r="48" spans="1:7" ht="12.75">
      <c r="A48" s="60"/>
      <c r="B48" s="60"/>
      <c r="C48" s="60"/>
      <c r="D48" s="60"/>
      <c r="E48" s="60"/>
      <c r="F48" s="60"/>
      <c r="G48" s="60"/>
    </row>
    <row r="49" spans="1:7" ht="12.75">
      <c r="A49" s="60"/>
      <c r="B49" s="60"/>
      <c r="C49" s="60"/>
      <c r="D49" s="60"/>
      <c r="E49" s="60"/>
      <c r="F49" s="60"/>
      <c r="G49" s="60"/>
    </row>
    <row r="50" spans="1:7" ht="12.75">
      <c r="A50" s="60"/>
      <c r="B50" s="60"/>
      <c r="C50" s="60"/>
      <c r="D50" s="60"/>
      <c r="E50" s="60"/>
      <c r="F50" s="60"/>
      <c r="G50" s="60"/>
    </row>
    <row r="51" spans="1:7" ht="12.75">
      <c r="A51" s="60"/>
      <c r="B51" s="60"/>
      <c r="C51" s="60"/>
      <c r="D51" s="60"/>
      <c r="E51" s="60"/>
      <c r="F51" s="60"/>
      <c r="G51" s="60"/>
    </row>
    <row r="52" spans="1:7" ht="12.75">
      <c r="A52" s="60"/>
      <c r="B52" s="60"/>
      <c r="C52" s="60"/>
      <c r="D52" s="60"/>
      <c r="E52" s="60"/>
      <c r="F52" s="60"/>
      <c r="G52" s="60"/>
    </row>
    <row r="53" spans="1:7" ht="12.75">
      <c r="A53" s="60"/>
      <c r="B53" s="60"/>
      <c r="C53" s="60"/>
      <c r="D53" s="60"/>
      <c r="E53" s="60"/>
      <c r="F53" s="60"/>
      <c r="G53" s="60"/>
    </row>
    <row r="54" spans="1:7" ht="12.75">
      <c r="A54" s="60"/>
      <c r="B54" s="60"/>
      <c r="C54" s="60"/>
      <c r="D54" s="60"/>
      <c r="E54" s="60"/>
      <c r="F54" s="60"/>
      <c r="G54" s="60"/>
    </row>
    <row r="55" spans="1:7" ht="12.75">
      <c r="A55" s="60"/>
      <c r="B55" s="60"/>
      <c r="C55" s="60"/>
      <c r="D55" s="60"/>
      <c r="E55" s="60"/>
      <c r="F55" s="60"/>
      <c r="G55" s="60"/>
    </row>
    <row r="56" spans="1:7" ht="12.75">
      <c r="A56" s="60"/>
      <c r="B56" s="60"/>
      <c r="C56" s="60"/>
      <c r="D56" s="60"/>
      <c r="E56" s="60"/>
      <c r="F56" s="60"/>
      <c r="G56" s="60"/>
    </row>
  </sheetData>
  <sheetProtection/>
  <mergeCells count="96">
    <mergeCell ref="A1:G1"/>
    <mergeCell ref="F30:F31"/>
    <mergeCell ref="G30:G31"/>
    <mergeCell ref="A30:A31"/>
    <mergeCell ref="B30:B31"/>
    <mergeCell ref="D30:D31"/>
    <mergeCell ref="E30:E31"/>
    <mergeCell ref="C30:C31"/>
    <mergeCell ref="A5:C5"/>
    <mergeCell ref="F5:G5"/>
    <mergeCell ref="A3:C3"/>
    <mergeCell ref="D3:G3"/>
    <mergeCell ref="E28:E29"/>
    <mergeCell ref="F28:F29"/>
    <mergeCell ref="G28:G29"/>
    <mergeCell ref="A28:A29"/>
    <mergeCell ref="B28:B29"/>
    <mergeCell ref="C28:C29"/>
    <mergeCell ref="D28:D29"/>
    <mergeCell ref="E24:E25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G22:G23"/>
    <mergeCell ref="A20:A21"/>
    <mergeCell ref="B24:B25"/>
    <mergeCell ref="C24:C25"/>
    <mergeCell ref="D24:D25"/>
    <mergeCell ref="E20:E21"/>
    <mergeCell ref="B20:B21"/>
    <mergeCell ref="C20:C21"/>
    <mergeCell ref="D20:D21"/>
    <mergeCell ref="F24:F25"/>
    <mergeCell ref="F18:F19"/>
    <mergeCell ref="G18:G19"/>
    <mergeCell ref="F20:F21"/>
    <mergeCell ref="G20:G21"/>
    <mergeCell ref="A22:A23"/>
    <mergeCell ref="B22:B23"/>
    <mergeCell ref="C22:C23"/>
    <mergeCell ref="D22:D23"/>
    <mergeCell ref="E22:E23"/>
    <mergeCell ref="F22:F23"/>
    <mergeCell ref="C12:C13"/>
    <mergeCell ref="D12:D13"/>
    <mergeCell ref="E16:E17"/>
    <mergeCell ref="F16:F17"/>
    <mergeCell ref="G16:G17"/>
    <mergeCell ref="A18:A19"/>
    <mergeCell ref="B18:B19"/>
    <mergeCell ref="C18:C19"/>
    <mergeCell ref="D18:D19"/>
    <mergeCell ref="E18:E19"/>
    <mergeCell ref="F14:F15"/>
    <mergeCell ref="G14:G15"/>
    <mergeCell ref="A12:A13"/>
    <mergeCell ref="B12:B13"/>
    <mergeCell ref="A16:A17"/>
    <mergeCell ref="B16:B17"/>
    <mergeCell ref="C16:C17"/>
    <mergeCell ref="D16:D17"/>
    <mergeCell ref="E12:E13"/>
    <mergeCell ref="F12:F13"/>
    <mergeCell ref="A8:A9"/>
    <mergeCell ref="B8:B9"/>
    <mergeCell ref="C8:C9"/>
    <mergeCell ref="D8:D9"/>
    <mergeCell ref="G12:G13"/>
    <mergeCell ref="A14:A15"/>
    <mergeCell ref="B14:B15"/>
    <mergeCell ref="C14:C15"/>
    <mergeCell ref="D14:D15"/>
    <mergeCell ref="E14:E15"/>
    <mergeCell ref="A6:A7"/>
    <mergeCell ref="B6:B7"/>
    <mergeCell ref="C6:C7"/>
    <mergeCell ref="D6:D7"/>
    <mergeCell ref="E10:E11"/>
    <mergeCell ref="F10:F11"/>
    <mergeCell ref="A10:A11"/>
    <mergeCell ref="B10:B11"/>
    <mergeCell ref="C10:C11"/>
    <mergeCell ref="D10:D11"/>
    <mergeCell ref="G10:G11"/>
    <mergeCell ref="E6:E7"/>
    <mergeCell ref="F6:F7"/>
    <mergeCell ref="G6:G7"/>
    <mergeCell ref="E8:E9"/>
    <mergeCell ref="F8:F9"/>
    <mergeCell ref="G8:G9"/>
  </mergeCells>
  <printOptions horizontalCentered="1"/>
  <pageMargins left="0.1968503937007874" right="0.1968503937007874" top="0.787401574803149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C80"/>
  <sheetViews>
    <sheetView tabSelected="1" zoomScalePageLayoutView="0" workbookViewId="0" topLeftCell="A1">
      <selection activeCell="L51" sqref="A1:L51"/>
    </sheetView>
  </sheetViews>
  <sheetFormatPr defaultColWidth="9.140625" defaultRowHeight="12.75"/>
  <cols>
    <col min="1" max="1" width="4.7109375" style="0" customWidth="1"/>
    <col min="2" max="2" width="21.28125" style="0" customWidth="1"/>
    <col min="3" max="3" width="9.421875" style="0" customWidth="1"/>
    <col min="4" max="4" width="10.7109375" style="0" customWidth="1"/>
    <col min="5" max="10" width="6.7109375" style="0" customWidth="1"/>
    <col min="11" max="11" width="8.00390625" style="0" customWidth="1"/>
    <col min="12" max="12" width="8.421875" style="0" customWidth="1"/>
    <col min="13" max="13" width="4.7109375" style="0" customWidth="1"/>
    <col min="14" max="14" width="16.140625" style="0" customWidth="1"/>
    <col min="15" max="15" width="7.57421875" style="0" customWidth="1"/>
    <col min="17" max="21" width="4.7109375" style="0" customWidth="1"/>
    <col min="22" max="22" width="5.28125" style="0" customWidth="1"/>
  </cols>
  <sheetData>
    <row r="1" spans="1:22" ht="30" customHeight="1" thickBot="1">
      <c r="A1" s="135" t="s">
        <v>17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02"/>
      <c r="N1" s="102"/>
      <c r="O1" s="102"/>
      <c r="P1" s="102"/>
      <c r="Q1" s="102"/>
      <c r="R1" s="102"/>
      <c r="S1" s="102"/>
      <c r="T1" s="102"/>
      <c r="U1" s="10"/>
      <c r="V1" s="10"/>
    </row>
    <row r="2" spans="2:29" ht="40.5" customHeight="1" thickBot="1">
      <c r="B2" s="200" t="s">
        <v>16</v>
      </c>
      <c r="C2" s="200"/>
      <c r="D2" s="201"/>
      <c r="E2" s="132" t="str">
        <f>HYPERLINK('[2]реквизиты'!$A$2)</f>
        <v>II Всероссийская летняя Универсиада 2010г.</v>
      </c>
      <c r="F2" s="133"/>
      <c r="G2" s="133"/>
      <c r="H2" s="133"/>
      <c r="I2" s="133"/>
      <c r="J2" s="133"/>
      <c r="K2" s="133"/>
      <c r="L2" s="134"/>
      <c r="M2" s="104"/>
      <c r="N2" s="104"/>
      <c r="O2" s="1"/>
      <c r="W2" s="4"/>
      <c r="X2" s="4"/>
      <c r="Y2" s="4"/>
      <c r="Z2" s="4"/>
      <c r="AA2" s="4"/>
      <c r="AB2" s="4"/>
      <c r="AC2" s="4"/>
    </row>
    <row r="3" spans="3:24" ht="12" customHeight="1" thickBot="1">
      <c r="C3" s="103"/>
      <c r="D3" s="103"/>
      <c r="E3" s="103"/>
      <c r="F3" s="103"/>
      <c r="G3" s="103"/>
      <c r="H3" s="103"/>
      <c r="I3" s="103"/>
      <c r="J3" s="103"/>
      <c r="K3" s="5"/>
      <c r="L3" s="5"/>
      <c r="M3" s="5"/>
      <c r="N3" s="5"/>
      <c r="O3" s="5"/>
      <c r="P3" s="5"/>
      <c r="Q3" s="5"/>
      <c r="R3" s="5"/>
      <c r="S3" s="5"/>
      <c r="T3" s="5"/>
      <c r="W3" s="5"/>
      <c r="X3" s="5"/>
    </row>
    <row r="4" spans="1:22" ht="24" customHeight="1" thickBot="1">
      <c r="A4" s="31" t="s">
        <v>7</v>
      </c>
      <c r="B4" s="195" t="str">
        <f>HYPERLINK('[2]реквизиты'!$A$3)</f>
        <v>25-28 июня 2010г.</v>
      </c>
      <c r="C4" s="195"/>
      <c r="D4" s="195"/>
      <c r="E4" s="195"/>
      <c r="F4" s="195"/>
      <c r="G4" s="195"/>
      <c r="H4" s="196"/>
      <c r="I4" s="192" t="str">
        <f>HYPERLINK('пр.взвешивания'!E3)</f>
        <v>в.к.    90    кг.</v>
      </c>
      <c r="J4" s="193"/>
      <c r="K4" s="193"/>
      <c r="L4" s="194"/>
      <c r="N4" s="5"/>
      <c r="O4" s="31"/>
      <c r="U4" s="10"/>
      <c r="V4" s="10"/>
    </row>
    <row r="5" spans="1:24" ht="11.25" customHeight="1" thickBot="1">
      <c r="A5" s="183" t="s">
        <v>0</v>
      </c>
      <c r="B5" s="183" t="s">
        <v>1</v>
      </c>
      <c r="C5" s="183" t="s">
        <v>2</v>
      </c>
      <c r="D5" s="183" t="s">
        <v>3</v>
      </c>
      <c r="E5" s="180" t="s">
        <v>4</v>
      </c>
      <c r="F5" s="181"/>
      <c r="G5" s="181"/>
      <c r="H5" s="181"/>
      <c r="I5" s="181"/>
      <c r="J5" s="182"/>
      <c r="K5" s="183" t="s">
        <v>5</v>
      </c>
      <c r="L5" s="183" t="s">
        <v>6</v>
      </c>
      <c r="M5" s="105"/>
      <c r="N5" s="110"/>
      <c r="O5" s="110"/>
      <c r="P5" s="110"/>
      <c r="Q5" s="110"/>
      <c r="R5" s="110"/>
      <c r="S5" s="110"/>
      <c r="T5" s="110"/>
      <c r="U5" s="146"/>
      <c r="V5" s="146"/>
      <c r="W5" s="2"/>
      <c r="X5" s="2"/>
    </row>
    <row r="6" spans="1:24" ht="13.5" customHeight="1" thickBot="1">
      <c r="A6" s="184"/>
      <c r="B6" s="184"/>
      <c r="C6" s="184"/>
      <c r="D6" s="184"/>
      <c r="E6" s="33">
        <v>1</v>
      </c>
      <c r="F6" s="34">
        <v>2</v>
      </c>
      <c r="G6" s="35">
        <v>3</v>
      </c>
      <c r="H6" s="34">
        <v>4</v>
      </c>
      <c r="I6" s="34">
        <v>5</v>
      </c>
      <c r="J6" s="36">
        <v>6</v>
      </c>
      <c r="K6" s="184"/>
      <c r="L6" s="184"/>
      <c r="M6" s="105"/>
      <c r="N6" s="110"/>
      <c r="O6" s="110"/>
      <c r="P6" s="110"/>
      <c r="Q6" s="26"/>
      <c r="R6" s="26"/>
      <c r="S6" s="26"/>
      <c r="T6" s="26"/>
      <c r="U6" s="146"/>
      <c r="V6" s="146"/>
      <c r="W6" s="2"/>
      <c r="X6" s="2"/>
    </row>
    <row r="7" spans="1:24" ht="15" customHeight="1">
      <c r="A7" s="185">
        <v>1</v>
      </c>
      <c r="B7" s="176" t="str">
        <f>VLOOKUP(A7,'пр.взвешивания'!B6:E27,2,FALSE)</f>
        <v>СИНЮКОВ Иван Васильевич</v>
      </c>
      <c r="C7" s="177" t="str">
        <f>VLOOKUP(B7,'пр.взвешивания'!C6:F27,2,FALSE)</f>
        <v>11.04.1987, МС</v>
      </c>
      <c r="D7" s="178" t="str">
        <f>VLOOKUP(C7,'пр.взвешивания'!D6:G27,2,FALSE)</f>
        <v>Пензенская, ПГПУ им.В.Г.Белинского</v>
      </c>
      <c r="E7" s="74"/>
      <c r="F7" s="75">
        <v>4</v>
      </c>
      <c r="G7" s="76">
        <v>4</v>
      </c>
      <c r="H7" s="75">
        <v>4</v>
      </c>
      <c r="I7" s="76">
        <v>0</v>
      </c>
      <c r="J7" s="77">
        <v>1</v>
      </c>
      <c r="K7" s="174">
        <f>SUM(E7:J7)</f>
        <v>13</v>
      </c>
      <c r="L7" s="187">
        <v>3</v>
      </c>
      <c r="M7" s="105"/>
      <c r="N7" s="106"/>
      <c r="O7" s="106"/>
      <c r="P7" s="106"/>
      <c r="Q7" s="22"/>
      <c r="R7" s="18"/>
      <c r="S7" s="18"/>
      <c r="T7" s="18"/>
      <c r="U7" s="147"/>
      <c r="V7" s="179"/>
      <c r="W7" s="2"/>
      <c r="X7" s="2"/>
    </row>
    <row r="8" spans="1:24" ht="15" customHeight="1">
      <c r="A8" s="169"/>
      <c r="B8" s="171"/>
      <c r="C8" s="153"/>
      <c r="D8" s="155"/>
      <c r="E8" s="61"/>
      <c r="F8" s="116">
        <v>4.5</v>
      </c>
      <c r="G8" s="70" t="s">
        <v>81</v>
      </c>
      <c r="H8" s="116">
        <v>3.2</v>
      </c>
      <c r="I8" s="68">
        <v>0.32</v>
      </c>
      <c r="J8" s="118" t="s">
        <v>82</v>
      </c>
      <c r="K8" s="175"/>
      <c r="L8" s="142"/>
      <c r="M8" s="105"/>
      <c r="N8" s="107"/>
      <c r="O8" s="107"/>
      <c r="P8" s="107"/>
      <c r="Q8" s="22"/>
      <c r="R8" s="22"/>
      <c r="S8" s="22"/>
      <c r="T8" s="22"/>
      <c r="U8" s="147"/>
      <c r="V8" s="179"/>
      <c r="W8" s="2"/>
      <c r="X8" s="2"/>
    </row>
    <row r="9" spans="1:24" ht="15" customHeight="1">
      <c r="A9" s="169">
        <v>2</v>
      </c>
      <c r="B9" s="170" t="str">
        <f>VLOOKUP(A9,'пр.взвешивания'!B8:E27,2,FALSE)</f>
        <v>КРАСНОВ Дмитрий Константинович</v>
      </c>
      <c r="C9" s="152" t="str">
        <f>VLOOKUP(B9,'пр.взвешивания'!C8:F27,2,FALSE)</f>
        <v>15.02.1987, МС</v>
      </c>
      <c r="D9" s="154" t="str">
        <f>VLOOKUP(C9,'пр.взвешивания'!D8:G27,2,FALSE)</f>
        <v>Москва, РГУФКСиТ</v>
      </c>
      <c r="E9" s="78">
        <v>0</v>
      </c>
      <c r="F9" s="62"/>
      <c r="G9" s="78">
        <v>4</v>
      </c>
      <c r="H9" s="79">
        <v>0.5</v>
      </c>
      <c r="I9" s="78">
        <v>0</v>
      </c>
      <c r="J9" s="80">
        <v>0</v>
      </c>
      <c r="K9" s="175">
        <f>SUM(E9:J9)</f>
        <v>4.5</v>
      </c>
      <c r="L9" s="142">
        <v>5</v>
      </c>
      <c r="M9" s="105"/>
      <c r="N9" s="106"/>
      <c r="O9" s="106"/>
      <c r="P9" s="106"/>
      <c r="Q9" s="23"/>
      <c r="R9" s="18"/>
      <c r="S9" s="23"/>
      <c r="T9" s="23"/>
      <c r="U9" s="147"/>
      <c r="V9" s="179"/>
      <c r="W9" s="2"/>
      <c r="X9" s="2"/>
    </row>
    <row r="10" spans="1:24" ht="15" customHeight="1">
      <c r="A10" s="169"/>
      <c r="B10" s="171"/>
      <c r="C10" s="153"/>
      <c r="D10" s="155"/>
      <c r="E10" s="117">
        <v>4.5</v>
      </c>
      <c r="F10" s="63"/>
      <c r="G10" s="70" t="s">
        <v>81</v>
      </c>
      <c r="H10" s="71" t="s">
        <v>82</v>
      </c>
      <c r="I10" s="68">
        <v>1.17</v>
      </c>
      <c r="J10" s="120">
        <v>4.1</v>
      </c>
      <c r="K10" s="175"/>
      <c r="L10" s="142"/>
      <c r="M10" s="105"/>
      <c r="N10" s="107"/>
      <c r="O10" s="107"/>
      <c r="P10" s="107"/>
      <c r="Q10" s="24"/>
      <c r="R10" s="22"/>
      <c r="S10" s="24"/>
      <c r="T10" s="24"/>
      <c r="U10" s="147"/>
      <c r="V10" s="179"/>
      <c r="W10" s="2"/>
      <c r="X10" s="2"/>
    </row>
    <row r="11" spans="1:24" ht="15" customHeight="1">
      <c r="A11" s="169">
        <v>3</v>
      </c>
      <c r="B11" s="170" t="str">
        <f>VLOOKUP(A11,'пр.взвешивания'!B10:E27,2,FALSE)</f>
        <v>ИВАНОВ Анатолий Викторович</v>
      </c>
      <c r="C11" s="152" t="str">
        <f>VLOOKUP(B11,'пр.взвешивания'!C10:F27,2,FALSE)</f>
        <v>05.02.1987, МС</v>
      </c>
      <c r="D11" s="154" t="str">
        <f>VLOOKUP(C11,'пр.взвешивания'!D10:G27,2,FALSE)</f>
        <v>Курганская, КГУ выпускник</v>
      </c>
      <c r="E11" s="78">
        <v>0</v>
      </c>
      <c r="F11" s="79">
        <v>0</v>
      </c>
      <c r="G11" s="64"/>
      <c r="H11" s="79">
        <v>0</v>
      </c>
      <c r="I11" s="78">
        <v>0</v>
      </c>
      <c r="J11" s="80">
        <v>0</v>
      </c>
      <c r="K11" s="175">
        <f>SUM(E11:J11)</f>
        <v>0</v>
      </c>
      <c r="L11" s="142">
        <v>6</v>
      </c>
      <c r="M11" s="105"/>
      <c r="N11" s="106"/>
      <c r="O11" s="106"/>
      <c r="P11" s="106"/>
      <c r="Q11" s="23"/>
      <c r="R11" s="23"/>
      <c r="S11" s="22"/>
      <c r="T11" s="23"/>
      <c r="U11" s="147"/>
      <c r="V11" s="179"/>
      <c r="W11" s="2"/>
      <c r="X11" s="2"/>
    </row>
    <row r="12" spans="1:24" ht="15" customHeight="1">
      <c r="A12" s="169"/>
      <c r="B12" s="171"/>
      <c r="C12" s="153"/>
      <c r="D12" s="155"/>
      <c r="E12" s="70" t="s">
        <v>81</v>
      </c>
      <c r="F12" s="71" t="s">
        <v>81</v>
      </c>
      <c r="G12" s="65"/>
      <c r="H12" s="71" t="s">
        <v>81</v>
      </c>
      <c r="I12" s="70" t="s">
        <v>81</v>
      </c>
      <c r="J12" s="69">
        <v>2.57</v>
      </c>
      <c r="K12" s="175"/>
      <c r="L12" s="142"/>
      <c r="M12" s="105"/>
      <c r="N12" s="107"/>
      <c r="O12" s="107"/>
      <c r="P12" s="107"/>
      <c r="Q12" s="24"/>
      <c r="R12" s="24"/>
      <c r="S12" s="22"/>
      <c r="T12" s="24"/>
      <c r="U12" s="147"/>
      <c r="V12" s="179"/>
      <c r="W12" s="2"/>
      <c r="X12" s="2"/>
    </row>
    <row r="13" spans="1:24" ht="15" customHeight="1">
      <c r="A13" s="169">
        <v>4</v>
      </c>
      <c r="B13" s="170" t="str">
        <f>VLOOKUP(A13,'пр.взвешивания'!B12:E27,2,FALSE)</f>
        <v>СМИРНОВ Евгений Борисович</v>
      </c>
      <c r="C13" s="152" t="str">
        <f>VLOOKUP(B13,'пр.взвешивания'!C12:F27,2,FALSE)</f>
        <v>05.01.1989, МС</v>
      </c>
      <c r="D13" s="154" t="str">
        <f>VLOOKUP(C13,'пр.взвешивания'!D12:G27,2,FALSE)</f>
        <v>Новосибирская, СГУПС, 4курс, БИ-411группа</v>
      </c>
      <c r="E13" s="78">
        <v>0</v>
      </c>
      <c r="F13" s="79">
        <v>3.5</v>
      </c>
      <c r="G13" s="78">
        <v>4</v>
      </c>
      <c r="H13" s="62"/>
      <c r="I13" s="78">
        <v>0</v>
      </c>
      <c r="J13" s="80">
        <v>0</v>
      </c>
      <c r="K13" s="174">
        <f>SUM(E13:J13)</f>
        <v>7.5</v>
      </c>
      <c r="L13" s="141">
        <v>4</v>
      </c>
      <c r="M13" s="105"/>
      <c r="N13" s="106"/>
      <c r="O13" s="106"/>
      <c r="P13" s="106"/>
      <c r="Q13" s="18"/>
      <c r="R13" s="18"/>
      <c r="S13" s="18"/>
      <c r="T13" s="22"/>
      <c r="U13" s="147"/>
      <c r="V13" s="179"/>
      <c r="W13" s="2"/>
      <c r="X13" s="2"/>
    </row>
    <row r="14" spans="1:24" ht="15" customHeight="1">
      <c r="A14" s="169"/>
      <c r="B14" s="171"/>
      <c r="C14" s="153"/>
      <c r="D14" s="155"/>
      <c r="E14" s="70">
        <v>3.2</v>
      </c>
      <c r="F14" s="71" t="s">
        <v>82</v>
      </c>
      <c r="G14" s="70" t="s">
        <v>81</v>
      </c>
      <c r="H14" s="63"/>
      <c r="I14" s="123">
        <v>4.1</v>
      </c>
      <c r="J14" s="118" t="s">
        <v>82</v>
      </c>
      <c r="K14" s="175"/>
      <c r="L14" s="142"/>
      <c r="M14" s="105"/>
      <c r="N14" s="107"/>
      <c r="O14" s="107"/>
      <c r="P14" s="107"/>
      <c r="Q14" s="22"/>
      <c r="R14" s="22"/>
      <c r="S14" s="22"/>
      <c r="T14" s="22"/>
      <c r="U14" s="147"/>
      <c r="V14" s="179"/>
      <c r="W14" s="2"/>
      <c r="X14" s="2"/>
    </row>
    <row r="15" spans="1:24" ht="15" customHeight="1">
      <c r="A15" s="169">
        <v>5</v>
      </c>
      <c r="B15" s="170" t="str">
        <f>VLOOKUP(A15,'пр.взвешивания'!B14:E27,2,FALSE)</f>
        <v>КУРГИНЯН Эдуард Славикович</v>
      </c>
      <c r="C15" s="152" t="str">
        <f>VLOOKUP(B15,'пр.взвешивания'!C14:F27,2,FALSE)</f>
        <v>16.12.1986, МСМК</v>
      </c>
      <c r="D15" s="154" t="str">
        <f>VLOOKUP(C15,'пр.взвешивания'!D14:G27,2,FALSE)</f>
        <v>Краснодаркий кр, АГПУ</v>
      </c>
      <c r="E15" s="78">
        <v>4</v>
      </c>
      <c r="F15" s="79">
        <v>4</v>
      </c>
      <c r="G15" s="78">
        <v>4</v>
      </c>
      <c r="H15" s="79">
        <v>4</v>
      </c>
      <c r="I15" s="64"/>
      <c r="J15" s="80">
        <v>3</v>
      </c>
      <c r="K15" s="175">
        <f>SUM(E15:J15)</f>
        <v>19</v>
      </c>
      <c r="L15" s="142" t="s">
        <v>63</v>
      </c>
      <c r="M15" s="27"/>
      <c r="N15" s="21"/>
      <c r="O15" s="28"/>
      <c r="P15" s="29"/>
      <c r="Q15" s="30"/>
      <c r="R15" s="30"/>
      <c r="S15" s="30"/>
      <c r="T15" s="30"/>
      <c r="U15" s="27"/>
      <c r="V15" s="27"/>
      <c r="W15" s="2"/>
      <c r="X15" s="2"/>
    </row>
    <row r="16" spans="1:24" ht="15" customHeight="1">
      <c r="A16" s="169"/>
      <c r="B16" s="171"/>
      <c r="C16" s="153"/>
      <c r="D16" s="155"/>
      <c r="E16" s="70">
        <v>0.32</v>
      </c>
      <c r="F16" s="71">
        <v>1.17</v>
      </c>
      <c r="G16" s="70" t="s">
        <v>81</v>
      </c>
      <c r="H16" s="124">
        <v>4.1</v>
      </c>
      <c r="I16" s="65"/>
      <c r="J16" s="118" t="s">
        <v>82</v>
      </c>
      <c r="K16" s="175"/>
      <c r="L16" s="142"/>
      <c r="M16" s="27"/>
      <c r="N16" s="21"/>
      <c r="O16" s="28"/>
      <c r="P16" s="29"/>
      <c r="Q16" s="30"/>
      <c r="R16" s="30"/>
      <c r="S16" s="30"/>
      <c r="T16" s="30"/>
      <c r="U16" s="27"/>
      <c r="V16" s="27"/>
      <c r="W16" s="2"/>
      <c r="X16" s="2"/>
    </row>
    <row r="17" spans="1:24" ht="15" customHeight="1">
      <c r="A17" s="169">
        <v>6</v>
      </c>
      <c r="B17" s="170" t="str">
        <f>VLOOKUP(A17,'пр.взвешивания'!B16:E27,2,FALSE)</f>
        <v>МАРУХНО Виктор Иванович</v>
      </c>
      <c r="C17" s="152" t="str">
        <f>VLOOKUP(B17,'пр.взвешивания'!C16:F27,2,FALSE)</f>
        <v>05.08.1991, КМС</v>
      </c>
      <c r="D17" s="154" t="str">
        <f>VLOOKUP(C17,'пр.взвешивания'!D16:G27,2,FALSE)</f>
        <v>С.Петербург, СПбГУНиПТ, 2курс, 223гр.</v>
      </c>
      <c r="E17" s="78">
        <v>3</v>
      </c>
      <c r="F17" s="79">
        <v>4</v>
      </c>
      <c r="G17" s="78">
        <v>4</v>
      </c>
      <c r="H17" s="79">
        <v>3</v>
      </c>
      <c r="I17" s="78">
        <v>1</v>
      </c>
      <c r="J17" s="66"/>
      <c r="K17" s="175">
        <f>SUM(E17:J17)</f>
        <v>15</v>
      </c>
      <c r="L17" s="142" t="s">
        <v>66</v>
      </c>
      <c r="M17" s="27"/>
      <c r="N17" s="21"/>
      <c r="O17" s="28"/>
      <c r="P17" s="29"/>
      <c r="Q17" s="30"/>
      <c r="R17" s="30"/>
      <c r="S17" s="30"/>
      <c r="T17" s="30"/>
      <c r="U17" s="27"/>
      <c r="V17" s="27"/>
      <c r="W17" s="2"/>
      <c r="X17" s="2"/>
    </row>
    <row r="18" spans="1:24" ht="15" customHeight="1" thickBot="1">
      <c r="A18" s="199"/>
      <c r="B18" s="173"/>
      <c r="C18" s="186"/>
      <c r="D18" s="197"/>
      <c r="E18" s="119" t="s">
        <v>82</v>
      </c>
      <c r="F18" s="121">
        <v>4.1</v>
      </c>
      <c r="G18" s="72">
        <v>2.57</v>
      </c>
      <c r="H18" s="122" t="s">
        <v>82</v>
      </c>
      <c r="I18" s="119" t="s">
        <v>82</v>
      </c>
      <c r="J18" s="67"/>
      <c r="K18" s="198"/>
      <c r="L18" s="144"/>
      <c r="M18" s="27"/>
      <c r="N18" s="21"/>
      <c r="O18" s="28"/>
      <c r="P18" s="29"/>
      <c r="Q18" s="30"/>
      <c r="R18" s="30"/>
      <c r="S18" s="30"/>
      <c r="T18" s="30"/>
      <c r="U18" s="27"/>
      <c r="V18" s="27"/>
      <c r="W18" s="2"/>
      <c r="X18" s="2"/>
    </row>
    <row r="19" spans="1:24" ht="15" customHeight="1" thickBot="1">
      <c r="A19" s="37" t="s">
        <v>8</v>
      </c>
      <c r="B19" s="38"/>
      <c r="C19" s="39"/>
      <c r="D19" s="38"/>
      <c r="E19" s="7"/>
      <c r="F19" s="7"/>
      <c r="G19" s="7"/>
      <c r="H19" s="7"/>
      <c r="I19" s="7"/>
      <c r="J19" s="7"/>
      <c r="K19" s="113"/>
      <c r="L19" s="7"/>
      <c r="M19" s="20"/>
      <c r="N19" s="21"/>
      <c r="O19" s="28"/>
      <c r="P19" s="29"/>
      <c r="Q19" s="30"/>
      <c r="R19" s="30"/>
      <c r="S19" s="30"/>
      <c r="T19" s="30"/>
      <c r="U19" s="27"/>
      <c r="V19" s="27"/>
      <c r="W19" s="2"/>
      <c r="X19" s="2"/>
    </row>
    <row r="20" spans="1:24" ht="15" customHeight="1">
      <c r="A20" s="172">
        <v>7</v>
      </c>
      <c r="B20" s="156" t="str">
        <f>VLOOKUP(A20,'пр.взвешивания'!B6:E27,2,FALSE)</f>
        <v>АЛИМИРЗОЕВ Агамирзе Магомедмирзоевич</v>
      </c>
      <c r="C20" s="156" t="str">
        <f>VLOOKUP(B20,'пр.взвешивания'!C6:F27,2,FALSE)</f>
        <v>28.11.1990, КМС</v>
      </c>
      <c r="D20" s="156" t="str">
        <f>VLOOKUP(C20,'пр.взвешивания'!D6:G27,2,FALSE)</f>
        <v>Владимирская, ВЮИ ФСИН России</v>
      </c>
      <c r="E20" s="74"/>
      <c r="F20" s="75">
        <v>0</v>
      </c>
      <c r="G20" s="76">
        <v>0</v>
      </c>
      <c r="H20" s="75">
        <v>0</v>
      </c>
      <c r="I20" s="76">
        <v>0</v>
      </c>
      <c r="J20" s="77">
        <v>0</v>
      </c>
      <c r="K20" s="188">
        <f>SUM(E20:J20)</f>
        <v>0</v>
      </c>
      <c r="L20" s="187">
        <v>6</v>
      </c>
      <c r="M20" s="105"/>
      <c r="N20" s="106"/>
      <c r="O20" s="106"/>
      <c r="P20" s="106"/>
      <c r="Q20" s="22"/>
      <c r="R20" s="18"/>
      <c r="S20" s="18"/>
      <c r="T20" s="18"/>
      <c r="U20" s="147"/>
      <c r="V20" s="146"/>
      <c r="W20" s="2"/>
      <c r="X20" s="2"/>
    </row>
    <row r="21" spans="1:24" ht="15" customHeight="1">
      <c r="A21" s="158"/>
      <c r="B21" s="151"/>
      <c r="C21" s="151"/>
      <c r="D21" s="151"/>
      <c r="E21" s="61"/>
      <c r="F21" s="71" t="s">
        <v>82</v>
      </c>
      <c r="G21" s="70" t="s">
        <v>82</v>
      </c>
      <c r="H21" s="71" t="s">
        <v>81</v>
      </c>
      <c r="I21" s="70" t="s">
        <v>81</v>
      </c>
      <c r="J21" s="118" t="s">
        <v>81</v>
      </c>
      <c r="K21" s="140"/>
      <c r="L21" s="142"/>
      <c r="M21" s="105"/>
      <c r="N21" s="107"/>
      <c r="O21" s="107"/>
      <c r="P21" s="107"/>
      <c r="Q21" s="22"/>
      <c r="R21" s="22"/>
      <c r="S21" s="22"/>
      <c r="T21" s="22"/>
      <c r="U21" s="147"/>
      <c r="V21" s="146"/>
      <c r="W21" s="2"/>
      <c r="X21" s="2"/>
    </row>
    <row r="22" spans="1:24" ht="15" customHeight="1">
      <c r="A22" s="157">
        <v>8</v>
      </c>
      <c r="B22" s="150" t="str">
        <f>VLOOKUP(A22,'пр.взвешивания'!B8:E27,2,FALSE)</f>
        <v>МАКСИМОВ Евгений Олегович</v>
      </c>
      <c r="C22" s="150" t="str">
        <f>VLOOKUP(B22,'пр.взвешивания'!C8:F27,2,FALSE)</f>
        <v>05.03.1987, МС</v>
      </c>
      <c r="D22" s="150" t="str">
        <f>VLOOKUP(C22,'пр.взвешивания'!D8:G27,2,FALSE)</f>
        <v>Москва, МГУПИ, выпускник 2009</v>
      </c>
      <c r="E22" s="78">
        <v>3</v>
      </c>
      <c r="F22" s="62"/>
      <c r="G22" s="78">
        <v>3</v>
      </c>
      <c r="H22" s="79">
        <v>3</v>
      </c>
      <c r="I22" s="78">
        <v>4</v>
      </c>
      <c r="J22" s="80">
        <v>1</v>
      </c>
      <c r="K22" s="140">
        <f>SUM(E22:J22)</f>
        <v>14</v>
      </c>
      <c r="L22" s="142">
        <v>3</v>
      </c>
      <c r="M22" s="105"/>
      <c r="N22" s="106"/>
      <c r="O22" s="106"/>
      <c r="P22" s="106"/>
      <c r="Q22" s="23"/>
      <c r="R22" s="18"/>
      <c r="S22" s="23"/>
      <c r="T22" s="23"/>
      <c r="U22" s="147"/>
      <c r="V22" s="146"/>
      <c r="W22" s="2"/>
      <c r="X22" s="2"/>
    </row>
    <row r="23" spans="1:24" ht="15" customHeight="1">
      <c r="A23" s="158"/>
      <c r="B23" s="151"/>
      <c r="C23" s="151"/>
      <c r="D23" s="151"/>
      <c r="E23" s="70" t="s">
        <v>82</v>
      </c>
      <c r="F23" s="63"/>
      <c r="G23" s="70" t="s">
        <v>82</v>
      </c>
      <c r="H23" s="71" t="s">
        <v>82</v>
      </c>
      <c r="I23" s="70" t="s">
        <v>81</v>
      </c>
      <c r="J23" s="118" t="s">
        <v>82</v>
      </c>
      <c r="K23" s="140"/>
      <c r="L23" s="142"/>
      <c r="M23" s="105"/>
      <c r="N23" s="107"/>
      <c r="O23" s="107"/>
      <c r="P23" s="107"/>
      <c r="Q23" s="24"/>
      <c r="R23" s="22"/>
      <c r="S23" s="24"/>
      <c r="T23" s="24"/>
      <c r="U23" s="147"/>
      <c r="V23" s="146"/>
      <c r="W23" s="2"/>
      <c r="X23" s="2"/>
    </row>
    <row r="24" spans="1:24" ht="15" customHeight="1">
      <c r="A24" s="157">
        <v>9</v>
      </c>
      <c r="B24" s="150" t="str">
        <f>VLOOKUP(A24,'пр.взвешивания'!B10:E27,2,FALSE)</f>
        <v>КНЯЗЕВ Руслан Ринатович</v>
      </c>
      <c r="C24" s="150" t="str">
        <f>VLOOKUP(B24,'пр.взвешивания'!C10:F27,2,FALSE)</f>
        <v>20.05.1989, КМС</v>
      </c>
      <c r="D24" s="150" t="str">
        <f>VLOOKUP(C24,'пр.взвешивания'!D10:G27,2,FALSE)</f>
        <v>С.Петербург, СПбГУНиПТ, 4курс, 441гр.</v>
      </c>
      <c r="E24" s="78">
        <v>3</v>
      </c>
      <c r="F24" s="79">
        <v>1</v>
      </c>
      <c r="G24" s="64"/>
      <c r="H24" s="79">
        <v>0</v>
      </c>
      <c r="I24" s="78">
        <v>4</v>
      </c>
      <c r="J24" s="80">
        <v>0</v>
      </c>
      <c r="K24" s="140">
        <f>SUM(E24:J24)</f>
        <v>8</v>
      </c>
      <c r="L24" s="142">
        <v>4</v>
      </c>
      <c r="M24" s="105"/>
      <c r="N24" s="106"/>
      <c r="O24" s="106"/>
      <c r="P24" s="106"/>
      <c r="Q24" s="23"/>
      <c r="R24" s="23"/>
      <c r="S24" s="22"/>
      <c r="T24" s="23"/>
      <c r="U24" s="147"/>
      <c r="V24" s="146"/>
      <c r="W24" s="2"/>
      <c r="X24" s="2"/>
    </row>
    <row r="25" spans="1:24" ht="15" customHeight="1">
      <c r="A25" s="158"/>
      <c r="B25" s="151"/>
      <c r="C25" s="151"/>
      <c r="D25" s="151"/>
      <c r="E25" s="70" t="s">
        <v>82</v>
      </c>
      <c r="F25" s="71" t="s">
        <v>82</v>
      </c>
      <c r="G25" s="65"/>
      <c r="H25" s="116">
        <v>3.1</v>
      </c>
      <c r="I25" s="70" t="s">
        <v>81</v>
      </c>
      <c r="J25" s="118" t="s">
        <v>82</v>
      </c>
      <c r="K25" s="140"/>
      <c r="L25" s="142"/>
      <c r="M25" s="105"/>
      <c r="N25" s="107"/>
      <c r="O25" s="107"/>
      <c r="P25" s="107"/>
      <c r="Q25" s="24"/>
      <c r="R25" s="24"/>
      <c r="S25" s="22"/>
      <c r="T25" s="24"/>
      <c r="U25" s="147"/>
      <c r="V25" s="146"/>
      <c r="W25" s="2"/>
      <c r="X25" s="2"/>
    </row>
    <row r="26" spans="1:24" ht="15" customHeight="1">
      <c r="A26" s="157">
        <v>10</v>
      </c>
      <c r="B26" s="150" t="str">
        <f>VLOOKUP(A26,'пр.взвешивания'!B12:E27,2,FALSE)</f>
        <v>ПЕТРОВ Константин Сергеевич</v>
      </c>
      <c r="C26" s="150" t="str">
        <f>VLOOKUP(B26,'пр.взвешивания'!C12:F27,2,FALSE)</f>
        <v>27.03.1988, МС</v>
      </c>
      <c r="D26" s="150" t="str">
        <f>VLOOKUP(C26,'пр.взвешивания'!D12:G27,2,FALSE)</f>
        <v>Москва, РГУФКСиТ</v>
      </c>
      <c r="E26" s="78">
        <v>4</v>
      </c>
      <c r="F26" s="79">
        <v>0</v>
      </c>
      <c r="G26" s="78">
        <v>4</v>
      </c>
      <c r="H26" s="62"/>
      <c r="I26" s="78">
        <v>3.5</v>
      </c>
      <c r="J26" s="80">
        <v>3</v>
      </c>
      <c r="K26" s="139">
        <f>SUM(E26:J26)</f>
        <v>14.5</v>
      </c>
      <c r="L26" s="141" t="s">
        <v>64</v>
      </c>
      <c r="M26" s="105"/>
      <c r="N26" s="106"/>
      <c r="O26" s="106"/>
      <c r="P26" s="106"/>
      <c r="Q26" s="18"/>
      <c r="R26" s="18"/>
      <c r="S26" s="18"/>
      <c r="T26" s="22"/>
      <c r="U26" s="147"/>
      <c r="V26" s="146"/>
      <c r="W26" s="2"/>
      <c r="X26" s="2"/>
    </row>
    <row r="27" spans="1:24" ht="15" customHeight="1">
      <c r="A27" s="158"/>
      <c r="B27" s="151"/>
      <c r="C27" s="151"/>
      <c r="D27" s="151"/>
      <c r="E27" s="70" t="s">
        <v>81</v>
      </c>
      <c r="F27" s="71" t="s">
        <v>82</v>
      </c>
      <c r="G27" s="117">
        <v>3.1</v>
      </c>
      <c r="H27" s="63"/>
      <c r="I27" s="70" t="s">
        <v>82</v>
      </c>
      <c r="J27" s="118" t="s">
        <v>82</v>
      </c>
      <c r="K27" s="140"/>
      <c r="L27" s="142"/>
      <c r="M27" s="105"/>
      <c r="N27" s="107"/>
      <c r="O27" s="107"/>
      <c r="P27" s="107"/>
      <c r="Q27" s="22"/>
      <c r="R27" s="22"/>
      <c r="S27" s="22"/>
      <c r="T27" s="22"/>
      <c r="U27" s="147"/>
      <c r="V27" s="146"/>
      <c r="W27" s="2"/>
      <c r="X27" s="2"/>
    </row>
    <row r="28" spans="1:24" ht="15" customHeight="1">
      <c r="A28" s="157">
        <v>11</v>
      </c>
      <c r="B28" s="150" t="str">
        <f>VLOOKUP(A28,'пр.взвешивания'!B14:E27,2,FALSE)</f>
        <v>ПРОВОДИН Роман Владимирович</v>
      </c>
      <c r="C28" s="150" t="str">
        <f>VLOOKUP(B28,'пр.взвешивания'!C14:F27,2,FALSE)</f>
        <v>23.01.1989, МС</v>
      </c>
      <c r="D28" s="150" t="str">
        <f>VLOOKUP(C28,'пр.взвешивания'!D14:G27,2,FALSE)</f>
        <v>Саратовская, СГАП 4курс, 402 группа</v>
      </c>
      <c r="E28" s="78">
        <v>4</v>
      </c>
      <c r="F28" s="79">
        <v>0</v>
      </c>
      <c r="G28" s="78">
        <v>0</v>
      </c>
      <c r="H28" s="79">
        <v>0</v>
      </c>
      <c r="I28" s="64"/>
      <c r="J28" s="80">
        <v>0</v>
      </c>
      <c r="K28" s="140">
        <f>SUM(E28:J28)</f>
        <v>4</v>
      </c>
      <c r="L28" s="142">
        <v>5</v>
      </c>
      <c r="M28" s="9"/>
      <c r="N28" s="11"/>
      <c r="O28" s="12"/>
      <c r="P28" s="13"/>
      <c r="Q28" s="9"/>
      <c r="R28" s="9"/>
      <c r="S28" s="9"/>
      <c r="T28" s="9"/>
      <c r="U28" s="9"/>
      <c r="V28" s="9"/>
      <c r="W28" s="2"/>
      <c r="X28" s="2"/>
    </row>
    <row r="29" spans="1:24" ht="15" customHeight="1">
      <c r="A29" s="158"/>
      <c r="B29" s="151"/>
      <c r="C29" s="151"/>
      <c r="D29" s="151"/>
      <c r="E29" s="70" t="s">
        <v>81</v>
      </c>
      <c r="F29" s="71" t="s">
        <v>81</v>
      </c>
      <c r="G29" s="70" t="s">
        <v>81</v>
      </c>
      <c r="H29" s="71" t="s">
        <v>82</v>
      </c>
      <c r="I29" s="65"/>
      <c r="J29" s="118" t="s">
        <v>82</v>
      </c>
      <c r="K29" s="140"/>
      <c r="L29" s="142"/>
      <c r="M29" s="9"/>
      <c r="N29" s="11"/>
      <c r="O29" s="12"/>
      <c r="P29" s="13"/>
      <c r="Q29" s="9"/>
      <c r="R29" s="9"/>
      <c r="S29" s="9"/>
      <c r="T29" s="9"/>
      <c r="U29" s="9"/>
      <c r="V29" s="9"/>
      <c r="W29" s="2"/>
      <c r="X29" s="2"/>
    </row>
    <row r="30" spans="1:24" ht="15" customHeight="1">
      <c r="A30" s="202">
        <v>12</v>
      </c>
      <c r="B30" s="204" t="str">
        <f>VLOOKUP(A30,'пр.взвешивания'!B6:E29,2,FALSE)</f>
        <v>СПАСЕННИКОВ Олег Сергеевич</v>
      </c>
      <c r="C30" s="204" t="str">
        <f>VLOOKUP(B30,'пр.взвешивания'!C6:F29,2,FALSE)</f>
        <v>22.07.1987, МС</v>
      </c>
      <c r="D30" s="204" t="str">
        <f>VLOOKUP(C30,'пр.взвешивания'!D6:G29,2,FALSE)</f>
        <v>Приморский кр., ДВГТУ, ДН-9902</v>
      </c>
      <c r="E30" s="78">
        <v>4</v>
      </c>
      <c r="F30" s="79">
        <v>3</v>
      </c>
      <c r="G30" s="78">
        <v>3</v>
      </c>
      <c r="H30" s="79">
        <v>1</v>
      </c>
      <c r="I30" s="78">
        <v>3</v>
      </c>
      <c r="J30" s="66"/>
      <c r="K30" s="140">
        <f>SUM(E30:J30)</f>
        <v>14</v>
      </c>
      <c r="L30" s="142" t="s">
        <v>65</v>
      </c>
      <c r="M30" s="9"/>
      <c r="N30" s="11"/>
      <c r="O30" s="12"/>
      <c r="P30" s="13"/>
      <c r="Q30" s="9"/>
      <c r="R30" s="9"/>
      <c r="S30" s="9"/>
      <c r="T30" s="9"/>
      <c r="U30" s="9"/>
      <c r="V30" s="9"/>
      <c r="W30" s="2"/>
      <c r="X30" s="2"/>
    </row>
    <row r="31" spans="1:24" ht="15" customHeight="1" thickBot="1">
      <c r="A31" s="203"/>
      <c r="B31" s="205"/>
      <c r="C31" s="205"/>
      <c r="D31" s="205"/>
      <c r="E31" s="119" t="s">
        <v>81</v>
      </c>
      <c r="F31" s="122" t="s">
        <v>82</v>
      </c>
      <c r="G31" s="119" t="s">
        <v>82</v>
      </c>
      <c r="H31" s="122" t="s">
        <v>82</v>
      </c>
      <c r="I31" s="119" t="s">
        <v>82</v>
      </c>
      <c r="J31" s="67"/>
      <c r="K31" s="143"/>
      <c r="L31" s="144"/>
      <c r="M31" s="14"/>
      <c r="N31" s="19"/>
      <c r="O31" s="25"/>
      <c r="P31" s="25"/>
      <c r="Q31" s="14"/>
      <c r="R31" s="14"/>
      <c r="S31" s="14"/>
      <c r="T31" s="14"/>
      <c r="U31" s="14"/>
      <c r="V31" s="14"/>
      <c r="W31" s="2"/>
      <c r="X31" s="2"/>
    </row>
    <row r="32" spans="1:24" ht="11.25" customHeight="1">
      <c r="A32" s="45"/>
      <c r="B32" s="46"/>
      <c r="C32" s="46"/>
      <c r="D32" s="46"/>
      <c r="E32" s="47"/>
      <c r="F32" s="48"/>
      <c r="G32" s="48"/>
      <c r="H32" s="48"/>
      <c r="I32" s="48"/>
      <c r="J32" s="48"/>
      <c r="K32" s="49"/>
      <c r="L32" s="45"/>
      <c r="M32" s="108"/>
      <c r="N32" s="109"/>
      <c r="O32" s="109"/>
      <c r="P32" s="109"/>
      <c r="Q32" s="14"/>
      <c r="R32" s="14"/>
      <c r="S32" s="14"/>
      <c r="T32" s="14"/>
      <c r="U32" s="14"/>
      <c r="V32" s="14"/>
      <c r="W32" s="2"/>
      <c r="X32" s="2"/>
    </row>
    <row r="33" spans="1:24" ht="15" customHeight="1" thickBot="1">
      <c r="A33" s="2"/>
      <c r="B33" s="114" t="s">
        <v>62</v>
      </c>
      <c r="C33" s="50"/>
      <c r="D33" s="50"/>
      <c r="E33" s="2"/>
      <c r="F33" s="2"/>
      <c r="G33" s="2"/>
      <c r="H33" s="2"/>
      <c r="I33" s="59" t="s">
        <v>5</v>
      </c>
      <c r="J33" s="115" t="s">
        <v>6</v>
      </c>
      <c r="K33" s="49"/>
      <c r="L33" s="45"/>
      <c r="M33" s="108"/>
      <c r="N33" s="109"/>
      <c r="O33" s="109"/>
      <c r="P33" s="109"/>
      <c r="Q33" s="14"/>
      <c r="R33" s="14"/>
      <c r="S33" s="14"/>
      <c r="T33" s="14"/>
      <c r="U33" s="14"/>
      <c r="V33" s="14"/>
      <c r="W33" s="2"/>
      <c r="X33" s="2"/>
    </row>
    <row r="34" spans="1:24" ht="16.5" customHeight="1">
      <c r="A34" s="161">
        <v>5</v>
      </c>
      <c r="B34" s="163" t="str">
        <f>VLOOKUP(A34,'пр.взвешивания'!B6:F29,2,FALSE)</f>
        <v>КУРГИНЯН Эдуард Славикович</v>
      </c>
      <c r="C34" s="159" t="str">
        <f>VLOOKUP(A34,'пр.взвешивания'!B6:F27,3,FALSE)</f>
        <v>16.12.1986, МСМК</v>
      </c>
      <c r="D34" s="148" t="str">
        <f>VLOOKUP(A34,'пр.взвешивания'!B6:G27,4,FALSE)</f>
        <v>Краснодаркий кр, АГПУ</v>
      </c>
      <c r="E34" s="64"/>
      <c r="F34" s="79">
        <v>3</v>
      </c>
      <c r="G34" s="78">
        <v>4</v>
      </c>
      <c r="H34" s="80">
        <v>3</v>
      </c>
      <c r="I34" s="140">
        <f>SUM(C34:H34)</f>
        <v>10</v>
      </c>
      <c r="J34" s="142">
        <v>1</v>
      </c>
      <c r="K34" s="51"/>
      <c r="L34" s="45"/>
      <c r="M34" s="108"/>
      <c r="N34" s="109"/>
      <c r="O34" s="109"/>
      <c r="P34" s="109"/>
      <c r="Q34" s="14"/>
      <c r="R34" s="14"/>
      <c r="S34" s="14"/>
      <c r="T34" s="14"/>
      <c r="U34" s="14"/>
      <c r="V34" s="14"/>
      <c r="W34" s="2"/>
      <c r="X34" s="2"/>
    </row>
    <row r="35" spans="1:24" ht="16.5" customHeight="1">
      <c r="A35" s="162"/>
      <c r="B35" s="164"/>
      <c r="C35" s="160"/>
      <c r="D35" s="149"/>
      <c r="E35" s="65"/>
      <c r="F35" s="71" t="s">
        <v>82</v>
      </c>
      <c r="G35" s="70" t="s">
        <v>81</v>
      </c>
      <c r="H35" s="118" t="s">
        <v>82</v>
      </c>
      <c r="I35" s="140"/>
      <c r="J35" s="142"/>
      <c r="K35" s="49"/>
      <c r="L35" s="45"/>
      <c r="M35" s="108"/>
      <c r="N35" s="109"/>
      <c r="O35" s="109"/>
      <c r="P35" s="109"/>
      <c r="Q35" s="14"/>
      <c r="R35" s="14"/>
      <c r="S35" s="14"/>
      <c r="T35" s="14"/>
      <c r="U35" s="14"/>
      <c r="V35" s="14"/>
      <c r="W35" s="2"/>
      <c r="X35" s="2"/>
    </row>
    <row r="36" spans="1:24" ht="16.5" customHeight="1">
      <c r="A36" s="162">
        <v>10</v>
      </c>
      <c r="B36" s="164" t="str">
        <f>VLOOKUP(A36,'пр.взвешивания'!B6:F31,2,FALSE)</f>
        <v>ПЕТРОВ Константин Сергеевич</v>
      </c>
      <c r="C36" s="160" t="str">
        <f>VLOOKUP(A36,'пр.взвешивания'!B6:F29,3,FALSE)</f>
        <v>27.03.1988, МС</v>
      </c>
      <c r="D36" s="149" t="str">
        <f>VLOOKUP(A36,'пр.взвешивания'!B6:G29,4,FALSE)</f>
        <v>Москва, РГУФКСиТ</v>
      </c>
      <c r="E36" s="78">
        <v>1</v>
      </c>
      <c r="F36" s="62"/>
      <c r="G36" s="78">
        <v>3</v>
      </c>
      <c r="H36" s="80">
        <v>4</v>
      </c>
      <c r="I36" s="139">
        <f>SUM(C36:H36)</f>
        <v>8</v>
      </c>
      <c r="J36" s="141">
        <v>2</v>
      </c>
      <c r="K36" s="51"/>
      <c r="L36" s="45"/>
      <c r="M36" s="108"/>
      <c r="N36" s="109"/>
      <c r="O36" s="109"/>
      <c r="P36" s="109"/>
      <c r="Q36" s="14"/>
      <c r="R36" s="14"/>
      <c r="S36" s="14"/>
      <c r="T36" s="14"/>
      <c r="U36" s="14"/>
      <c r="V36" s="14"/>
      <c r="W36" s="2"/>
      <c r="X36" s="2"/>
    </row>
    <row r="37" spans="1:24" ht="16.5" customHeight="1" thickBot="1">
      <c r="A37" s="167"/>
      <c r="B37" s="168"/>
      <c r="C37" s="166"/>
      <c r="D37" s="165"/>
      <c r="E37" s="70" t="s">
        <v>82</v>
      </c>
      <c r="F37" s="63"/>
      <c r="G37" s="70" t="s">
        <v>82</v>
      </c>
      <c r="H37" s="69">
        <v>3.11</v>
      </c>
      <c r="I37" s="140"/>
      <c r="J37" s="142"/>
      <c r="K37" s="49"/>
      <c r="L37" s="45"/>
      <c r="M37" s="108"/>
      <c r="N37" s="109"/>
      <c r="O37" s="109"/>
      <c r="P37" s="109"/>
      <c r="Q37" s="14"/>
      <c r="R37" s="14"/>
      <c r="S37" s="14"/>
      <c r="T37" s="14"/>
      <c r="U37" s="14"/>
      <c r="V37" s="14"/>
      <c r="W37" s="2"/>
      <c r="X37" s="2"/>
    </row>
    <row r="38" spans="1:24" ht="16.5" customHeight="1">
      <c r="A38" s="161">
        <v>12</v>
      </c>
      <c r="B38" s="163" t="str">
        <f>VLOOKUP(A38,'пр.взвешивания'!B6:F33,2,FALSE)</f>
        <v>СПАСЕННИКОВ Олег Сергеевич</v>
      </c>
      <c r="C38" s="159" t="str">
        <f>VLOOKUP(A38,'пр.взвешивания'!B6:F31,3,FALSE)</f>
        <v>22.07.1987, МС</v>
      </c>
      <c r="D38" s="148" t="str">
        <f>VLOOKUP(A38,'пр.взвешивания'!B6:G31,4,FALSE)</f>
        <v>Приморский кр., ДВГТУ, ДН-9902</v>
      </c>
      <c r="E38" s="78">
        <v>0</v>
      </c>
      <c r="F38" s="79">
        <v>1</v>
      </c>
      <c r="G38" s="64"/>
      <c r="H38" s="80">
        <v>0</v>
      </c>
      <c r="I38" s="140">
        <f>SUM(C38:H38)</f>
        <v>1</v>
      </c>
      <c r="J38" s="142">
        <v>3</v>
      </c>
      <c r="K38" s="51"/>
      <c r="L38" s="45"/>
      <c r="M38" s="108"/>
      <c r="N38" s="109"/>
      <c r="O38" s="109"/>
      <c r="P38" s="109"/>
      <c r="Q38" s="14"/>
      <c r="R38" s="14"/>
      <c r="S38" s="14"/>
      <c r="T38" s="14"/>
      <c r="U38" s="14"/>
      <c r="V38" s="14"/>
      <c r="W38" s="2"/>
      <c r="X38" s="2"/>
    </row>
    <row r="39" spans="1:24" ht="16.5" customHeight="1">
      <c r="A39" s="162"/>
      <c r="B39" s="164"/>
      <c r="C39" s="160"/>
      <c r="D39" s="149"/>
      <c r="E39" s="70" t="s">
        <v>81</v>
      </c>
      <c r="F39" s="71" t="s">
        <v>82</v>
      </c>
      <c r="G39" s="65"/>
      <c r="H39" s="118" t="s">
        <v>81</v>
      </c>
      <c r="I39" s="140"/>
      <c r="J39" s="142"/>
      <c r="K39" s="49"/>
      <c r="L39" s="45"/>
      <c r="M39" s="108"/>
      <c r="N39" s="109"/>
      <c r="O39" s="109"/>
      <c r="P39" s="109"/>
      <c r="Q39" s="14"/>
      <c r="R39" s="14"/>
      <c r="S39" s="14"/>
      <c r="T39" s="14"/>
      <c r="U39" s="14"/>
      <c r="V39" s="14"/>
      <c r="W39" s="2"/>
      <c r="X39" s="2"/>
    </row>
    <row r="40" spans="1:24" ht="16.5" customHeight="1">
      <c r="A40" s="162">
        <v>6</v>
      </c>
      <c r="B40" s="164" t="str">
        <f>VLOOKUP(A40,'пр.взвешивания'!B6:F35,2,FALSE)</f>
        <v>МАРУХНО Виктор Иванович</v>
      </c>
      <c r="C40" s="160" t="str">
        <f>VLOOKUP(A40,'пр.взвешивания'!B6:F33,3,FALSE)</f>
        <v>05.08.1991, КМС</v>
      </c>
      <c r="D40" s="149" t="str">
        <f>VLOOKUP(A40,'пр.взвешивания'!B6:G33,4,FALSE)</f>
        <v>С.Петербург, СПбГУНиПТ, 2курс, 223гр.</v>
      </c>
      <c r="E40" s="78">
        <v>1</v>
      </c>
      <c r="F40" s="79">
        <v>0</v>
      </c>
      <c r="G40" s="78">
        <v>4</v>
      </c>
      <c r="H40" s="66"/>
      <c r="I40" s="140">
        <f>SUM(C40:H40)</f>
        <v>5</v>
      </c>
      <c r="J40" s="142">
        <v>3</v>
      </c>
      <c r="K40" s="51"/>
      <c r="L40" s="45"/>
      <c r="M40" s="9"/>
      <c r="N40" s="11"/>
      <c r="O40" s="9"/>
      <c r="P40" s="9"/>
      <c r="Q40" s="9"/>
      <c r="R40" s="9"/>
      <c r="S40" s="9"/>
      <c r="T40" s="9"/>
      <c r="U40" s="9"/>
      <c r="V40" s="9"/>
      <c r="W40" s="2"/>
      <c r="X40" s="2"/>
    </row>
    <row r="41" spans="1:24" ht="16.5" customHeight="1" thickBot="1">
      <c r="A41" s="167"/>
      <c r="B41" s="189"/>
      <c r="C41" s="190"/>
      <c r="D41" s="191"/>
      <c r="E41" s="119" t="s">
        <v>82</v>
      </c>
      <c r="F41" s="73">
        <v>3.11</v>
      </c>
      <c r="G41" s="119" t="s">
        <v>81</v>
      </c>
      <c r="H41" s="67"/>
      <c r="I41" s="143"/>
      <c r="J41" s="144"/>
      <c r="K41" s="49"/>
      <c r="L41" s="45"/>
      <c r="M41" s="9"/>
      <c r="N41" s="11"/>
      <c r="O41" s="9"/>
      <c r="P41" s="9"/>
      <c r="Q41" s="9"/>
      <c r="R41" s="9"/>
      <c r="S41" s="9"/>
      <c r="T41" s="9"/>
      <c r="U41" s="9"/>
      <c r="V41" s="9"/>
      <c r="W41" s="2"/>
      <c r="X41" s="2"/>
    </row>
    <row r="42" spans="1:24" ht="15" customHeight="1">
      <c r="A42" s="45"/>
      <c r="B42" s="46"/>
      <c r="C42" s="46"/>
      <c r="D42" s="46"/>
      <c r="E42" s="48"/>
      <c r="F42" s="48"/>
      <c r="G42" s="48"/>
      <c r="H42" s="48"/>
      <c r="I42" s="48"/>
      <c r="J42" s="47"/>
      <c r="K42" s="51"/>
      <c r="L42" s="45"/>
      <c r="M42" s="9"/>
      <c r="N42" s="11"/>
      <c r="O42" s="9"/>
      <c r="P42" s="9"/>
      <c r="Q42" s="9"/>
      <c r="R42" s="9"/>
      <c r="S42" s="9"/>
      <c r="T42" s="9"/>
      <c r="U42" s="9"/>
      <c r="V42" s="9"/>
      <c r="W42" s="2"/>
      <c r="X42" s="2"/>
    </row>
    <row r="43" spans="1:24" ht="11.25" customHeight="1">
      <c r="A43" s="45"/>
      <c r="B43" s="52"/>
      <c r="C43" s="52"/>
      <c r="D43" s="52"/>
      <c r="E43" s="48"/>
      <c r="F43" s="48"/>
      <c r="G43" s="48"/>
      <c r="H43" s="48"/>
      <c r="I43" s="48"/>
      <c r="J43" s="47"/>
      <c r="K43" s="49"/>
      <c r="L43" s="45"/>
      <c r="M43" s="9"/>
      <c r="N43" s="9"/>
      <c r="O43" s="9"/>
      <c r="P43" s="9"/>
      <c r="Q43" s="9"/>
      <c r="R43" s="9"/>
      <c r="S43" s="9"/>
      <c r="T43" s="9"/>
      <c r="U43" s="9"/>
      <c r="V43" s="9"/>
      <c r="W43" s="2"/>
      <c r="X43" s="2"/>
    </row>
    <row r="44" spans="1:24" ht="12" customHeight="1">
      <c r="A44" s="41"/>
      <c r="B44" s="42"/>
      <c r="C44" s="43"/>
      <c r="D44" s="42"/>
      <c r="E44" s="44"/>
      <c r="F44" s="44"/>
      <c r="G44" s="145" t="str">
        <f>HYPERLINK('[2]реквизиты'!$G$6)</f>
        <v>Лебедев А.А.</v>
      </c>
      <c r="H44" s="145"/>
      <c r="I44" s="44"/>
      <c r="J44" s="44"/>
      <c r="K44" s="44"/>
      <c r="L44" s="44"/>
      <c r="M44" s="9"/>
      <c r="N44" s="9"/>
      <c r="O44" s="9"/>
      <c r="P44" s="9"/>
      <c r="Q44" s="9"/>
      <c r="R44" s="9"/>
      <c r="S44" s="9"/>
      <c r="T44" s="9"/>
      <c r="U44" s="9"/>
      <c r="V44" s="9"/>
      <c r="W44" s="2"/>
      <c r="X44" s="2"/>
    </row>
    <row r="45" spans="1:24" ht="11.25" customHeight="1">
      <c r="A45" s="81" t="str">
        <f>HYPERLINK('[2]реквизиты'!$A$6)</f>
        <v>Гл. судья, судья МК</v>
      </c>
      <c r="B45" s="82"/>
      <c r="C45" s="82"/>
      <c r="D45" s="83"/>
      <c r="E45" s="84"/>
      <c r="F45" s="84"/>
      <c r="G45" s="145"/>
      <c r="H45" s="145"/>
      <c r="L45" s="45"/>
      <c r="M45" s="14"/>
      <c r="N45" s="14"/>
      <c r="O45" s="14"/>
      <c r="P45" s="14"/>
      <c r="Q45" s="14"/>
      <c r="R45" s="14"/>
      <c r="S45" s="15"/>
      <c r="T45" s="15"/>
      <c r="U45" s="15"/>
      <c r="V45" s="15"/>
      <c r="W45" s="2"/>
      <c r="X45" s="2"/>
    </row>
    <row r="46" spans="1:24" ht="11.25" customHeight="1">
      <c r="A46" s="82"/>
      <c r="B46" s="82"/>
      <c r="C46" s="99"/>
      <c r="D46" s="86"/>
      <c r="E46" s="87"/>
      <c r="F46" s="87"/>
      <c r="G46" s="88" t="str">
        <f>HYPERLINK('[2]реквизиты'!$G$7)</f>
        <v>г.Москва</v>
      </c>
      <c r="H46" s="83"/>
      <c r="L46" s="45"/>
      <c r="M46" s="16"/>
      <c r="N46" s="16"/>
      <c r="O46" s="16"/>
      <c r="P46" s="17"/>
      <c r="Q46" s="17"/>
      <c r="R46" s="17"/>
      <c r="S46" s="15"/>
      <c r="T46" s="15"/>
      <c r="U46" s="15"/>
      <c r="V46" s="15"/>
      <c r="W46" s="2"/>
      <c r="X46" s="2"/>
    </row>
    <row r="47" spans="1:24" ht="11.25" customHeight="1">
      <c r="A47" s="89"/>
      <c r="B47" s="89"/>
      <c r="C47" s="100"/>
      <c r="D47" s="90"/>
      <c r="E47" s="90"/>
      <c r="F47" s="90"/>
      <c r="G47" s="145" t="str">
        <f>HYPERLINK('[2]реквизиты'!$G$8)</f>
        <v>Пчелов С.Г.</v>
      </c>
      <c r="H47" s="145"/>
      <c r="I47" s="145"/>
      <c r="L47" s="45"/>
      <c r="M47" s="16"/>
      <c r="V47" s="16"/>
      <c r="W47" s="2"/>
      <c r="X47" s="2"/>
    </row>
    <row r="48" spans="1:24" ht="11.25" customHeight="1">
      <c r="A48" s="81" t="str">
        <f>HYPERLINK('[3]реквизиты'!$A$22)</f>
        <v>Гл. секретарь, судья МК</v>
      </c>
      <c r="B48" s="82"/>
      <c r="C48" s="101"/>
      <c r="D48" s="91"/>
      <c r="E48" s="92"/>
      <c r="F48" s="92"/>
      <c r="G48" s="145"/>
      <c r="H48" s="145"/>
      <c r="I48" s="145"/>
      <c r="L48" s="45"/>
      <c r="M48" s="17"/>
      <c r="V48" s="15"/>
      <c r="W48" s="2"/>
      <c r="X48" s="2"/>
    </row>
    <row r="49" spans="1:24" ht="11.25" customHeight="1">
      <c r="A49" s="89"/>
      <c r="B49" s="89"/>
      <c r="C49" s="89"/>
      <c r="D49" s="83"/>
      <c r="E49" s="83"/>
      <c r="F49" s="83"/>
      <c r="G49" s="88" t="str">
        <f>HYPERLINK('[2]реквизиты'!$G$9)</f>
        <v>г.Чебоксары</v>
      </c>
      <c r="H49" s="83"/>
      <c r="L49" s="45"/>
      <c r="M49" s="16"/>
      <c r="V49" s="15"/>
      <c r="W49" s="2"/>
      <c r="X49" s="2"/>
    </row>
    <row r="50" spans="1:24" ht="11.25" customHeight="1">
      <c r="A50" s="32"/>
      <c r="B50" s="32"/>
      <c r="C50" s="32"/>
      <c r="D50" s="32"/>
      <c r="E50" s="32"/>
      <c r="F50" s="32"/>
      <c r="G50" s="55"/>
      <c r="H50" s="2"/>
      <c r="I50" s="54"/>
      <c r="J50" s="53"/>
      <c r="K50" s="49"/>
      <c r="L50" s="45"/>
      <c r="M50" s="16"/>
      <c r="V50" s="16"/>
      <c r="W50" s="2"/>
      <c r="X50" s="2"/>
    </row>
    <row r="51" spans="1:24" ht="11.25" customHeight="1">
      <c r="A51" s="56"/>
      <c r="B51" s="46"/>
      <c r="C51" s="46"/>
      <c r="D51" s="46"/>
      <c r="E51" s="40"/>
      <c r="F51" s="40"/>
      <c r="G51" s="40"/>
      <c r="H51" s="57"/>
      <c r="I51" s="40"/>
      <c r="J51" s="53"/>
      <c r="K51" s="51"/>
      <c r="L51" s="45"/>
      <c r="M51" s="17"/>
      <c r="V51" s="14"/>
      <c r="W51" s="2"/>
      <c r="X51" s="2"/>
    </row>
    <row r="52" spans="1:24" ht="11.25" customHeight="1">
      <c r="A52" s="56"/>
      <c r="B52" s="52"/>
      <c r="C52" s="52"/>
      <c r="D52" s="52"/>
      <c r="E52" s="54"/>
      <c r="F52" s="54"/>
      <c r="G52" s="54"/>
      <c r="H52" s="58"/>
      <c r="I52" s="54"/>
      <c r="J52" s="53"/>
      <c r="K52" s="49"/>
      <c r="L52" s="45"/>
      <c r="M52" s="9"/>
      <c r="V52" s="9"/>
      <c r="W52" s="2"/>
      <c r="X52" s="2"/>
    </row>
    <row r="53" spans="1:24" ht="11.25" customHeight="1">
      <c r="A53" s="56"/>
      <c r="B53" s="46"/>
      <c r="C53" s="46"/>
      <c r="D53" s="46"/>
      <c r="E53" s="40"/>
      <c r="F53" s="40"/>
      <c r="G53" s="40"/>
      <c r="H53" s="40"/>
      <c r="I53" s="57"/>
      <c r="J53" s="53"/>
      <c r="K53" s="51"/>
      <c r="L53" s="45"/>
      <c r="M53" s="9"/>
      <c r="N53" s="9"/>
      <c r="O53" s="9"/>
      <c r="P53" s="9"/>
      <c r="Q53" s="9"/>
      <c r="R53" s="9"/>
      <c r="S53" s="9"/>
      <c r="T53" s="9"/>
      <c r="U53" s="9"/>
      <c r="V53" s="9"/>
      <c r="W53" s="2"/>
      <c r="X53" s="2"/>
    </row>
    <row r="54" spans="1:24" ht="11.25" customHeight="1">
      <c r="A54" s="56"/>
      <c r="B54" s="52"/>
      <c r="C54" s="52"/>
      <c r="D54" s="52"/>
      <c r="E54" s="54"/>
      <c r="F54" s="54"/>
      <c r="G54" s="54"/>
      <c r="H54" s="54"/>
      <c r="I54" s="58"/>
      <c r="J54" s="53"/>
      <c r="K54" s="49"/>
      <c r="L54" s="45"/>
      <c r="M54" s="9"/>
      <c r="N54" s="9"/>
      <c r="O54" s="9"/>
      <c r="P54" s="9"/>
      <c r="Q54" s="9"/>
      <c r="R54" s="9"/>
      <c r="S54" s="9"/>
      <c r="T54" s="9"/>
      <c r="U54" s="9"/>
      <c r="V54" s="9"/>
      <c r="W54" s="2"/>
      <c r="X54" s="2"/>
    </row>
    <row r="55" spans="1:24" ht="12.75">
      <c r="A55" s="2"/>
      <c r="B55" s="2"/>
      <c r="C55" s="8"/>
      <c r="D55" s="2"/>
      <c r="E55" s="2"/>
      <c r="F55" s="2"/>
      <c r="G55" s="2"/>
      <c r="H55" s="2"/>
      <c r="I55" s="2"/>
      <c r="J55" s="7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8"/>
      <c r="D56" s="2"/>
      <c r="E56" s="2"/>
      <c r="F56" s="2"/>
      <c r="G56" s="2"/>
      <c r="H56" s="2"/>
      <c r="I56" s="2"/>
      <c r="J56" s="7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2"/>
      <c r="C57" s="8"/>
      <c r="D57" s="2"/>
      <c r="E57" s="2"/>
      <c r="F57" s="2"/>
      <c r="G57" s="2"/>
      <c r="H57" s="2"/>
      <c r="I57" s="2"/>
      <c r="J57" s="7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2"/>
      <c r="B58" s="2"/>
      <c r="C58" s="8"/>
      <c r="D58" s="2"/>
      <c r="E58" s="2"/>
      <c r="F58" s="2"/>
      <c r="G58" s="2"/>
      <c r="H58" s="2"/>
      <c r="I58" s="2"/>
      <c r="J58" s="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2"/>
      <c r="B59" s="2"/>
      <c r="C59" s="8"/>
      <c r="D59" s="2"/>
      <c r="E59" s="2"/>
      <c r="F59" s="2"/>
      <c r="G59" s="2"/>
      <c r="H59" s="2"/>
      <c r="I59" s="2"/>
      <c r="J59" s="7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"/>
      <c r="B60" s="2"/>
      <c r="C60" s="8"/>
      <c r="D60" s="2"/>
      <c r="E60" s="2"/>
      <c r="F60" s="2"/>
      <c r="G60" s="2"/>
      <c r="H60" s="2"/>
      <c r="I60" s="2"/>
      <c r="J60" s="7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3:10" ht="12.75">
      <c r="C61" s="3"/>
      <c r="J61" s="6"/>
    </row>
    <row r="62" spans="3:10" ht="12.75">
      <c r="C62" s="3"/>
      <c r="J62" s="6"/>
    </row>
    <row r="63" spans="3:10" ht="12.75">
      <c r="C63" s="3"/>
      <c r="J63" s="6"/>
    </row>
    <row r="64" spans="3:10" ht="12.75">
      <c r="C64" s="3"/>
      <c r="J64" s="6"/>
    </row>
    <row r="65" spans="3:10" ht="12.75">
      <c r="C65" s="3"/>
      <c r="J65" s="6"/>
    </row>
    <row r="66" spans="3:10" ht="12.75">
      <c r="C66" s="3"/>
      <c r="J66" s="6"/>
    </row>
    <row r="67" spans="3:10" ht="12.75">
      <c r="C67" s="3"/>
      <c r="J67" s="6"/>
    </row>
    <row r="68" spans="3:10" ht="12.75">
      <c r="C68" s="3"/>
      <c r="J68" s="6"/>
    </row>
    <row r="69" spans="3:10" ht="12.75">
      <c r="C69" s="3"/>
      <c r="J69" s="6"/>
    </row>
    <row r="70" spans="3:10" ht="12.75">
      <c r="C70" s="3"/>
      <c r="J70" s="6"/>
    </row>
    <row r="71" spans="3:10" ht="12.75">
      <c r="C71" s="3"/>
      <c r="J71" s="6"/>
    </row>
    <row r="72" spans="3:10" ht="12.75">
      <c r="C72" s="3"/>
      <c r="J72" s="6"/>
    </row>
    <row r="73" spans="3:10" ht="12.75">
      <c r="C73" s="3"/>
      <c r="J73" s="6"/>
    </row>
    <row r="74" spans="3:10" ht="12.75">
      <c r="C74" s="3"/>
      <c r="J74" s="6"/>
    </row>
    <row r="75" spans="3:10" ht="12.75">
      <c r="C75" s="3"/>
      <c r="J75" s="6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</sheetData>
  <sheetProtection/>
  <mergeCells count="128">
    <mergeCell ref="A1:L1"/>
    <mergeCell ref="K30:K31"/>
    <mergeCell ref="L30:L31"/>
    <mergeCell ref="A17:A18"/>
    <mergeCell ref="B2:D2"/>
    <mergeCell ref="A30:A31"/>
    <mergeCell ref="B30:B31"/>
    <mergeCell ref="C30:C31"/>
    <mergeCell ref="D30:D31"/>
    <mergeCell ref="L22:L23"/>
    <mergeCell ref="I4:L4"/>
    <mergeCell ref="B4:H4"/>
    <mergeCell ref="D17:D18"/>
    <mergeCell ref="K17:K18"/>
    <mergeCell ref="K11:K12"/>
    <mergeCell ref="L9:L10"/>
    <mergeCell ref="D9:D10"/>
    <mergeCell ref="K5:K6"/>
    <mergeCell ref="K7:K8"/>
    <mergeCell ref="L5:L6"/>
    <mergeCell ref="G47:I48"/>
    <mergeCell ref="E2:L2"/>
    <mergeCell ref="A40:A41"/>
    <mergeCell ref="B40:B41"/>
    <mergeCell ref="C40:C41"/>
    <mergeCell ref="D40:D41"/>
    <mergeCell ref="L20:L21"/>
    <mergeCell ref="C26:C27"/>
    <mergeCell ref="C24:C25"/>
    <mergeCell ref="D24:D25"/>
    <mergeCell ref="K26:K27"/>
    <mergeCell ref="L13:L14"/>
    <mergeCell ref="L15:L16"/>
    <mergeCell ref="L17:L18"/>
    <mergeCell ref="K20:K21"/>
    <mergeCell ref="D20:D21"/>
    <mergeCell ref="L26:L27"/>
    <mergeCell ref="U9:U10"/>
    <mergeCell ref="V9:V10"/>
    <mergeCell ref="U7:U8"/>
    <mergeCell ref="C15:C16"/>
    <mergeCell ref="D15:D16"/>
    <mergeCell ref="L11:L12"/>
    <mergeCell ref="L7:L8"/>
    <mergeCell ref="A9:A10"/>
    <mergeCell ref="U22:U23"/>
    <mergeCell ref="V20:V21"/>
    <mergeCell ref="U11:U12"/>
    <mergeCell ref="V11:V12"/>
    <mergeCell ref="U13:U14"/>
    <mergeCell ref="V13:V14"/>
    <mergeCell ref="U20:U21"/>
    <mergeCell ref="C17:C18"/>
    <mergeCell ref="K15:K16"/>
    <mergeCell ref="A13:A14"/>
    <mergeCell ref="B13:B14"/>
    <mergeCell ref="E5:J5"/>
    <mergeCell ref="A11:A12"/>
    <mergeCell ref="B11:B12"/>
    <mergeCell ref="A5:A6"/>
    <mergeCell ref="B5:B6"/>
    <mergeCell ref="C5:C6"/>
    <mergeCell ref="D5:D6"/>
    <mergeCell ref="A7:A8"/>
    <mergeCell ref="B9:B10"/>
    <mergeCell ref="C9:C10"/>
    <mergeCell ref="U5:U6"/>
    <mergeCell ref="V5:V6"/>
    <mergeCell ref="K13:K14"/>
    <mergeCell ref="K9:K10"/>
    <mergeCell ref="B7:B8"/>
    <mergeCell ref="C7:C8"/>
    <mergeCell ref="D7:D8"/>
    <mergeCell ref="V7:V8"/>
    <mergeCell ref="A38:A39"/>
    <mergeCell ref="B38:B39"/>
    <mergeCell ref="C11:C12"/>
    <mergeCell ref="D11:D12"/>
    <mergeCell ref="A24:A25"/>
    <mergeCell ref="B24:B25"/>
    <mergeCell ref="A15:A16"/>
    <mergeCell ref="B15:B16"/>
    <mergeCell ref="A20:A21"/>
    <mergeCell ref="B17:B18"/>
    <mergeCell ref="C36:C37"/>
    <mergeCell ref="A36:A37"/>
    <mergeCell ref="B36:B37"/>
    <mergeCell ref="A26:A27"/>
    <mergeCell ref="B26:B27"/>
    <mergeCell ref="A28:A29"/>
    <mergeCell ref="B28:B29"/>
    <mergeCell ref="C34:C35"/>
    <mergeCell ref="A22:A23"/>
    <mergeCell ref="B22:B23"/>
    <mergeCell ref="C22:C23"/>
    <mergeCell ref="D22:D23"/>
    <mergeCell ref="B20:B21"/>
    <mergeCell ref="C38:C39"/>
    <mergeCell ref="D38:D39"/>
    <mergeCell ref="A34:A35"/>
    <mergeCell ref="B34:B35"/>
    <mergeCell ref="D36:D37"/>
    <mergeCell ref="D34:D35"/>
    <mergeCell ref="C28:C29"/>
    <mergeCell ref="C13:C14"/>
    <mergeCell ref="D13:D14"/>
    <mergeCell ref="K28:K29"/>
    <mergeCell ref="D28:D29"/>
    <mergeCell ref="C20:C21"/>
    <mergeCell ref="I34:I35"/>
    <mergeCell ref="K22:K23"/>
    <mergeCell ref="D26:D27"/>
    <mergeCell ref="G44:H45"/>
    <mergeCell ref="V22:V23"/>
    <mergeCell ref="U24:U25"/>
    <mergeCell ref="V24:V25"/>
    <mergeCell ref="U26:U27"/>
    <mergeCell ref="V26:V27"/>
    <mergeCell ref="K24:K25"/>
    <mergeCell ref="L24:L25"/>
    <mergeCell ref="L28:L29"/>
    <mergeCell ref="J34:J35"/>
    <mergeCell ref="I36:I37"/>
    <mergeCell ref="J36:J37"/>
    <mergeCell ref="I38:I39"/>
    <mergeCell ref="J38:J39"/>
    <mergeCell ref="I40:I41"/>
    <mergeCell ref="J40:J41"/>
  </mergeCells>
  <printOptions horizontalCentered="1"/>
  <pageMargins left="0" right="0" top="0.7874015748031497" bottom="0" header="0.5118110236220472" footer="0.11811023622047245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G29"/>
  <sheetViews>
    <sheetView zoomScalePageLayoutView="0" workbookViewId="0" topLeftCell="A1">
      <selection activeCell="C28" sqref="C28:E29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20.25" customHeight="1">
      <c r="A1" s="206" t="str">
        <f>HYPERLINK('[2]реквизиты'!$A$2)</f>
        <v>II Всероссийская летняя Универсиада 2010г.</v>
      </c>
      <c r="B1" s="207"/>
      <c r="C1" s="207"/>
      <c r="D1" s="207"/>
      <c r="E1" s="207"/>
      <c r="F1" s="207"/>
      <c r="G1" s="207"/>
    </row>
    <row r="2" spans="1:7" ht="12.75">
      <c r="A2" s="218" t="str">
        <f>HYPERLINK('[2]реквизиты'!$A$3)</f>
        <v>25-28 июня 2010г.</v>
      </c>
      <c r="B2" s="218"/>
      <c r="C2" s="218"/>
      <c r="D2" s="218"/>
      <c r="E2" s="218"/>
      <c r="F2" s="218"/>
      <c r="G2" s="218"/>
    </row>
    <row r="3" ht="46.5" customHeight="1">
      <c r="E3" s="32" t="s">
        <v>53</v>
      </c>
    </row>
    <row r="4" spans="1:7" ht="12.75">
      <c r="A4" s="160" t="s">
        <v>9</v>
      </c>
      <c r="B4" s="160" t="s">
        <v>0</v>
      </c>
      <c r="C4" s="160" t="s">
        <v>1</v>
      </c>
      <c r="D4" s="160" t="s">
        <v>10</v>
      </c>
      <c r="E4" s="160" t="s">
        <v>11</v>
      </c>
      <c r="F4" s="160" t="s">
        <v>12</v>
      </c>
      <c r="G4" s="160" t="s">
        <v>13</v>
      </c>
    </row>
    <row r="5" spans="1:7" ht="12.75">
      <c r="A5" s="160"/>
      <c r="B5" s="160"/>
      <c r="C5" s="160"/>
      <c r="D5" s="160"/>
      <c r="E5" s="160"/>
      <c r="F5" s="160"/>
      <c r="G5" s="160"/>
    </row>
    <row r="6" spans="1:7" ht="12.75" customHeight="1">
      <c r="A6" s="216">
        <v>1</v>
      </c>
      <c r="B6" s="217">
        <v>1</v>
      </c>
      <c r="C6" s="209" t="s">
        <v>40</v>
      </c>
      <c r="D6" s="208" t="s">
        <v>41</v>
      </c>
      <c r="E6" s="213" t="s">
        <v>42</v>
      </c>
      <c r="F6" s="214"/>
      <c r="G6" s="215" t="s">
        <v>43</v>
      </c>
    </row>
    <row r="7" spans="1:7" ht="12.75">
      <c r="A7" s="216"/>
      <c r="B7" s="216"/>
      <c r="C7" s="209"/>
      <c r="D7" s="208"/>
      <c r="E7" s="213"/>
      <c r="F7" s="214"/>
      <c r="G7" s="215"/>
    </row>
    <row r="8" spans="1:7" ht="12.75" customHeight="1">
      <c r="A8" s="216">
        <v>2</v>
      </c>
      <c r="B8" s="217">
        <v>2</v>
      </c>
      <c r="C8" s="209" t="s">
        <v>61</v>
      </c>
      <c r="D8" s="208" t="s">
        <v>60</v>
      </c>
      <c r="E8" s="213" t="s">
        <v>34</v>
      </c>
      <c r="F8" s="214"/>
      <c r="G8" s="215" t="s">
        <v>35</v>
      </c>
    </row>
    <row r="9" spans="1:7" ht="12.75">
      <c r="A9" s="216"/>
      <c r="B9" s="217"/>
      <c r="C9" s="209"/>
      <c r="D9" s="208"/>
      <c r="E9" s="213"/>
      <c r="F9" s="214"/>
      <c r="G9" s="215"/>
    </row>
    <row r="10" spans="1:7" ht="12.75" customHeight="1">
      <c r="A10" s="216">
        <v>3</v>
      </c>
      <c r="B10" s="217">
        <v>3</v>
      </c>
      <c r="C10" s="209" t="s">
        <v>26</v>
      </c>
      <c r="D10" s="208" t="s">
        <v>27</v>
      </c>
      <c r="E10" s="213" t="s">
        <v>28</v>
      </c>
      <c r="F10" s="214"/>
      <c r="G10" s="215" t="s">
        <v>29</v>
      </c>
    </row>
    <row r="11" spans="1:7" ht="12.75">
      <c r="A11" s="216"/>
      <c r="B11" s="216"/>
      <c r="C11" s="209"/>
      <c r="D11" s="208"/>
      <c r="E11" s="213"/>
      <c r="F11" s="214"/>
      <c r="G11" s="215"/>
    </row>
    <row r="12" spans="1:7" ht="12.75" customHeight="1">
      <c r="A12" s="216">
        <v>4</v>
      </c>
      <c r="B12" s="217">
        <v>4</v>
      </c>
      <c r="C12" s="209" t="s">
        <v>36</v>
      </c>
      <c r="D12" s="208" t="s">
        <v>37</v>
      </c>
      <c r="E12" s="213" t="s">
        <v>38</v>
      </c>
      <c r="F12" s="214"/>
      <c r="G12" s="215" t="s">
        <v>39</v>
      </c>
    </row>
    <row r="13" spans="1:7" ht="12.75">
      <c r="A13" s="216"/>
      <c r="B13" s="216"/>
      <c r="C13" s="209"/>
      <c r="D13" s="208"/>
      <c r="E13" s="213"/>
      <c r="F13" s="214"/>
      <c r="G13" s="215"/>
    </row>
    <row r="14" spans="1:7" ht="12.75" customHeight="1">
      <c r="A14" s="216">
        <v>5</v>
      </c>
      <c r="B14" s="217">
        <v>5</v>
      </c>
      <c r="C14" s="209" t="s">
        <v>22</v>
      </c>
      <c r="D14" s="208" t="s">
        <v>23</v>
      </c>
      <c r="E14" s="213" t="s">
        <v>24</v>
      </c>
      <c r="F14" s="214"/>
      <c r="G14" s="215" t="s">
        <v>25</v>
      </c>
    </row>
    <row r="15" spans="1:7" ht="12.75">
      <c r="A15" s="216"/>
      <c r="B15" s="216"/>
      <c r="C15" s="209"/>
      <c r="D15" s="208"/>
      <c r="E15" s="213"/>
      <c r="F15" s="214"/>
      <c r="G15" s="215"/>
    </row>
    <row r="16" spans="1:7" ht="12.75" customHeight="1">
      <c r="A16" s="216">
        <v>6</v>
      </c>
      <c r="B16" s="217">
        <v>6</v>
      </c>
      <c r="C16" s="209" t="s">
        <v>54</v>
      </c>
      <c r="D16" s="208" t="s">
        <v>55</v>
      </c>
      <c r="E16" s="213" t="s">
        <v>46</v>
      </c>
      <c r="F16" s="214"/>
      <c r="G16" s="215" t="s">
        <v>47</v>
      </c>
    </row>
    <row r="17" spans="1:7" ht="12.75">
      <c r="A17" s="216"/>
      <c r="B17" s="216"/>
      <c r="C17" s="209"/>
      <c r="D17" s="208"/>
      <c r="E17" s="213"/>
      <c r="F17" s="214"/>
      <c r="G17" s="215"/>
    </row>
    <row r="18" spans="1:7" ht="12.75" customHeight="1">
      <c r="A18" s="216">
        <v>7</v>
      </c>
      <c r="B18" s="217">
        <v>7</v>
      </c>
      <c r="C18" s="209" t="s">
        <v>18</v>
      </c>
      <c r="D18" s="208" t="s">
        <v>19</v>
      </c>
      <c r="E18" s="213" t="s">
        <v>20</v>
      </c>
      <c r="F18" s="214"/>
      <c r="G18" s="215" t="s">
        <v>21</v>
      </c>
    </row>
    <row r="19" spans="1:7" ht="12.75">
      <c r="A19" s="216"/>
      <c r="B19" s="216"/>
      <c r="C19" s="209"/>
      <c r="D19" s="208"/>
      <c r="E19" s="213"/>
      <c r="F19" s="214"/>
      <c r="G19" s="215"/>
    </row>
    <row r="20" spans="1:7" ht="12.75" customHeight="1">
      <c r="A20" s="216">
        <v>8</v>
      </c>
      <c r="B20" s="217">
        <v>8</v>
      </c>
      <c r="C20" s="209" t="s">
        <v>30</v>
      </c>
      <c r="D20" s="208" t="s">
        <v>31</v>
      </c>
      <c r="E20" s="213" t="s">
        <v>32</v>
      </c>
      <c r="F20" s="214"/>
      <c r="G20" s="215" t="s">
        <v>33</v>
      </c>
    </row>
    <row r="21" spans="1:7" ht="12.75">
      <c r="A21" s="216"/>
      <c r="B21" s="216"/>
      <c r="C21" s="209"/>
      <c r="D21" s="208"/>
      <c r="E21" s="213"/>
      <c r="F21" s="214"/>
      <c r="G21" s="215"/>
    </row>
    <row r="22" spans="1:7" ht="12.75" customHeight="1">
      <c r="A22" s="216">
        <v>9</v>
      </c>
      <c r="B22" s="217">
        <v>9</v>
      </c>
      <c r="C22" s="209" t="s">
        <v>56</v>
      </c>
      <c r="D22" s="208" t="s">
        <v>57</v>
      </c>
      <c r="E22" s="213" t="s">
        <v>48</v>
      </c>
      <c r="F22" s="214"/>
      <c r="G22" s="215" t="s">
        <v>47</v>
      </c>
    </row>
    <row r="23" spans="1:7" ht="12.75">
      <c r="A23" s="216"/>
      <c r="B23" s="216"/>
      <c r="C23" s="209"/>
      <c r="D23" s="208"/>
      <c r="E23" s="213"/>
      <c r="F23" s="214"/>
      <c r="G23" s="215"/>
    </row>
    <row r="24" spans="1:7" ht="12.75" customHeight="1">
      <c r="A24" s="216">
        <v>10</v>
      </c>
      <c r="B24" s="217">
        <v>10</v>
      </c>
      <c r="C24" s="209" t="s">
        <v>58</v>
      </c>
      <c r="D24" s="208" t="s">
        <v>80</v>
      </c>
      <c r="E24" s="213" t="s">
        <v>34</v>
      </c>
      <c r="F24" s="214"/>
      <c r="G24" s="215" t="s">
        <v>79</v>
      </c>
    </row>
    <row r="25" spans="1:7" ht="12.75">
      <c r="A25" s="216"/>
      <c r="B25" s="216"/>
      <c r="C25" s="209"/>
      <c r="D25" s="208"/>
      <c r="E25" s="213"/>
      <c r="F25" s="214"/>
      <c r="G25" s="215"/>
    </row>
    <row r="26" spans="1:7" ht="12.75" customHeight="1">
      <c r="A26" s="212">
        <v>11</v>
      </c>
      <c r="B26" s="210">
        <v>11</v>
      </c>
      <c r="C26" s="209" t="s">
        <v>49</v>
      </c>
      <c r="D26" s="208" t="s">
        <v>50</v>
      </c>
      <c r="E26" s="213" t="s">
        <v>51</v>
      </c>
      <c r="F26" s="214"/>
      <c r="G26" s="215" t="s">
        <v>52</v>
      </c>
    </row>
    <row r="27" spans="1:7" ht="12.75">
      <c r="A27" s="211"/>
      <c r="B27" s="211"/>
      <c r="C27" s="209"/>
      <c r="D27" s="208"/>
      <c r="E27" s="213"/>
      <c r="F27" s="214"/>
      <c r="G27" s="215"/>
    </row>
    <row r="28" spans="1:7" ht="12.75">
      <c r="A28" s="216">
        <v>12</v>
      </c>
      <c r="B28" s="217">
        <v>12</v>
      </c>
      <c r="C28" s="209" t="s">
        <v>59</v>
      </c>
      <c r="D28" s="208" t="s">
        <v>44</v>
      </c>
      <c r="E28" s="213" t="s">
        <v>67</v>
      </c>
      <c r="F28" s="214"/>
      <c r="G28" s="215" t="s">
        <v>45</v>
      </c>
    </row>
    <row r="29" spans="1:7" ht="12.75">
      <c r="A29" s="216"/>
      <c r="B29" s="216"/>
      <c r="C29" s="209"/>
      <c r="D29" s="208"/>
      <c r="E29" s="213"/>
      <c r="F29" s="214"/>
      <c r="G29" s="215"/>
    </row>
  </sheetData>
  <sheetProtection/>
  <mergeCells count="93">
    <mergeCell ref="F28:F29"/>
    <mergeCell ref="G28:G29"/>
    <mergeCell ref="A12:A13"/>
    <mergeCell ref="B12:B13"/>
    <mergeCell ref="A4:A5"/>
    <mergeCell ref="B4:B5"/>
    <mergeCell ref="C4:C5"/>
    <mergeCell ref="D4:D5"/>
    <mergeCell ref="B6:B7"/>
    <mergeCell ref="C6:C7"/>
    <mergeCell ref="A2:G2"/>
    <mergeCell ref="A28:A29"/>
    <mergeCell ref="B28:B29"/>
    <mergeCell ref="C28:C29"/>
    <mergeCell ref="D28:D29"/>
    <mergeCell ref="E28:E29"/>
    <mergeCell ref="E4:E5"/>
    <mergeCell ref="F4:F5"/>
    <mergeCell ref="G4:G5"/>
    <mergeCell ref="A6:A7"/>
    <mergeCell ref="D6:D7"/>
    <mergeCell ref="E6:E7"/>
    <mergeCell ref="F6:F7"/>
    <mergeCell ref="G6:G7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E8:E9"/>
    <mergeCell ref="F8:F9"/>
    <mergeCell ref="C8:C9"/>
    <mergeCell ref="D8:D9"/>
    <mergeCell ref="E12:E13"/>
    <mergeCell ref="F12:F13"/>
    <mergeCell ref="C12:C13"/>
    <mergeCell ref="D12:D13"/>
    <mergeCell ref="G12:G13"/>
    <mergeCell ref="A14:A15"/>
    <mergeCell ref="B14:B15"/>
    <mergeCell ref="C14:C15"/>
    <mergeCell ref="D14:D15"/>
    <mergeCell ref="E14:E15"/>
    <mergeCell ref="G14:G15"/>
    <mergeCell ref="E16:E17"/>
    <mergeCell ref="F16:F17"/>
    <mergeCell ref="C16:C17"/>
    <mergeCell ref="D16:D17"/>
    <mergeCell ref="G16:G17"/>
    <mergeCell ref="B18:B19"/>
    <mergeCell ref="C18:C19"/>
    <mergeCell ref="D18:D19"/>
    <mergeCell ref="E18:E19"/>
    <mergeCell ref="F18:F19"/>
    <mergeCell ref="F14:F15"/>
    <mergeCell ref="G18:G19"/>
    <mergeCell ref="A16:A17"/>
    <mergeCell ref="B16:B17"/>
    <mergeCell ref="A20:A21"/>
    <mergeCell ref="B20:B21"/>
    <mergeCell ref="E20:E21"/>
    <mergeCell ref="F20:F21"/>
    <mergeCell ref="C20:C21"/>
    <mergeCell ref="D20:D21"/>
    <mergeCell ref="A18:A19"/>
    <mergeCell ref="A22:A23"/>
    <mergeCell ref="B22:B23"/>
    <mergeCell ref="E22:E23"/>
    <mergeCell ref="F22:F23"/>
    <mergeCell ref="C22:C23"/>
    <mergeCell ref="D22:D23"/>
    <mergeCell ref="B24:B25"/>
    <mergeCell ref="E24:E25"/>
    <mergeCell ref="F24:F25"/>
    <mergeCell ref="G20:G21"/>
    <mergeCell ref="G22:G23"/>
    <mergeCell ref="C24:C25"/>
    <mergeCell ref="D24:D25"/>
    <mergeCell ref="A1:G1"/>
    <mergeCell ref="D26:D27"/>
    <mergeCell ref="C26:C27"/>
    <mergeCell ref="B26:B27"/>
    <mergeCell ref="A26:A27"/>
    <mergeCell ref="E26:E27"/>
    <mergeCell ref="F26:F27"/>
    <mergeCell ref="G26:G27"/>
    <mergeCell ref="G24:G25"/>
    <mergeCell ref="A24:A2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2010-06-27T11:14:50Z</cp:lastPrinted>
  <dcterms:created xsi:type="dcterms:W3CDTF">1996-10-08T23:32:33Z</dcterms:created>
  <dcterms:modified xsi:type="dcterms:W3CDTF">2010-06-27T12:25:59Z</dcterms:modified>
  <cp:category/>
  <cp:version/>
  <cp:contentType/>
  <cp:contentStatus/>
</cp:coreProperties>
</file>