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ф" sheetId="3" r:id="rId3"/>
    <sheet name="пр.взвешивания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<sst xmlns="http://schemas.openxmlformats.org/spreadsheetml/2006/main" count="176" uniqueCount="72">
  <si>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</si>
  <si>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</si>
  <si>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</si>
  <si>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</si>
  <si>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</si>
  <si>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</si>
  <si>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</si>
  <si>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</si>
  <si>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</si>
  <si>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</si>
  <si>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</si>
  <si>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</si>
  <si>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</si>
  <si>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</si>
  <si>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</si>
  <si>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</si>
  <si>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</si>
  <si>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</si>
  <si>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</si>
  <si>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</si>
  <si>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</si>
  <si>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</si>
  <si>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</si>
  <si>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</si>
  <si>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</si>
  <si>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</si>
  <si>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ПОЛФИНАЛ</t>
  </si>
  <si>
    <t>ВСТРЕЧА 1</t>
  </si>
  <si>
    <t>Цвет</t>
  </si>
  <si>
    <t>Р.К.</t>
  </si>
  <si>
    <t xml:space="preserve">ПРОТОКОЛ ХОДА СОРЕВНОВАНИЙ       </t>
  </si>
  <si>
    <t>ВСЕРОССИЙСКАЯ ФЕДЕРАЦИЯ САМБО</t>
  </si>
  <si>
    <t>ЩЕКИНА Ксения Олеговна</t>
  </si>
  <si>
    <t>Москва, ГОУ ДОДСН СДЮСШОР №9</t>
  </si>
  <si>
    <t>Дугаева Н.С., Шмаков О.В.</t>
  </si>
  <si>
    <t>АГАНЕСОВА Евгения Вячеславовна</t>
  </si>
  <si>
    <t>Коратаскин И.В., Шмаков О.В.</t>
  </si>
  <si>
    <t>ГАЛКИНА Татьяна Владимировна</t>
  </si>
  <si>
    <t>Москва, СДЮСШОР №45</t>
  </si>
  <si>
    <t>Дорошко Е.А.</t>
  </si>
  <si>
    <t>НИКИТИНА Анна Алексеевна</t>
  </si>
  <si>
    <t>Брянская обл., г. Брянск, "Юность России"</t>
  </si>
  <si>
    <t>Сидорко Н.П.</t>
  </si>
  <si>
    <t>АРИНИНА Анастасия Сергеевна</t>
  </si>
  <si>
    <t>Смоленская обл., г. Смоленск, СКА МВО</t>
  </si>
  <si>
    <t>Воробьева Н.И.</t>
  </si>
  <si>
    <t>25.10.95                        1 юн.р.</t>
  </si>
  <si>
    <t>28.10.94                                 1 р.</t>
  </si>
  <si>
    <t>15.09.95                                1 юн.р.</t>
  </si>
  <si>
    <t>23.05.94                                     1 юн.р.</t>
  </si>
  <si>
    <t>14.12.94                                       1 р.</t>
  </si>
  <si>
    <t>в.к. 70 кг.</t>
  </si>
  <si>
    <t>4</t>
  </si>
  <si>
    <t>1.27</t>
  </si>
  <si>
    <t>0</t>
  </si>
  <si>
    <t>1</t>
  </si>
  <si>
    <t>4.00</t>
  </si>
  <si>
    <t>3</t>
  </si>
  <si>
    <t>2</t>
  </si>
  <si>
    <t>3.20</t>
  </si>
  <si>
    <t>0.16</t>
  </si>
  <si>
    <t>8</t>
  </si>
  <si>
    <t>ВСТРЕЧА 2</t>
  </si>
  <si>
    <t>3:1</t>
  </si>
  <si>
    <t>5</t>
  </si>
  <si>
    <t>4:0</t>
  </si>
  <si>
    <t>Гл. судья, судья МК</t>
  </si>
  <si>
    <t>Мухаметшин Р.Г.</t>
  </si>
  <si>
    <t>/Краснокамск/</t>
  </si>
  <si>
    <t>Гл. секретарь, судья НК</t>
  </si>
  <si>
    <t>Дроков А.Н.</t>
  </si>
  <si>
    <t>/Москва/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</si>
</sst>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u val="single"/>
      <sz val="10"/>
      <name val="Arial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sz val="10"/>
      <color indexed="9"/>
      <name val="Arial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5"/>
      <name val="Arial Narrow"/>
      <family val="2"/>
    </font>
    <font>
      <b/>
      <sz val="11"/>
      <name val="Arial Narrow"/>
      <family val="2"/>
    </font>
    <font>
      <sz val="7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 Narrow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 Narrow"/>
      <family val="2"/>
    </font>
    <font>
      <b/>
      <sz val="7"/>
      <color indexed="56"/>
      <name val="Arial"/>
      <family val="2"/>
    </font>
    <font>
      <b/>
      <i/>
      <sz val="11"/>
      <name val="Arial"/>
      <family val="2"/>
    </font>
    <font>
      <b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>
        <color indexed="56"/>
      </top>
      <bottom style="thin">
        <color indexed="56"/>
      </bottom>
    </border>
    <border>
      <left/>
      <right style="medium"/>
      <top/>
      <bottom style="medium"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/>
      <right/>
      <top/>
      <bottom style="thin">
        <color indexed="56"/>
      </bottom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21" borderId="7" applyNumberFormat="0" applyAlignment="0" applyProtection="0"/>
    <xf numFmtId="0" fontId="3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6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42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0" xfId="42" applyFont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0" fillId="21" borderId="15" xfId="0" applyNumberFormat="1" applyFont="1" applyFill="1" applyBorder="1" applyAlignment="1">
      <alignment horizontal="center"/>
    </xf>
    <xf numFmtId="49" fontId="3" fillId="0" borderId="16" xfId="42" applyNumberFormat="1" applyFont="1" applyBorder="1" applyAlignment="1" applyProtection="1">
      <alignment horizontal="center"/>
      <protection/>
    </xf>
    <xf numFmtId="49" fontId="0" fillId="21" borderId="17" xfId="0" applyNumberFormat="1" applyFont="1" applyFill="1" applyBorder="1" applyAlignment="1">
      <alignment horizontal="center"/>
    </xf>
    <xf numFmtId="49" fontId="0" fillId="0" borderId="18" xfId="42" applyNumberFormat="1" applyFont="1" applyBorder="1" applyAlignment="1" applyProtection="1">
      <alignment horizontal="center"/>
      <protection/>
    </xf>
    <xf numFmtId="49" fontId="3" fillId="0" borderId="19" xfId="42" applyNumberFormat="1" applyFont="1" applyBorder="1" applyAlignment="1" applyProtection="1">
      <alignment horizontal="center"/>
      <protection/>
    </xf>
    <xf numFmtId="49" fontId="3" fillId="21" borderId="20" xfId="0" applyNumberFormat="1" applyFont="1" applyFill="1" applyBorder="1" applyAlignment="1">
      <alignment horizontal="center"/>
    </xf>
    <xf numFmtId="49" fontId="3" fillId="0" borderId="21" xfId="42" applyNumberFormat="1" applyFont="1" applyBorder="1" applyAlignment="1" applyProtection="1">
      <alignment horizontal="center"/>
      <protection/>
    </xf>
    <xf numFmtId="49" fontId="0" fillId="0" borderId="17" xfId="42" applyNumberFormat="1" applyFont="1" applyBorder="1" applyAlignment="1" applyProtection="1">
      <alignment horizontal="center"/>
      <protection/>
    </xf>
    <xf numFmtId="49" fontId="0" fillId="21" borderId="22" xfId="0" applyNumberFormat="1" applyFont="1" applyFill="1" applyBorder="1" applyAlignment="1">
      <alignment horizontal="center"/>
    </xf>
    <xf numFmtId="49" fontId="0" fillId="21" borderId="23" xfId="0" applyNumberFormat="1" applyFont="1" applyFill="1" applyBorder="1" applyAlignment="1">
      <alignment horizontal="center"/>
    </xf>
    <xf numFmtId="49" fontId="0" fillId="0" borderId="24" xfId="42" applyNumberFormat="1" applyFont="1" applyBorder="1" applyAlignment="1" applyProtection="1">
      <alignment horizontal="center"/>
      <protection/>
    </xf>
    <xf numFmtId="49" fontId="0" fillId="0" borderId="25" xfId="42" applyNumberFormat="1" applyFont="1" applyBorder="1" applyAlignment="1" applyProtection="1">
      <alignment horizontal="center"/>
      <protection/>
    </xf>
    <xf numFmtId="49" fontId="0" fillId="21" borderId="26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0" fillId="21" borderId="17" xfId="0" applyNumberFormat="1" applyFont="1" applyFill="1" applyBorder="1" applyAlignment="1">
      <alignment horizontal="center"/>
    </xf>
    <xf numFmtId="49" fontId="0" fillId="21" borderId="27" xfId="0" applyNumberFormat="1" applyFont="1" applyFill="1" applyBorder="1" applyAlignment="1">
      <alignment horizontal="center"/>
    </xf>
    <xf numFmtId="49" fontId="0" fillId="21" borderId="28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3" fillId="0" borderId="29" xfId="42" applyNumberFormat="1" applyFont="1" applyBorder="1" applyAlignment="1" applyProtection="1">
      <alignment horizontal="center"/>
      <protection/>
    </xf>
    <xf numFmtId="49" fontId="0" fillId="0" borderId="30" xfId="42" applyNumberFormat="1" applyFont="1" applyBorder="1" applyAlignment="1" applyProtection="1">
      <alignment horizontal="center"/>
      <protection/>
    </xf>
    <xf numFmtId="49" fontId="3" fillId="0" borderId="31" xfId="42" applyNumberFormat="1" applyFont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6" fillId="0" borderId="0" xfId="42" applyFont="1" applyAlignment="1" applyProtection="1">
      <alignment horizontal="center"/>
      <protection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32" xfId="0" applyFont="1" applyBorder="1" applyAlignment="1">
      <alignment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/>
    </xf>
    <xf numFmtId="0" fontId="25" fillId="0" borderId="38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29" fillId="0" borderId="0" xfId="42" applyFont="1" applyAlignment="1" applyProtection="1">
      <alignment/>
      <protection/>
    </xf>
    <xf numFmtId="0" fontId="30" fillId="0" borderId="0" xfId="42" applyFont="1" applyBorder="1" applyAlignment="1" applyProtection="1">
      <alignment/>
      <protection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3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39" xfId="0" applyFont="1" applyBorder="1" applyAlignment="1">
      <alignment horizontal="center" vertical="center"/>
    </xf>
    <xf numFmtId="0" fontId="13" fillId="4" borderId="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left" vertical="center" wrapText="1"/>
      <protection/>
    </xf>
    <xf numFmtId="0" fontId="3" fillId="0" borderId="44" xfId="0" applyFont="1" applyBorder="1" applyAlignment="1">
      <alignment horizontal="left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left" vertical="center" wrapText="1"/>
    </xf>
    <xf numFmtId="0" fontId="22" fillId="0" borderId="61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0" xfId="42" applyFont="1" applyAlignment="1" applyProtection="1">
      <alignment horizontal="center" vertical="center" wrapText="1"/>
      <protection/>
    </xf>
    <xf numFmtId="0" fontId="8" fillId="0" borderId="62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1" fillId="24" borderId="63" xfId="42" applyFont="1" applyFill="1" applyBorder="1" applyAlignment="1" applyProtection="1">
      <alignment horizontal="center" vertical="center"/>
      <protection/>
    </xf>
    <xf numFmtId="0" fontId="11" fillId="24" borderId="6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left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49" fontId="3" fillId="0" borderId="66" xfId="0" applyNumberFormat="1" applyFont="1" applyBorder="1" applyAlignment="1">
      <alignment horizontal="center" vertical="center" wrapText="1"/>
    </xf>
    <xf numFmtId="0" fontId="0" fillId="0" borderId="67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left" vertical="center" wrapText="1"/>
      <protection/>
    </xf>
    <xf numFmtId="0" fontId="3" fillId="0" borderId="43" xfId="0" applyFont="1" applyBorder="1" applyAlignment="1">
      <alignment horizontal="left" vertical="center" wrapText="1"/>
    </xf>
    <xf numFmtId="0" fontId="0" fillId="0" borderId="46" xfId="42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>
      <alignment horizontal="center" vertical="center" wrapText="1"/>
    </xf>
    <xf numFmtId="0" fontId="18" fillId="0" borderId="68" xfId="42" applyFont="1" applyBorder="1" applyAlignment="1" applyProtection="1">
      <alignment horizontal="center" vertical="center" wrapText="1"/>
      <protection/>
    </xf>
    <xf numFmtId="0" fontId="19" fillId="0" borderId="66" xfId="0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0" fillId="0" borderId="67" xfId="42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>
      <alignment horizontal="center" vertical="center" wrapText="1"/>
    </xf>
    <xf numFmtId="0" fontId="18" fillId="0" borderId="69" xfId="42" applyFont="1" applyBorder="1" applyAlignment="1" applyProtection="1">
      <alignment horizontal="center" vertical="center" wrapText="1"/>
      <protection/>
    </xf>
    <xf numFmtId="0" fontId="19" fillId="0" borderId="65" xfId="0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69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49" fontId="3" fillId="0" borderId="6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8" fillId="0" borderId="65" xfId="42" applyFont="1" applyBorder="1" applyAlignment="1" applyProtection="1">
      <alignment horizontal="center" vertical="center" wrapText="1"/>
      <protection/>
    </xf>
    <xf numFmtId="49" fontId="3" fillId="0" borderId="65" xfId="0" applyNumberFormat="1" applyFont="1" applyFill="1" applyBorder="1" applyAlignment="1">
      <alignment horizontal="center" vertical="center" wrapText="1"/>
    </xf>
    <xf numFmtId="49" fontId="3" fillId="0" borderId="66" xfId="0" applyNumberFormat="1" applyFont="1" applyFill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0" fillId="0" borderId="57" xfId="42" applyFont="1" applyBorder="1" applyAlignment="1" applyProtection="1">
      <alignment horizontal="center" vertical="center" wrapText="1"/>
      <protection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0" fillId="0" borderId="73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42" applyFont="1" applyBorder="1" applyAlignment="1" applyProtection="1">
      <alignment horizontal="left" vertical="center" wrapText="1"/>
      <protection/>
    </xf>
    <xf numFmtId="0" fontId="8" fillId="0" borderId="59" xfId="0" applyFont="1" applyBorder="1" applyAlignment="1">
      <alignment horizontal="left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8" fillId="0" borderId="59" xfId="0" applyFont="1" applyBorder="1" applyAlignment="1">
      <alignment horizontal="center" vertical="center" wrapText="1"/>
    </xf>
    <xf numFmtId="0" fontId="18" fillId="0" borderId="22" xfId="42" applyFont="1" applyBorder="1" applyAlignment="1" applyProtection="1">
      <alignment horizontal="left" vertical="center" wrapText="1"/>
      <protection/>
    </xf>
    <xf numFmtId="0" fontId="20" fillId="0" borderId="59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0" fillId="0" borderId="73" xfId="0" applyBorder="1" applyAlignment="1">
      <alignment/>
    </xf>
    <xf numFmtId="0" fontId="0" fillId="0" borderId="59" xfId="42" applyFont="1" applyBorder="1" applyAlignment="1" applyProtection="1">
      <alignment horizontal="left" vertical="center" wrapText="1"/>
      <protection/>
    </xf>
    <xf numFmtId="0" fontId="8" fillId="0" borderId="53" xfId="0" applyFont="1" applyBorder="1" applyAlignment="1">
      <alignment horizontal="left" vertical="center" wrapText="1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18" fillId="0" borderId="59" xfId="42" applyFont="1" applyBorder="1" applyAlignment="1" applyProtection="1">
      <alignment horizontal="left" vertical="center" wrapText="1"/>
      <protection/>
    </xf>
    <xf numFmtId="0" fontId="20" fillId="0" borderId="53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left" vertical="center" wrapText="1"/>
      <protection/>
    </xf>
    <xf numFmtId="0" fontId="0" fillId="0" borderId="59" xfId="42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59" xfId="0" applyNumberFormat="1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52" xfId="42" applyFont="1" applyBorder="1" applyAlignment="1" applyProtection="1">
      <alignment horizontal="left" vertical="center" wrapText="1"/>
      <protection/>
    </xf>
    <xf numFmtId="0" fontId="0" fillId="0" borderId="52" xfId="42" applyFont="1" applyBorder="1" applyAlignment="1" applyProtection="1">
      <alignment horizontal="center" vertical="center" wrapText="1"/>
      <protection/>
    </xf>
    <xf numFmtId="0" fontId="18" fillId="0" borderId="52" xfId="42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left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24" fillId="25" borderId="74" xfId="0" applyFont="1" applyFill="1" applyBorder="1" applyAlignment="1">
      <alignment horizontal="center" vertical="center" wrapText="1"/>
    </xf>
    <xf numFmtId="0" fontId="25" fillId="0" borderId="74" xfId="42" applyFont="1" applyFill="1" applyBorder="1" applyAlignment="1" applyProtection="1">
      <alignment horizontal="left" vertical="center" wrapText="1"/>
      <protection/>
    </xf>
    <xf numFmtId="0" fontId="25" fillId="0" borderId="74" xfId="42" applyFont="1" applyFill="1" applyBorder="1" applyAlignment="1" applyProtection="1">
      <alignment horizontal="center" vertical="center" wrapText="1"/>
      <protection/>
    </xf>
    <xf numFmtId="0" fontId="28" fillId="0" borderId="74" xfId="42" applyFont="1" applyFill="1" applyBorder="1" applyAlignment="1" applyProtection="1">
      <alignment horizontal="left" vertical="center" wrapText="1"/>
      <protection/>
    </xf>
    <xf numFmtId="0" fontId="24" fillId="17" borderId="74" xfId="0" applyFont="1" applyFill="1" applyBorder="1" applyAlignment="1">
      <alignment horizontal="center" vertical="center" wrapText="1"/>
    </xf>
    <xf numFmtId="49" fontId="24" fillId="0" borderId="74" xfId="0" applyNumberFormat="1" applyFont="1" applyBorder="1" applyAlignment="1">
      <alignment horizontal="center" vertical="center" wrapText="1"/>
    </xf>
    <xf numFmtId="0" fontId="25" fillId="0" borderId="74" xfId="42" applyFont="1" applyBorder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17" fillId="0" borderId="42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left" vertical="center" wrapText="1"/>
    </xf>
    <xf numFmtId="14" fontId="4" fillId="0" borderId="5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5" fillId="0" borderId="42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left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59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4" fillId="0" borderId="59" xfId="0" applyFont="1" applyBorder="1" applyAlignment="1">
      <alignment horizontal="left" vertical="center" wrapText="1"/>
    </xf>
    <xf numFmtId="49" fontId="16" fillId="0" borderId="59" xfId="0" applyNumberFormat="1" applyFont="1" applyBorder="1" applyAlignment="1">
      <alignment horizontal="center" vertical="center" wrapText="1"/>
    </xf>
    <xf numFmtId="0" fontId="16" fillId="0" borderId="59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</xdr:col>
      <xdr:colOff>428625</xdr:colOff>
      <xdr:row>2</xdr:row>
      <xdr:rowOff>247650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90</xdr:row>
      <xdr:rowOff>66675</xdr:rowOff>
    </xdr:from>
    <xdr:to>
      <xdr:col>15</xdr:col>
      <xdr:colOff>247650</xdr:colOff>
      <xdr:row>95</xdr:row>
      <xdr:rowOff>38100</xdr:rowOff>
    </xdr:to>
    <xdr:pic>
      <xdr:nvPicPr>
        <xdr:cNvPr id="2" name="Picture 9" descr="круг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10550" y="15792450"/>
          <a:ext cx="704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209550</xdr:colOff>
      <xdr:row>91</xdr:row>
      <xdr:rowOff>57150</xdr:rowOff>
    </xdr:from>
    <xdr:to>
      <xdr:col>15</xdr:col>
      <xdr:colOff>400050</xdr:colOff>
      <xdr:row>96</xdr:row>
      <xdr:rowOff>28575</xdr:rowOff>
    </xdr:to>
    <xdr:pic>
      <xdr:nvPicPr>
        <xdr:cNvPr id="3" name="Picture 10" descr="круг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362950" y="15944850"/>
          <a:ext cx="704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1028700</xdr:colOff>
      <xdr:row>28</xdr:row>
      <xdr:rowOff>95250</xdr:rowOff>
    </xdr:from>
    <xdr:to>
      <xdr:col>13</xdr:col>
      <xdr:colOff>238125</xdr:colOff>
      <xdr:row>32</xdr:row>
      <xdr:rowOff>142875</xdr:rowOff>
    </xdr:to>
    <xdr:pic>
      <xdr:nvPicPr>
        <xdr:cNvPr id="4" name="Рисунок 6" descr="Дроков А.Н.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5648325"/>
          <a:ext cx="1000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847725</xdr:colOff>
      <xdr:row>25</xdr:row>
      <xdr:rowOff>161925</xdr:rowOff>
    </xdr:from>
    <xdr:to>
      <xdr:col>13</xdr:col>
      <xdr:colOff>419100</xdr:colOff>
      <xdr:row>28</xdr:row>
      <xdr:rowOff>0</xdr:rowOff>
    </xdr:to>
    <xdr:pic>
      <xdr:nvPicPr>
        <xdr:cNvPr id="5" name="Рисунок 7" descr="Мухаметшин Р.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5086350"/>
          <a:ext cx="1362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16</xdr:row>
      <xdr:rowOff>142875</xdr:rowOff>
    </xdr:from>
    <xdr:to>
      <xdr:col>13</xdr:col>
      <xdr:colOff>0</xdr:colOff>
      <xdr:row>25</xdr:row>
      <xdr:rowOff>142875</xdr:rowOff>
    </xdr:to>
    <xdr:pic>
      <xdr:nvPicPr>
        <xdr:cNvPr id="6" name="Рисунок 8" descr="сканирование000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72175" y="3476625"/>
          <a:ext cx="15716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</xdr:col>
      <xdr:colOff>180975</xdr:colOff>
      <xdr:row>0</xdr:row>
      <xdr:rowOff>466725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1994 - 95 г.р.</v>
          </cell>
        </row>
        <row r="3">
          <cell r="A3" t="str">
            <v>26 - 30.10.2010 г.                                                                                             г. Ржев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42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5.28125" style="0" customWidth="1"/>
    <col min="2" max="2" width="21.421875" style="0" customWidth="1"/>
    <col min="5" max="9" width="6.7109375" style="0" customWidth="1"/>
    <col min="10" max="10" width="2.140625" style="0" customWidth="1"/>
    <col min="11" max="11" width="5.57421875" style="0" customWidth="1"/>
    <col min="12" max="12" width="17.7109375" style="0" customWidth="1"/>
    <col min="15" max="15" width="7.7109375" style="0" customWidth="1"/>
    <col min="16" max="16" width="12.28125" style="0" customWidth="1"/>
  </cols>
  <sheetData>
    <row r="1" spans="1:16" ht="19.5" customHeight="1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19.5" customHeight="1">
      <c r="A2" s="100" t="s">
        <v>30</v>
      </c>
      <c r="B2" s="101"/>
      <c r="C2" s="101"/>
      <c r="D2" s="101"/>
      <c r="E2" s="101"/>
      <c r="F2" s="101"/>
      <c r="G2" s="101"/>
      <c r="H2" s="101"/>
      <c r="I2" s="101"/>
      <c r="K2" s="81" t="str">
        <f>HYPERLINK('[1]реквизиты'!$L$7)</f>
        <v>ИТОГОВЫЙ ПРОТОКОЛ</v>
      </c>
      <c r="L2" s="81"/>
      <c r="M2" s="81"/>
      <c r="N2" s="81"/>
      <c r="O2" s="81"/>
      <c r="P2" s="81"/>
    </row>
    <row r="3" spans="1:18" ht="27" customHeight="1">
      <c r="A3" s="8"/>
      <c r="B3" s="18"/>
      <c r="C3" s="75" t="str">
        <f>HYPERLINK('[2]реквизиты'!$A$2)</f>
        <v>Первенство России по самбо среди девушек 1994 - 95 г.р.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18"/>
      <c r="P3" s="18"/>
      <c r="Q3" s="15"/>
      <c r="R3" s="15"/>
    </row>
    <row r="4" spans="1:18" ht="21" customHeight="1" thickBot="1">
      <c r="A4" s="119" t="str">
        <f>HYPERLINK('[2]реквизиты'!$A$3)</f>
        <v>26 - 30.10.2010 г.                                                                                             г. Ржев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6"/>
      <c r="R4" s="16"/>
    </row>
    <row r="5" spans="1:16" ht="27" customHeight="1" thickBot="1">
      <c r="A5" s="3" t="s">
        <v>7</v>
      </c>
      <c r="D5" s="3"/>
      <c r="G5" s="127"/>
      <c r="H5" s="127"/>
      <c r="I5" s="127"/>
      <c r="N5" s="3"/>
      <c r="O5" s="125" t="str">
        <f>HYPERLINK('пр.взвешивания'!D3)</f>
        <v>в.к. 70 кг.</v>
      </c>
      <c r="P5" s="126"/>
    </row>
    <row r="6" spans="1:16" ht="13.5" customHeight="1" thickBot="1">
      <c r="A6" s="123" t="s">
        <v>1</v>
      </c>
      <c r="B6" s="123" t="s">
        <v>8</v>
      </c>
      <c r="C6" s="123" t="s">
        <v>9</v>
      </c>
      <c r="D6" s="123" t="s">
        <v>10</v>
      </c>
      <c r="E6" s="162" t="s">
        <v>11</v>
      </c>
      <c r="F6" s="163"/>
      <c r="G6" s="163"/>
      <c r="H6" s="123" t="s">
        <v>12</v>
      </c>
      <c r="I6" s="123" t="s">
        <v>13</v>
      </c>
      <c r="J6" s="21"/>
      <c r="K6" s="102" t="s">
        <v>13</v>
      </c>
      <c r="L6" s="103" t="s">
        <v>2</v>
      </c>
      <c r="M6" s="105" t="s">
        <v>3</v>
      </c>
      <c r="N6" s="105" t="s">
        <v>4</v>
      </c>
      <c r="O6" s="105" t="s">
        <v>5</v>
      </c>
      <c r="P6" s="121" t="s">
        <v>6</v>
      </c>
    </row>
    <row r="7" spans="1:16" ht="13.5" thickBot="1">
      <c r="A7" s="155"/>
      <c r="B7" s="155"/>
      <c r="C7" s="155"/>
      <c r="D7" s="159"/>
      <c r="E7" s="4">
        <v>1</v>
      </c>
      <c r="F7" s="5">
        <v>2</v>
      </c>
      <c r="G7" s="7">
        <v>3</v>
      </c>
      <c r="H7" s="164"/>
      <c r="I7" s="124"/>
      <c r="J7" s="22"/>
      <c r="K7" s="83"/>
      <c r="L7" s="104"/>
      <c r="M7" s="106"/>
      <c r="N7" s="106"/>
      <c r="O7" s="106"/>
      <c r="P7" s="122"/>
    </row>
    <row r="8" spans="1:16" ht="13.5" customHeight="1">
      <c r="A8" s="107">
        <v>1</v>
      </c>
      <c r="B8" s="109" t="str">
        <f>VLOOKUP(A8,'пр.взвешивания'!B6:E15,2,FALSE)</f>
        <v>ЩЕКИНА Ксения Олеговна</v>
      </c>
      <c r="C8" s="149" t="str">
        <f>VLOOKUP(A8,'пр.взвешивания'!B6:E15,3,FALSE)</f>
        <v>25.10.95                        1 юн.р.</v>
      </c>
      <c r="D8" s="151" t="str">
        <f>VLOOKUP(A8,'пр.взвешивания'!B6:E15,4,FALSE)</f>
        <v>Москва, ГОУ ДОДСН СДЮСШОР №9</v>
      </c>
      <c r="E8" s="25"/>
      <c r="F8" s="26" t="s">
        <v>52</v>
      </c>
      <c r="G8" s="26" t="s">
        <v>54</v>
      </c>
      <c r="H8" s="153" t="s">
        <v>52</v>
      </c>
      <c r="I8" s="158" t="s">
        <v>58</v>
      </c>
      <c r="J8" s="74">
        <v>3</v>
      </c>
      <c r="K8" s="96">
        <v>1</v>
      </c>
      <c r="L8" s="97" t="str">
        <f>VLOOKUP(J8,'пр.взвешивания'!B6:G17,2,FALSE)</f>
        <v>ГАЛКИНА Татьяна Владимировна</v>
      </c>
      <c r="M8" s="98" t="str">
        <f>VLOOKUP(J8,'пр.взвешивания'!B6:G17,3,FALSE)</f>
        <v>15.09.95                                1 юн.р.</v>
      </c>
      <c r="N8" s="99" t="str">
        <f>VLOOKUP(J8,'пр.взвешивания'!B6:G17,4,FALSE)</f>
        <v>Москва, СДЮСШОР №45</v>
      </c>
      <c r="O8" s="94"/>
      <c r="P8" s="95" t="str">
        <f>VLOOKUP(J8,'пр.взвешивания'!B6:G17,6,FALSE)</f>
        <v>Дорошко Е.А.</v>
      </c>
    </row>
    <row r="9" spans="1:16" ht="13.5" customHeight="1">
      <c r="A9" s="108"/>
      <c r="B9" s="110"/>
      <c r="C9" s="156"/>
      <c r="D9" s="157"/>
      <c r="E9" s="27"/>
      <c r="F9" s="28" t="s">
        <v>53</v>
      </c>
      <c r="G9" s="28" t="s">
        <v>59</v>
      </c>
      <c r="H9" s="132"/>
      <c r="I9" s="134"/>
      <c r="J9" s="74"/>
      <c r="K9" s="82"/>
      <c r="L9" s="91"/>
      <c r="M9" s="92"/>
      <c r="N9" s="93"/>
      <c r="O9" s="89"/>
      <c r="P9" s="90"/>
    </row>
    <row r="10" spans="1:16" ht="13.5" customHeight="1">
      <c r="A10" s="108">
        <v>2</v>
      </c>
      <c r="B10" s="168" t="str">
        <f>VLOOKUP(A10,'пр.взвешивания'!B8:E17,2,FALSE)</f>
        <v>АРИНИНА Анастасия Сергеевна</v>
      </c>
      <c r="C10" s="169" t="str">
        <f>VLOOKUP(A10,'пр.взвешивания'!B8:E17,3,FALSE)</f>
        <v>28.10.94                                 1 р.</v>
      </c>
      <c r="D10" s="165" t="str">
        <f>VLOOKUP(A10,'пр.взвешивания'!B8:E17,4,FALSE)</f>
        <v>Смоленская обл., г. Смоленск, СКА МВО</v>
      </c>
      <c r="E10" s="29" t="s">
        <v>54</v>
      </c>
      <c r="F10" s="30"/>
      <c r="G10" s="31" t="s">
        <v>54</v>
      </c>
      <c r="H10" s="132">
        <f>SUM(F10:G10)</f>
        <v>0</v>
      </c>
      <c r="I10" s="134" t="s">
        <v>57</v>
      </c>
      <c r="J10" s="74">
        <v>5</v>
      </c>
      <c r="K10" s="82">
        <v>2</v>
      </c>
      <c r="L10" s="84" t="str">
        <f>VLOOKUP(J10,'пр.взвешивания'!B6:G17,2,FALSE)</f>
        <v>НИКИТИНА Анна Алексеевна</v>
      </c>
      <c r="M10" s="86" t="str">
        <f>VLOOKUP(J10,'пр.взвешивания'!B6:G17,3,FALSE)</f>
        <v>14.12.94                                       1 р.</v>
      </c>
      <c r="N10" s="77" t="str">
        <f>VLOOKUP(J10,'пр.взвешивания'!B6:G17,4,FALSE)</f>
        <v>Брянская обл., г. Брянск, "Юность России"</v>
      </c>
      <c r="O10" s="88"/>
      <c r="P10" s="79" t="str">
        <f>VLOOKUP(J10,'пр.взвешивания'!B6:G17,6,FALSE)</f>
        <v>Сидорко Н.П.</v>
      </c>
    </row>
    <row r="11" spans="1:16" ht="13.5" customHeight="1">
      <c r="A11" s="108"/>
      <c r="B11" s="148"/>
      <c r="C11" s="150"/>
      <c r="D11" s="152"/>
      <c r="E11" s="32" t="s">
        <v>53</v>
      </c>
      <c r="F11" s="33"/>
      <c r="G11" s="28" t="s">
        <v>60</v>
      </c>
      <c r="H11" s="132"/>
      <c r="I11" s="134"/>
      <c r="J11" s="74"/>
      <c r="K11" s="82"/>
      <c r="L11" s="91"/>
      <c r="M11" s="92"/>
      <c r="N11" s="93"/>
      <c r="O11" s="89"/>
      <c r="P11" s="90"/>
    </row>
    <row r="12" spans="1:16" ht="13.5" customHeight="1">
      <c r="A12" s="108">
        <v>3</v>
      </c>
      <c r="B12" s="140" t="str">
        <f>VLOOKUP(A12,'пр.взвешивания'!B10:E19,2,FALSE)</f>
        <v>ГАЛКИНА Татьяна Владимировна</v>
      </c>
      <c r="C12" s="142" t="str">
        <f>VLOOKUP(A12,'пр.взвешивания'!B10:E19,3,FALSE)</f>
        <v>15.09.95                                1 юн.р.</v>
      </c>
      <c r="D12" s="144" t="str">
        <f>VLOOKUP(A12,'пр.взвешивания'!B10:E19,4,FALSE)</f>
        <v>Москва, СДЮСШОР №45</v>
      </c>
      <c r="E12" s="29" t="s">
        <v>52</v>
      </c>
      <c r="F12" s="31" t="s">
        <v>52</v>
      </c>
      <c r="G12" s="34"/>
      <c r="H12" s="132" t="s">
        <v>61</v>
      </c>
      <c r="I12" s="166" t="s">
        <v>55</v>
      </c>
      <c r="J12" s="74">
        <v>1</v>
      </c>
      <c r="K12" s="82">
        <v>3</v>
      </c>
      <c r="L12" s="84" t="str">
        <f>VLOOKUP(J12,'пр.взвешивания'!B6:G17,2,FALSE)</f>
        <v>ЩЕКИНА Ксения Олеговна</v>
      </c>
      <c r="M12" s="86" t="str">
        <f>VLOOKUP(J12,'пр.взвешивания'!B6:G17,3,FALSE)</f>
        <v>25.10.95                        1 юн.р.</v>
      </c>
      <c r="N12" s="77" t="str">
        <f>VLOOKUP(J12,'пр.взвешивания'!B6:G17,4,FALSE)</f>
        <v>Москва, ГОУ ДОДСН СДЮСШОР №9</v>
      </c>
      <c r="O12" s="88"/>
      <c r="P12" s="79" t="str">
        <f>VLOOKUP(J12,'пр.взвешивания'!B6:G17,6,FALSE)</f>
        <v>Дугаева Н.С., Шмаков О.В.</v>
      </c>
    </row>
    <row r="13" spans="1:18" ht="13.5" customHeight="1" thickBot="1">
      <c r="A13" s="139"/>
      <c r="B13" s="141"/>
      <c r="C13" s="143"/>
      <c r="D13" s="145"/>
      <c r="E13" s="35" t="s">
        <v>59</v>
      </c>
      <c r="F13" s="36" t="s">
        <v>60</v>
      </c>
      <c r="G13" s="37"/>
      <c r="H13" s="133"/>
      <c r="I13" s="167"/>
      <c r="J13" s="74"/>
      <c r="K13" s="82"/>
      <c r="L13" s="91"/>
      <c r="M13" s="92"/>
      <c r="N13" s="93"/>
      <c r="O13" s="89"/>
      <c r="P13" s="90"/>
      <c r="R13" s="17"/>
    </row>
    <row r="14" spans="1:16" ht="13.5" customHeight="1" thickBot="1">
      <c r="A14" s="3" t="s">
        <v>14</v>
      </c>
      <c r="E14" s="38"/>
      <c r="F14" s="38"/>
      <c r="G14" s="38"/>
      <c r="H14" s="38"/>
      <c r="I14" s="38"/>
      <c r="J14" s="74">
        <v>4</v>
      </c>
      <c r="K14" s="82">
        <v>3</v>
      </c>
      <c r="L14" s="84" t="str">
        <f>VLOOKUP(J14,'пр.взвешивания'!B6:G17,2,FALSE)</f>
        <v>АГАНЕСОВА Евгения Вячеславовна</v>
      </c>
      <c r="M14" s="86" t="str">
        <f>VLOOKUP(J14,'пр.взвешивания'!B6:G17,3,FALSE)</f>
        <v>23.05.94                                     1 юн.р.</v>
      </c>
      <c r="N14" s="77" t="str">
        <f>VLOOKUP(J14,'пр.взвешивания'!B6:G17,4,FALSE)</f>
        <v>Москва, ГОУ ДОДСН СДЮСШОР №9</v>
      </c>
      <c r="O14" s="88"/>
      <c r="P14" s="79" t="str">
        <f>VLOOKUP(J14,'пр.взвешивания'!B6:G17,6,FALSE)</f>
        <v>Коратаскин И.В., Шмаков О.В.</v>
      </c>
    </row>
    <row r="15" spans="1:16" ht="13.5" customHeight="1" thickBot="1">
      <c r="A15" s="123" t="s">
        <v>1</v>
      </c>
      <c r="B15" s="123" t="s">
        <v>8</v>
      </c>
      <c r="C15" s="123" t="s">
        <v>9</v>
      </c>
      <c r="D15" s="123" t="s">
        <v>10</v>
      </c>
      <c r="E15" s="160" t="s">
        <v>11</v>
      </c>
      <c r="F15" s="161"/>
      <c r="G15" s="38"/>
      <c r="H15" s="146" t="s">
        <v>12</v>
      </c>
      <c r="I15" s="146" t="s">
        <v>13</v>
      </c>
      <c r="J15" s="74"/>
      <c r="K15" s="82"/>
      <c r="L15" s="91"/>
      <c r="M15" s="92"/>
      <c r="N15" s="93"/>
      <c r="O15" s="89"/>
      <c r="P15" s="90"/>
    </row>
    <row r="16" spans="1:16" ht="13.5" customHeight="1" thickBot="1">
      <c r="A16" s="155"/>
      <c r="B16" s="155"/>
      <c r="C16" s="155"/>
      <c r="D16" s="159"/>
      <c r="E16" s="39">
        <v>1</v>
      </c>
      <c r="F16" s="40">
        <v>2</v>
      </c>
      <c r="G16" s="38"/>
      <c r="H16" s="147"/>
      <c r="I16" s="147"/>
      <c r="J16" s="74">
        <v>2</v>
      </c>
      <c r="K16" s="82">
        <v>5</v>
      </c>
      <c r="L16" s="84" t="str">
        <f>VLOOKUP(J16,'пр.взвешивания'!B6:G17,2,FALSE)</f>
        <v>АРИНИНА Анастасия Сергеевна</v>
      </c>
      <c r="M16" s="86" t="str">
        <f>VLOOKUP(J16,'пр.взвешивания'!B6:G17,3,FALSE)</f>
        <v>28.10.94                                 1 р.</v>
      </c>
      <c r="N16" s="77" t="str">
        <f>VLOOKUP(J16,'пр.взвешивания'!B6:G17,4,FALSE)</f>
        <v>Смоленская обл., г. Смоленск, СКА МВО</v>
      </c>
      <c r="O16" s="77"/>
      <c r="P16" s="79" t="str">
        <f>VLOOKUP(J16,'пр.взвешивания'!B6:G17,6,FALSE)</f>
        <v>Воробьева Н.И.</v>
      </c>
    </row>
    <row r="17" spans="1:16" ht="13.5" customHeight="1" thickBot="1">
      <c r="A17" s="107">
        <v>4</v>
      </c>
      <c r="B17" s="109" t="str">
        <f>VLOOKUP(A17,'пр.взвешивания'!B6:E15,2,FALSE)</f>
        <v>АГАНЕСОВА Евгения Вячеславовна</v>
      </c>
      <c r="C17" s="149" t="str">
        <f>VLOOKUP(A17,'пр.взвешивания'!B6:E15,3,FALSE)</f>
        <v>23.05.94                                     1 юн.р.</v>
      </c>
      <c r="D17" s="151" t="str">
        <f>VLOOKUP(A17,'пр.взвешивания'!B6:E15,4,FALSE)</f>
        <v>Москва, ГОУ ДОДСН СДЮСШОР №9</v>
      </c>
      <c r="E17" s="25"/>
      <c r="F17" s="46" t="s">
        <v>54</v>
      </c>
      <c r="G17" s="38"/>
      <c r="H17" s="153" t="s">
        <v>54</v>
      </c>
      <c r="I17" s="154" t="s">
        <v>58</v>
      </c>
      <c r="J17" s="74"/>
      <c r="K17" s="83"/>
      <c r="L17" s="85"/>
      <c r="M17" s="87"/>
      <c r="N17" s="78"/>
      <c r="O17" s="78"/>
      <c r="P17" s="80"/>
    </row>
    <row r="18" spans="1:9" ht="13.5" customHeight="1">
      <c r="A18" s="108"/>
      <c r="B18" s="148"/>
      <c r="C18" s="150"/>
      <c r="D18" s="152"/>
      <c r="E18" s="41"/>
      <c r="F18" s="47" t="s">
        <v>56</v>
      </c>
      <c r="G18" s="38"/>
      <c r="H18" s="132"/>
      <c r="I18" s="134"/>
    </row>
    <row r="19" spans="1:9" ht="13.5" customHeight="1">
      <c r="A19" s="108">
        <v>5</v>
      </c>
      <c r="B19" s="140" t="str">
        <f>VLOOKUP(A19,'пр.взвешивания'!B8:E17,2,FALSE)</f>
        <v>НИКИТИНА Анна Алексеевна</v>
      </c>
      <c r="C19" s="142" t="str">
        <f>VLOOKUP(A19,'пр.взвешивания'!B8:E17,3,FALSE)</f>
        <v>14.12.94                                       1 р.</v>
      </c>
      <c r="D19" s="144" t="str">
        <f>VLOOKUP(A19,'пр.взвешивания'!B8:E17,4,FALSE)</f>
        <v>Брянская обл., г. Брянск, "Юность России"</v>
      </c>
      <c r="E19" s="48" t="s">
        <v>57</v>
      </c>
      <c r="F19" s="42"/>
      <c r="G19" s="38"/>
      <c r="H19" s="132" t="s">
        <v>57</v>
      </c>
      <c r="I19" s="134" t="s">
        <v>55</v>
      </c>
    </row>
    <row r="20" spans="1:9" ht="13.5" customHeight="1" thickBot="1">
      <c r="A20" s="139"/>
      <c r="B20" s="141"/>
      <c r="C20" s="143"/>
      <c r="D20" s="145"/>
      <c r="E20" s="35" t="s">
        <v>56</v>
      </c>
      <c r="F20" s="43"/>
      <c r="G20" s="38"/>
      <c r="H20" s="133"/>
      <c r="I20" s="135"/>
    </row>
    <row r="22" spans="2:6" ht="12.75">
      <c r="B22" t="s">
        <v>15</v>
      </c>
      <c r="F22" t="s">
        <v>16</v>
      </c>
    </row>
    <row r="23" ht="13.5" thickBot="1"/>
    <row r="24" spans="1:15" ht="16.5" thickBot="1">
      <c r="A24" s="107">
        <v>3</v>
      </c>
      <c r="B24" s="136" t="str">
        <f>VLOOKUP(A24,'пр.взвешивания'!B6:C21,2,FALSE)</f>
        <v>ГАЛКИНА Татьяна Владимировна</v>
      </c>
      <c r="C24" s="137" t="str">
        <f>VLOOKUP(A24,'пр.взвешивания'!B6:G15,3,FALSE)</f>
        <v>15.09.95                                1 юн.р.</v>
      </c>
      <c r="D24" s="138" t="str">
        <f>VLOOKUP(A24,'пр.взвешивания'!B6:G15,4,FALSE)</f>
        <v>Москва, СДЮСШОР №45</v>
      </c>
      <c r="E24" s="14"/>
      <c r="F24" s="14"/>
      <c r="G24" s="14"/>
      <c r="I24" s="65"/>
      <c r="J24" s="65"/>
      <c r="K24" s="65"/>
      <c r="L24" s="65"/>
      <c r="M24" s="65"/>
      <c r="N24" s="66"/>
      <c r="O24" s="67"/>
    </row>
    <row r="25" spans="1:15" ht="15.75">
      <c r="A25" s="108"/>
      <c r="B25" s="113"/>
      <c r="C25" s="115"/>
      <c r="D25" s="117"/>
      <c r="E25" s="55" t="s">
        <v>57</v>
      </c>
      <c r="F25" s="56"/>
      <c r="G25" s="56"/>
      <c r="I25" s="68"/>
      <c r="J25" s="69"/>
      <c r="K25" s="2"/>
      <c r="L25" s="70"/>
      <c r="M25" s="70"/>
      <c r="N25" s="66"/>
      <c r="O25" s="71"/>
    </row>
    <row r="26" spans="1:17" ht="16.5" thickBot="1">
      <c r="A26" s="111">
        <v>4</v>
      </c>
      <c r="B26" s="113" t="str">
        <f>VLOOKUP(A26,'пр.взвешивания'!B6:C23,2,FALSE)</f>
        <v>АГАНЕСОВА Евгения Вячеславовна</v>
      </c>
      <c r="C26" s="115" t="str">
        <f>VLOOKUP(A26,'пр.взвешивания'!B6:G17,3,FALSE)</f>
        <v>23.05.94                                     1 юн.р.</v>
      </c>
      <c r="D26" s="117" t="str">
        <f>VLOOKUP(A26,'пр.взвешивания'!B6:G17,4,FALSE)</f>
        <v>Москва, ГОУ ДОДСН СДЮСШОР №9</v>
      </c>
      <c r="E26" s="57" t="s">
        <v>63</v>
      </c>
      <c r="F26" s="58"/>
      <c r="G26" s="56"/>
      <c r="I26" s="72"/>
      <c r="J26" s="69"/>
      <c r="K26" s="2"/>
      <c r="L26" s="13"/>
      <c r="M26" s="13"/>
      <c r="N26" s="73"/>
      <c r="O26" s="8"/>
      <c r="P26" s="8"/>
      <c r="Q26" s="8"/>
    </row>
    <row r="27" spans="1:17" ht="16.5" thickBot="1">
      <c r="A27" s="112"/>
      <c r="B27" s="114"/>
      <c r="C27" s="116"/>
      <c r="D27" s="118"/>
      <c r="E27" s="56"/>
      <c r="F27" s="59"/>
      <c r="G27" s="60" t="s">
        <v>57</v>
      </c>
      <c r="I27" s="65" t="s">
        <v>66</v>
      </c>
      <c r="J27" s="65"/>
      <c r="K27" s="65"/>
      <c r="L27" s="65"/>
      <c r="M27" s="65"/>
      <c r="N27" s="66"/>
      <c r="O27" s="67" t="s">
        <v>67</v>
      </c>
      <c r="P27" s="9"/>
      <c r="Q27" s="9"/>
    </row>
    <row r="28" spans="1:17" ht="16.5" thickBot="1">
      <c r="A28" s="128">
        <v>5</v>
      </c>
      <c r="B28" s="129" t="str">
        <f>VLOOKUP(A28,'пр.взвешивания'!B6:C25,2,FALSE)</f>
        <v>НИКИТИНА Анна Алексеевна</v>
      </c>
      <c r="C28" s="130" t="str">
        <f>VLOOKUP(A28,'пр.взвешивания'!B6:G19,3,FALSE)</f>
        <v>14.12.94                                       1 р.</v>
      </c>
      <c r="D28" s="131" t="str">
        <f>VLOOKUP(A28,'пр.взвешивания'!B6:G19,4,FALSE)</f>
        <v>Брянская обл., г. Брянск, "Юность России"</v>
      </c>
      <c r="E28" s="56"/>
      <c r="F28" s="59"/>
      <c r="G28" s="61" t="s">
        <v>63</v>
      </c>
      <c r="I28" s="68"/>
      <c r="J28" s="69"/>
      <c r="K28" s="2"/>
      <c r="L28" s="70"/>
      <c r="M28" s="70"/>
      <c r="N28" s="66"/>
      <c r="O28" s="71" t="s">
        <v>68</v>
      </c>
      <c r="P28" s="9"/>
      <c r="Q28" s="9"/>
    </row>
    <row r="29" spans="1:17" ht="15.75">
      <c r="A29" s="108"/>
      <c r="B29" s="113"/>
      <c r="C29" s="115"/>
      <c r="D29" s="117"/>
      <c r="E29" s="55" t="s">
        <v>64</v>
      </c>
      <c r="F29" s="62"/>
      <c r="G29" s="56"/>
      <c r="I29" s="72"/>
      <c r="J29" s="69"/>
      <c r="K29" s="2"/>
      <c r="L29" s="13"/>
      <c r="M29" s="13"/>
      <c r="N29" s="73"/>
      <c r="O29" s="8"/>
      <c r="P29" s="20"/>
      <c r="Q29" s="20"/>
    </row>
    <row r="30" spans="1:17" ht="16.5" thickBot="1">
      <c r="A30" s="111">
        <v>1</v>
      </c>
      <c r="B30" s="113" t="str">
        <f>VLOOKUP(A30,'пр.взвешивания'!B6:C27,2,FALSE)</f>
        <v>ЩЕКИНА Ксения Олеговна</v>
      </c>
      <c r="C30" s="115" t="str">
        <f>VLOOKUP(A30,'пр.взвешивания'!B6:G21,3,FALSE)</f>
        <v>25.10.95                        1 юн.р.</v>
      </c>
      <c r="D30" s="117" t="str">
        <f>VLOOKUP(A30,'пр.взвешивания'!B6:G21,4,FALSE)</f>
        <v>Москва, ГОУ ДОДСН СДЮСШОР №9</v>
      </c>
      <c r="E30" s="57" t="s">
        <v>65</v>
      </c>
      <c r="F30" s="56"/>
      <c r="G30" s="56"/>
      <c r="I30" s="65" t="s">
        <v>69</v>
      </c>
      <c r="J30" s="65"/>
      <c r="K30" s="65"/>
      <c r="L30" s="65"/>
      <c r="M30" s="70"/>
      <c r="N30" s="66"/>
      <c r="O30" s="67" t="s">
        <v>70</v>
      </c>
      <c r="P30" s="9"/>
      <c r="Q30" s="9"/>
    </row>
    <row r="31" spans="1:17" ht="16.5" thickBot="1">
      <c r="A31" s="112"/>
      <c r="B31" s="114"/>
      <c r="C31" s="116"/>
      <c r="D31" s="118"/>
      <c r="E31" s="14"/>
      <c r="F31" s="14"/>
      <c r="G31" s="14"/>
      <c r="I31" s="68"/>
      <c r="J31" s="69"/>
      <c r="K31" s="2"/>
      <c r="L31" s="13"/>
      <c r="M31" s="13"/>
      <c r="N31" s="13"/>
      <c r="O31" s="71" t="s">
        <v>71</v>
      </c>
      <c r="P31" s="20"/>
      <c r="Q31" s="20"/>
    </row>
    <row r="32" spans="9:17" ht="12.75">
      <c r="I32" s="19"/>
      <c r="J32" s="19"/>
      <c r="K32" s="19"/>
      <c r="L32" s="19"/>
      <c r="M32" s="19"/>
      <c r="N32" s="19"/>
      <c r="O32" s="19"/>
      <c r="P32" s="19"/>
      <c r="Q32" s="19"/>
    </row>
    <row r="35" spans="1:9" ht="12.75">
      <c r="A35" s="13"/>
      <c r="B35" s="13"/>
      <c r="C35" s="13"/>
      <c r="D35" s="8"/>
      <c r="E35" s="8"/>
      <c r="F35" s="8"/>
      <c r="G35" s="8"/>
      <c r="H35" s="8"/>
      <c r="I35" s="12"/>
    </row>
    <row r="41" spans="1:9" ht="12.75">
      <c r="A41" s="13"/>
      <c r="B41" s="13"/>
      <c r="C41" s="13"/>
      <c r="D41" s="8"/>
      <c r="E41" s="8"/>
      <c r="F41" s="8"/>
      <c r="G41" s="8"/>
      <c r="H41" s="8"/>
      <c r="I41" s="8"/>
    </row>
    <row r="42" spans="1:9" ht="12.75">
      <c r="A42" s="12"/>
      <c r="B42" s="12"/>
      <c r="C42" s="12"/>
      <c r="D42" s="12"/>
      <c r="E42" s="12"/>
      <c r="F42" s="12"/>
      <c r="G42" s="12"/>
      <c r="H42" s="12"/>
      <c r="I42" s="12"/>
    </row>
  </sheetData>
  <sheetProtection/>
  <mergeCells count="108">
    <mergeCell ref="I12:I13"/>
    <mergeCell ref="A10:A11"/>
    <mergeCell ref="B10:B11"/>
    <mergeCell ref="A12:A13"/>
    <mergeCell ref="B12:B13"/>
    <mergeCell ref="C12:C13"/>
    <mergeCell ref="D12:D13"/>
    <mergeCell ref="C10:C11"/>
    <mergeCell ref="I8:I9"/>
    <mergeCell ref="D6:D7"/>
    <mergeCell ref="E15:F15"/>
    <mergeCell ref="E6:G6"/>
    <mergeCell ref="H6:H7"/>
    <mergeCell ref="H10:H11"/>
    <mergeCell ref="D10:D11"/>
    <mergeCell ref="H15:H16"/>
    <mergeCell ref="D15:D16"/>
    <mergeCell ref="H12:H13"/>
    <mergeCell ref="C15:C16"/>
    <mergeCell ref="C8:C9"/>
    <mergeCell ref="D8:D9"/>
    <mergeCell ref="H8:H9"/>
    <mergeCell ref="I10:I11"/>
    <mergeCell ref="I15:I16"/>
    <mergeCell ref="A17:A18"/>
    <mergeCell ref="B17:B18"/>
    <mergeCell ref="C17:C18"/>
    <mergeCell ref="D17:D18"/>
    <mergeCell ref="H17:H18"/>
    <mergeCell ref="I17:I18"/>
    <mergeCell ref="A15:A16"/>
    <mergeCell ref="B15:B16"/>
    <mergeCell ref="H19:H20"/>
    <mergeCell ref="I19:I20"/>
    <mergeCell ref="A24:A25"/>
    <mergeCell ref="B24:B25"/>
    <mergeCell ref="C24:C25"/>
    <mergeCell ref="D24:D25"/>
    <mergeCell ref="A19:A20"/>
    <mergeCell ref="B19:B20"/>
    <mergeCell ref="C19:C20"/>
    <mergeCell ref="D19:D20"/>
    <mergeCell ref="A28:A29"/>
    <mergeCell ref="B28:B29"/>
    <mergeCell ref="C28:C29"/>
    <mergeCell ref="D28:D29"/>
    <mergeCell ref="A26:A27"/>
    <mergeCell ref="B26:B27"/>
    <mergeCell ref="C26:C27"/>
    <mergeCell ref="D26:D27"/>
    <mergeCell ref="A4:P4"/>
    <mergeCell ref="O6:O7"/>
    <mergeCell ref="P6:P7"/>
    <mergeCell ref="I6:I7"/>
    <mergeCell ref="O5:P5"/>
    <mergeCell ref="G5:I5"/>
    <mergeCell ref="A6:A7"/>
    <mergeCell ref="B6:B7"/>
    <mergeCell ref="C6:C7"/>
    <mergeCell ref="A30:A31"/>
    <mergeCell ref="B30:B31"/>
    <mergeCell ref="C30:C31"/>
    <mergeCell ref="D30:D31"/>
    <mergeCell ref="L8:L9"/>
    <mergeCell ref="M8:M9"/>
    <mergeCell ref="N8:N9"/>
    <mergeCell ref="A2:I2"/>
    <mergeCell ref="K6:K7"/>
    <mergeCell ref="L6:L7"/>
    <mergeCell ref="M6:M7"/>
    <mergeCell ref="N6:N7"/>
    <mergeCell ref="A8:A9"/>
    <mergeCell ref="B8:B9"/>
    <mergeCell ref="N14:N15"/>
    <mergeCell ref="O8:O9"/>
    <mergeCell ref="P8:P9"/>
    <mergeCell ref="K10:K11"/>
    <mergeCell ref="L10:L11"/>
    <mergeCell ref="M10:M11"/>
    <mergeCell ref="N10:N11"/>
    <mergeCell ref="O10:O11"/>
    <mergeCell ref="P10:P11"/>
    <mergeCell ref="K8:K9"/>
    <mergeCell ref="P12:P13"/>
    <mergeCell ref="O14:O15"/>
    <mergeCell ref="P14:P15"/>
    <mergeCell ref="K12:K13"/>
    <mergeCell ref="L12:L13"/>
    <mergeCell ref="M12:M13"/>
    <mergeCell ref="N12:N13"/>
    <mergeCell ref="K14:K15"/>
    <mergeCell ref="L14:L15"/>
    <mergeCell ref="M14:M15"/>
    <mergeCell ref="C3:N3"/>
    <mergeCell ref="A1:P1"/>
    <mergeCell ref="O16:O17"/>
    <mergeCell ref="P16:P17"/>
    <mergeCell ref="K2:P2"/>
    <mergeCell ref="K16:K17"/>
    <mergeCell ref="L16:L17"/>
    <mergeCell ref="M16:M17"/>
    <mergeCell ref="N16:N17"/>
    <mergeCell ref="O12:O13"/>
    <mergeCell ref="J16:J17"/>
    <mergeCell ref="J8:J9"/>
    <mergeCell ref="J10:J11"/>
    <mergeCell ref="J12:J13"/>
    <mergeCell ref="J14:J15"/>
  </mergeCells>
  <printOptions horizontalCentered="1" verticalCentered="1"/>
  <pageMargins left="0" right="0" top="0.984251968503937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100"/>
  <sheetViews>
    <sheetView zoomScalePageLayoutView="0" workbookViewId="0" topLeftCell="A1">
      <selection activeCell="R7" sqref="R7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19.57421875" style="0" customWidth="1"/>
    <col min="13" max="13" width="25.421875" style="0" customWidth="1"/>
  </cols>
  <sheetData>
    <row r="1" spans="1:16" ht="19.5" customHeight="1">
      <c r="A1" s="204" t="s">
        <v>17</v>
      </c>
      <c r="B1" s="204"/>
      <c r="C1" s="204"/>
      <c r="D1" s="204"/>
      <c r="E1" s="204"/>
      <c r="F1" s="204"/>
      <c r="G1" s="204"/>
      <c r="H1" s="204"/>
      <c r="I1" s="204" t="s">
        <v>17</v>
      </c>
      <c r="J1" s="204"/>
      <c r="K1" s="204"/>
      <c r="L1" s="204"/>
      <c r="M1" s="204"/>
      <c r="N1" s="204"/>
      <c r="O1" s="204"/>
      <c r="P1" s="204"/>
    </row>
    <row r="2" spans="1:16" ht="23.25" customHeight="1">
      <c r="A2" s="23" t="s">
        <v>7</v>
      </c>
      <c r="B2" s="44" t="s">
        <v>18</v>
      </c>
      <c r="C2" s="6"/>
      <c r="D2" s="6"/>
      <c r="E2" s="23" t="str">
        <f>HYPERLINK('пр.взвешивания'!D3)</f>
        <v>в.к. 70 кг.</v>
      </c>
      <c r="F2" s="6"/>
      <c r="G2" s="6"/>
      <c r="H2" s="6"/>
      <c r="I2" s="23" t="s">
        <v>14</v>
      </c>
      <c r="J2" s="44" t="s">
        <v>18</v>
      </c>
      <c r="K2" s="6"/>
      <c r="L2" s="6"/>
      <c r="M2" s="23" t="str">
        <f>HYPERLINK('пр.взвешивания'!D3)</f>
        <v>в.к. 70 кг.</v>
      </c>
      <c r="N2" s="6"/>
      <c r="O2" s="6"/>
      <c r="P2" s="6"/>
    </row>
    <row r="3" spans="1:16" ht="12.75">
      <c r="A3" s="180" t="s">
        <v>1</v>
      </c>
      <c r="B3" s="180" t="s">
        <v>8</v>
      </c>
      <c r="C3" s="180" t="s">
        <v>9</v>
      </c>
      <c r="D3" s="180" t="s">
        <v>10</v>
      </c>
      <c r="E3" s="180" t="s">
        <v>19</v>
      </c>
      <c r="F3" s="180" t="s">
        <v>20</v>
      </c>
      <c r="G3" s="180" t="s">
        <v>21</v>
      </c>
      <c r="H3" s="180" t="s">
        <v>22</v>
      </c>
      <c r="I3" s="180" t="s">
        <v>1</v>
      </c>
      <c r="J3" s="180" t="s">
        <v>8</v>
      </c>
      <c r="K3" s="180" t="s">
        <v>9</v>
      </c>
      <c r="L3" s="180" t="s">
        <v>10</v>
      </c>
      <c r="M3" s="180" t="s">
        <v>19</v>
      </c>
      <c r="N3" s="180" t="s">
        <v>20</v>
      </c>
      <c r="O3" s="180" t="s">
        <v>21</v>
      </c>
      <c r="P3" s="180" t="s">
        <v>22</v>
      </c>
    </row>
    <row r="4" spans="1:16" ht="12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ht="12.75" customHeight="1">
      <c r="A5" s="212">
        <v>1</v>
      </c>
      <c r="B5" s="195" t="str">
        <f>HYPERLINK('пр.взвешивания'!C6)</f>
        <v>ЩЕКИНА Ксения Олеговна</v>
      </c>
      <c r="C5" s="196" t="str">
        <f>HYPERLINK('пр.взвешивания'!D6)</f>
        <v>25.10.95                        1 юн.р.</v>
      </c>
      <c r="D5" s="190" t="str">
        <f>HYPERLINK('пр.взвешивания'!E6)</f>
        <v>Москва, ГОУ ДОДСН СДЮСШОР №9</v>
      </c>
      <c r="E5" s="177"/>
      <c r="F5" s="203"/>
      <c r="G5" s="200"/>
      <c r="H5" s="88"/>
      <c r="I5" s="202">
        <v>4</v>
      </c>
      <c r="J5" s="195" t="str">
        <f>HYPERLINK('пр.взвешивания'!C12)</f>
        <v>АГАНЕСОВА Евгения Вячеславовна</v>
      </c>
      <c r="K5" s="196" t="str">
        <f>HYPERLINK('пр.взвешивания'!D12)</f>
        <v>23.05.94                                     1 юн.р.</v>
      </c>
      <c r="L5" s="190" t="str">
        <f>HYPERLINK('пр.взвешивания'!E12)</f>
        <v>Москва, ГОУ ДОДСН СДЮСШОР №9</v>
      </c>
      <c r="M5" s="177"/>
      <c r="N5" s="203"/>
      <c r="O5" s="200"/>
      <c r="P5" s="88"/>
    </row>
    <row r="6" spans="1:16" ht="12.75">
      <c r="A6" s="212"/>
      <c r="B6" s="175"/>
      <c r="C6" s="177"/>
      <c r="D6" s="179"/>
      <c r="E6" s="177"/>
      <c r="F6" s="177"/>
      <c r="G6" s="200"/>
      <c r="H6" s="170"/>
      <c r="I6" s="202"/>
      <c r="J6" s="175"/>
      <c r="K6" s="177"/>
      <c r="L6" s="179"/>
      <c r="M6" s="177"/>
      <c r="N6" s="177"/>
      <c r="O6" s="200"/>
      <c r="P6" s="170"/>
    </row>
    <row r="7" spans="1:16" ht="12.75" customHeight="1">
      <c r="A7" s="88">
        <v>2</v>
      </c>
      <c r="B7" s="187" t="str">
        <f>HYPERLINK('пр.взвешивания'!C8)</f>
        <v>АРИНИНА Анастасия Сергеевна</v>
      </c>
      <c r="C7" s="189" t="str">
        <f>HYPERLINK('пр.взвешивания'!D8)</f>
        <v>28.10.94                                 1 р.</v>
      </c>
      <c r="D7" s="190" t="str">
        <f>HYPERLINK('пр.взвешивания'!E8)</f>
        <v>Смоленская обл., г. Смоленск, СКА МВО</v>
      </c>
      <c r="E7" s="192"/>
      <c r="F7" s="192"/>
      <c r="G7" s="88"/>
      <c r="H7" s="170"/>
      <c r="I7" s="88">
        <v>5</v>
      </c>
      <c r="J7" s="187" t="str">
        <f>HYPERLINK('пр.взвешивания'!C14)</f>
        <v>НИКИТИНА Анна Алексеевна</v>
      </c>
      <c r="K7" s="189" t="str">
        <f>HYPERLINK('пр.взвешивания'!D14)</f>
        <v>14.12.94                                       1 р.</v>
      </c>
      <c r="L7" s="190" t="str">
        <f>HYPERLINK('пр.взвешивания'!E14)</f>
        <v>Брянская обл., г. Брянск, "Юность России"</v>
      </c>
      <c r="M7" s="192"/>
      <c r="N7" s="192"/>
      <c r="O7" s="88"/>
      <c r="P7" s="170"/>
    </row>
    <row r="8" spans="1:16" ht="13.5" thickBot="1">
      <c r="A8" s="171"/>
      <c r="B8" s="188"/>
      <c r="C8" s="106"/>
      <c r="D8" s="191"/>
      <c r="E8" s="201"/>
      <c r="F8" s="201"/>
      <c r="G8" s="171"/>
      <c r="H8" s="171"/>
      <c r="I8" s="171"/>
      <c r="J8" s="188"/>
      <c r="K8" s="106"/>
      <c r="L8" s="191"/>
      <c r="M8" s="201"/>
      <c r="N8" s="201"/>
      <c r="O8" s="171"/>
      <c r="P8" s="171"/>
    </row>
    <row r="9" spans="1:13" ht="12.75" customHeight="1">
      <c r="A9" s="89">
        <v>3</v>
      </c>
      <c r="B9" s="209" t="str">
        <f>HYPERLINK('пр.взвешивания'!C10)</f>
        <v>ГАЛКИНА Татьяна Владимировна</v>
      </c>
      <c r="C9" s="210" t="str">
        <f>HYPERLINK('пр.взвешивания'!D10)</f>
        <v>15.09.95                                1 юн.р.</v>
      </c>
      <c r="D9" s="178" t="str">
        <f>HYPERLINK('пр.взвешивания'!E10)</f>
        <v>Москва, СДЮСШОР №45</v>
      </c>
      <c r="E9" s="180" t="s">
        <v>25</v>
      </c>
      <c r="F9" s="203"/>
      <c r="G9" s="200"/>
      <c r="H9" s="189"/>
      <c r="I9" s="11"/>
      <c r="J9" s="11"/>
      <c r="K9" s="11"/>
      <c r="L9" s="11"/>
      <c r="M9" s="11"/>
    </row>
    <row r="10" spans="1:13" ht="12.75">
      <c r="A10" s="180"/>
      <c r="B10" s="175"/>
      <c r="C10" s="177"/>
      <c r="D10" s="179"/>
      <c r="E10" s="180"/>
      <c r="F10" s="177"/>
      <c r="G10" s="200"/>
      <c r="H10" s="180"/>
      <c r="I10" s="11"/>
      <c r="J10" s="11"/>
      <c r="K10" s="11"/>
      <c r="L10" s="11"/>
      <c r="M10" s="11"/>
    </row>
    <row r="11" spans="1:13" ht="12.75">
      <c r="A11" s="208"/>
      <c r="E11" s="211"/>
      <c r="F11" s="211"/>
      <c r="G11" s="208"/>
      <c r="H11" s="208"/>
      <c r="I11" s="11"/>
      <c r="J11" s="11"/>
      <c r="K11" s="11"/>
      <c r="L11" s="11"/>
      <c r="M11" s="11"/>
    </row>
    <row r="12" spans="1:13" ht="12.75">
      <c r="A12" s="208"/>
      <c r="E12" s="211"/>
      <c r="F12" s="211"/>
      <c r="G12" s="208"/>
      <c r="H12" s="208"/>
      <c r="I12" s="11"/>
      <c r="J12" s="11"/>
      <c r="K12" s="11"/>
      <c r="L12" s="11"/>
      <c r="M12" s="11"/>
    </row>
    <row r="13" spans="1:13" ht="24" customHeight="1">
      <c r="A13" s="23" t="s">
        <v>7</v>
      </c>
      <c r="B13" s="44" t="s">
        <v>23</v>
      </c>
      <c r="C13" s="6"/>
      <c r="D13" s="6"/>
      <c r="E13" s="23" t="str">
        <f>HYPERLINK('пр.взвешивания'!D3)</f>
        <v>в.к. 70 кг.</v>
      </c>
      <c r="F13" s="6"/>
      <c r="G13" s="6"/>
      <c r="H13" s="6"/>
      <c r="I13" s="11"/>
      <c r="J13" s="11"/>
      <c r="K13" s="11"/>
      <c r="L13" s="11"/>
      <c r="M13" s="11"/>
    </row>
    <row r="14" spans="1:13" ht="12.75">
      <c r="A14" s="88" t="s">
        <v>1</v>
      </c>
      <c r="B14" s="88" t="s">
        <v>8</v>
      </c>
      <c r="C14" s="88" t="s">
        <v>9</v>
      </c>
      <c r="D14" s="88" t="s">
        <v>10</v>
      </c>
      <c r="E14" s="88" t="s">
        <v>19</v>
      </c>
      <c r="F14" s="88" t="s">
        <v>20</v>
      </c>
      <c r="G14" s="88" t="s">
        <v>21</v>
      </c>
      <c r="H14" s="88" t="s">
        <v>22</v>
      </c>
      <c r="I14" s="11"/>
      <c r="J14" s="11"/>
      <c r="K14" s="11"/>
      <c r="L14" s="11"/>
      <c r="M14" s="11"/>
    </row>
    <row r="15" spans="1:13" ht="12.75">
      <c r="A15" s="173"/>
      <c r="B15" s="182"/>
      <c r="C15" s="182"/>
      <c r="D15" s="182"/>
      <c r="E15" s="182"/>
      <c r="F15" s="182"/>
      <c r="G15" s="182"/>
      <c r="H15" s="182"/>
      <c r="I15" s="11"/>
      <c r="J15" s="11"/>
      <c r="K15" s="11"/>
      <c r="L15" s="11"/>
      <c r="M15" s="11"/>
    </row>
    <row r="16" spans="1:13" ht="12.75">
      <c r="A16" s="193">
        <v>1</v>
      </c>
      <c r="B16" s="195" t="str">
        <f>HYPERLINK('пр.взвешивания'!C6)</f>
        <v>ЩЕКИНА Ксения Олеговна</v>
      </c>
      <c r="C16" s="189" t="str">
        <f>HYPERLINK('пр.взвешивания'!D6)</f>
        <v>25.10.95                        1 юн.р.</v>
      </c>
      <c r="D16" s="190" t="str">
        <f>HYPERLINK('пр.взвешивания'!E6)</f>
        <v>Москва, ГОУ ДОДСН СДЮСШОР №9</v>
      </c>
      <c r="E16" s="192"/>
      <c r="F16" s="198"/>
      <c r="G16" s="199"/>
      <c r="H16" s="88"/>
      <c r="I16" s="11"/>
      <c r="J16" s="11"/>
      <c r="K16" s="11"/>
      <c r="L16" s="11"/>
      <c r="M16" s="11"/>
    </row>
    <row r="17" spans="1:13" ht="12.75">
      <c r="A17" s="194"/>
      <c r="B17" s="175"/>
      <c r="C17" s="177"/>
      <c r="D17" s="179"/>
      <c r="E17" s="197"/>
      <c r="F17" s="182"/>
      <c r="G17" s="184"/>
      <c r="H17" s="170"/>
      <c r="I17" s="11"/>
      <c r="J17" s="11"/>
      <c r="K17" s="11"/>
      <c r="L17" s="11"/>
      <c r="M17" s="11"/>
    </row>
    <row r="18" spans="1:13" ht="12.75">
      <c r="A18" s="88">
        <v>3</v>
      </c>
      <c r="B18" s="187" t="str">
        <f>HYPERLINK('пр.взвешивания'!C10)</f>
        <v>ГАЛКИНА Татьяна Владимировна</v>
      </c>
      <c r="C18" s="189" t="str">
        <f>HYPERLINK('пр.взвешивания'!D10)</f>
        <v>15.09.95                                1 юн.р.</v>
      </c>
      <c r="D18" s="190" t="str">
        <f>HYPERLINK('пр.взвешивания'!E10)</f>
        <v>Москва, СДЮСШОР №45</v>
      </c>
      <c r="E18" s="192"/>
      <c r="F18" s="192"/>
      <c r="G18" s="88"/>
      <c r="H18" s="170"/>
      <c r="I18" s="11"/>
      <c r="J18" s="11"/>
      <c r="K18" s="11"/>
      <c r="L18" s="11"/>
      <c r="M18" s="11"/>
    </row>
    <row r="19" spans="1:13" ht="13.5" thickBot="1">
      <c r="A19" s="186"/>
      <c r="B19" s="188"/>
      <c r="C19" s="106"/>
      <c r="D19" s="191"/>
      <c r="E19" s="172"/>
      <c r="F19" s="172"/>
      <c r="G19" s="172"/>
      <c r="H19" s="171"/>
      <c r="I19" s="11"/>
      <c r="J19" s="11"/>
      <c r="K19" s="11"/>
      <c r="L19" s="11"/>
      <c r="M19" s="11"/>
    </row>
    <row r="20" spans="1:13" ht="12.75">
      <c r="A20" s="94">
        <v>2</v>
      </c>
      <c r="B20" s="205" t="str">
        <f>HYPERLINK('пр.взвешивания'!C8)</f>
        <v>АРИНИНА Анастасия Сергеевна</v>
      </c>
      <c r="C20" s="206" t="str">
        <f>HYPERLINK('пр.взвешивания'!D8)</f>
        <v>28.10.94                                 1 р.</v>
      </c>
      <c r="D20" s="207" t="str">
        <f>HYPERLINK('пр.взвешивания'!E8)</f>
        <v>Смоленская обл., г. Смоленск, СКА МВО</v>
      </c>
      <c r="E20" s="180" t="s">
        <v>25</v>
      </c>
      <c r="F20" s="181"/>
      <c r="G20" s="183"/>
      <c r="H20" s="185"/>
      <c r="I20" s="11"/>
      <c r="J20" s="11"/>
      <c r="K20" s="11"/>
      <c r="L20" s="11"/>
      <c r="M20" s="11"/>
    </row>
    <row r="21" spans="1:13" ht="12.75">
      <c r="A21" s="173"/>
      <c r="B21" s="175"/>
      <c r="C21" s="177"/>
      <c r="D21" s="179"/>
      <c r="E21" s="180"/>
      <c r="F21" s="182"/>
      <c r="G21" s="184"/>
      <c r="H21" s="182"/>
      <c r="I21" s="11"/>
      <c r="J21" s="11"/>
      <c r="K21" s="11"/>
      <c r="L21" s="11"/>
      <c r="M21" s="11"/>
    </row>
    <row r="22" spans="9:13" ht="12.75">
      <c r="I22" s="11"/>
      <c r="J22" s="11"/>
      <c r="K22" s="11"/>
      <c r="L22" s="11"/>
      <c r="M22" s="11"/>
    </row>
    <row r="23" spans="9:13" ht="12.75">
      <c r="I23" s="11"/>
      <c r="J23" s="11"/>
      <c r="K23" s="11"/>
      <c r="L23" s="11"/>
      <c r="M23" s="11"/>
    </row>
    <row r="24" spans="1:13" ht="26.25" customHeight="1">
      <c r="A24" s="23" t="s">
        <v>7</v>
      </c>
      <c r="B24" s="45" t="s">
        <v>24</v>
      </c>
      <c r="C24" s="10"/>
      <c r="D24" s="10"/>
      <c r="E24" s="23" t="str">
        <f>HYPERLINK('пр.взвешивания'!D3)</f>
        <v>в.к. 70 кг.</v>
      </c>
      <c r="F24" s="10"/>
      <c r="G24" s="10"/>
      <c r="H24" s="10"/>
      <c r="I24" s="11"/>
      <c r="J24" s="11"/>
      <c r="K24" s="11"/>
      <c r="L24" s="11"/>
      <c r="M24" s="11"/>
    </row>
    <row r="25" spans="1:13" ht="12.75">
      <c r="A25" s="88" t="s">
        <v>1</v>
      </c>
      <c r="B25" s="88" t="s">
        <v>8</v>
      </c>
      <c r="C25" s="88" t="s">
        <v>9</v>
      </c>
      <c r="D25" s="88" t="s">
        <v>10</v>
      </c>
      <c r="E25" s="88" t="s">
        <v>19</v>
      </c>
      <c r="F25" s="88" t="s">
        <v>20</v>
      </c>
      <c r="G25" s="88" t="s">
        <v>21</v>
      </c>
      <c r="H25" s="88" t="s">
        <v>22</v>
      </c>
      <c r="I25" s="11"/>
      <c r="J25" s="11"/>
      <c r="K25" s="11"/>
      <c r="L25" s="11"/>
      <c r="M25" s="11"/>
    </row>
    <row r="26" spans="1:13" ht="12.75">
      <c r="A26" s="173"/>
      <c r="B26" s="182"/>
      <c r="C26" s="182"/>
      <c r="D26" s="182"/>
      <c r="E26" s="182"/>
      <c r="F26" s="182"/>
      <c r="G26" s="182"/>
      <c r="H26" s="182"/>
      <c r="I26" s="11"/>
      <c r="J26" s="11"/>
      <c r="K26" s="11"/>
      <c r="L26" s="11"/>
      <c r="M26" s="11"/>
    </row>
    <row r="27" spans="1:13" ht="12.75" customHeight="1">
      <c r="A27" s="193">
        <v>3</v>
      </c>
      <c r="B27" s="195" t="str">
        <f>HYPERLINK('пр.взвешивания'!C10)</f>
        <v>ГАЛКИНА Татьяна Владимировна</v>
      </c>
      <c r="C27" s="196" t="str">
        <f>HYPERLINK('пр.взвешивания'!D10)</f>
        <v>15.09.95                                1 юн.р.</v>
      </c>
      <c r="D27" s="190" t="str">
        <f>HYPERLINK('пр.взвешивания'!E10)</f>
        <v>Москва, СДЮСШОР №45</v>
      </c>
      <c r="E27" s="192"/>
      <c r="F27" s="198"/>
      <c r="G27" s="199"/>
      <c r="H27" s="88"/>
      <c r="I27" s="11"/>
      <c r="J27" s="11"/>
      <c r="K27" s="11"/>
      <c r="L27" s="11"/>
      <c r="M27" s="11"/>
    </row>
    <row r="28" spans="1:13" ht="12.75">
      <c r="A28" s="194"/>
      <c r="B28" s="175"/>
      <c r="C28" s="177"/>
      <c r="D28" s="179"/>
      <c r="E28" s="197"/>
      <c r="F28" s="182"/>
      <c r="G28" s="184"/>
      <c r="H28" s="170"/>
      <c r="I28" s="11"/>
      <c r="J28" s="11"/>
      <c r="K28" s="11"/>
      <c r="L28" s="11"/>
      <c r="M28" s="11"/>
    </row>
    <row r="29" spans="1:13" ht="12.75" customHeight="1">
      <c r="A29" s="88">
        <v>2</v>
      </c>
      <c r="B29" s="187" t="str">
        <f>HYPERLINK('пр.взвешивания'!C8)</f>
        <v>АРИНИНА Анастасия Сергеевна</v>
      </c>
      <c r="C29" s="189" t="str">
        <f>HYPERLINK('пр.взвешивания'!D8)</f>
        <v>28.10.94                                 1 р.</v>
      </c>
      <c r="D29" s="190" t="str">
        <f>HYPERLINK('пр.взвешивания'!E8)</f>
        <v>Смоленская обл., г. Смоленск, СКА МВО</v>
      </c>
      <c r="E29" s="192"/>
      <c r="F29" s="192"/>
      <c r="G29" s="88"/>
      <c r="H29" s="170"/>
      <c r="I29" s="11"/>
      <c r="J29" s="11"/>
      <c r="K29" s="11"/>
      <c r="L29" s="11"/>
      <c r="M29" s="11"/>
    </row>
    <row r="30" spans="1:13" ht="13.5" thickBot="1">
      <c r="A30" s="186"/>
      <c r="B30" s="188"/>
      <c r="C30" s="106"/>
      <c r="D30" s="191"/>
      <c r="E30" s="172"/>
      <c r="F30" s="172"/>
      <c r="G30" s="172"/>
      <c r="H30" s="171"/>
      <c r="I30" s="11"/>
      <c r="J30" s="11"/>
      <c r="K30" s="11"/>
      <c r="L30" s="11"/>
      <c r="M30" s="11"/>
    </row>
    <row r="31" spans="1:13" ht="12.75">
      <c r="A31" s="94">
        <v>1</v>
      </c>
      <c r="B31" s="174" t="str">
        <f>HYPERLINK('пр.взвешивания'!C10)</f>
        <v>ГАЛКИНА Татьяна Владимировна</v>
      </c>
      <c r="C31" s="176" t="str">
        <f>HYPERLINK('пр.взвешивания'!D10)</f>
        <v>15.09.95                                1 юн.р.</v>
      </c>
      <c r="D31" s="178" t="str">
        <f>HYPERLINK('пр.взвешивания'!E10)</f>
        <v>Москва, СДЮСШОР №45</v>
      </c>
      <c r="E31" s="180" t="s">
        <v>25</v>
      </c>
      <c r="F31" s="181"/>
      <c r="G31" s="183"/>
      <c r="H31" s="185"/>
      <c r="I31" s="11"/>
      <c r="J31" s="11"/>
      <c r="K31" s="11"/>
      <c r="L31" s="11"/>
      <c r="M31" s="11"/>
    </row>
    <row r="32" spans="1:13" ht="12.75">
      <c r="A32" s="173"/>
      <c r="B32" s="175"/>
      <c r="C32" s="177"/>
      <c r="D32" s="179"/>
      <c r="E32" s="180"/>
      <c r="F32" s="182"/>
      <c r="G32" s="184"/>
      <c r="H32" s="182"/>
      <c r="I32" s="11"/>
      <c r="J32" s="11"/>
      <c r="K32" s="11"/>
      <c r="L32" s="11"/>
      <c r="M32" s="11"/>
    </row>
    <row r="33" spans="9:13" ht="12.75">
      <c r="I33" s="11"/>
      <c r="J33" s="11"/>
      <c r="K33" s="11"/>
      <c r="L33" s="11"/>
      <c r="M33" s="11"/>
    </row>
    <row r="34" spans="9:13" ht="12.75">
      <c r="I34" s="11"/>
      <c r="J34" s="11"/>
      <c r="K34" s="11"/>
      <c r="L34" s="11"/>
      <c r="M34" s="11"/>
    </row>
    <row r="35" spans="9:13" ht="12.75">
      <c r="I35" s="11"/>
      <c r="J35" s="11"/>
      <c r="K35" s="11"/>
      <c r="L35" s="11"/>
      <c r="M35" s="11"/>
    </row>
    <row r="36" spans="9:13" ht="12.75">
      <c r="I36" s="11"/>
      <c r="J36" s="11"/>
      <c r="K36" s="11"/>
      <c r="L36" s="11"/>
      <c r="M36" s="11"/>
    </row>
    <row r="37" spans="1:13" ht="12.75">
      <c r="A37" s="2"/>
      <c r="B37" s="9"/>
      <c r="C37" s="9"/>
      <c r="D37" s="9"/>
      <c r="E37" s="9"/>
      <c r="F37" s="9"/>
      <c r="G37" s="9"/>
      <c r="H37" s="9"/>
      <c r="I37" s="11"/>
      <c r="J37" s="11"/>
      <c r="K37" s="11"/>
      <c r="L37" s="11"/>
      <c r="M37" s="11"/>
    </row>
    <row r="38" spans="2:13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2:13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2:13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2:13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2:13" ht="12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2:13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2:13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2:13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2:13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2:13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2:13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2:13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2:13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2:13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2:13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2:13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2:13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2:13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2:13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2:13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2:13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2:13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2:13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2:13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2:13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2:13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2:13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2:13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2:13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2:13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2:13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2:13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2:13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2:13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2:13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2:13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2:13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2:13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2:13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2:13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2:13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2:13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2:13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2:13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2:13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2:13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2:13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2:13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2:13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2:13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2:13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2:13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2:13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2:13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2:13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2:13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2:13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2:13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2:13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2:13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2:13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2:13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2:13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</sheetData>
  <sheetProtection/>
  <mergeCells count="123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C5:C6"/>
    <mergeCell ref="D5:D6"/>
    <mergeCell ref="E5:E6"/>
    <mergeCell ref="F5:F6"/>
    <mergeCell ref="G5:G6"/>
    <mergeCell ref="A7:A8"/>
    <mergeCell ref="B7:B8"/>
    <mergeCell ref="C7:C8"/>
    <mergeCell ref="D7:D8"/>
    <mergeCell ref="E7:E8"/>
    <mergeCell ref="F7:F8"/>
    <mergeCell ref="G7:G8"/>
    <mergeCell ref="A5:A6"/>
    <mergeCell ref="B5:B6"/>
    <mergeCell ref="E11:E12"/>
    <mergeCell ref="F11:F12"/>
    <mergeCell ref="G11:G12"/>
    <mergeCell ref="E9:E10"/>
    <mergeCell ref="F9:F10"/>
    <mergeCell ref="H9:H10"/>
    <mergeCell ref="A9:A10"/>
    <mergeCell ref="B9:B10"/>
    <mergeCell ref="C9:C10"/>
    <mergeCell ref="D9:D10"/>
    <mergeCell ref="E16:E17"/>
    <mergeCell ref="G9:G10"/>
    <mergeCell ref="H11:H12"/>
    <mergeCell ref="A14:A15"/>
    <mergeCell ref="B14:B15"/>
    <mergeCell ref="C14:C15"/>
    <mergeCell ref="D14:D15"/>
    <mergeCell ref="E14:E15"/>
    <mergeCell ref="F14:F15"/>
    <mergeCell ref="G14:G15"/>
    <mergeCell ref="A11:A12"/>
    <mergeCell ref="A16:A17"/>
    <mergeCell ref="B16:B17"/>
    <mergeCell ref="C16:C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D16:D17"/>
    <mergeCell ref="E20:E21"/>
    <mergeCell ref="F20:F21"/>
    <mergeCell ref="G20:G21"/>
    <mergeCell ref="H20:H21"/>
    <mergeCell ref="A20:A21"/>
    <mergeCell ref="B20:B21"/>
    <mergeCell ref="C20:C21"/>
    <mergeCell ref="D20:D21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F25:F26"/>
    <mergeCell ref="O5:O6"/>
    <mergeCell ref="I7:I8"/>
    <mergeCell ref="J7:J8"/>
    <mergeCell ref="K7:K8"/>
    <mergeCell ref="L7:L8"/>
    <mergeCell ref="M7:M8"/>
    <mergeCell ref="N7:N8"/>
    <mergeCell ref="O7:O8"/>
    <mergeCell ref="I5:I6"/>
    <mergeCell ref="B25:B26"/>
    <mergeCell ref="C25:C26"/>
    <mergeCell ref="D25:D26"/>
    <mergeCell ref="E25:E26"/>
    <mergeCell ref="G25:G26"/>
    <mergeCell ref="H25:H26"/>
    <mergeCell ref="A27:A28"/>
    <mergeCell ref="B27:B28"/>
    <mergeCell ref="C27:C28"/>
    <mergeCell ref="D27:D28"/>
    <mergeCell ref="E27:E28"/>
    <mergeCell ref="F27:F28"/>
    <mergeCell ref="G27:G28"/>
    <mergeCell ref="A25:A26"/>
    <mergeCell ref="H31:H32"/>
    <mergeCell ref="A29:A30"/>
    <mergeCell ref="B29:B30"/>
    <mergeCell ref="C29:C30"/>
    <mergeCell ref="D29:D30"/>
    <mergeCell ref="E29:E30"/>
    <mergeCell ref="F29:F30"/>
    <mergeCell ref="G29:G30"/>
    <mergeCell ref="A31:A32"/>
    <mergeCell ref="B31:B32"/>
    <mergeCell ref="C31:C32"/>
    <mergeCell ref="D31:D32"/>
    <mergeCell ref="E31:E32"/>
    <mergeCell ref="F31:F32"/>
    <mergeCell ref="G31:G32"/>
    <mergeCell ref="H5:H8"/>
    <mergeCell ref="H16:H19"/>
    <mergeCell ref="H27:H30"/>
    <mergeCell ref="P5:P8"/>
    <mergeCell ref="J5:J6"/>
    <mergeCell ref="K5:K6"/>
    <mergeCell ref="L5:L6"/>
    <mergeCell ref="M5:M6"/>
    <mergeCell ref="N5:N6"/>
    <mergeCell ref="H14:H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zoomScalePageLayoutView="0" workbookViewId="0" topLeftCell="A18">
      <selection activeCell="I26" sqref="A26:I36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19.7109375" style="0" customWidth="1"/>
    <col min="5" max="5" width="11.00390625" style="0" customWidth="1"/>
    <col min="6" max="6" width="22.7109375" style="0" customWidth="1"/>
  </cols>
  <sheetData>
    <row r="1" spans="1:9" ht="15.75">
      <c r="A1" s="49"/>
      <c r="B1" s="49"/>
      <c r="C1" s="49"/>
      <c r="D1" s="49"/>
      <c r="E1" s="49"/>
      <c r="F1" s="50" t="str">
        <f>HYPERLINK('пр.взвешивания'!D3)</f>
        <v>в.к. 70 кг.</v>
      </c>
      <c r="G1" s="49"/>
      <c r="H1" s="49"/>
      <c r="I1" s="49"/>
    </row>
    <row r="2" spans="1:9" ht="16.5">
      <c r="A2" s="49"/>
      <c r="B2" s="49"/>
      <c r="C2" s="51" t="s">
        <v>26</v>
      </c>
      <c r="D2" s="49"/>
      <c r="E2" s="49"/>
      <c r="F2" s="49"/>
      <c r="G2" s="49"/>
      <c r="H2" s="49"/>
      <c r="I2" s="49"/>
    </row>
    <row r="3" spans="1:9" ht="12.75">
      <c r="A3" s="49"/>
      <c r="B3" s="49"/>
      <c r="C3" s="52" t="s">
        <v>27</v>
      </c>
      <c r="D3" s="49"/>
      <c r="E3" s="49"/>
      <c r="F3" s="49"/>
      <c r="G3" s="49"/>
      <c r="H3" s="49"/>
      <c r="I3" s="49"/>
    </row>
    <row r="4" spans="1:9" ht="12.75">
      <c r="A4" s="213" t="s">
        <v>28</v>
      </c>
      <c r="B4" s="213" t="s">
        <v>1</v>
      </c>
      <c r="C4" s="213" t="s">
        <v>8</v>
      </c>
      <c r="D4" s="213" t="s">
        <v>9</v>
      </c>
      <c r="E4" s="213" t="s">
        <v>10</v>
      </c>
      <c r="F4" s="213" t="s">
        <v>19</v>
      </c>
      <c r="G4" s="213" t="s">
        <v>20</v>
      </c>
      <c r="H4" s="213" t="s">
        <v>21</v>
      </c>
      <c r="I4" s="213" t="s">
        <v>22</v>
      </c>
    </row>
    <row r="5" spans="1:9" ht="12.75">
      <c r="A5" s="213"/>
      <c r="B5" s="213"/>
      <c r="C5" s="213"/>
      <c r="D5" s="213"/>
      <c r="E5" s="213"/>
      <c r="F5" s="213"/>
      <c r="G5" s="213"/>
      <c r="H5" s="213"/>
      <c r="I5" s="213"/>
    </row>
    <row r="6" spans="1:9" ht="12.75">
      <c r="A6" s="218"/>
      <c r="B6" s="220">
        <v>3</v>
      </c>
      <c r="C6" s="215" t="str">
        <f>VLOOKUP(B6,'пр.взвешивания'!B6:C15,2,FALSE)</f>
        <v>ГАЛКИНА Татьяна Владимировна</v>
      </c>
      <c r="D6" s="216" t="str">
        <f>VLOOKUP(C6,'пр.взвешивания'!C6:D15,2,FALSE)</f>
        <v>15.09.95                                1 юн.р.</v>
      </c>
      <c r="E6" s="216" t="str">
        <f>VLOOKUP(D6,'пр.взвешивания'!D6:E15,2,FALSE)</f>
        <v>Москва, СДЮСШОР №45</v>
      </c>
      <c r="F6" s="213"/>
      <c r="G6" s="219"/>
      <c r="H6" s="219"/>
      <c r="I6" s="213"/>
    </row>
    <row r="7" spans="1:9" ht="12.75">
      <c r="A7" s="218"/>
      <c r="B7" s="213"/>
      <c r="C7" s="215"/>
      <c r="D7" s="216"/>
      <c r="E7" s="216"/>
      <c r="F7" s="213"/>
      <c r="G7" s="213"/>
      <c r="H7" s="219"/>
      <c r="I7" s="213"/>
    </row>
    <row r="8" spans="1:9" ht="12.75">
      <c r="A8" s="214"/>
      <c r="B8" s="220">
        <v>4</v>
      </c>
      <c r="C8" s="215" t="str">
        <f>VLOOKUP(B8,'пр.взвешивания'!B8:C17,2,FALSE)</f>
        <v>АГАНЕСОВА Евгения Вячеславовна</v>
      </c>
      <c r="D8" s="216" t="str">
        <f>VLOOKUP(C8,'пр.взвешивания'!C8:D17,2,FALSE)</f>
        <v>23.05.94                                     1 юн.р.</v>
      </c>
      <c r="E8" s="216" t="str">
        <f>VLOOKUP(D8,'пр.взвешивания'!D8:E17,2,FALSE)</f>
        <v>Москва, ГОУ ДОДСН СДЮСШОР №9</v>
      </c>
      <c r="F8" s="213"/>
      <c r="G8" s="213"/>
      <c r="H8" s="213"/>
      <c r="I8" s="213"/>
    </row>
    <row r="9" spans="1:9" ht="12.75">
      <c r="A9" s="214"/>
      <c r="B9" s="213"/>
      <c r="C9" s="215"/>
      <c r="D9" s="216"/>
      <c r="E9" s="216"/>
      <c r="F9" s="213"/>
      <c r="G9" s="213"/>
      <c r="H9" s="213"/>
      <c r="I9" s="213"/>
    </row>
    <row r="10" spans="1:9" ht="19.5" customHeight="1">
      <c r="A10" s="49"/>
      <c r="B10" s="49"/>
      <c r="C10" s="49"/>
      <c r="D10" s="49"/>
      <c r="E10" s="53" t="s">
        <v>29</v>
      </c>
      <c r="F10" s="54"/>
      <c r="G10" s="54"/>
      <c r="H10" s="54"/>
      <c r="I10" s="54"/>
    </row>
    <row r="11" spans="1:9" ht="19.5" customHeight="1">
      <c r="A11" s="49"/>
      <c r="B11" s="49"/>
      <c r="C11" s="49"/>
      <c r="D11" s="49"/>
      <c r="E11" s="53" t="s">
        <v>7</v>
      </c>
      <c r="F11" s="54"/>
      <c r="G11" s="54"/>
      <c r="H11" s="54"/>
      <c r="I11" s="54"/>
    </row>
    <row r="12" spans="1:9" ht="19.5" customHeight="1">
      <c r="A12" s="49"/>
      <c r="B12" s="49"/>
      <c r="C12" s="49"/>
      <c r="D12" s="49"/>
      <c r="E12" s="53" t="s">
        <v>14</v>
      </c>
      <c r="F12" s="54"/>
      <c r="G12" s="54"/>
      <c r="H12" s="54"/>
      <c r="I12" s="54"/>
    </row>
    <row r="13" spans="1:9" ht="19.5" customHeight="1">
      <c r="A13" s="49"/>
      <c r="B13" s="49"/>
      <c r="C13" s="49"/>
      <c r="D13" s="49"/>
      <c r="E13" s="49"/>
      <c r="F13" s="49"/>
      <c r="G13" s="49"/>
      <c r="H13" s="49"/>
      <c r="I13" s="49"/>
    </row>
    <row r="14" spans="1:9" ht="19.5" customHeight="1">
      <c r="A14" s="49"/>
      <c r="B14" s="49"/>
      <c r="C14" s="49"/>
      <c r="D14" s="49"/>
      <c r="E14" s="49"/>
      <c r="F14" s="50" t="str">
        <f>HYPERLINK('пр.взвешивания'!D3)</f>
        <v>в.к. 70 кг.</v>
      </c>
      <c r="G14" s="49"/>
      <c r="H14" s="49"/>
      <c r="I14" s="49"/>
    </row>
    <row r="15" spans="1:9" ht="12.75">
      <c r="A15" s="49"/>
      <c r="B15" s="49"/>
      <c r="C15" s="52" t="s">
        <v>62</v>
      </c>
      <c r="D15" s="49"/>
      <c r="E15" s="49"/>
      <c r="F15" s="49"/>
      <c r="G15" s="49"/>
      <c r="H15" s="49"/>
      <c r="I15" s="49"/>
    </row>
    <row r="16" spans="1:9" ht="12.75">
      <c r="A16" s="213" t="s">
        <v>28</v>
      </c>
      <c r="B16" s="213" t="s">
        <v>1</v>
      </c>
      <c r="C16" s="213" t="s">
        <v>8</v>
      </c>
      <c r="D16" s="213" t="s">
        <v>9</v>
      </c>
      <c r="E16" s="213" t="s">
        <v>10</v>
      </c>
      <c r="F16" s="213" t="s">
        <v>19</v>
      </c>
      <c r="G16" s="213" t="s">
        <v>20</v>
      </c>
      <c r="H16" s="213" t="s">
        <v>21</v>
      </c>
      <c r="I16" s="213" t="s">
        <v>22</v>
      </c>
    </row>
    <row r="17" spans="1:9" ht="12.75">
      <c r="A17" s="213"/>
      <c r="B17" s="213"/>
      <c r="C17" s="213"/>
      <c r="D17" s="213"/>
      <c r="E17" s="213"/>
      <c r="F17" s="213"/>
      <c r="G17" s="213"/>
      <c r="H17" s="213"/>
      <c r="I17" s="213"/>
    </row>
    <row r="18" spans="1:9" ht="12.75">
      <c r="A18" s="218"/>
      <c r="B18" s="220">
        <v>5</v>
      </c>
      <c r="C18" s="215" t="str">
        <f>VLOOKUP(B18,'пр.взвешивания'!B6:C15,2,FALSE)</f>
        <v>НИКИТИНА Анна Алексеевна</v>
      </c>
      <c r="D18" s="216" t="str">
        <f>VLOOKUP(C18,'пр.взвешивания'!C6:D15,2,FALSE)</f>
        <v>14.12.94                                       1 р.</v>
      </c>
      <c r="E18" s="216" t="str">
        <f>VLOOKUP(D18,'пр.взвешивания'!D6:E15,2,FALSE)</f>
        <v>Брянская обл., г. Брянск, "Юность России"</v>
      </c>
      <c r="F18" s="213"/>
      <c r="G18" s="219"/>
      <c r="H18" s="219"/>
      <c r="I18" s="213"/>
    </row>
    <row r="19" spans="1:9" ht="12.75">
      <c r="A19" s="218"/>
      <c r="B19" s="213"/>
      <c r="C19" s="215"/>
      <c r="D19" s="216"/>
      <c r="E19" s="216"/>
      <c r="F19" s="213"/>
      <c r="G19" s="213"/>
      <c r="H19" s="219"/>
      <c r="I19" s="213"/>
    </row>
    <row r="20" spans="1:9" ht="12.75">
      <c r="A20" s="214"/>
      <c r="B20" s="220">
        <v>1</v>
      </c>
      <c r="C20" s="215" t="str">
        <f>'пр.взвешивания'!C6</f>
        <v>ЩЕКИНА Ксения Олеговна</v>
      </c>
      <c r="D20" s="215" t="str">
        <f>'пр.взвешивания'!D6</f>
        <v>25.10.95                        1 юн.р.</v>
      </c>
      <c r="E20" s="215" t="str">
        <f>'пр.взвешивания'!E6</f>
        <v>Москва, ГОУ ДОДСН СДЮСШОР №9</v>
      </c>
      <c r="F20" s="213"/>
      <c r="G20" s="213"/>
      <c r="H20" s="213"/>
      <c r="I20" s="213"/>
    </row>
    <row r="21" spans="1:9" ht="12.75">
      <c r="A21" s="214"/>
      <c r="B21" s="213"/>
      <c r="C21" s="215"/>
      <c r="D21" s="215"/>
      <c r="E21" s="215"/>
      <c r="F21" s="213"/>
      <c r="G21" s="213"/>
      <c r="H21" s="213"/>
      <c r="I21" s="213"/>
    </row>
    <row r="22" spans="1:9" ht="19.5" customHeight="1">
      <c r="A22" s="49"/>
      <c r="B22" s="49"/>
      <c r="C22" s="49"/>
      <c r="D22" s="49"/>
      <c r="E22" s="53" t="s">
        <v>29</v>
      </c>
      <c r="F22" s="54"/>
      <c r="G22" s="54"/>
      <c r="H22" s="54"/>
      <c r="I22" s="54"/>
    </row>
    <row r="23" spans="1:9" ht="19.5" customHeight="1">
      <c r="A23" s="49"/>
      <c r="B23" s="49"/>
      <c r="C23" s="49"/>
      <c r="D23" s="49"/>
      <c r="E23" s="53" t="s">
        <v>7</v>
      </c>
      <c r="F23" s="54"/>
      <c r="G23" s="54"/>
      <c r="H23" s="54"/>
      <c r="I23" s="54"/>
    </row>
    <row r="24" spans="1:9" ht="19.5" customHeight="1">
      <c r="A24" s="49"/>
      <c r="B24" s="49"/>
      <c r="C24" s="49"/>
      <c r="D24" s="49"/>
      <c r="E24" s="53" t="s">
        <v>14</v>
      </c>
      <c r="F24" s="54"/>
      <c r="G24" s="54"/>
      <c r="H24" s="54"/>
      <c r="I24" s="54"/>
    </row>
    <row r="25" ht="19.5" customHeight="1"/>
    <row r="26" spans="1:9" ht="19.5" customHeight="1">
      <c r="A26" s="53"/>
      <c r="B26" s="53"/>
      <c r="C26" s="53"/>
      <c r="D26" s="53"/>
      <c r="E26" s="53"/>
      <c r="F26" s="50" t="str">
        <f>HYPERLINK('пр.взвешивания'!D3)</f>
        <v>в.к. 70 кг.</v>
      </c>
      <c r="G26" s="53"/>
      <c r="H26" s="53"/>
      <c r="I26" s="53"/>
    </row>
    <row r="27" spans="1:9" ht="12.75">
      <c r="A27" s="53"/>
      <c r="B27" s="53"/>
      <c r="C27" s="52" t="s">
        <v>16</v>
      </c>
      <c r="D27" s="53"/>
      <c r="E27" s="53"/>
      <c r="F27" s="53"/>
      <c r="G27" s="53"/>
      <c r="H27" s="53"/>
      <c r="I27" s="53"/>
    </row>
    <row r="28" spans="1:9" ht="12.75">
      <c r="A28" s="213" t="s">
        <v>28</v>
      </c>
      <c r="B28" s="213" t="s">
        <v>1</v>
      </c>
      <c r="C28" s="213" t="s">
        <v>8</v>
      </c>
      <c r="D28" s="213" t="s">
        <v>9</v>
      </c>
      <c r="E28" s="213" t="s">
        <v>10</v>
      </c>
      <c r="F28" s="213" t="s">
        <v>19</v>
      </c>
      <c r="G28" s="213" t="s">
        <v>20</v>
      </c>
      <c r="H28" s="213" t="s">
        <v>21</v>
      </c>
      <c r="I28" s="213" t="s">
        <v>22</v>
      </c>
    </row>
    <row r="29" spans="1:9" ht="12.75">
      <c r="A29" s="213"/>
      <c r="B29" s="213"/>
      <c r="C29" s="213"/>
      <c r="D29" s="213"/>
      <c r="E29" s="213"/>
      <c r="F29" s="213"/>
      <c r="G29" s="213"/>
      <c r="H29" s="213"/>
      <c r="I29" s="213"/>
    </row>
    <row r="30" spans="1:9" ht="12.75">
      <c r="A30" s="218"/>
      <c r="B30" s="213">
        <v>3</v>
      </c>
      <c r="C30" s="215" t="str">
        <f>C6</f>
        <v>ГАЛКИНА Татьяна Владимировна</v>
      </c>
      <c r="D30" s="216" t="str">
        <f>D6</f>
        <v>15.09.95                                1 юн.р.</v>
      </c>
      <c r="E30" s="217" t="str">
        <f>E6</f>
        <v>Москва, СДЮСШОР №45</v>
      </c>
      <c r="F30" s="213"/>
      <c r="G30" s="219"/>
      <c r="H30" s="219"/>
      <c r="I30" s="213"/>
    </row>
    <row r="31" spans="1:9" ht="12.75">
      <c r="A31" s="218"/>
      <c r="B31" s="213"/>
      <c r="C31" s="215"/>
      <c r="D31" s="216"/>
      <c r="E31" s="217"/>
      <c r="F31" s="213"/>
      <c r="G31" s="213"/>
      <c r="H31" s="219"/>
      <c r="I31" s="213"/>
    </row>
    <row r="32" spans="1:9" ht="12.75">
      <c r="A32" s="214"/>
      <c r="B32" s="213">
        <v>5</v>
      </c>
      <c r="C32" s="215" t="str">
        <f>C18</f>
        <v>НИКИТИНА Анна Алексеевна</v>
      </c>
      <c r="D32" s="216" t="str">
        <f>D18</f>
        <v>14.12.94                                       1 р.</v>
      </c>
      <c r="E32" s="217" t="str">
        <f>E18</f>
        <v>Брянская обл., г. Брянск, "Юность России"</v>
      </c>
      <c r="F32" s="213"/>
      <c r="G32" s="213"/>
      <c r="H32" s="213"/>
      <c r="I32" s="213"/>
    </row>
    <row r="33" spans="1:9" ht="12.75">
      <c r="A33" s="214"/>
      <c r="B33" s="213"/>
      <c r="C33" s="215"/>
      <c r="D33" s="216"/>
      <c r="E33" s="217"/>
      <c r="F33" s="213"/>
      <c r="G33" s="213"/>
      <c r="H33" s="213"/>
      <c r="I33" s="213"/>
    </row>
    <row r="34" spans="1:9" ht="19.5" customHeight="1">
      <c r="A34" s="53"/>
      <c r="B34" s="53"/>
      <c r="C34" s="53"/>
      <c r="D34" s="53"/>
      <c r="E34" s="53" t="s">
        <v>29</v>
      </c>
      <c r="F34" s="63"/>
      <c r="G34" s="63"/>
      <c r="H34" s="63"/>
      <c r="I34" s="63"/>
    </row>
    <row r="35" spans="1:9" ht="19.5" customHeight="1">
      <c r="A35" s="53"/>
      <c r="B35" s="53"/>
      <c r="C35" s="53"/>
      <c r="D35" s="53"/>
      <c r="E35" s="53" t="s">
        <v>7</v>
      </c>
      <c r="F35" s="64"/>
      <c r="G35" s="64"/>
      <c r="H35" s="64"/>
      <c r="I35" s="64"/>
    </row>
    <row r="36" spans="1:9" ht="19.5" customHeight="1">
      <c r="A36" s="53"/>
      <c r="B36" s="53"/>
      <c r="C36" s="53"/>
      <c r="D36" s="53"/>
      <c r="E36" s="53" t="s">
        <v>14</v>
      </c>
      <c r="F36" s="64"/>
      <c r="G36" s="64"/>
      <c r="H36" s="64"/>
      <c r="I36" s="64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/>
  <mergeCells count="78">
    <mergeCell ref="A4:A5"/>
    <mergeCell ref="B4:B5"/>
    <mergeCell ref="C4:C5"/>
    <mergeCell ref="D4:D5"/>
    <mergeCell ref="A6:A7"/>
    <mergeCell ref="B6:B7"/>
    <mergeCell ref="C6:C7"/>
    <mergeCell ref="D6:D7"/>
    <mergeCell ref="E8:E9"/>
    <mergeCell ref="G4:G5"/>
    <mergeCell ref="H4:H5"/>
    <mergeCell ref="I4:I5"/>
    <mergeCell ref="E6:E7"/>
    <mergeCell ref="F6:F7"/>
    <mergeCell ref="G6:G7"/>
    <mergeCell ref="E4:E5"/>
    <mergeCell ref="F4:F5"/>
    <mergeCell ref="A8:A9"/>
    <mergeCell ref="B8:B9"/>
    <mergeCell ref="C8:C9"/>
    <mergeCell ref="D8:D9"/>
    <mergeCell ref="F8:F9"/>
    <mergeCell ref="G8:G9"/>
    <mergeCell ref="H8:H9"/>
    <mergeCell ref="I6:I9"/>
    <mergeCell ref="G16:G17"/>
    <mergeCell ref="H16:H17"/>
    <mergeCell ref="I16:I17"/>
    <mergeCell ref="H6:H7"/>
    <mergeCell ref="F18:F19"/>
    <mergeCell ref="A16:A17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A18:A19"/>
    <mergeCell ref="B28:B29"/>
    <mergeCell ref="C28:C29"/>
    <mergeCell ref="D28:D29"/>
    <mergeCell ref="E28:E29"/>
    <mergeCell ref="H20:H21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A28:A29"/>
    <mergeCell ref="I18:I21"/>
    <mergeCell ref="I30:I33"/>
    <mergeCell ref="A32:A33"/>
    <mergeCell ref="B32:B33"/>
    <mergeCell ref="C32:C33"/>
    <mergeCell ref="D32:D33"/>
    <mergeCell ref="E32:E33"/>
    <mergeCell ref="F32:F33"/>
    <mergeCell ref="G32:G33"/>
    <mergeCell ref="H32:H33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22.8515625" style="0" customWidth="1"/>
  </cols>
  <sheetData>
    <row r="1" spans="1:9" ht="40.5" customHeight="1">
      <c r="A1" s="120" t="str">
        <f>HYPERLINK('[2]реквизиты'!$A$2)</f>
        <v>Первенство России по самбо среди девушек 1994 - 95 г.р.</v>
      </c>
      <c r="B1" s="221"/>
      <c r="C1" s="221"/>
      <c r="D1" s="221"/>
      <c r="E1" s="221"/>
      <c r="F1" s="221"/>
      <c r="G1" s="221"/>
      <c r="H1" s="1"/>
      <c r="I1" s="1"/>
    </row>
    <row r="2" spans="1:9" ht="18" customHeight="1">
      <c r="A2" s="222" t="str">
        <f>HYPERLINK('[2]реквизиты'!$A$3)</f>
        <v>26 - 30.10.2010 г.                                                                                             г. Ржев</v>
      </c>
      <c r="B2" s="222"/>
      <c r="C2" s="222"/>
      <c r="D2" s="222"/>
      <c r="E2" s="222"/>
      <c r="F2" s="222"/>
      <c r="G2" s="222"/>
      <c r="H2" s="226"/>
      <c r="I2" s="226"/>
    </row>
    <row r="3" ht="18.75" customHeight="1">
      <c r="D3" s="24" t="s">
        <v>51</v>
      </c>
    </row>
    <row r="4" spans="1:7" ht="12.75">
      <c r="A4" s="180" t="s">
        <v>0</v>
      </c>
      <c r="B4" s="180" t="s">
        <v>1</v>
      </c>
      <c r="C4" s="180" t="s">
        <v>2</v>
      </c>
      <c r="D4" s="180" t="s">
        <v>3</v>
      </c>
      <c r="E4" s="180" t="s">
        <v>4</v>
      </c>
      <c r="F4" s="180" t="s">
        <v>5</v>
      </c>
      <c r="G4" s="180" t="s">
        <v>6</v>
      </c>
    </row>
    <row r="5" spans="1:7" ht="12.75">
      <c r="A5" s="180"/>
      <c r="B5" s="180"/>
      <c r="C5" s="180"/>
      <c r="D5" s="180"/>
      <c r="E5" s="180"/>
      <c r="F5" s="180"/>
      <c r="G5" s="180"/>
    </row>
    <row r="6" spans="1:7" ht="12.75" customHeight="1">
      <c r="A6" s="180">
        <v>1</v>
      </c>
      <c r="B6" s="227">
        <v>1</v>
      </c>
      <c r="C6" s="228" t="s">
        <v>32</v>
      </c>
      <c r="D6" s="229" t="s">
        <v>46</v>
      </c>
      <c r="E6" s="230" t="s">
        <v>33</v>
      </c>
      <c r="F6" s="233"/>
      <c r="G6" s="234" t="s">
        <v>34</v>
      </c>
    </row>
    <row r="7" spans="1:7" ht="12.75">
      <c r="A7" s="180"/>
      <c r="B7" s="227"/>
      <c r="C7" s="228"/>
      <c r="D7" s="229"/>
      <c r="E7" s="230"/>
      <c r="F7" s="233"/>
      <c r="G7" s="234"/>
    </row>
    <row r="8" spans="1:7" ht="12.75" customHeight="1">
      <c r="A8" s="180">
        <v>2</v>
      </c>
      <c r="B8" s="223">
        <v>2</v>
      </c>
      <c r="C8" s="224" t="s">
        <v>43</v>
      </c>
      <c r="D8" s="225" t="s">
        <v>47</v>
      </c>
      <c r="E8" s="231" t="s">
        <v>44</v>
      </c>
      <c r="F8" s="200"/>
      <c r="G8" s="232" t="s">
        <v>45</v>
      </c>
    </row>
    <row r="9" spans="1:7" ht="12.75">
      <c r="A9" s="180"/>
      <c r="B9" s="223"/>
      <c r="C9" s="224"/>
      <c r="D9" s="180"/>
      <c r="E9" s="231"/>
      <c r="F9" s="200"/>
      <c r="G9" s="232"/>
    </row>
    <row r="10" spans="1:7" ht="12.75" customHeight="1">
      <c r="A10" s="180">
        <v>3</v>
      </c>
      <c r="B10" s="227">
        <v>3</v>
      </c>
      <c r="C10" s="228" t="s">
        <v>37</v>
      </c>
      <c r="D10" s="229" t="s">
        <v>48</v>
      </c>
      <c r="E10" s="230" t="s">
        <v>38</v>
      </c>
      <c r="F10" s="233"/>
      <c r="G10" s="234" t="s">
        <v>39</v>
      </c>
    </row>
    <row r="11" spans="1:7" ht="12.75">
      <c r="A11" s="180"/>
      <c r="B11" s="227"/>
      <c r="C11" s="228"/>
      <c r="D11" s="229"/>
      <c r="E11" s="230"/>
      <c r="F11" s="233"/>
      <c r="G11" s="234"/>
    </row>
    <row r="12" spans="1:7" ht="12.75" customHeight="1">
      <c r="A12" s="180">
        <v>4</v>
      </c>
      <c r="B12" s="227">
        <v>4</v>
      </c>
      <c r="C12" s="228" t="s">
        <v>35</v>
      </c>
      <c r="D12" s="229" t="s">
        <v>49</v>
      </c>
      <c r="E12" s="230" t="s">
        <v>33</v>
      </c>
      <c r="F12" s="233"/>
      <c r="G12" s="234" t="s">
        <v>36</v>
      </c>
    </row>
    <row r="13" spans="1:7" ht="12.75">
      <c r="A13" s="180"/>
      <c r="B13" s="227"/>
      <c r="C13" s="228"/>
      <c r="D13" s="229"/>
      <c r="E13" s="230"/>
      <c r="F13" s="233"/>
      <c r="G13" s="234"/>
    </row>
    <row r="14" spans="1:7" ht="12.75" customHeight="1">
      <c r="A14" s="180">
        <v>5</v>
      </c>
      <c r="B14" s="227">
        <v>5</v>
      </c>
      <c r="C14" s="228" t="s">
        <v>40</v>
      </c>
      <c r="D14" s="229" t="s">
        <v>50</v>
      </c>
      <c r="E14" s="230" t="s">
        <v>41</v>
      </c>
      <c r="F14" s="233"/>
      <c r="G14" s="234" t="s">
        <v>42</v>
      </c>
    </row>
    <row r="15" spans="1:7" ht="12.75">
      <c r="A15" s="180"/>
      <c r="B15" s="227"/>
      <c r="C15" s="228"/>
      <c r="D15" s="229"/>
      <c r="E15" s="230"/>
      <c r="F15" s="233"/>
      <c r="G15" s="234"/>
    </row>
    <row r="22" spans="1:8" ht="12.75">
      <c r="A22" s="208"/>
      <c r="B22" s="208"/>
      <c r="C22" s="208"/>
      <c r="D22" s="208"/>
      <c r="E22" s="208"/>
      <c r="F22" s="208"/>
      <c r="G22" s="208"/>
      <c r="H22" s="2"/>
    </row>
    <row r="23" spans="1:8" ht="12.75">
      <c r="A23" s="208"/>
      <c r="B23" s="208"/>
      <c r="C23" s="208"/>
      <c r="D23" s="208"/>
      <c r="E23" s="208"/>
      <c r="F23" s="208"/>
      <c r="G23" s="208"/>
      <c r="H23" s="2"/>
    </row>
    <row r="24" spans="1:8" ht="12.75">
      <c r="A24" s="208"/>
      <c r="B24" s="208"/>
      <c r="C24" s="208"/>
      <c r="D24" s="208"/>
      <c r="E24" s="208"/>
      <c r="F24" s="208"/>
      <c r="G24" s="208"/>
      <c r="H24" s="2"/>
    </row>
    <row r="25" spans="1:8" ht="12.75">
      <c r="A25" s="208"/>
      <c r="B25" s="208"/>
      <c r="C25" s="208"/>
      <c r="D25" s="208"/>
      <c r="E25" s="208"/>
      <c r="F25" s="208"/>
      <c r="G25" s="208"/>
      <c r="H25" s="2"/>
    </row>
    <row r="26" spans="6:8" ht="12.75" customHeight="1">
      <c r="F26" s="208"/>
      <c r="G26" s="208"/>
      <c r="H26" s="2"/>
    </row>
    <row r="27" spans="6:8" ht="12.75">
      <c r="F27" s="208"/>
      <c r="G27" s="208"/>
      <c r="H27" s="2"/>
    </row>
    <row r="28" spans="6:8" ht="12.75">
      <c r="F28" s="208"/>
      <c r="G28" s="208"/>
      <c r="H28" s="2"/>
    </row>
    <row r="29" spans="6:8" ht="12.75">
      <c r="F29" s="208"/>
      <c r="G29" s="208"/>
      <c r="H29" s="2"/>
    </row>
    <row r="30" spans="6:8" ht="12.75" customHeight="1">
      <c r="F30" s="208"/>
      <c r="G30" s="208"/>
      <c r="H30" s="2"/>
    </row>
    <row r="31" spans="6:8" ht="12.75">
      <c r="F31" s="208"/>
      <c r="G31" s="208"/>
      <c r="H31" s="2"/>
    </row>
    <row r="32" spans="6:8" ht="27.75" customHeight="1">
      <c r="F32" s="9"/>
      <c r="G32" s="9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65">
    <mergeCell ref="E24:E25"/>
    <mergeCell ref="F24:F25"/>
    <mergeCell ref="G24:G25"/>
    <mergeCell ref="F26:F27"/>
    <mergeCell ref="G26:G27"/>
    <mergeCell ref="G28:G29"/>
    <mergeCell ref="F30:F31"/>
    <mergeCell ref="G30:G31"/>
    <mergeCell ref="F28:F29"/>
    <mergeCell ref="A22:A23"/>
    <mergeCell ref="B22:B23"/>
    <mergeCell ref="C22:C23"/>
    <mergeCell ref="D22:D23"/>
    <mergeCell ref="A24:A25"/>
    <mergeCell ref="B24:B25"/>
    <mergeCell ref="C24:C25"/>
    <mergeCell ref="D24:D25"/>
    <mergeCell ref="E10:E11"/>
    <mergeCell ref="E22:E23"/>
    <mergeCell ref="F22:F23"/>
    <mergeCell ref="G22:G23"/>
    <mergeCell ref="E12:E13"/>
    <mergeCell ref="F12:F13"/>
    <mergeCell ref="G12:G13"/>
    <mergeCell ref="E14:E15"/>
    <mergeCell ref="F14:F15"/>
    <mergeCell ref="G14:G15"/>
    <mergeCell ref="A10:A11"/>
    <mergeCell ref="B10:B11"/>
    <mergeCell ref="C10:C11"/>
    <mergeCell ref="D10:D11"/>
    <mergeCell ref="F10:F11"/>
    <mergeCell ref="G10:G11"/>
    <mergeCell ref="A14:A15"/>
    <mergeCell ref="B14:B15"/>
    <mergeCell ref="C14:C15"/>
    <mergeCell ref="D14:D15"/>
    <mergeCell ref="A12:A13"/>
    <mergeCell ref="B12:B13"/>
    <mergeCell ref="C12:C13"/>
    <mergeCell ref="D12:D13"/>
    <mergeCell ref="E8:E9"/>
    <mergeCell ref="F8:F9"/>
    <mergeCell ref="G8:G9"/>
    <mergeCell ref="F6:F7"/>
    <mergeCell ref="G6:G7"/>
    <mergeCell ref="H2:I2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A1:G1"/>
    <mergeCell ref="B4:B5"/>
    <mergeCell ref="C4:C5"/>
    <mergeCell ref="D4:D5"/>
    <mergeCell ref="E4:E5"/>
    <mergeCell ref="A2:G2"/>
    <mergeCell ref="A4:A5"/>
    <mergeCell ref="F4:F5"/>
    <mergeCell ref="G4:G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2010-11-28T10:01:43Z</cp:lastPrinted>
  <dcterms:created xsi:type="dcterms:W3CDTF">1996-10-08T23:32:33Z</dcterms:created>
  <dcterms:modified xsi:type="dcterms:W3CDTF">2010-12-20T13:55:43Z</dcterms:modified>
  <cp:category/>
  <cp:version/>
  <cp:contentType/>
  <cp:contentStatus/>
</cp:coreProperties>
</file>