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7320" activeTab="3"/>
  </bookViews>
  <sheets>
    <sheet name="полуфинал" sheetId="1" r:id="rId1"/>
    <sheet name="пр. хода " sheetId="2" r:id="rId2"/>
    <sheet name="наградной лист" sheetId="3" r:id="rId3"/>
    <sheet name="итоговый протоко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3" hidden="1">'итоговый протокол'!$A$5:$G$66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<sst xmlns="http://schemas.openxmlformats.org/spreadsheetml/2006/main" count="585" uniqueCount="227">
  <si>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</si>
  <si>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</si>
  <si>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</si>
  <si>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</si>
  <si>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</si>
  <si>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</si>
  <si>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</si>
  <si>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</si>
  <si>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</si>
  <si>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</si>
  <si>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</si>
  <si>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</si>
  <si>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</si>
  <si>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</si>
  <si>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</si>
  <si>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</si>
  <si>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</si>
  <si>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</si>
  <si>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</si>
  <si>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</si>
  <si>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</si>
  <si>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</si>
  <si>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</si>
  <si>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</si>
  <si>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</si>
  <si>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</si>
  <si>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</si>
  <si>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Чемпионат  России по САМБО среди женщин</t>
  </si>
  <si>
    <t>02-06 февраля 2009 г.        г. Ржев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</si>
  <si>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</si>
  <si>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</si>
  <si>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</si>
  <si>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</si>
  <si>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</si>
  <si>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</si>
  <si>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</si>
  <si>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</si>
  <si>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</si>
  <si>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</si>
  <si>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</si>
  <si>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</si>
  <si>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</si>
  <si>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</si>
  <si>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3КРУГ</t>
  </si>
  <si>
    <t>ВСЕРОССИЙСКАЯ ФЕДЕРАЦИЯ САМБО</t>
  </si>
  <si>
    <t>ВСЕРОССИБОЙСКАЯ ФЕДЕРАЦИЯ САМБО</t>
  </si>
  <si>
    <t>1</t>
  </si>
  <si>
    <t>2</t>
  </si>
  <si>
    <t>3</t>
  </si>
  <si>
    <t>18</t>
  </si>
  <si>
    <t>26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</si>
  <si>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</si>
  <si>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</si>
  <si>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</si>
  <si>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</si>
  <si>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</si>
  <si>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</si>
  <si>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ЮФО Краснодарский Ейск Д</t>
  </si>
  <si>
    <t>Ракалюк РГ</t>
  </si>
  <si>
    <t>МОСКВА МКС</t>
  </si>
  <si>
    <t>СФО Новосибирская Новосибирск МО</t>
  </si>
  <si>
    <t>Ведерикова ЕВ</t>
  </si>
  <si>
    <t>СФО Алтайский Бийск МО</t>
  </si>
  <si>
    <t>ЦФО Рязанская Рязань МО</t>
  </si>
  <si>
    <t>А</t>
  </si>
  <si>
    <t>4 КРУГ</t>
  </si>
  <si>
    <t>Б</t>
  </si>
  <si>
    <t>А11</t>
  </si>
  <si>
    <t>Б11</t>
  </si>
  <si>
    <t>А22</t>
  </si>
  <si>
    <t>Б22</t>
  </si>
  <si>
    <t>А21</t>
  </si>
  <si>
    <t>Б21</t>
  </si>
  <si>
    <t>А12</t>
  </si>
  <si>
    <t>Б12</t>
  </si>
  <si>
    <t>5 КРУГ</t>
  </si>
  <si>
    <t>ПОЛФИНАЛ</t>
  </si>
  <si>
    <t>ВСТРЕЧА 1</t>
  </si>
  <si>
    <t>Цвет</t>
  </si>
  <si>
    <t>Р.К.</t>
  </si>
  <si>
    <t>ВСТРЕЧА 2</t>
  </si>
  <si>
    <t>ШИЛЬДЯЕВА Елена Олеговна</t>
  </si>
  <si>
    <t>ЦФО Тамбовская Тамбов МО</t>
  </si>
  <si>
    <t>Щукин АВ</t>
  </si>
  <si>
    <t>ПЕНЬКОВА Галина Николаевна</t>
  </si>
  <si>
    <t>10.10.95 1</t>
  </si>
  <si>
    <t>КаримовЕА</t>
  </si>
  <si>
    <t>ВАЛЕЕВА Диляра Дамировна</t>
  </si>
  <si>
    <t>12.02.94 1</t>
  </si>
  <si>
    <t>ПФО Татарстан Н.Челны ПР</t>
  </si>
  <si>
    <t>Загрутдинв АТ</t>
  </si>
  <si>
    <t>КОВАЛЬЧУК Анна Сергеевна</t>
  </si>
  <si>
    <t>23.12.93 КМС</t>
  </si>
  <si>
    <t>ЮФО Волгоградская  МО</t>
  </si>
  <si>
    <t>1807075051</t>
  </si>
  <si>
    <t>Иващенко ГМ</t>
  </si>
  <si>
    <t>СЕЛИВЕРСТОВА Юлия Алексеевна</t>
  </si>
  <si>
    <t>05.02.94 КМС</t>
  </si>
  <si>
    <t>0307734419</t>
  </si>
  <si>
    <t>ЗАКИРОВА Лилия Рамильевна</t>
  </si>
  <si>
    <t>02.01.94 1</t>
  </si>
  <si>
    <t>УФО ХМАО-ЮГРА Радужный МО</t>
  </si>
  <si>
    <t>6707760713</t>
  </si>
  <si>
    <t>Шмелев АВ</t>
  </si>
  <si>
    <t>КОНСТАНТИНОВА Антонина Александровна</t>
  </si>
  <si>
    <t>04.06.94 КМС</t>
  </si>
  <si>
    <t>СЗФО Р.Карелия Петрозаводск ПР</t>
  </si>
  <si>
    <t>4708174469</t>
  </si>
  <si>
    <t>Лоптунов АВ Шегельман ИР</t>
  </si>
  <si>
    <t>САЙФУЛЛИНА Диана Альмировна</t>
  </si>
  <si>
    <t>20.11.93 КМС</t>
  </si>
  <si>
    <t>СФО Р. Саха (Якутия)МО</t>
  </si>
  <si>
    <t>9807101480</t>
  </si>
  <si>
    <t>Адылканов А</t>
  </si>
  <si>
    <t>МИХАЙЛОВА Ксения Евгеньевна</t>
  </si>
  <si>
    <t>05.02.93 КМС</t>
  </si>
  <si>
    <t>ПФО Оренбургская Оренбург МО</t>
  </si>
  <si>
    <t>5306546787</t>
  </si>
  <si>
    <t>Баширов Терсков</t>
  </si>
  <si>
    <t>ЛАГУНОВА Наталья Александровна</t>
  </si>
  <si>
    <t>23.09.94 КМС</t>
  </si>
  <si>
    <t>УФО Курганская Курган МО</t>
  </si>
  <si>
    <t>3708284407</t>
  </si>
  <si>
    <t>Скидина ВВ</t>
  </si>
  <si>
    <t>СЫМОРОТ Ольга Александровна</t>
  </si>
  <si>
    <t>9807101</t>
  </si>
  <si>
    <t>САДОВНИКОВА Илона Игоревна</t>
  </si>
  <si>
    <t>03.12.93 КМС</t>
  </si>
  <si>
    <t>ПФО Пермский Березники ПР</t>
  </si>
  <si>
    <t>5707150229</t>
  </si>
  <si>
    <t>Федосеева ЕВ</t>
  </si>
  <si>
    <t>КУРОЧКИНА Алина Сергеевна</t>
  </si>
  <si>
    <t>24.02.94 КМС</t>
  </si>
  <si>
    <t xml:space="preserve">ЦФО Брянская Брянск Д </t>
  </si>
  <si>
    <t>1508678439</t>
  </si>
  <si>
    <t>Терешок АА Терешок ВА</t>
  </si>
  <si>
    <t>ГИЛЯЗОВА Сабина Альбертовна</t>
  </si>
  <si>
    <t>30.09.94 КМС</t>
  </si>
  <si>
    <t>7508352777</t>
  </si>
  <si>
    <t>Щенов АВ Коржавин НВ</t>
  </si>
  <si>
    <t>МАМАТЕМИН Гулзина кызы</t>
  </si>
  <si>
    <t>05.06.95 КМС</t>
  </si>
  <si>
    <t>МОСКВА ЮМ</t>
  </si>
  <si>
    <t>6010777452</t>
  </si>
  <si>
    <t xml:space="preserve">Кисель ЕН </t>
  </si>
  <si>
    <t>ШМЕЛЕВА Людмила Владимировна</t>
  </si>
  <si>
    <t>08.08.94 КМС</t>
  </si>
  <si>
    <t>018235  4509770109</t>
  </si>
  <si>
    <t>Дугаева НС Шмаков ОВ</t>
  </si>
  <si>
    <t>КОСТРОВА Юлия Витальевна</t>
  </si>
  <si>
    <t>09.09.94 кмс</t>
  </si>
  <si>
    <t>20.06.93 1</t>
  </si>
  <si>
    <t>Александров ЮВ</t>
  </si>
  <si>
    <t>ЕВСЮТИНА Елена Сергеевна</t>
  </si>
  <si>
    <t>ЦФО Смоленская Смоленск МО</t>
  </si>
  <si>
    <t>Ермоченков СА</t>
  </si>
  <si>
    <t>ГОЛАКОВА Кристина Сергеевна</t>
  </si>
  <si>
    <t>15.10.95 1</t>
  </si>
  <si>
    <t>ПЕНЬКОВИЧ Виктория Сергеевна</t>
  </si>
  <si>
    <t>27.04.95 кмс</t>
  </si>
  <si>
    <t>СФО Иркутская Иркутск Д</t>
  </si>
  <si>
    <t>Могура ИБ</t>
  </si>
  <si>
    <t>ФРИХЕРТ Эрна Владимировна</t>
  </si>
  <si>
    <t>30.09.93 кмс</t>
  </si>
  <si>
    <t>Феоктистов ЮИ</t>
  </si>
  <si>
    <t>ЯКУПОВА Эльвира Мухтаровна</t>
  </si>
  <si>
    <t>26.05.93 1</t>
  </si>
  <si>
    <t xml:space="preserve">ПФО Р.Башкортостан </t>
  </si>
  <si>
    <t>Пивоварова ЭМ</t>
  </si>
  <si>
    <t>ДРОЗДЕЦКАЯ Олеся Александровна</t>
  </si>
  <si>
    <t>02.08.94 1</t>
  </si>
  <si>
    <t>Шалюта ПВ</t>
  </si>
  <si>
    <t>ГРИБОВА Елена Александровна</t>
  </si>
  <si>
    <t>18.09.94 1</t>
  </si>
  <si>
    <t>ЦФО Ярославская Рбинск МО</t>
  </si>
  <si>
    <t>ВЬЮХИНА Юлия  Юрьевна</t>
  </si>
  <si>
    <t>22.05.95 1</t>
  </si>
  <si>
    <t>УФО Свердловская Сысерть МО</t>
  </si>
  <si>
    <t>КУЗЬМЯК  Юлия Юрьевна</t>
  </si>
  <si>
    <t>12.06.93 1</t>
  </si>
  <si>
    <t>МОСКВА МО</t>
  </si>
  <si>
    <t>Коржавин нв</t>
  </si>
  <si>
    <t>ЛАВРЕШИНА Снежана Сергеевна</t>
  </si>
  <si>
    <t>03.06.94 1</t>
  </si>
  <si>
    <t>Казимов ТС</t>
  </si>
  <si>
    <t>ОКУНЬ Екатерина Евгеньевна</t>
  </si>
  <si>
    <t>Шмаков ОВ</t>
  </si>
  <si>
    <t>в.к.     48       кг.</t>
  </si>
  <si>
    <t>ЕГОРИХИНА Кристина  Владимировна</t>
  </si>
  <si>
    <t>Брызгалов ВА</t>
  </si>
  <si>
    <t>Хорев ЮА</t>
  </si>
  <si>
    <t>ЮФО Астраханская Астрахань Д</t>
  </si>
  <si>
    <t>2'26''</t>
  </si>
  <si>
    <t>3'40''</t>
  </si>
  <si>
    <t>3'45''</t>
  </si>
  <si>
    <t>1'35''</t>
  </si>
  <si>
    <t>СФО Р.&lt;firjhnjcnfy</t>
  </si>
  <si>
    <t>3'25''</t>
  </si>
  <si>
    <t>2'30''</t>
  </si>
  <si>
    <t>1'50''</t>
  </si>
  <si>
    <t>4''</t>
  </si>
  <si>
    <t>1'30''</t>
  </si>
  <si>
    <t>50''</t>
  </si>
  <si>
    <t>3'20''</t>
  </si>
  <si>
    <t>1'40''</t>
  </si>
  <si>
    <t>3'10''</t>
  </si>
  <si>
    <t>32''</t>
  </si>
  <si>
    <t>2'55''</t>
  </si>
  <si>
    <t>12''</t>
  </si>
  <si>
    <t>2'50''</t>
  </si>
  <si>
    <t>1'</t>
  </si>
  <si>
    <t>3'</t>
  </si>
  <si>
    <t>6 КРУГ</t>
  </si>
  <si>
    <t>7 КРУГ</t>
  </si>
  <si>
    <t>0'0''</t>
  </si>
  <si>
    <t>2'45''</t>
  </si>
  <si>
    <t>48''</t>
  </si>
  <si>
    <t>2'38''</t>
  </si>
  <si>
    <t>В.К. 48</t>
  </si>
  <si>
    <t>3:0</t>
  </si>
  <si>
    <t>4:0</t>
  </si>
  <si>
    <t>5-6</t>
  </si>
  <si>
    <t>7-8</t>
  </si>
  <si>
    <t>9-12</t>
  </si>
  <si>
    <t>13-16</t>
  </si>
  <si>
    <t>17-24</t>
  </si>
  <si>
    <t>25-29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</si>
</sst>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sz val="9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9"/>
      <color indexed="5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0" borderId="2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3" xfId="15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Alignment="1">
      <alignment horizontal="left"/>
    </xf>
    <xf numFmtId="0" fontId="7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9" fillId="0" borderId="0" xfId="15" applyNumberFormat="1" applyFont="1" applyFill="1" applyBorder="1" applyAlignment="1" applyProtection="1">
      <alignment horizontal="center" vertical="center" wrapText="1"/>
      <protection/>
    </xf>
    <xf numFmtId="0" fontId="19" fillId="0" borderId="16" xfId="15" applyNumberFormat="1" applyFont="1" applyFill="1" applyBorder="1" applyAlignment="1" applyProtection="1">
      <alignment horizontal="center" vertical="center" wrapText="1"/>
      <protection/>
    </xf>
    <xf numFmtId="0" fontId="19" fillId="0" borderId="17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15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7" fillId="0" borderId="0" xfId="15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15" applyNumberFormat="1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9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8" fillId="0" borderId="0" xfId="15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/>
    </xf>
    <xf numFmtId="0" fontId="1" fillId="0" borderId="22" xfId="15" applyNumberFormat="1" applyFont="1" applyBorder="1" applyAlignment="1">
      <alignment horizontal="center"/>
    </xf>
    <xf numFmtId="0" fontId="1" fillId="0" borderId="16" xfId="15" applyNumberFormat="1" applyFont="1" applyBorder="1" applyAlignment="1">
      <alignment horizontal="center"/>
    </xf>
    <xf numFmtId="0" fontId="1" fillId="0" borderId="23" xfId="15" applyNumberFormat="1" applyFont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0" borderId="24" xfId="15" applyNumberFormat="1" applyFont="1" applyBorder="1" applyAlignment="1">
      <alignment horizontal="center"/>
    </xf>
    <xf numFmtId="0" fontId="1" fillId="0" borderId="21" xfId="15" applyNumberFormat="1" applyFont="1" applyBorder="1" applyAlignment="1">
      <alignment horizontal="center"/>
    </xf>
    <xf numFmtId="0" fontId="1" fillId="0" borderId="25" xfId="15" applyNumberFormat="1" applyFont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0" borderId="26" xfId="15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1" fillId="0" borderId="28" xfId="15" applyNumberFormat="1" applyFont="1" applyBorder="1" applyAlignment="1">
      <alignment horizontal="center"/>
    </xf>
    <xf numFmtId="0" fontId="1" fillId="0" borderId="29" xfId="15" applyNumberFormat="1" applyFont="1" applyBorder="1" applyAlignment="1">
      <alignment horizontal="center"/>
    </xf>
    <xf numFmtId="0" fontId="1" fillId="0" borderId="30" xfId="15" applyNumberFormat="1" applyFont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13" fillId="0" borderId="0" xfId="15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36" xfId="15" applyNumberFormat="1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15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3" fillId="0" borderId="40" xfId="15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0" xfId="15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12" fillId="0" borderId="0" xfId="15" applyNumberFormat="1" applyFont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3" fillId="0" borderId="50" xfId="15" applyNumberFormat="1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horizontal="left" vertical="center" wrapText="1"/>
    </xf>
    <xf numFmtId="0" fontId="3" fillId="0" borderId="52" xfId="15" applyNumberFormat="1" applyFont="1" applyFill="1" applyBorder="1" applyAlignment="1">
      <alignment horizontal="left" vertical="center" wrapText="1"/>
    </xf>
    <xf numFmtId="0" fontId="5" fillId="0" borderId="53" xfId="0" applyNumberFormat="1" applyFont="1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>
      <alignment horizontal="left" vertical="center" wrapText="1"/>
    </xf>
    <xf numFmtId="0" fontId="3" fillId="0" borderId="54" xfId="15" applyNumberFormat="1" applyFont="1" applyFill="1" applyBorder="1" applyAlignment="1">
      <alignment horizontal="left" vertical="center" wrapText="1"/>
    </xf>
    <xf numFmtId="0" fontId="3" fillId="0" borderId="48" xfId="15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left" vertical="center" wrapText="1"/>
    </xf>
    <xf numFmtId="0" fontId="3" fillId="0" borderId="40" xfId="15" applyNumberFormat="1" applyFont="1" applyBorder="1" applyAlignment="1">
      <alignment horizontal="left" vertical="center" wrapText="1"/>
    </xf>
    <xf numFmtId="0" fontId="5" fillId="0" borderId="45" xfId="0" applyNumberFormat="1" applyFont="1" applyBorder="1" applyAlignment="1">
      <alignment horizontal="left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3" fillId="0" borderId="55" xfId="15" applyNumberFormat="1" applyFont="1" applyFill="1" applyBorder="1" applyAlignment="1">
      <alignment horizontal="left" vertical="center" wrapText="1"/>
    </xf>
    <xf numFmtId="0" fontId="3" fillId="0" borderId="36" xfId="15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3" fillId="0" borderId="55" xfId="15" applyNumberFormat="1" applyFont="1" applyBorder="1" applyAlignment="1">
      <alignment horizontal="left" vertical="center" wrapText="1"/>
    </xf>
    <xf numFmtId="0" fontId="5" fillId="0" borderId="50" xfId="0" applyNumberFormat="1" applyFont="1" applyBorder="1" applyAlignment="1">
      <alignment horizontal="left" vertical="center" wrapText="1"/>
    </xf>
    <xf numFmtId="0" fontId="3" fillId="0" borderId="54" xfId="15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left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3" fillId="0" borderId="56" xfId="15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 wrapText="1"/>
    </xf>
    <xf numFmtId="0" fontId="3" fillId="0" borderId="46" xfId="15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3" fillId="0" borderId="57" xfId="15" applyNumberFormat="1" applyFont="1" applyFill="1" applyBorder="1" applyAlignment="1">
      <alignment horizontal="left" vertical="center" wrapText="1"/>
    </xf>
    <xf numFmtId="0" fontId="3" fillId="0" borderId="12" xfId="15" applyNumberFormat="1" applyFont="1" applyFill="1" applyBorder="1" applyAlignment="1">
      <alignment horizontal="left" vertical="center" wrapText="1"/>
    </xf>
    <xf numFmtId="0" fontId="5" fillId="0" borderId="58" xfId="0" applyNumberFormat="1" applyFont="1" applyFill="1" applyBorder="1" applyAlignment="1">
      <alignment horizontal="left" vertical="center" wrapText="1"/>
    </xf>
    <xf numFmtId="0" fontId="3" fillId="0" borderId="11" xfId="15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5" fillId="0" borderId="59" xfId="0" applyNumberFormat="1" applyFont="1" applyFill="1" applyBorder="1" applyAlignment="1">
      <alignment horizontal="left" vertical="center" wrapText="1"/>
    </xf>
    <xf numFmtId="0" fontId="3" fillId="0" borderId="60" xfId="15" applyNumberFormat="1" applyFont="1" applyFill="1" applyBorder="1" applyAlignment="1">
      <alignment horizontal="left" vertical="center" wrapText="1"/>
    </xf>
    <xf numFmtId="0" fontId="5" fillId="0" borderId="61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9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12" fillId="0" borderId="9" xfId="15" applyNumberFormat="1" applyFont="1" applyBorder="1" applyAlignment="1">
      <alignment horizontal="center" vertical="center" wrapText="1"/>
    </xf>
    <xf numFmtId="0" fontId="28" fillId="5" borderId="41" xfId="15" applyNumberFormat="1" applyFont="1" applyFill="1" applyBorder="1" applyAlignment="1" applyProtection="1">
      <alignment horizontal="center" vertical="center" wrapText="1"/>
      <protection/>
    </xf>
    <xf numFmtId="0" fontId="28" fillId="5" borderId="42" xfId="15" applyNumberFormat="1" applyFont="1" applyFill="1" applyBorder="1" applyAlignment="1" applyProtection="1">
      <alignment horizontal="center" vertical="center" wrapText="1"/>
      <protection/>
    </xf>
    <xf numFmtId="0" fontId="28" fillId="5" borderId="43" xfId="15" applyNumberFormat="1" applyFont="1" applyFill="1" applyBorder="1" applyAlignment="1" applyProtection="1">
      <alignment horizontal="center" vertical="center" wrapText="1"/>
      <protection/>
    </xf>
    <xf numFmtId="0" fontId="11" fillId="6" borderId="41" xfId="0" applyNumberFormat="1" applyFont="1" applyFill="1" applyBorder="1" applyAlignment="1">
      <alignment horizontal="center" vertical="center"/>
    </xf>
    <xf numFmtId="0" fontId="11" fillId="6" borderId="42" xfId="0" applyNumberFormat="1" applyFont="1" applyFill="1" applyBorder="1" applyAlignment="1">
      <alignment horizontal="center" vertical="center"/>
    </xf>
    <xf numFmtId="0" fontId="2" fillId="5" borderId="41" xfId="15" applyNumberFormat="1" applyFont="1" applyFill="1" applyBorder="1" applyAlignment="1" applyProtection="1">
      <alignment horizontal="center" vertical="center" wrapText="1"/>
      <protection/>
    </xf>
    <xf numFmtId="0" fontId="2" fillId="5" borderId="42" xfId="15" applyNumberFormat="1" applyFont="1" applyFill="1" applyBorder="1" applyAlignment="1" applyProtection="1">
      <alignment horizontal="center" vertical="center" wrapText="1"/>
      <protection/>
    </xf>
    <xf numFmtId="0" fontId="2" fillId="5" borderId="43" xfId="1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3" fillId="0" borderId="39" xfId="15" applyNumberFormat="1" applyFont="1" applyFill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0" fontId="12" fillId="0" borderId="0" xfId="15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62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62" xfId="0" applyFont="1" applyFill="1" applyBorder="1" applyAlignment="1">
      <alignment horizontal="center" vertical="center"/>
    </xf>
    <xf numFmtId="0" fontId="24" fillId="8" borderId="41" xfId="15" applyFont="1" applyFill="1" applyBorder="1" applyAlignment="1" applyProtection="1">
      <alignment horizontal="center" vertical="center" wrapText="1"/>
      <protection/>
    </xf>
    <xf numFmtId="0" fontId="24" fillId="8" borderId="42" xfId="15" applyFont="1" applyFill="1" applyBorder="1" applyAlignment="1" applyProtection="1">
      <alignment horizontal="center" vertical="center" wrapText="1"/>
      <protection/>
    </xf>
    <xf numFmtId="0" fontId="24" fillId="8" borderId="43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11" fillId="3" borderId="41" xfId="15" applyFont="1" applyFill="1" applyBorder="1" applyAlignment="1">
      <alignment horizontal="center" vertical="center"/>
    </xf>
    <xf numFmtId="0" fontId="11" fillId="3" borderId="42" xfId="15" applyFont="1" applyFill="1" applyBorder="1" applyAlignment="1">
      <alignment horizontal="center" vertical="center"/>
    </xf>
    <xf numFmtId="0" fontId="11" fillId="3" borderId="43" xfId="15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29" xfId="15" applyFont="1" applyBorder="1" applyAlignment="1">
      <alignment horizontal="center" vertical="center" wrapText="1"/>
    </xf>
    <xf numFmtId="0" fontId="5" fillId="5" borderId="41" xfId="15" applyNumberFormat="1" applyFont="1" applyFill="1" applyBorder="1" applyAlignment="1" applyProtection="1">
      <alignment horizontal="center" vertical="center" wrapText="1"/>
      <protection/>
    </xf>
    <xf numFmtId="0" fontId="5" fillId="5" borderId="42" xfId="15" applyNumberFormat="1" applyFont="1" applyFill="1" applyBorder="1" applyAlignment="1" applyProtection="1">
      <alignment horizontal="center" vertical="center" wrapText="1"/>
      <protection/>
    </xf>
    <xf numFmtId="0" fontId="5" fillId="5" borderId="43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8" fillId="0" borderId="0" xfId="15" applyFont="1" applyBorder="1" applyAlignment="1">
      <alignment horizontal="right"/>
    </xf>
    <xf numFmtId="0" fontId="5" fillId="0" borderId="71" xfId="0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15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37" xfId="15" applyFont="1" applyFill="1" applyBorder="1" applyAlignment="1">
      <alignment horizontal="left" vertical="center" wrapText="1"/>
    </xf>
    <xf numFmtId="0" fontId="3" fillId="0" borderId="2" xfId="15" applyFont="1" applyFill="1" applyBorder="1" applyAlignment="1">
      <alignment horizontal="left" vertical="center" wrapText="1"/>
    </xf>
    <xf numFmtId="0" fontId="3" fillId="0" borderId="72" xfId="15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0" fillId="0" borderId="2" xfId="15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8" xfId="15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" xfId="15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left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center" vertical="center" wrapText="1"/>
    </xf>
    <xf numFmtId="0" fontId="3" fillId="0" borderId="2" xfId="15" applyFont="1" applyBorder="1" applyAlignment="1">
      <alignment horizontal="center" vertical="center" wrapText="1"/>
    </xf>
    <xf numFmtId="0" fontId="3" fillId="0" borderId="4" xfId="15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9" fillId="0" borderId="36" xfId="0" applyNumberFormat="1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142875</xdr:rowOff>
    </xdr:from>
    <xdr:to>
      <xdr:col>1</xdr:col>
      <xdr:colOff>381000</xdr:colOff>
      <xdr:row>43</xdr:row>
      <xdr:rowOff>9525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009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градной лист"/>
      <sheetName val="пр.хода"/>
      <sheetName val="круги"/>
      <sheetName val="П-Ф ФИНАЛ"/>
      <sheetName val="ит.пр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0">
      <selection activeCell="I38" sqref="A27:I38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27.00390625" style="0" customWidth="1"/>
    <col min="6" max="6" width="19.140625" style="0" customWidth="1"/>
  </cols>
  <sheetData>
    <row r="1" ht="15.75">
      <c r="F1" s="129">
        <v>48</v>
      </c>
    </row>
    <row r="2" ht="12.75">
      <c r="C2" s="130" t="s">
        <v>76</v>
      </c>
    </row>
    <row r="3" ht="12.75">
      <c r="C3" s="131" t="s">
        <v>77</v>
      </c>
    </row>
    <row r="4" spans="1:9" ht="12.75">
      <c r="A4" s="136" t="s">
        <v>78</v>
      </c>
      <c r="B4" s="136" t="s">
        <v>0</v>
      </c>
      <c r="C4" s="144" t="s">
        <v>1</v>
      </c>
      <c r="D4" s="136" t="s">
        <v>2</v>
      </c>
      <c r="E4" s="136" t="s">
        <v>3</v>
      </c>
      <c r="F4" s="136" t="s">
        <v>37</v>
      </c>
      <c r="G4" s="136" t="s">
        <v>38</v>
      </c>
      <c r="H4" s="136" t="s">
        <v>39</v>
      </c>
      <c r="I4" s="136" t="s">
        <v>40</v>
      </c>
    </row>
    <row r="5" spans="1:9" ht="12.75">
      <c r="A5" s="140"/>
      <c r="B5" s="140"/>
      <c r="C5" s="140"/>
      <c r="D5" s="140"/>
      <c r="E5" s="140"/>
      <c r="F5" s="140"/>
      <c r="G5" s="140"/>
      <c r="H5" s="140"/>
      <c r="I5" s="140"/>
    </row>
    <row r="6" spans="1:9" ht="12.75">
      <c r="A6" s="141"/>
      <c r="B6" s="145">
        <v>4</v>
      </c>
      <c r="C6" s="137" t="str">
        <f>VLOOKUP(B6,'пр.взвешивания'!B6:G63,2,FALSE)</f>
        <v>КУЗЬМЯК  Юлия Юрьевна</v>
      </c>
      <c r="D6" s="137" t="str">
        <f>VLOOKUP(C6,'пр.взвешивания'!C6:H63,2,FALSE)</f>
        <v>12.06.93 1</v>
      </c>
      <c r="E6" s="137" t="str">
        <f>VLOOKUP(D6,'пр.взвешивания'!D6:I63,2,FALSE)</f>
        <v>МОСКВА МО</v>
      </c>
      <c r="F6" s="138"/>
      <c r="G6" s="142"/>
      <c r="H6" s="143"/>
      <c r="I6" s="136"/>
    </row>
    <row r="7" spans="1:9" ht="12.75">
      <c r="A7" s="141"/>
      <c r="B7" s="136"/>
      <c r="C7" s="137"/>
      <c r="D7" s="137"/>
      <c r="E7" s="137"/>
      <c r="F7" s="138"/>
      <c r="G7" s="138"/>
      <c r="H7" s="143"/>
      <c r="I7" s="136"/>
    </row>
    <row r="8" spans="1:9" ht="12.75">
      <c r="A8" s="139"/>
      <c r="B8" s="145">
        <v>18</v>
      </c>
      <c r="C8" s="137" t="str">
        <f>VLOOKUP(B8,'пр.взвешивания'!B8:G65,2,FALSE)</f>
        <v>ГИЛЯЗОВА Сабина Альбертовна</v>
      </c>
      <c r="D8" s="137" t="str">
        <f>VLOOKUP(C8,'пр.взвешивания'!C8:H65,2,FALSE)</f>
        <v>30.09.94 КМС</v>
      </c>
      <c r="E8" s="137" t="str">
        <f>VLOOKUP(D8,'пр.взвешивания'!D8:I65,2,FALSE)</f>
        <v>МОСКВА МКС</v>
      </c>
      <c r="F8" s="138"/>
      <c r="G8" s="138"/>
      <c r="H8" s="136"/>
      <c r="I8" s="136"/>
    </row>
    <row r="9" spans="1:9" ht="12.75">
      <c r="A9" s="139"/>
      <c r="B9" s="136"/>
      <c r="C9" s="137"/>
      <c r="D9" s="137"/>
      <c r="E9" s="137"/>
      <c r="F9" s="138"/>
      <c r="G9" s="138"/>
      <c r="H9" s="136"/>
      <c r="I9" s="136"/>
    </row>
    <row r="10" ht="12.75">
      <c r="E10" s="132" t="s">
        <v>79</v>
      </c>
    </row>
    <row r="11" spans="5:9" ht="12.75">
      <c r="E11" s="132" t="s">
        <v>64</v>
      </c>
      <c r="F11" s="133"/>
      <c r="G11" s="133"/>
      <c r="H11" s="133"/>
      <c r="I11" s="133"/>
    </row>
    <row r="12" spans="5:9" ht="12.75">
      <c r="E12" s="132" t="s">
        <v>66</v>
      </c>
      <c r="F12" s="133"/>
      <c r="G12" s="133"/>
      <c r="H12" s="133"/>
      <c r="I12" s="133"/>
    </row>
    <row r="14" ht="15.75">
      <c r="F14" s="129">
        <v>48</v>
      </c>
    </row>
    <row r="15" ht="12.75">
      <c r="C15" s="131" t="s">
        <v>80</v>
      </c>
    </row>
    <row r="16" spans="1:9" ht="12.75">
      <c r="A16" s="136" t="s">
        <v>78</v>
      </c>
      <c r="B16" s="136" t="s">
        <v>0</v>
      </c>
      <c r="C16" s="144" t="s">
        <v>1</v>
      </c>
      <c r="D16" s="136" t="s">
        <v>2</v>
      </c>
      <c r="E16" s="136" t="s">
        <v>3</v>
      </c>
      <c r="F16" s="136" t="s">
        <v>37</v>
      </c>
      <c r="G16" s="136" t="s">
        <v>38</v>
      </c>
      <c r="H16" s="136" t="s">
        <v>39</v>
      </c>
      <c r="I16" s="136" t="s">
        <v>40</v>
      </c>
    </row>
    <row r="17" spans="1:9" ht="12.7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>
      <c r="A18" s="141"/>
      <c r="B18" s="145">
        <v>26</v>
      </c>
      <c r="C18" s="137" t="str">
        <f>VLOOKUP(B18,'пр.взвешивания'!B18:G75,2,FALSE)</f>
        <v>ЯКУПОВА Эльвира Мухтаровна</v>
      </c>
      <c r="D18" s="137" t="str">
        <f>VLOOKUP(C18,'пр.взвешивания'!C18:H75,2,FALSE)</f>
        <v>26.05.93 1</v>
      </c>
      <c r="E18" s="137" t="str">
        <f>VLOOKUP(D18,'пр.взвешивания'!D18:I75,2,FALSE)</f>
        <v>ПФО Р.Башкортостан </v>
      </c>
      <c r="F18" s="138"/>
      <c r="G18" s="142"/>
      <c r="H18" s="143"/>
      <c r="I18" s="136"/>
    </row>
    <row r="19" spans="1:9" ht="12.75">
      <c r="A19" s="141"/>
      <c r="B19" s="136"/>
      <c r="C19" s="137"/>
      <c r="D19" s="137"/>
      <c r="E19" s="137"/>
      <c r="F19" s="138"/>
      <c r="G19" s="138"/>
      <c r="H19" s="143"/>
      <c r="I19" s="136"/>
    </row>
    <row r="20" spans="1:9" ht="12.75">
      <c r="A20" s="139"/>
      <c r="B20" s="145">
        <v>15</v>
      </c>
      <c r="C20" s="137" t="str">
        <f>VLOOKUP(B20,'пр.взвешивания'!B20:G77,2,FALSE)</f>
        <v>КОВАЛЬЧУК Анна Сергеевна</v>
      </c>
      <c r="D20" s="137" t="str">
        <f>VLOOKUP(C20,'пр.взвешивания'!C20:H77,2,FALSE)</f>
        <v>23.12.93 КМС</v>
      </c>
      <c r="E20" s="137" t="str">
        <f>VLOOKUP(D20,'пр.взвешивания'!D20:I77,2,FALSE)</f>
        <v>ЮФО Волгоградская  МО</v>
      </c>
      <c r="F20" s="138"/>
      <c r="G20" s="138"/>
      <c r="H20" s="136"/>
      <c r="I20" s="136"/>
    </row>
    <row r="21" spans="1:9" ht="12.75">
      <c r="A21" s="139"/>
      <c r="B21" s="136"/>
      <c r="C21" s="137"/>
      <c r="D21" s="137"/>
      <c r="E21" s="137"/>
      <c r="F21" s="138"/>
      <c r="G21" s="138"/>
      <c r="H21" s="136"/>
      <c r="I21" s="136"/>
    </row>
    <row r="22" ht="12.75">
      <c r="E22" s="132" t="s">
        <v>79</v>
      </c>
    </row>
    <row r="23" spans="5:9" ht="12.75">
      <c r="E23" s="132" t="s">
        <v>64</v>
      </c>
      <c r="F23" s="133"/>
      <c r="G23" s="133"/>
      <c r="H23" s="133"/>
      <c r="I23" s="133"/>
    </row>
    <row r="24" spans="5:9" ht="12.75">
      <c r="E24" s="132" t="s">
        <v>66</v>
      </c>
      <c r="F24" s="133"/>
      <c r="G24" s="133"/>
      <c r="H24" s="133"/>
      <c r="I24" s="133"/>
    </row>
    <row r="27" spans="3:6" ht="15.75">
      <c r="C27" s="134" t="s">
        <v>16</v>
      </c>
      <c r="D27" s="132"/>
      <c r="F27" s="129" t="s">
        <v>218</v>
      </c>
    </row>
    <row r="28" spans="1:9" ht="12.75">
      <c r="A28" s="136" t="s">
        <v>78</v>
      </c>
      <c r="B28" s="136" t="s">
        <v>0</v>
      </c>
      <c r="C28" s="144" t="s">
        <v>1</v>
      </c>
      <c r="D28" s="136" t="s">
        <v>2</v>
      </c>
      <c r="E28" s="136" t="s">
        <v>3</v>
      </c>
      <c r="F28" s="136" t="s">
        <v>37</v>
      </c>
      <c r="G28" s="136" t="s">
        <v>38</v>
      </c>
      <c r="H28" s="136" t="s">
        <v>39</v>
      </c>
      <c r="I28" s="136" t="s">
        <v>40</v>
      </c>
    </row>
    <row r="29" spans="1:9" ht="12.7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2.75" customHeight="1">
      <c r="A30" s="141"/>
      <c r="B30" s="136">
        <v>18</v>
      </c>
      <c r="C30" s="137" t="str">
        <f>VLOOKUP(B30,'пр.взвешивания'!B30:G87,2,FALSE)</f>
        <v>ГИЛЯЗОВА Сабина Альбертовна</v>
      </c>
      <c r="D30" s="137" t="str">
        <f>VLOOKUP(C30,'пр.взвешивания'!C30:H87,2,FALSE)</f>
        <v>30.09.94 КМС</v>
      </c>
      <c r="E30" s="137" t="str">
        <f>VLOOKUP(D30,'пр.взвешивания'!D30:I87,2,FALSE)</f>
        <v>МОСКВА МКС</v>
      </c>
      <c r="F30" s="138"/>
      <c r="G30" s="142"/>
      <c r="H30" s="143"/>
      <c r="I30" s="136"/>
    </row>
    <row r="31" spans="1:9" ht="12.75">
      <c r="A31" s="141"/>
      <c r="B31" s="136"/>
      <c r="C31" s="137"/>
      <c r="D31" s="137"/>
      <c r="E31" s="137"/>
      <c r="F31" s="138"/>
      <c r="G31" s="138"/>
      <c r="H31" s="143"/>
      <c r="I31" s="136"/>
    </row>
    <row r="32" spans="1:9" ht="12.75" customHeight="1">
      <c r="A32" s="139"/>
      <c r="B32" s="136">
        <v>26</v>
      </c>
      <c r="C32" s="137" t="str">
        <f>VLOOKUP(B32,'пр.взвешивания'!B32:G89,2,FALSE)</f>
        <v>ЯКУПОВА Эльвира Мухтаровна</v>
      </c>
      <c r="D32" s="137" t="str">
        <f>VLOOKUP(C32,'пр.взвешивания'!C32:H89,2,FALSE)</f>
        <v>26.05.93 1</v>
      </c>
      <c r="E32" s="137" t="str">
        <f>VLOOKUP(D32,'пр.взвешивания'!D32:I89,2,FALSE)</f>
        <v>ПФО Р.Башкортостан </v>
      </c>
      <c r="F32" s="138"/>
      <c r="G32" s="138"/>
      <c r="H32" s="136"/>
      <c r="I32" s="136"/>
    </row>
    <row r="33" spans="1:9" ht="12.75">
      <c r="A33" s="139"/>
      <c r="B33" s="136"/>
      <c r="C33" s="137"/>
      <c r="D33" s="137"/>
      <c r="E33" s="137"/>
      <c r="F33" s="138"/>
      <c r="G33" s="138"/>
      <c r="H33" s="136"/>
      <c r="I33" s="136"/>
    </row>
    <row r="34" ht="39.75" customHeight="1">
      <c r="E34" s="132" t="s">
        <v>79</v>
      </c>
    </row>
    <row r="35" spans="5:9" ht="19.5" customHeight="1">
      <c r="E35" s="132" t="s">
        <v>64</v>
      </c>
      <c r="F35" s="133"/>
      <c r="G35" s="133"/>
      <c r="H35" s="133"/>
      <c r="I35" s="133"/>
    </row>
    <row r="36" spans="5:9" ht="19.5" customHeight="1">
      <c r="E36" s="132" t="s">
        <v>66</v>
      </c>
      <c r="F36" s="133"/>
      <c r="G36" s="133"/>
      <c r="H36" s="133"/>
      <c r="I36" s="133"/>
    </row>
    <row r="37" ht="19.5" customHeight="1"/>
    <row r="38" ht="19.5" customHeight="1"/>
    <row r="39" ht="19.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100"/>
  <sheetViews>
    <sheetView workbookViewId="0" topLeftCell="A44">
      <selection activeCell="K59" sqref="K59:K60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7.7109375" style="0" customWidth="1"/>
    <col min="4" max="4" width="9.5742187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218" t="s">
        <v>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37"/>
    </row>
    <row r="2" spans="1:20" ht="28.5" customHeight="1" thickBot="1">
      <c r="A2" s="53"/>
      <c r="B2" s="156" t="s">
        <v>26</v>
      </c>
      <c r="C2" s="157"/>
      <c r="D2" s="157"/>
      <c r="E2" s="157"/>
      <c r="F2" s="157"/>
      <c r="G2" s="157"/>
      <c r="H2" s="157"/>
      <c r="I2" s="157"/>
      <c r="J2" s="157"/>
      <c r="K2" s="225" t="str">
        <f>HYPERLINK('[3]реквизиты'!$A$2)</f>
        <v>Первенство России среди девушек 1993-94 гг.р.</v>
      </c>
      <c r="L2" s="226"/>
      <c r="M2" s="226"/>
      <c r="N2" s="226"/>
      <c r="O2" s="226"/>
      <c r="P2" s="226"/>
      <c r="Q2" s="226"/>
      <c r="R2" s="226"/>
      <c r="S2" s="226"/>
      <c r="T2" s="227"/>
    </row>
    <row r="3" spans="1:20" ht="23.25" customHeight="1" thickBot="1">
      <c r="A3" s="54"/>
      <c r="B3" s="158" t="str">
        <f>HYPERLINK('[3]реквизиты'!$A$3)</f>
        <v>11-15 февраля 2011 г.    г. Челябинск</v>
      </c>
      <c r="C3" s="158"/>
      <c r="D3" s="158"/>
      <c r="E3" s="158"/>
      <c r="F3" s="158"/>
      <c r="G3" s="158"/>
      <c r="H3" s="158"/>
      <c r="I3" s="158"/>
      <c r="J3" s="158"/>
      <c r="K3" s="10"/>
      <c r="L3" s="54"/>
      <c r="M3" s="54"/>
      <c r="N3" s="10"/>
      <c r="O3" s="223" t="str">
        <f>'пр.взвешивания'!E3</f>
        <v>в.к.     48       кг.</v>
      </c>
      <c r="P3" s="224"/>
      <c r="Q3" s="224"/>
      <c r="R3" s="224"/>
      <c r="S3" s="224"/>
      <c r="T3" s="224"/>
    </row>
    <row r="4" spans="1:20" ht="19.5" customHeight="1">
      <c r="A4" s="159" t="s">
        <v>18</v>
      </c>
      <c r="B4" s="159"/>
      <c r="C4" s="159"/>
      <c r="D4" s="55"/>
      <c r="E4" s="55"/>
      <c r="F4" s="55"/>
      <c r="G4" s="55"/>
      <c r="H4" s="55"/>
      <c r="I4" s="55"/>
      <c r="J4" s="55"/>
      <c r="K4" s="159" t="s">
        <v>21</v>
      </c>
      <c r="L4" s="159"/>
      <c r="M4" s="55"/>
      <c r="N4" s="55"/>
      <c r="O4" s="55"/>
      <c r="P4" s="55"/>
      <c r="Q4" s="55"/>
      <c r="R4" s="55"/>
      <c r="S4" s="55"/>
      <c r="T4" s="10"/>
    </row>
    <row r="5" spans="1:20" ht="16.5" customHeight="1" thickBot="1">
      <c r="A5" s="56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56" t="s">
        <v>9</v>
      </c>
      <c r="L5" s="10"/>
      <c r="M5" s="10"/>
      <c r="N5" s="10"/>
      <c r="O5" s="10"/>
      <c r="P5" s="10"/>
      <c r="Q5" s="10"/>
      <c r="R5" s="10"/>
      <c r="S5" s="10"/>
      <c r="T5" s="10"/>
    </row>
    <row r="6" spans="1:21" ht="13.5" customHeight="1" thickBot="1">
      <c r="A6" s="147" t="s">
        <v>0</v>
      </c>
      <c r="B6" s="147" t="s">
        <v>1</v>
      </c>
      <c r="C6" s="147" t="s">
        <v>2</v>
      </c>
      <c r="D6" s="147" t="s">
        <v>3</v>
      </c>
      <c r="E6" s="153" t="s">
        <v>4</v>
      </c>
      <c r="F6" s="154"/>
      <c r="G6" s="154"/>
      <c r="H6" s="155"/>
      <c r="I6" s="147" t="s">
        <v>5</v>
      </c>
      <c r="J6" s="147" t="s">
        <v>6</v>
      </c>
      <c r="K6" s="147" t="s">
        <v>0</v>
      </c>
      <c r="L6" s="147" t="s">
        <v>1</v>
      </c>
      <c r="M6" s="147" t="s">
        <v>2</v>
      </c>
      <c r="N6" s="147" t="s">
        <v>3</v>
      </c>
      <c r="O6" s="153" t="s">
        <v>4</v>
      </c>
      <c r="P6" s="154"/>
      <c r="Q6" s="154"/>
      <c r="R6" s="155"/>
      <c r="S6" s="147" t="s">
        <v>5</v>
      </c>
      <c r="T6" s="147" t="s">
        <v>6</v>
      </c>
      <c r="U6" s="4"/>
    </row>
    <row r="7" spans="1:21" ht="13.5" thickBot="1">
      <c r="A7" s="148"/>
      <c r="B7" s="148"/>
      <c r="C7" s="148"/>
      <c r="D7" s="152"/>
      <c r="E7" s="57">
        <v>1</v>
      </c>
      <c r="F7" s="58">
        <v>2</v>
      </c>
      <c r="G7" s="58">
        <v>3</v>
      </c>
      <c r="H7" s="59">
        <v>4</v>
      </c>
      <c r="I7" s="148"/>
      <c r="J7" s="148"/>
      <c r="K7" s="148"/>
      <c r="L7" s="148"/>
      <c r="M7" s="148"/>
      <c r="N7" s="152"/>
      <c r="O7" s="57">
        <v>1</v>
      </c>
      <c r="P7" s="58">
        <v>2</v>
      </c>
      <c r="Q7" s="58">
        <v>3</v>
      </c>
      <c r="R7" s="59">
        <v>4</v>
      </c>
      <c r="S7" s="148"/>
      <c r="T7" s="148"/>
      <c r="U7" s="4"/>
    </row>
    <row r="8" spans="1:21" ht="12.75" customHeight="1">
      <c r="A8" s="170">
        <v>1</v>
      </c>
      <c r="B8" s="186" t="str">
        <f>VLOOKUP(A8,'пр.взвешивания'!B6:E35,2,FALSE)</f>
        <v>ВЬЮХИНА Юлия  Юрьевна</v>
      </c>
      <c r="C8" s="188" t="str">
        <f>VLOOKUP(B8,'пр.взвешивания'!C6:F35,2,FALSE)</f>
        <v>22.05.95 1</v>
      </c>
      <c r="D8" s="190" t="str">
        <f>VLOOKUP(C8,'пр.взвешивания'!D6:G35,2,FALSE)</f>
        <v>УФО Свердловская Сысерть МО</v>
      </c>
      <c r="E8" s="98"/>
      <c r="F8" s="99">
        <v>4</v>
      </c>
      <c r="G8" s="100">
        <v>3</v>
      </c>
      <c r="H8" s="101">
        <v>0</v>
      </c>
      <c r="I8" s="165">
        <f>SUM(E8:H8)</f>
        <v>7</v>
      </c>
      <c r="J8" s="167">
        <v>2</v>
      </c>
      <c r="K8" s="170">
        <v>16</v>
      </c>
      <c r="L8" s="211" t="str">
        <f>VLOOKUP(K8,'пр.взвешивания'!$B$6:$E$63,2,FALSE)</f>
        <v>ГРИБОВА Елена Александровна</v>
      </c>
      <c r="M8" s="211" t="str">
        <f>VLOOKUP(K8,'пр.взвешивания'!$B$6:$E$63,3,FALSE)</f>
        <v>18.09.94 1</v>
      </c>
      <c r="N8" s="209" t="str">
        <f>VLOOKUP(K8,'пр.взвешивания'!$B$6:$E$63,4,FALSE)</f>
        <v>ЦФО Ярославская Рбинск МО</v>
      </c>
      <c r="O8" s="98"/>
      <c r="P8" s="99">
        <v>4</v>
      </c>
      <c r="Q8" s="100">
        <v>0</v>
      </c>
      <c r="R8" s="101">
        <v>4</v>
      </c>
      <c r="S8" s="165">
        <f>SUM(O8:R8)</f>
        <v>8</v>
      </c>
      <c r="T8" s="167">
        <v>2</v>
      </c>
      <c r="U8" s="4"/>
    </row>
    <row r="9" spans="1:21" ht="12.75" customHeight="1">
      <c r="A9" s="149"/>
      <c r="B9" s="187"/>
      <c r="C9" s="189"/>
      <c r="D9" s="191"/>
      <c r="E9" s="17"/>
      <c r="F9" s="18" t="s">
        <v>192</v>
      </c>
      <c r="G9" s="19"/>
      <c r="H9" s="20"/>
      <c r="I9" s="166"/>
      <c r="J9" s="168"/>
      <c r="K9" s="149"/>
      <c r="L9" s="212"/>
      <c r="M9" s="212"/>
      <c r="N9" s="210"/>
      <c r="O9" s="17"/>
      <c r="P9" s="18" t="s">
        <v>194</v>
      </c>
      <c r="Q9" s="19"/>
      <c r="R9" s="20" t="s">
        <v>202</v>
      </c>
      <c r="S9" s="166"/>
      <c r="T9" s="168"/>
      <c r="U9" s="4"/>
    </row>
    <row r="10" spans="1:21" ht="12.75" customHeight="1">
      <c r="A10" s="149">
        <v>2</v>
      </c>
      <c r="B10" s="181" t="str">
        <f>VLOOKUP(A10,'пр.взвешивания'!B8:E37,2,FALSE)</f>
        <v>ЕВСЮТИНА Елена Сергеевна</v>
      </c>
      <c r="C10" s="192">
        <f>VLOOKUP(B10,'пр.взвешивания'!C8:F37,2,FALSE)</f>
        <v>34925</v>
      </c>
      <c r="D10" s="193" t="str">
        <f>VLOOKUP(C10,'пр.взвешивания'!D8:G37,2,FALSE)</f>
        <v>ЦФО Смоленская Смоленск МО</v>
      </c>
      <c r="E10" s="102">
        <v>0</v>
      </c>
      <c r="F10" s="103"/>
      <c r="G10" s="102">
        <v>3.5</v>
      </c>
      <c r="H10" s="104">
        <v>0</v>
      </c>
      <c r="I10" s="166">
        <f>SUM(E10:H10)</f>
        <v>3.5</v>
      </c>
      <c r="J10" s="168">
        <v>3</v>
      </c>
      <c r="K10" s="149">
        <v>17</v>
      </c>
      <c r="L10" s="212" t="str">
        <f>VLOOKUP(K10,'пр.взвешивания'!$B$6:$E$63,2,FALSE)</f>
        <v>ГОЛАКОВА Кристина Сергеевна</v>
      </c>
      <c r="M10" s="212" t="str">
        <f>VLOOKUP(K10,'пр.взвешивания'!$B$6:$E$63,3,FALSE)</f>
        <v>15.10.95 1</v>
      </c>
      <c r="N10" s="210" t="str">
        <f>VLOOKUP(K10,'пр.взвешивания'!$B$6:$E$63,4,FALSE)</f>
        <v>ЦФО Смоленская Смоленск МО</v>
      </c>
      <c r="O10" s="102">
        <v>0</v>
      </c>
      <c r="P10" s="103"/>
      <c r="Q10" s="102">
        <v>1</v>
      </c>
      <c r="R10" s="104">
        <v>4</v>
      </c>
      <c r="S10" s="166">
        <f>SUM(O10:R10)</f>
        <v>5</v>
      </c>
      <c r="T10" s="168">
        <v>3</v>
      </c>
      <c r="U10" s="4"/>
    </row>
    <row r="11" spans="1:21" ht="12.75" customHeight="1">
      <c r="A11" s="149"/>
      <c r="B11" s="187"/>
      <c r="C11" s="189"/>
      <c r="D11" s="191"/>
      <c r="E11" s="22"/>
      <c r="F11" s="21"/>
      <c r="G11" s="18"/>
      <c r="H11" s="20"/>
      <c r="I11" s="166"/>
      <c r="J11" s="168"/>
      <c r="K11" s="149"/>
      <c r="L11" s="212"/>
      <c r="M11" s="212"/>
      <c r="N11" s="210"/>
      <c r="O11" s="22"/>
      <c r="P11" s="21"/>
      <c r="Q11" s="18"/>
      <c r="R11" s="20" t="s">
        <v>199</v>
      </c>
      <c r="S11" s="166"/>
      <c r="T11" s="168"/>
      <c r="U11" s="4"/>
    </row>
    <row r="12" spans="1:21" ht="12.75" customHeight="1">
      <c r="A12" s="160">
        <v>3</v>
      </c>
      <c r="B12" s="181" t="str">
        <f>VLOOKUP(A12,'пр.взвешивания'!B10:E39,2,FALSE)</f>
        <v>ДРОЗДЕЦКАЯ Олеся Александровна</v>
      </c>
      <c r="C12" s="192" t="str">
        <f>VLOOKUP(B12,'пр.взвешивания'!C10:F39,2,FALSE)</f>
        <v>02.08.94 1</v>
      </c>
      <c r="D12" s="193" t="str">
        <f>VLOOKUP(C12,'пр.взвешивания'!D10:G39,2,FALSE)</f>
        <v>СФО Алтайский Бийск МО</v>
      </c>
      <c r="E12" s="105">
        <v>0</v>
      </c>
      <c r="F12" s="106">
        <v>0.5</v>
      </c>
      <c r="G12" s="107"/>
      <c r="H12" s="108">
        <v>0</v>
      </c>
      <c r="I12" s="166">
        <f>SUM(E12:H12)</f>
        <v>0.5</v>
      </c>
      <c r="J12" s="163">
        <v>4</v>
      </c>
      <c r="K12" s="160">
        <v>18</v>
      </c>
      <c r="L12" s="212" t="str">
        <f>VLOOKUP(K12,'пр.взвешивания'!$B$6:$E$63,2,FALSE)</f>
        <v>ГИЛЯЗОВА Сабина Альбертовна</v>
      </c>
      <c r="M12" s="212" t="str">
        <f>VLOOKUP(K12,'пр.взвешивания'!$B$6:$E$63,3,FALSE)</f>
        <v>30.09.94 КМС</v>
      </c>
      <c r="N12" s="210" t="str">
        <f>VLOOKUP(K12,'пр.взвешивания'!$B$6:$E$63,4,FALSE)</f>
        <v>МОСКВА МКС</v>
      </c>
      <c r="O12" s="105">
        <v>4</v>
      </c>
      <c r="P12" s="106">
        <v>3</v>
      </c>
      <c r="Q12" s="107"/>
      <c r="R12" s="108">
        <v>4</v>
      </c>
      <c r="S12" s="166">
        <f>SUM(O12:R12)</f>
        <v>11</v>
      </c>
      <c r="T12" s="163">
        <v>1</v>
      </c>
      <c r="U12" s="4"/>
    </row>
    <row r="13" spans="1:21" ht="12.75" customHeight="1">
      <c r="A13" s="160"/>
      <c r="B13" s="187"/>
      <c r="C13" s="189"/>
      <c r="D13" s="191"/>
      <c r="E13" s="22"/>
      <c r="F13" s="18"/>
      <c r="G13" s="23"/>
      <c r="H13" s="20"/>
      <c r="I13" s="166"/>
      <c r="J13" s="163"/>
      <c r="K13" s="160"/>
      <c r="L13" s="212"/>
      <c r="M13" s="212"/>
      <c r="N13" s="210"/>
      <c r="O13" s="22" t="s">
        <v>199</v>
      </c>
      <c r="P13" s="18"/>
      <c r="Q13" s="23"/>
      <c r="R13" s="20" t="s">
        <v>195</v>
      </c>
      <c r="S13" s="166"/>
      <c r="T13" s="163"/>
      <c r="U13" s="4"/>
    </row>
    <row r="14" spans="1:21" ht="12.75" customHeight="1">
      <c r="A14" s="160">
        <v>4</v>
      </c>
      <c r="B14" s="181" t="str">
        <f>VLOOKUP(A14,'пр.взвешивания'!B12:E41,2,FALSE)</f>
        <v>КУЗЬМЯК  Юлия Юрьевна</v>
      </c>
      <c r="C14" s="192" t="str">
        <f>VLOOKUP(B14,'пр.взвешивания'!C12:F41,2,FALSE)</f>
        <v>12.06.93 1</v>
      </c>
      <c r="D14" s="193" t="str">
        <f>VLOOKUP(C14,'пр.взвешивания'!D12:G41,2,FALSE)</f>
        <v>МОСКВА МО</v>
      </c>
      <c r="E14" s="102">
        <v>4</v>
      </c>
      <c r="F14" s="104">
        <v>4</v>
      </c>
      <c r="G14" s="106">
        <v>4</v>
      </c>
      <c r="H14" s="109"/>
      <c r="I14" s="166">
        <f>SUM(E14:H14)</f>
        <v>12</v>
      </c>
      <c r="J14" s="163">
        <v>1</v>
      </c>
      <c r="K14" s="160">
        <v>19</v>
      </c>
      <c r="L14" s="212" t="str">
        <f>VLOOKUP(K14,'пр.взвешивания'!$B$6:$E$63,2,FALSE)</f>
        <v>ШИЛЬДЯЕВА Елена Олеговна</v>
      </c>
      <c r="M14" s="212">
        <f>VLOOKUP(K14,'пр.взвешивания'!$B$6:$E$63,3,FALSE)</f>
        <v>34471</v>
      </c>
      <c r="N14" s="210" t="str">
        <f>VLOOKUP(K14,'пр.взвешивания'!$B$6:$E$63,4,FALSE)</f>
        <v>ЦФО Тамбовская Тамбов МО</v>
      </c>
      <c r="O14" s="102">
        <v>0</v>
      </c>
      <c r="P14" s="104">
        <v>0</v>
      </c>
      <c r="Q14" s="106">
        <v>0</v>
      </c>
      <c r="R14" s="109"/>
      <c r="S14" s="166">
        <f>SUM(O14:R14)</f>
        <v>0</v>
      </c>
      <c r="T14" s="163">
        <v>4</v>
      </c>
      <c r="U14" s="4"/>
    </row>
    <row r="15" spans="1:21" ht="12.75" customHeight="1" thickBot="1">
      <c r="A15" s="161"/>
      <c r="B15" s="182"/>
      <c r="C15" s="194"/>
      <c r="D15" s="195"/>
      <c r="E15" s="24" t="s">
        <v>206</v>
      </c>
      <c r="F15" s="25" t="s">
        <v>200</v>
      </c>
      <c r="G15" s="26" t="s">
        <v>193</v>
      </c>
      <c r="H15" s="27"/>
      <c r="I15" s="183"/>
      <c r="J15" s="164"/>
      <c r="K15" s="161"/>
      <c r="L15" s="213"/>
      <c r="M15" s="213"/>
      <c r="N15" s="214"/>
      <c r="O15" s="24"/>
      <c r="P15" s="25"/>
      <c r="Q15" s="26"/>
      <c r="R15" s="27"/>
      <c r="S15" s="183"/>
      <c r="T15" s="164"/>
      <c r="U15" s="4"/>
    </row>
    <row r="16" spans="1:21" ht="12.75" customHeight="1" thickBot="1">
      <c r="A16" s="56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56" t="s">
        <v>10</v>
      </c>
      <c r="L16" s="60"/>
      <c r="M16" s="60"/>
      <c r="N16" s="60"/>
      <c r="O16" s="14"/>
      <c r="P16" s="14"/>
      <c r="Q16" s="14"/>
      <c r="R16" s="14"/>
      <c r="S16" s="14"/>
      <c r="T16" s="14"/>
      <c r="U16" s="4"/>
    </row>
    <row r="17" spans="1:21" ht="12.75" customHeight="1">
      <c r="A17" s="169">
        <v>5</v>
      </c>
      <c r="B17" s="135" t="str">
        <f>VLOOKUP(A17,'пр.взвешивания'!B6:E35,2,FALSE)</f>
        <v>КОСТРОВА Юлия Витальевна</v>
      </c>
      <c r="C17" s="185" t="str">
        <f>VLOOKUP(B17,'пр.взвешивания'!C6:F35,2,FALSE)</f>
        <v>09.09.94 кмс</v>
      </c>
      <c r="D17" s="177" t="str">
        <f>VLOOKUP(C17,'пр.взвешивания'!D6:G35,2,FALSE)</f>
        <v>СФО Новосибирская Новосибирск МО</v>
      </c>
      <c r="E17" s="98"/>
      <c r="F17" s="99">
        <v>3</v>
      </c>
      <c r="G17" s="100">
        <v>1</v>
      </c>
      <c r="H17" s="101">
        <v>4</v>
      </c>
      <c r="I17" s="165">
        <f>SUM(E17:H17)</f>
        <v>8</v>
      </c>
      <c r="J17" s="167">
        <v>2</v>
      </c>
      <c r="K17" s="170">
        <v>20</v>
      </c>
      <c r="L17" s="135" t="str">
        <f>VLOOKUP(K17,'пр.взвешивания'!$B$6:$E$63,2,FALSE)</f>
        <v>МАМАТЕМИН Гулзина кызы</v>
      </c>
      <c r="M17" s="178" t="str">
        <f>VLOOKUP(K17,'пр.взвешивания'!$B$6:$E$63,3,FALSE)</f>
        <v>05.06.95 КМС</v>
      </c>
      <c r="N17" s="135" t="str">
        <f>VLOOKUP(K17,'пр.взвешивания'!$B$6:$E$63,4,FALSE)</f>
        <v>МОСКВА ЮМ</v>
      </c>
      <c r="O17" s="110"/>
      <c r="P17" s="99">
        <v>0</v>
      </c>
      <c r="Q17" s="111">
        <v>0</v>
      </c>
      <c r="R17" s="28"/>
      <c r="S17" s="165">
        <f>SUM(O17:R17)</f>
        <v>0</v>
      </c>
      <c r="T17" s="184">
        <v>3</v>
      </c>
      <c r="U17" s="4"/>
    </row>
    <row r="18" spans="1:21" ht="12.75" customHeight="1">
      <c r="A18" s="160"/>
      <c r="B18" s="151"/>
      <c r="C18" s="180"/>
      <c r="D18" s="176"/>
      <c r="E18" s="17"/>
      <c r="F18" s="18"/>
      <c r="G18" s="19"/>
      <c r="H18" s="20" t="s">
        <v>207</v>
      </c>
      <c r="I18" s="166"/>
      <c r="J18" s="168"/>
      <c r="K18" s="149"/>
      <c r="L18" s="151"/>
      <c r="M18" s="179"/>
      <c r="N18" s="206"/>
      <c r="O18" s="31"/>
      <c r="P18" s="18"/>
      <c r="Q18" s="32"/>
      <c r="R18" s="28"/>
      <c r="S18" s="166"/>
      <c r="T18" s="171"/>
      <c r="U18" s="4"/>
    </row>
    <row r="19" spans="1:21" ht="12.75" customHeight="1">
      <c r="A19" s="160">
        <v>6</v>
      </c>
      <c r="B19" s="150" t="str">
        <f>VLOOKUP(A19,'пр.взвешивания'!B8:E37,2,FALSE)</f>
        <v>САЙФУЛЛИНА Диана Альмировна</v>
      </c>
      <c r="C19" s="172" t="str">
        <f>VLOOKUP(B19,'пр.взвешивания'!C8:F37,2,FALSE)</f>
        <v>20.11.93 КМС</v>
      </c>
      <c r="D19" s="174" t="str">
        <f>VLOOKUP(C19,'пр.взвешивания'!D8:G37,2,FALSE)</f>
        <v>СФО Р.&lt;firjhnjcnfy</v>
      </c>
      <c r="E19" s="102">
        <v>1</v>
      </c>
      <c r="F19" s="103"/>
      <c r="G19" s="102">
        <v>0</v>
      </c>
      <c r="H19" s="104">
        <v>1</v>
      </c>
      <c r="I19" s="166">
        <f>SUM(E19:H19)</f>
        <v>2</v>
      </c>
      <c r="J19" s="168">
        <v>4</v>
      </c>
      <c r="K19" s="149">
        <v>21</v>
      </c>
      <c r="L19" s="150" t="str">
        <f>VLOOKUP(K19,'пр.взвешивания'!$B$6:$E$63,2,FALSE)</f>
        <v>КУРОЧКИНА Алина Сергеевна</v>
      </c>
      <c r="M19" s="150" t="str">
        <f>VLOOKUP(K19,'пр.взвешивания'!$B$6:$E$63,3,FALSE)</f>
        <v>24.02.94 КМС</v>
      </c>
      <c r="N19" s="150" t="str">
        <f>VLOOKUP(K19,'пр.взвешивания'!$B$6:$E$63,4,FALSE)</f>
        <v>ЦФО Брянская Брянск Д </v>
      </c>
      <c r="O19" s="112">
        <v>3.5</v>
      </c>
      <c r="P19" s="103"/>
      <c r="Q19" s="113">
        <v>3</v>
      </c>
      <c r="R19" s="28"/>
      <c r="S19" s="166">
        <f>SUM(O19:R19)</f>
        <v>6.5</v>
      </c>
      <c r="T19" s="171">
        <v>1</v>
      </c>
      <c r="U19" s="4"/>
    </row>
    <row r="20" spans="1:21" ht="12.75" customHeight="1">
      <c r="A20" s="160"/>
      <c r="B20" s="151"/>
      <c r="C20" s="180"/>
      <c r="D20" s="176"/>
      <c r="E20" s="22"/>
      <c r="F20" s="21"/>
      <c r="G20" s="18"/>
      <c r="H20" s="20"/>
      <c r="I20" s="166"/>
      <c r="J20" s="168"/>
      <c r="K20" s="149"/>
      <c r="L20" s="151"/>
      <c r="M20" s="151"/>
      <c r="N20" s="151"/>
      <c r="O20" s="33"/>
      <c r="P20" s="21"/>
      <c r="Q20" s="34"/>
      <c r="R20" s="28"/>
      <c r="S20" s="166"/>
      <c r="T20" s="171"/>
      <c r="U20" s="4"/>
    </row>
    <row r="21" spans="1:21" ht="12.75" customHeight="1">
      <c r="A21" s="160">
        <v>7</v>
      </c>
      <c r="B21" s="150" t="str">
        <f>VLOOKUP(A21,'пр.взвешивания'!B10:E39,2,FALSE)</f>
        <v>СЫМОРОТ Ольга Александровна</v>
      </c>
      <c r="C21" s="172" t="str">
        <f>VLOOKUP(B21,'пр.взвешивания'!C10:F39,2,FALSE)</f>
        <v>20.11.93 КМС</v>
      </c>
      <c r="D21" s="174" t="str">
        <f>VLOOKUP(C21,'пр.взвешивания'!D10:G39,2,FALSE)</f>
        <v>СФО Р.&lt;firjhnjcnfy</v>
      </c>
      <c r="E21" s="105">
        <v>3</v>
      </c>
      <c r="F21" s="106">
        <v>3</v>
      </c>
      <c r="G21" s="107"/>
      <c r="H21" s="108">
        <v>3</v>
      </c>
      <c r="I21" s="166">
        <f>SUM(E21:H21)</f>
        <v>9</v>
      </c>
      <c r="J21" s="163">
        <v>1</v>
      </c>
      <c r="K21" s="160">
        <v>22</v>
      </c>
      <c r="L21" s="150" t="str">
        <f>VLOOKUP(K21,'пр.взвешивания'!$B$6:$E$63,2,FALSE)</f>
        <v>ВАЛЕЕВА Диляра Дамировна</v>
      </c>
      <c r="M21" s="150" t="str">
        <f>VLOOKUP(K21,'пр.взвешивания'!$B$6:$E$63,3,FALSE)</f>
        <v>12.02.94 1</v>
      </c>
      <c r="N21" s="150" t="str">
        <f>VLOOKUP(K21,'пр.взвешивания'!$B$6:$E$63,4,FALSE)</f>
        <v>ПФО Татарстан Н.Челны ПР</v>
      </c>
      <c r="O21" s="114">
        <v>3.5</v>
      </c>
      <c r="P21" s="106">
        <v>0</v>
      </c>
      <c r="Q21" s="115"/>
      <c r="R21" s="28"/>
      <c r="S21" s="166">
        <f>SUM(O21:R21)</f>
        <v>3.5</v>
      </c>
      <c r="T21" s="171">
        <v>2</v>
      </c>
      <c r="U21" s="4"/>
    </row>
    <row r="22" spans="1:21" ht="12.75" customHeight="1" thickBot="1">
      <c r="A22" s="160"/>
      <c r="B22" s="151"/>
      <c r="C22" s="180"/>
      <c r="D22" s="176"/>
      <c r="E22" s="22"/>
      <c r="F22" s="18"/>
      <c r="G22" s="23"/>
      <c r="H22" s="20"/>
      <c r="I22" s="166"/>
      <c r="J22" s="163"/>
      <c r="K22" s="161"/>
      <c r="L22" s="162"/>
      <c r="M22" s="162"/>
      <c r="N22" s="162"/>
      <c r="O22" s="35"/>
      <c r="P22" s="26"/>
      <c r="Q22" s="36"/>
      <c r="R22" s="28"/>
      <c r="S22" s="183"/>
      <c r="T22" s="200"/>
      <c r="U22" s="4"/>
    </row>
    <row r="23" spans="1:21" ht="12.75" customHeight="1">
      <c r="A23" s="160">
        <v>8</v>
      </c>
      <c r="B23" s="150" t="str">
        <f>VLOOKUP(A23,'пр.взвешивания'!B12:E41,2,FALSE)</f>
        <v>КОНСТАНТИНОВА Антонина Александровна</v>
      </c>
      <c r="C23" s="172" t="str">
        <f>VLOOKUP(B23,'пр.взвешивания'!C12:F41,2,FALSE)</f>
        <v>04.06.94 КМС</v>
      </c>
      <c r="D23" s="174" t="str">
        <f>VLOOKUP(C23,'пр.взвешивания'!D12:G41,2,FALSE)</f>
        <v>СЗФО Р.Карелия Петрозаводск ПР</v>
      </c>
      <c r="E23" s="102">
        <v>0</v>
      </c>
      <c r="F23" s="104">
        <v>3</v>
      </c>
      <c r="G23" s="106">
        <v>1</v>
      </c>
      <c r="H23" s="109"/>
      <c r="I23" s="166">
        <f>SUM(E23:H23)</f>
        <v>4</v>
      </c>
      <c r="J23" s="163">
        <v>3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4"/>
    </row>
    <row r="24" spans="1:21" ht="12.75" customHeight="1" thickBot="1">
      <c r="A24" s="161"/>
      <c r="B24" s="162"/>
      <c r="C24" s="173"/>
      <c r="D24" s="175"/>
      <c r="E24" s="24"/>
      <c r="F24" s="25"/>
      <c r="G24" s="26"/>
      <c r="H24" s="27"/>
      <c r="I24" s="183"/>
      <c r="J24" s="164"/>
      <c r="K24" s="61"/>
      <c r="L24" s="61"/>
      <c r="M24" s="61"/>
      <c r="N24" s="62"/>
      <c r="O24" s="28"/>
      <c r="P24" s="28"/>
      <c r="Q24" s="28"/>
      <c r="R24" s="30"/>
      <c r="S24" s="30"/>
      <c r="T24" s="16"/>
      <c r="U24" s="4"/>
    </row>
    <row r="25" spans="1:21" ht="12.75" customHeight="1" thickBot="1">
      <c r="A25" s="56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63" t="s">
        <v>22</v>
      </c>
      <c r="L25" s="14"/>
      <c r="M25" s="14"/>
      <c r="N25" s="14"/>
      <c r="O25" s="14"/>
      <c r="P25" s="14"/>
      <c r="Q25" s="14"/>
      <c r="R25" s="14"/>
      <c r="S25" s="14"/>
      <c r="T25" s="14"/>
      <c r="U25" s="4"/>
    </row>
    <row r="26" spans="1:21" ht="12.75" customHeight="1">
      <c r="A26" s="169">
        <v>9</v>
      </c>
      <c r="B26" s="135" t="str">
        <f>VLOOKUP(A26,'пр.взвешивания'!B6:E35,2,FALSE)</f>
        <v>ЗАКИРОВА Лилия Рамильевна</v>
      </c>
      <c r="C26" s="185" t="str">
        <f>VLOOKUP(B26,'пр.взвешивания'!C6:F35,2,FALSE)</f>
        <v>02.01.94 1</v>
      </c>
      <c r="D26" s="177" t="str">
        <f>VLOOKUP(C26,'пр.взвешивания'!D6:G35,2,FALSE)</f>
        <v>УФО ХМАО-ЮГРА Радужный МО</v>
      </c>
      <c r="E26" s="98"/>
      <c r="F26" s="99">
        <v>0</v>
      </c>
      <c r="G26" s="100">
        <v>0</v>
      </c>
      <c r="H26" s="101">
        <v>0</v>
      </c>
      <c r="I26" s="165">
        <f>SUM(E26:H26)</f>
        <v>0</v>
      </c>
      <c r="J26" s="167">
        <v>4</v>
      </c>
      <c r="K26" s="169">
        <v>23</v>
      </c>
      <c r="L26" s="135" t="str">
        <f>VLOOKUP(K26,'пр.взвешивания'!$B$6:$E$63,2,FALSE)</f>
        <v>ЛАВРЕШИНА Снежана Сергеевна</v>
      </c>
      <c r="M26" s="178" t="str">
        <f>VLOOKUP(K26,'пр.взвешивания'!$B$6:$E$63,3,FALSE)</f>
        <v>03.06.94 1</v>
      </c>
      <c r="N26" s="135" t="str">
        <f>VLOOKUP(K26,'пр.взвешивания'!$B$6:$E$63,4,FALSE)</f>
        <v>ЦФО Рязанская Рязань МО</v>
      </c>
      <c r="O26" s="98"/>
      <c r="P26" s="99">
        <v>3</v>
      </c>
      <c r="Q26" s="100">
        <v>0</v>
      </c>
      <c r="R26" s="101">
        <v>0</v>
      </c>
      <c r="S26" s="165">
        <f>SUM(O26:R26)</f>
        <v>3</v>
      </c>
      <c r="T26" s="167">
        <v>3</v>
      </c>
      <c r="U26" s="4"/>
    </row>
    <row r="27" spans="1:21" ht="12.75" customHeight="1">
      <c r="A27" s="160"/>
      <c r="B27" s="151"/>
      <c r="C27" s="180"/>
      <c r="D27" s="176"/>
      <c r="E27" s="17"/>
      <c r="F27" s="18"/>
      <c r="G27" s="19"/>
      <c r="H27" s="20"/>
      <c r="I27" s="166"/>
      <c r="J27" s="168"/>
      <c r="K27" s="160"/>
      <c r="L27" s="151"/>
      <c r="M27" s="199"/>
      <c r="N27" s="151"/>
      <c r="O27" s="17"/>
      <c r="P27" s="18"/>
      <c r="Q27" s="19"/>
      <c r="R27" s="20"/>
      <c r="S27" s="166"/>
      <c r="T27" s="168"/>
      <c r="U27" s="4"/>
    </row>
    <row r="28" spans="1:21" ht="12.75" customHeight="1">
      <c r="A28" s="160">
        <v>10</v>
      </c>
      <c r="B28" s="150" t="str">
        <f>VLOOKUP(A28,'пр.взвешивания'!B8:E37,2,FALSE)</f>
        <v>ПЕНЬКОВА Галина Николаевна</v>
      </c>
      <c r="C28" s="172" t="str">
        <f>VLOOKUP(B28,'пр.взвешивания'!C8:F37,2,FALSE)</f>
        <v>10.10.95 1</v>
      </c>
      <c r="D28" s="174" t="str">
        <f>VLOOKUP(C28,'пр.взвешивания'!D8:G37,2,FALSE)</f>
        <v>ЮФО Астраханская Астрахань Д</v>
      </c>
      <c r="E28" s="102">
        <v>4</v>
      </c>
      <c r="F28" s="103"/>
      <c r="G28" s="102">
        <v>0</v>
      </c>
      <c r="H28" s="104">
        <v>3.5</v>
      </c>
      <c r="I28" s="166">
        <f>SUM(E28:H28)</f>
        <v>7.5</v>
      </c>
      <c r="J28" s="168">
        <v>2</v>
      </c>
      <c r="K28" s="160">
        <v>24</v>
      </c>
      <c r="L28" s="150" t="str">
        <f>VLOOKUP(K28,'пр.взвешивания'!$B$6:$E$63,2,FALSE)</f>
        <v>ЕГОРИХИНА Кристина  Владимировна</v>
      </c>
      <c r="M28" s="150" t="str">
        <f>VLOOKUP(K28,'пр.взвешивания'!$B$6:$E$63,3,FALSE)</f>
        <v>20.06.93 1</v>
      </c>
      <c r="N28" s="150" t="str">
        <f>VLOOKUP(K28,'пр.взвешивания'!$B$6:$E$63,4,FALSE)</f>
        <v>СФО Новосибирская Новосибирск МО</v>
      </c>
      <c r="O28" s="102">
        <v>0</v>
      </c>
      <c r="P28" s="103"/>
      <c r="Q28" s="102">
        <v>0</v>
      </c>
      <c r="R28" s="104">
        <v>0</v>
      </c>
      <c r="S28" s="166">
        <f>SUM(O28:R28)</f>
        <v>0</v>
      </c>
      <c r="T28" s="168">
        <v>4</v>
      </c>
      <c r="U28" s="4"/>
    </row>
    <row r="29" spans="1:21" ht="12.75" customHeight="1">
      <c r="A29" s="160"/>
      <c r="B29" s="151"/>
      <c r="C29" s="180"/>
      <c r="D29" s="176"/>
      <c r="E29" s="22" t="s">
        <v>197</v>
      </c>
      <c r="F29" s="21"/>
      <c r="G29" s="18"/>
      <c r="H29" s="20"/>
      <c r="I29" s="166"/>
      <c r="J29" s="168"/>
      <c r="K29" s="160"/>
      <c r="L29" s="151"/>
      <c r="M29" s="151"/>
      <c r="N29" s="151"/>
      <c r="O29" s="22"/>
      <c r="P29" s="21"/>
      <c r="Q29" s="18"/>
      <c r="R29" s="20"/>
      <c r="S29" s="166"/>
      <c r="T29" s="168"/>
      <c r="U29" s="4"/>
    </row>
    <row r="30" spans="1:21" ht="12.75" customHeight="1">
      <c r="A30" s="160">
        <v>11</v>
      </c>
      <c r="B30" s="150" t="str">
        <f>VLOOKUP(A30,'пр.взвешивания'!B10:E39,2,FALSE)</f>
        <v>ЛАГУНОВА Наталья Александровна</v>
      </c>
      <c r="C30" s="172" t="str">
        <f>VLOOKUP(B30,'пр.взвешивания'!C10:F39,2,FALSE)</f>
        <v>23.09.94 КМС</v>
      </c>
      <c r="D30" s="174" t="str">
        <f>VLOOKUP(C30,'пр.взвешивания'!D10:G39,2,FALSE)</f>
        <v>УФО Курганская Курган МО</v>
      </c>
      <c r="E30" s="105">
        <v>4</v>
      </c>
      <c r="F30" s="106">
        <v>4</v>
      </c>
      <c r="G30" s="107"/>
      <c r="H30" s="108">
        <v>3</v>
      </c>
      <c r="I30" s="166">
        <f>SUM(E30:H30)</f>
        <v>11</v>
      </c>
      <c r="J30" s="163">
        <v>1</v>
      </c>
      <c r="K30" s="160">
        <v>25</v>
      </c>
      <c r="L30" s="150" t="str">
        <f>VLOOKUP(K30,'пр.взвешивания'!$B$6:$E$63,2,FALSE)</f>
        <v>САДОВНИКОВА Илона Игоревна</v>
      </c>
      <c r="M30" s="150" t="str">
        <f>VLOOKUP(K30,'пр.взвешивания'!$B$6:$E$63,3,FALSE)</f>
        <v>03.12.93 КМС</v>
      </c>
      <c r="N30" s="150" t="str">
        <f>VLOOKUP(K30,'пр.взвешивания'!$B$6:$E$63,4,FALSE)</f>
        <v>ПФО Пермский Березники ПР</v>
      </c>
      <c r="O30" s="105">
        <v>3</v>
      </c>
      <c r="P30" s="106">
        <v>3</v>
      </c>
      <c r="Q30" s="107"/>
      <c r="R30" s="108">
        <v>0</v>
      </c>
      <c r="S30" s="166">
        <f>SUM(O30:R30)</f>
        <v>6</v>
      </c>
      <c r="T30" s="163">
        <v>2</v>
      </c>
      <c r="U30" s="4"/>
    </row>
    <row r="31" spans="1:21" ht="12.75" customHeight="1">
      <c r="A31" s="160"/>
      <c r="B31" s="151"/>
      <c r="C31" s="180"/>
      <c r="D31" s="176"/>
      <c r="E31" s="22" t="s">
        <v>201</v>
      </c>
      <c r="F31" s="18" t="s">
        <v>209</v>
      </c>
      <c r="G31" s="23"/>
      <c r="H31" s="20"/>
      <c r="I31" s="166"/>
      <c r="J31" s="163"/>
      <c r="K31" s="160"/>
      <c r="L31" s="151"/>
      <c r="M31" s="151"/>
      <c r="N31" s="151"/>
      <c r="O31" s="22"/>
      <c r="P31" s="18"/>
      <c r="Q31" s="23"/>
      <c r="R31" s="20"/>
      <c r="S31" s="166"/>
      <c r="T31" s="163"/>
      <c r="U31" s="4"/>
    </row>
    <row r="32" spans="1:21" ht="12.75" customHeight="1">
      <c r="A32" s="160">
        <v>12</v>
      </c>
      <c r="B32" s="150" t="str">
        <f>VLOOKUP(A32,'пр.взвешивания'!B12:E41,2,FALSE)</f>
        <v>СЕЛИВЕРСТОВА Юлия Алексеевна</v>
      </c>
      <c r="C32" s="172" t="str">
        <f>VLOOKUP(B32,'пр.взвешивания'!C12:F41,2,FALSE)</f>
        <v>05.02.94 КМС</v>
      </c>
      <c r="D32" s="174" t="str">
        <f>VLOOKUP(A32,'пр.взвешивания'!B6:E63,4,FALSE)</f>
        <v>ЮФО Краснодарский Ейск Д</v>
      </c>
      <c r="E32" s="102">
        <v>4</v>
      </c>
      <c r="F32" s="104">
        <v>0</v>
      </c>
      <c r="G32" s="106">
        <v>0</v>
      </c>
      <c r="H32" s="109"/>
      <c r="I32" s="166">
        <f>SUM(E32:H32)</f>
        <v>4</v>
      </c>
      <c r="J32" s="163">
        <v>3</v>
      </c>
      <c r="K32" s="160">
        <v>26</v>
      </c>
      <c r="L32" s="150" t="str">
        <f>VLOOKUP(K32,'пр.взвешивания'!$B$6:$E$63,2,FALSE)</f>
        <v>ЯКУПОВА Эльвира Мухтаровна</v>
      </c>
      <c r="M32" s="150" t="str">
        <f>VLOOKUP(K32,'пр.взвешивания'!$B$6:$E$63,3,FALSE)</f>
        <v>26.05.93 1</v>
      </c>
      <c r="N32" s="150" t="str">
        <f>VLOOKUP(K32,'пр.взвешивания'!$B$6:$E$63,4,FALSE)</f>
        <v>ПФО Р.Башкортостан </v>
      </c>
      <c r="O32" s="102">
        <v>4</v>
      </c>
      <c r="P32" s="104">
        <v>3.5</v>
      </c>
      <c r="Q32" s="106">
        <v>3</v>
      </c>
      <c r="R32" s="109"/>
      <c r="S32" s="166">
        <f>SUM(O32:R32)</f>
        <v>10.5</v>
      </c>
      <c r="T32" s="163">
        <v>1</v>
      </c>
      <c r="U32" s="4"/>
    </row>
    <row r="33" spans="1:21" ht="12.75" customHeight="1" thickBot="1">
      <c r="A33" s="161"/>
      <c r="B33" s="162"/>
      <c r="C33" s="173"/>
      <c r="D33" s="175"/>
      <c r="E33" s="24" t="s">
        <v>208</v>
      </c>
      <c r="F33" s="25"/>
      <c r="G33" s="26"/>
      <c r="H33" s="27"/>
      <c r="I33" s="183"/>
      <c r="J33" s="164"/>
      <c r="K33" s="161"/>
      <c r="L33" s="162"/>
      <c r="M33" s="162"/>
      <c r="N33" s="162"/>
      <c r="O33" s="24" t="s">
        <v>204</v>
      </c>
      <c r="P33" s="25"/>
      <c r="Q33" s="26"/>
      <c r="R33" s="27"/>
      <c r="S33" s="183"/>
      <c r="T33" s="164"/>
      <c r="U33" s="4"/>
    </row>
    <row r="34" spans="1:21" ht="12.75" customHeight="1" thickBot="1">
      <c r="A34" s="63" t="s">
        <v>20</v>
      </c>
      <c r="B34" s="14"/>
      <c r="C34" s="14"/>
      <c r="D34" s="14"/>
      <c r="E34" s="29"/>
      <c r="F34" s="29"/>
      <c r="G34" s="29"/>
      <c r="H34" s="29"/>
      <c r="I34" s="14"/>
      <c r="J34" s="14"/>
      <c r="K34" s="63" t="s">
        <v>23</v>
      </c>
      <c r="L34" s="14"/>
      <c r="M34" s="14"/>
      <c r="N34" s="14"/>
      <c r="O34" s="29"/>
      <c r="P34" s="29"/>
      <c r="Q34" s="29"/>
      <c r="R34" s="29"/>
      <c r="S34" s="14"/>
      <c r="T34" s="14"/>
      <c r="U34" s="4"/>
    </row>
    <row r="35" spans="1:21" ht="12.75" customHeight="1">
      <c r="A35" s="184">
        <v>13</v>
      </c>
      <c r="B35" s="135" t="str">
        <f>VLOOKUP(A35,'пр.взвешивания'!B6:E35,2,FALSE)</f>
        <v>ШМЕЛЕВА Людмила Владимировна</v>
      </c>
      <c r="C35" s="207" t="str">
        <f>VLOOKUP(B35,'пр.взвешивания'!C6:F35,2,FALSE)</f>
        <v>08.08.94 КМС</v>
      </c>
      <c r="D35" s="178" t="str">
        <f>VLOOKUP(C35,'пр.взвешивания'!D6:G35,2,FALSE)</f>
        <v>МОСКВА МКС</v>
      </c>
      <c r="E35" s="110"/>
      <c r="F35" s="99">
        <v>0</v>
      </c>
      <c r="G35" s="111">
        <v>0</v>
      </c>
      <c r="H35" s="28"/>
      <c r="I35" s="165">
        <f>SUM(E35:H35)</f>
        <v>0</v>
      </c>
      <c r="J35" s="184">
        <v>3</v>
      </c>
      <c r="K35" s="169">
        <v>27</v>
      </c>
      <c r="L35" s="135" t="str">
        <f>VLOOKUP(K35,'пр.взвешивания'!$B$6:$E$63,2,FALSE)</f>
        <v>ФРИХЕРТ Эрна Владимировна</v>
      </c>
      <c r="M35" s="135" t="str">
        <f>VLOOKUP(K35,'пр.взвешивания'!$B$6:$E$63,3,FALSE)</f>
        <v>30.09.93 кмс</v>
      </c>
      <c r="N35" s="135" t="str">
        <f>VLOOKUP(K35,'пр.взвешивания'!$B$6:$E$63,4,FALSE)</f>
        <v>УФО ХМАО-ЮГРА Радужный МО</v>
      </c>
      <c r="O35" s="110"/>
      <c r="P35" s="99">
        <v>0</v>
      </c>
      <c r="Q35" s="111">
        <v>0</v>
      </c>
      <c r="R35" s="28"/>
      <c r="S35" s="165">
        <f>SUM(O35:R35)</f>
        <v>0</v>
      </c>
      <c r="T35" s="184">
        <v>3</v>
      </c>
      <c r="U35" s="4"/>
    </row>
    <row r="36" spans="1:21" ht="12.75" customHeight="1">
      <c r="A36" s="171"/>
      <c r="B36" s="206"/>
      <c r="C36" s="208"/>
      <c r="D36" s="179"/>
      <c r="E36" s="31"/>
      <c r="F36" s="18"/>
      <c r="G36" s="32"/>
      <c r="H36" s="28"/>
      <c r="I36" s="166"/>
      <c r="J36" s="171"/>
      <c r="K36" s="160"/>
      <c r="L36" s="151"/>
      <c r="M36" s="151"/>
      <c r="N36" s="151"/>
      <c r="O36" s="31"/>
      <c r="P36" s="18"/>
      <c r="Q36" s="32"/>
      <c r="R36" s="28"/>
      <c r="S36" s="166"/>
      <c r="T36" s="171"/>
      <c r="U36" s="4"/>
    </row>
    <row r="37" spans="1:21" ht="12.75" customHeight="1">
      <c r="A37" s="171">
        <v>14</v>
      </c>
      <c r="B37" s="150" t="str">
        <f>VLOOKUP(A37,'пр.взвешивания'!B8:E37,2,FALSE)</f>
        <v>МИХАЙЛОВА Ксения Евгеньевна</v>
      </c>
      <c r="C37" s="196" t="str">
        <f>VLOOKUP(B37,'пр.взвешивания'!C8:F37,2,FALSE)</f>
        <v>05.02.93 КМС</v>
      </c>
      <c r="D37" s="198" t="str">
        <f>VLOOKUP(C37,'пр.взвешивания'!D8:G37,2,FALSE)</f>
        <v>ПФО Оренбургская Оренбург МО</v>
      </c>
      <c r="E37" s="112">
        <v>4</v>
      </c>
      <c r="F37" s="103"/>
      <c r="G37" s="113">
        <v>3</v>
      </c>
      <c r="H37" s="28"/>
      <c r="I37" s="166">
        <f>SUM(E37:H37)</f>
        <v>7</v>
      </c>
      <c r="J37" s="171">
        <v>1</v>
      </c>
      <c r="K37" s="149">
        <v>28</v>
      </c>
      <c r="L37" s="150" t="str">
        <f>VLOOKUP(K37,'пр.взвешивания'!$B$6:$E$63,2,FALSE)</f>
        <v>ОКУНЬ Екатерина Евгеньевна</v>
      </c>
      <c r="M37" s="150">
        <f>VLOOKUP(K37,'пр.взвешивания'!$B$6:$E$63,3,FALSE)</f>
        <v>34575</v>
      </c>
      <c r="N37" s="150" t="str">
        <f>VLOOKUP(K37,'пр.взвешивания'!$B$6:$E$63,4,FALSE)</f>
        <v>МОСКВА МО</v>
      </c>
      <c r="O37" s="112">
        <v>3</v>
      </c>
      <c r="P37" s="103"/>
      <c r="Q37" s="113">
        <v>0</v>
      </c>
      <c r="R37" s="28"/>
      <c r="S37" s="166">
        <f>SUM(O37:R37)</f>
        <v>3</v>
      </c>
      <c r="T37" s="171">
        <v>2</v>
      </c>
      <c r="U37" s="13"/>
    </row>
    <row r="38" spans="1:21" ht="12.75" customHeight="1">
      <c r="A38" s="171"/>
      <c r="B38" s="151"/>
      <c r="C38" s="197"/>
      <c r="D38" s="199"/>
      <c r="E38" s="33" t="s">
        <v>198</v>
      </c>
      <c r="F38" s="21"/>
      <c r="G38" s="34"/>
      <c r="H38" s="28"/>
      <c r="I38" s="166"/>
      <c r="J38" s="171"/>
      <c r="K38" s="149"/>
      <c r="L38" s="151"/>
      <c r="M38" s="151"/>
      <c r="N38" s="151"/>
      <c r="O38" s="33"/>
      <c r="P38" s="21" t="s">
        <v>25</v>
      </c>
      <c r="Q38" s="34"/>
      <c r="R38" s="28"/>
      <c r="S38" s="166"/>
      <c r="T38" s="171"/>
      <c r="U38" s="13"/>
    </row>
    <row r="39" spans="1:21" ht="12.75" customHeight="1">
      <c r="A39" s="171">
        <v>15</v>
      </c>
      <c r="B39" s="201" t="str">
        <f>VLOOKUP(A39,'пр.взвешивания'!B10:E39,2,FALSE)</f>
        <v>КОВАЛЬЧУК Анна Сергеевна</v>
      </c>
      <c r="C39" s="202" t="str">
        <f>VLOOKUP(B39,'пр.взвешивания'!C10:F39,2,FALSE)</f>
        <v>23.12.93 КМС</v>
      </c>
      <c r="D39" s="204" t="str">
        <f>VLOOKUP(C39,'пр.взвешивания'!D10:G39,2,FALSE)</f>
        <v>ЮФО Волгоградская  МО</v>
      </c>
      <c r="E39" s="114">
        <v>4</v>
      </c>
      <c r="F39" s="106">
        <v>0</v>
      </c>
      <c r="G39" s="115"/>
      <c r="H39" s="28"/>
      <c r="I39" s="166">
        <f>SUM(E39:H39)</f>
        <v>4</v>
      </c>
      <c r="J39" s="171">
        <v>2</v>
      </c>
      <c r="K39" s="160">
        <v>29</v>
      </c>
      <c r="L39" s="150" t="str">
        <f>VLOOKUP(K39,'пр.взвешивания'!$B$6:$E$63,2,FALSE)</f>
        <v>ПЕНЬКОВИЧ Виктория Сергеевна</v>
      </c>
      <c r="M39" s="150" t="str">
        <f>VLOOKUP(K39,'пр.взвешивания'!$B$6:$E$63,3,FALSE)</f>
        <v>27.04.95 кмс</v>
      </c>
      <c r="N39" s="150" t="str">
        <f>VLOOKUP(K39,'пр.взвешивания'!$B$6:$E$63,4,FALSE)</f>
        <v>СФО Иркутская Иркутск Д</v>
      </c>
      <c r="O39" s="114">
        <v>3</v>
      </c>
      <c r="P39" s="106">
        <v>4</v>
      </c>
      <c r="Q39" s="115"/>
      <c r="R39" s="28"/>
      <c r="S39" s="166">
        <f>SUM(O39:R39)</f>
        <v>7</v>
      </c>
      <c r="T39" s="171">
        <v>1</v>
      </c>
      <c r="U39" s="13"/>
    </row>
    <row r="40" spans="1:21" ht="12.75" customHeight="1" thickBot="1">
      <c r="A40" s="200"/>
      <c r="B40" s="162"/>
      <c r="C40" s="203"/>
      <c r="D40" s="205"/>
      <c r="E40" s="35" t="s">
        <v>203</v>
      </c>
      <c r="F40" s="26"/>
      <c r="G40" s="36"/>
      <c r="H40" s="28"/>
      <c r="I40" s="183"/>
      <c r="J40" s="200"/>
      <c r="K40" s="161"/>
      <c r="L40" s="162"/>
      <c r="M40" s="162"/>
      <c r="N40" s="162"/>
      <c r="O40" s="35"/>
      <c r="P40" s="26" t="s">
        <v>205</v>
      </c>
      <c r="Q40" s="36"/>
      <c r="R40" s="28"/>
      <c r="S40" s="183"/>
      <c r="T40" s="200"/>
      <c r="U40" s="13"/>
    </row>
    <row r="41" spans="1:21" ht="22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64"/>
      <c r="L41" s="65"/>
      <c r="M41" s="64"/>
      <c r="N41" s="66"/>
      <c r="O41" s="67"/>
      <c r="P41" s="68"/>
      <c r="Q41" s="68"/>
      <c r="R41" s="66"/>
      <c r="S41" s="10"/>
      <c r="T41" s="69"/>
      <c r="U41" s="2"/>
    </row>
    <row r="42" spans="1:21" ht="23.25" customHeight="1" thickBot="1">
      <c r="A42" s="218" t="s">
        <v>45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37"/>
    </row>
    <row r="43" spans="1:21" ht="25.5" customHeight="1" thickBot="1">
      <c r="A43" s="53"/>
      <c r="B43" s="156" t="s">
        <v>26</v>
      </c>
      <c r="C43" s="157"/>
      <c r="D43" s="157"/>
      <c r="E43" s="157"/>
      <c r="F43" s="157"/>
      <c r="G43" s="157"/>
      <c r="H43" s="157"/>
      <c r="I43" s="157"/>
      <c r="J43" s="157"/>
      <c r="K43" s="220" t="str">
        <f>HYPERLINK('[3]реквизиты'!$A$2)</f>
        <v>Первенство России среди девушек 1993-94 гг.р.</v>
      </c>
      <c r="L43" s="221"/>
      <c r="M43" s="221"/>
      <c r="N43" s="221"/>
      <c r="O43" s="221"/>
      <c r="P43" s="221"/>
      <c r="Q43" s="221"/>
      <c r="R43" s="221"/>
      <c r="S43" s="221"/>
      <c r="T43" s="222"/>
      <c r="U43" s="12"/>
    </row>
    <row r="44" spans="1:21" ht="19.5" customHeight="1" thickBot="1">
      <c r="A44" s="54"/>
      <c r="B44" s="158" t="str">
        <f>HYPERLINK('[3]реквизиты'!$A$3)</f>
        <v>11-15 февраля 2011 г.    г. Челябинск</v>
      </c>
      <c r="C44" s="158"/>
      <c r="D44" s="158"/>
      <c r="E44" s="158"/>
      <c r="F44" s="158"/>
      <c r="G44" s="158"/>
      <c r="H44" s="158"/>
      <c r="I44" s="158"/>
      <c r="J44" s="158"/>
      <c r="K44" s="10"/>
      <c r="L44" s="54"/>
      <c r="M44" s="54"/>
      <c r="N44" s="10"/>
      <c r="O44" s="223" t="str">
        <f>'пр.взвешивания'!E3</f>
        <v>в.к.     48       кг.</v>
      </c>
      <c r="P44" s="224"/>
      <c r="Q44" s="224"/>
      <c r="R44" s="224"/>
      <c r="S44" s="224"/>
      <c r="T44" s="224"/>
      <c r="U44" s="12"/>
    </row>
    <row r="45" spans="1:20" ht="20.25" customHeight="1" thickBot="1">
      <c r="A45" s="70" t="s">
        <v>29</v>
      </c>
      <c r="B45" s="10"/>
      <c r="C45" s="219" t="s">
        <v>18</v>
      </c>
      <c r="D45" s="219"/>
      <c r="E45" s="219"/>
      <c r="F45" s="10"/>
      <c r="G45" s="10"/>
      <c r="H45" s="10"/>
      <c r="I45" s="10"/>
      <c r="J45" s="10"/>
      <c r="K45" s="70" t="s">
        <v>31</v>
      </c>
      <c r="L45" s="10"/>
      <c r="M45" s="237" t="s">
        <v>21</v>
      </c>
      <c r="N45" s="237"/>
      <c r="O45" s="237"/>
      <c r="P45" s="10"/>
      <c r="Q45" s="10"/>
      <c r="R45" s="10"/>
      <c r="S45" s="10"/>
      <c r="T45" s="10"/>
    </row>
    <row r="46" spans="1:21" ht="13.5" customHeight="1" thickBot="1">
      <c r="A46" s="147" t="s">
        <v>0</v>
      </c>
      <c r="B46" s="147" t="s">
        <v>1</v>
      </c>
      <c r="C46" s="147" t="s">
        <v>2</v>
      </c>
      <c r="D46" s="147" t="s">
        <v>3</v>
      </c>
      <c r="E46" s="153" t="s">
        <v>4</v>
      </c>
      <c r="F46" s="154"/>
      <c r="G46" s="154"/>
      <c r="H46" s="155"/>
      <c r="I46" s="147" t="s">
        <v>5</v>
      </c>
      <c r="J46" s="217" t="s">
        <v>6</v>
      </c>
      <c r="K46" s="147" t="s">
        <v>0</v>
      </c>
      <c r="L46" s="147" t="s">
        <v>1</v>
      </c>
      <c r="M46" s="147" t="s">
        <v>2</v>
      </c>
      <c r="N46" s="147" t="s">
        <v>3</v>
      </c>
      <c r="O46" s="153" t="s">
        <v>4</v>
      </c>
      <c r="P46" s="154"/>
      <c r="Q46" s="154"/>
      <c r="R46" s="155"/>
      <c r="S46" s="147" t="s">
        <v>5</v>
      </c>
      <c r="T46" s="147" t="s">
        <v>6</v>
      </c>
      <c r="U46" s="4"/>
    </row>
    <row r="47" spans="1:21" ht="13.5" customHeight="1" thickBot="1">
      <c r="A47" s="148"/>
      <c r="B47" s="148"/>
      <c r="C47" s="148"/>
      <c r="D47" s="152"/>
      <c r="E47" s="57">
        <v>1</v>
      </c>
      <c r="F47" s="58">
        <v>2</v>
      </c>
      <c r="G47" s="58">
        <v>3</v>
      </c>
      <c r="H47" s="59">
        <v>4</v>
      </c>
      <c r="I47" s="148"/>
      <c r="J47" s="152"/>
      <c r="K47" s="215"/>
      <c r="L47" s="215"/>
      <c r="M47" s="215"/>
      <c r="N47" s="216"/>
      <c r="O47" s="57">
        <v>1</v>
      </c>
      <c r="P47" s="58">
        <v>2</v>
      </c>
      <c r="Q47" s="58">
        <v>3</v>
      </c>
      <c r="R47" s="59">
        <v>4</v>
      </c>
      <c r="S47" s="215"/>
      <c r="T47" s="215"/>
      <c r="U47" s="4"/>
    </row>
    <row r="48" spans="1:21" ht="12.75" customHeight="1">
      <c r="A48" s="170">
        <v>4</v>
      </c>
      <c r="B48" s="135" t="str">
        <f>VLOOKUP(A48,'пр.взвешивания'!B6:E63,2,FALSE)</f>
        <v>КУЗЬМЯК  Юлия Юрьевна</v>
      </c>
      <c r="C48" s="135" t="str">
        <f>VLOOKUP(B48,'пр.взвешивания'!C6:F63,2,FALSE)</f>
        <v>12.06.93 1</v>
      </c>
      <c r="D48" s="135" t="str">
        <f>VLOOKUP(C48,'пр.взвешивания'!D6:G63,2,FALSE)</f>
        <v>МОСКВА МО</v>
      </c>
      <c r="E48" s="98"/>
      <c r="F48" s="99">
        <v>4</v>
      </c>
      <c r="G48" s="100">
        <v>3</v>
      </c>
      <c r="H48" s="101">
        <v>4</v>
      </c>
      <c r="I48" s="165">
        <f>SUM(E48:H48)</f>
        <v>11</v>
      </c>
      <c r="J48" s="167">
        <v>1</v>
      </c>
      <c r="K48" s="169">
        <v>18</v>
      </c>
      <c r="L48" s="135" t="str">
        <f>VLOOKUP(K48,'пр.взвешивания'!$B$6:$E$63,2,FALSE)</f>
        <v>ГИЛЯЗОВА Сабина Альбертовна</v>
      </c>
      <c r="M48" s="178" t="str">
        <f>VLOOKUP(K48,'пр.взвешивания'!$B$6:$E$63,3,FALSE)</f>
        <v>30.09.94 КМС</v>
      </c>
      <c r="N48" s="135" t="str">
        <f>VLOOKUP(K48,'пр.взвешивания'!$B$6:$E$63,4,FALSE)</f>
        <v>МОСКВА МКС</v>
      </c>
      <c r="O48" s="98"/>
      <c r="P48" s="99">
        <v>3</v>
      </c>
      <c r="Q48" s="100">
        <v>3.5</v>
      </c>
      <c r="R48" s="101">
        <v>4</v>
      </c>
      <c r="S48" s="165">
        <f>SUM(O48:R48)</f>
        <v>10.5</v>
      </c>
      <c r="T48" s="167">
        <v>1</v>
      </c>
      <c r="U48" s="4"/>
    </row>
    <row r="49" spans="1:21" ht="12.75" customHeight="1">
      <c r="A49" s="149"/>
      <c r="B49" s="151"/>
      <c r="C49" s="151"/>
      <c r="D49" s="151"/>
      <c r="E49" s="17"/>
      <c r="F49" s="18" t="s">
        <v>210</v>
      </c>
      <c r="G49" s="19"/>
      <c r="H49" s="20"/>
      <c r="I49" s="166"/>
      <c r="J49" s="168"/>
      <c r="K49" s="160"/>
      <c r="L49" s="151"/>
      <c r="M49" s="199"/>
      <c r="N49" s="151"/>
      <c r="O49" s="17"/>
      <c r="P49" s="18"/>
      <c r="Q49" s="19"/>
      <c r="R49" s="20"/>
      <c r="S49" s="166"/>
      <c r="T49" s="168"/>
      <c r="U49" s="4"/>
    </row>
    <row r="50" spans="1:21" ht="12.75" customHeight="1">
      <c r="A50" s="149">
        <v>7</v>
      </c>
      <c r="B50" s="150" t="str">
        <f>VLOOKUP(A50,'пр.взвешивания'!B8:E65,2,FALSE)</f>
        <v>СЫМОРОТ Ольга Александровна</v>
      </c>
      <c r="C50" s="150" t="str">
        <f>VLOOKUP(B50,'пр.взвешивания'!C8:F65,2,FALSE)</f>
        <v>20.11.93 КМС</v>
      </c>
      <c r="D50" s="150" t="s">
        <v>111</v>
      </c>
      <c r="E50" s="102">
        <v>0</v>
      </c>
      <c r="F50" s="103"/>
      <c r="G50" s="102">
        <v>3</v>
      </c>
      <c r="H50" s="104">
        <v>0</v>
      </c>
      <c r="I50" s="166">
        <f>SUM(E50:H50)</f>
        <v>3</v>
      </c>
      <c r="J50" s="168">
        <v>4</v>
      </c>
      <c r="K50" s="160">
        <v>21</v>
      </c>
      <c r="L50" s="150" t="str">
        <f>VLOOKUP(K50,'пр.взвешивания'!$B$6:$E$63,2,FALSE)</f>
        <v>КУРОЧКИНА Алина Сергеевна</v>
      </c>
      <c r="M50" s="150" t="str">
        <f>VLOOKUP(K50,'пр.взвешивания'!$B$6:$E$63,3,FALSE)</f>
        <v>24.02.94 КМС</v>
      </c>
      <c r="N50" s="150" t="str">
        <f>VLOOKUP(K50,'пр.взвешивания'!$B$6:$E$63,4,FALSE)</f>
        <v>ЦФО Брянская Брянск Д </v>
      </c>
      <c r="O50" s="102">
        <v>0</v>
      </c>
      <c r="P50" s="103"/>
      <c r="Q50" s="102">
        <v>3</v>
      </c>
      <c r="R50" s="104">
        <v>4</v>
      </c>
      <c r="S50" s="166">
        <f>SUM(O50:R50)</f>
        <v>7</v>
      </c>
      <c r="T50" s="168">
        <v>2</v>
      </c>
      <c r="U50" s="4"/>
    </row>
    <row r="51" spans="1:21" ht="12.75" customHeight="1">
      <c r="A51" s="149"/>
      <c r="B51" s="151"/>
      <c r="C51" s="151"/>
      <c r="D51" s="151"/>
      <c r="E51" s="22"/>
      <c r="F51" s="21"/>
      <c r="G51" s="18"/>
      <c r="H51" s="20"/>
      <c r="I51" s="166"/>
      <c r="J51" s="168"/>
      <c r="K51" s="160"/>
      <c r="L51" s="151"/>
      <c r="M51" s="151"/>
      <c r="N51" s="151"/>
      <c r="O51" s="22"/>
      <c r="P51" s="21"/>
      <c r="Q51" s="18"/>
      <c r="R51" s="20" t="s">
        <v>201</v>
      </c>
      <c r="S51" s="166"/>
      <c r="T51" s="168"/>
      <c r="U51" s="4"/>
    </row>
    <row r="52" spans="1:21" ht="12.75" customHeight="1">
      <c r="A52" s="160">
        <v>5</v>
      </c>
      <c r="B52" s="150" t="str">
        <f>VLOOKUP(A52,'пр.взвешивания'!B10:E67,2,FALSE)</f>
        <v>КОСТРОВА Юлия Витальевна</v>
      </c>
      <c r="C52" s="150" t="str">
        <f>VLOOKUP(B52,'пр.взвешивания'!C10:F67,2,FALSE)</f>
        <v>09.09.94 кмс</v>
      </c>
      <c r="D52" s="150" t="str">
        <f>VLOOKUP(C52,'пр.взвешивания'!D10:G67,2,FALSE)</f>
        <v>СФО Новосибирская Новосибирск МО</v>
      </c>
      <c r="E52" s="105">
        <v>1</v>
      </c>
      <c r="F52" s="106">
        <v>1</v>
      </c>
      <c r="G52" s="107"/>
      <c r="H52" s="108">
        <v>4</v>
      </c>
      <c r="I52" s="166">
        <f>SUM(E52:H52)</f>
        <v>6</v>
      </c>
      <c r="J52" s="163">
        <v>2</v>
      </c>
      <c r="K52" s="160">
        <v>22</v>
      </c>
      <c r="L52" s="150" t="str">
        <f>VLOOKUP(K52,'пр.взвешивания'!$B$6:$E$63,2,FALSE)</f>
        <v>ВАЛЕЕВА Диляра Дамировна</v>
      </c>
      <c r="M52" s="150" t="str">
        <f>VLOOKUP(K52,'пр.взвешивания'!$B$6:$E$63,3,FALSE)</f>
        <v>12.02.94 1</v>
      </c>
      <c r="N52" s="150" t="str">
        <f>VLOOKUP(K52,'пр.взвешивания'!$B$6:$E$63,4,FALSE)</f>
        <v>ПФО Татарстан Н.Челны ПР</v>
      </c>
      <c r="O52" s="105">
        <v>0</v>
      </c>
      <c r="P52" s="106">
        <v>0</v>
      </c>
      <c r="Q52" s="107"/>
      <c r="R52" s="108">
        <v>1</v>
      </c>
      <c r="S52" s="166">
        <f>SUM(O52:R52)</f>
        <v>1</v>
      </c>
      <c r="T52" s="163">
        <v>4</v>
      </c>
      <c r="U52" s="4"/>
    </row>
    <row r="53" spans="1:21" ht="12.75" customHeight="1">
      <c r="A53" s="160"/>
      <c r="B53" s="151"/>
      <c r="C53" s="151"/>
      <c r="D53" s="151"/>
      <c r="E53" s="22"/>
      <c r="F53" s="18"/>
      <c r="G53" s="23"/>
      <c r="H53" s="20" t="s">
        <v>211</v>
      </c>
      <c r="I53" s="166"/>
      <c r="J53" s="163"/>
      <c r="K53" s="160"/>
      <c r="L53" s="151"/>
      <c r="M53" s="151"/>
      <c r="N53" s="151"/>
      <c r="O53" s="22"/>
      <c r="P53" s="18"/>
      <c r="Q53" s="23"/>
      <c r="R53" s="20"/>
      <c r="S53" s="166"/>
      <c r="T53" s="163"/>
      <c r="U53" s="4"/>
    </row>
    <row r="54" spans="1:21" ht="12.75" customHeight="1">
      <c r="A54" s="160">
        <v>1</v>
      </c>
      <c r="B54" s="150" t="str">
        <f>VLOOKUP(A54,'пр.взвешивания'!B6:G63,2,FALSE)</f>
        <v>ВЬЮХИНА Юлия  Юрьевна</v>
      </c>
      <c r="C54" s="150" t="str">
        <f>VLOOKUP(B54,'пр.взвешивания'!C6:H63,2,FALSE)</f>
        <v>22.05.95 1</v>
      </c>
      <c r="D54" s="150" t="str">
        <f>VLOOKUP(C54,'пр.взвешивания'!D6:I63,2,FALSE)</f>
        <v>УФО Свердловская Сысерть МО</v>
      </c>
      <c r="E54" s="102">
        <v>0</v>
      </c>
      <c r="F54" s="104">
        <v>4</v>
      </c>
      <c r="G54" s="106">
        <v>0</v>
      </c>
      <c r="H54" s="109"/>
      <c r="I54" s="166">
        <f>SUM(E54:H54)</f>
        <v>4</v>
      </c>
      <c r="J54" s="163">
        <v>3</v>
      </c>
      <c r="K54" s="160">
        <v>16</v>
      </c>
      <c r="L54" s="150" t="str">
        <f>VLOOKUP(K54,'пр.взвешивания'!$B$6:$E$63,2,FALSE)</f>
        <v>ГРИБОВА Елена Александровна</v>
      </c>
      <c r="M54" s="150" t="str">
        <f>VLOOKUP(K54,'пр.взвешивания'!$B$6:$E$63,3,FALSE)</f>
        <v>18.09.94 1</v>
      </c>
      <c r="N54" s="150" t="str">
        <f>VLOOKUP(K54,'пр.взвешивания'!$B$6:$E$63,4,FALSE)</f>
        <v>ЦФО Ярославская Рбинск МО</v>
      </c>
      <c r="O54" s="102">
        <v>0</v>
      </c>
      <c r="P54" s="104">
        <v>0</v>
      </c>
      <c r="Q54" s="106">
        <v>3</v>
      </c>
      <c r="R54" s="109"/>
      <c r="S54" s="166">
        <f>SUM(O54:R54)</f>
        <v>3</v>
      </c>
      <c r="T54" s="163">
        <v>3</v>
      </c>
      <c r="U54" s="4"/>
    </row>
    <row r="55" spans="1:21" ht="12.75" customHeight="1" thickBot="1">
      <c r="A55" s="161"/>
      <c r="B55" s="162"/>
      <c r="C55" s="162"/>
      <c r="D55" s="162"/>
      <c r="E55" s="24"/>
      <c r="F55" s="25" t="s">
        <v>214</v>
      </c>
      <c r="G55" s="26"/>
      <c r="H55" s="27"/>
      <c r="I55" s="183"/>
      <c r="J55" s="164"/>
      <c r="K55" s="161"/>
      <c r="L55" s="162"/>
      <c r="M55" s="162"/>
      <c r="N55" s="162"/>
      <c r="O55" s="24"/>
      <c r="P55" s="25"/>
      <c r="Q55" s="26"/>
      <c r="R55" s="27"/>
      <c r="S55" s="183"/>
      <c r="T55" s="164"/>
      <c r="U55" s="4"/>
    </row>
    <row r="56" spans="1:21" ht="12.75" customHeight="1" thickBot="1">
      <c r="A56" s="63" t="s">
        <v>30</v>
      </c>
      <c r="B56" s="14"/>
      <c r="C56" s="14"/>
      <c r="D56" s="14"/>
      <c r="E56" s="38"/>
      <c r="F56" s="38"/>
      <c r="G56" s="38"/>
      <c r="H56" s="38"/>
      <c r="I56" s="16"/>
      <c r="J56" s="16"/>
      <c r="K56" s="71" t="s">
        <v>32</v>
      </c>
      <c r="L56" s="72"/>
      <c r="M56" s="72"/>
      <c r="N56" s="38"/>
      <c r="O56" s="38"/>
      <c r="P56" s="38"/>
      <c r="Q56" s="38"/>
      <c r="R56" s="38"/>
      <c r="S56" s="16"/>
      <c r="T56" s="16"/>
      <c r="U56" s="4"/>
    </row>
    <row r="57" spans="1:21" ht="12.75" customHeight="1">
      <c r="A57" s="169">
        <v>11</v>
      </c>
      <c r="B57" s="135" t="str">
        <f>VLOOKUP(A57,'пр.взвешивания'!B6:E63,2,FALSE)</f>
        <v>ЛАГУНОВА Наталья Александровна</v>
      </c>
      <c r="C57" s="135" t="str">
        <f>VLOOKUP(B57,'пр.взвешивания'!C6:F63,2,FALSE)</f>
        <v>23.09.94 КМС</v>
      </c>
      <c r="D57" s="135" t="str">
        <f>VLOOKUP(C57,'пр.взвешивания'!D6:G63,2,FALSE)</f>
        <v>УФО Курганская Курган МО</v>
      </c>
      <c r="E57" s="98"/>
      <c r="F57" s="99">
        <v>3</v>
      </c>
      <c r="G57" s="100">
        <v>0</v>
      </c>
      <c r="H57" s="101">
        <v>4</v>
      </c>
      <c r="I57" s="165">
        <f>SUM(E57:H57)</f>
        <v>7</v>
      </c>
      <c r="J57" s="167">
        <v>2</v>
      </c>
      <c r="K57" s="169">
        <v>26</v>
      </c>
      <c r="L57" s="135" t="str">
        <f>VLOOKUP(K57,'пр.взвешивания'!$B$6:$E$63,2,FALSE)</f>
        <v>ЯКУПОВА Эльвира Мухтаровна</v>
      </c>
      <c r="M57" s="178" t="str">
        <f>VLOOKUP(K57,'пр.взвешивания'!$B$6:$E$63,3,FALSE)</f>
        <v>26.05.93 1</v>
      </c>
      <c r="N57" s="135" t="str">
        <f>VLOOKUP(K57,'пр.взвешивания'!$B$6:$E$63,4,FALSE)</f>
        <v>ПФО Р.Башкортостан </v>
      </c>
      <c r="O57" s="98"/>
      <c r="P57" s="99">
        <v>4</v>
      </c>
      <c r="Q57" s="100">
        <v>3</v>
      </c>
      <c r="R57" s="101">
        <v>3</v>
      </c>
      <c r="S57" s="165">
        <f>SUM(O57:R57)</f>
        <v>10</v>
      </c>
      <c r="T57" s="167">
        <v>1</v>
      </c>
      <c r="U57" s="4"/>
    </row>
    <row r="58" spans="1:21" ht="12.75" customHeight="1">
      <c r="A58" s="160"/>
      <c r="B58" s="151"/>
      <c r="C58" s="151"/>
      <c r="D58" s="151"/>
      <c r="E58" s="17"/>
      <c r="F58" s="18"/>
      <c r="G58" s="19"/>
      <c r="H58" s="20"/>
      <c r="I58" s="166"/>
      <c r="J58" s="168"/>
      <c r="K58" s="160"/>
      <c r="L58" s="151"/>
      <c r="M58" s="199"/>
      <c r="N58" s="151"/>
      <c r="O58" s="17"/>
      <c r="P58" s="18" t="s">
        <v>192</v>
      </c>
      <c r="Q58" s="19"/>
      <c r="R58" s="20"/>
      <c r="S58" s="166"/>
      <c r="T58" s="168"/>
      <c r="U58" s="4"/>
    </row>
    <row r="59" spans="1:21" ht="12.75" customHeight="1">
      <c r="A59" s="160">
        <v>14</v>
      </c>
      <c r="B59" s="150" t="str">
        <f>VLOOKUP(A59,'пр.взвешивания'!B8:E65,2,FALSE)</f>
        <v>МИХАЙЛОВА Ксения Евгеньевна</v>
      </c>
      <c r="C59" s="150" t="str">
        <f>VLOOKUP(B59,'пр.взвешивания'!C8:F65,2,FALSE)</f>
        <v>05.02.93 КМС</v>
      </c>
      <c r="D59" s="150" t="str">
        <f>VLOOKUP(C59,'пр.взвешивания'!D8:G65,2,FALSE)</f>
        <v>ПФО Оренбургская Оренбург МО</v>
      </c>
      <c r="E59" s="102">
        <v>0</v>
      </c>
      <c r="F59" s="103"/>
      <c r="G59" s="102">
        <v>3</v>
      </c>
      <c r="H59" s="104">
        <v>4</v>
      </c>
      <c r="I59" s="166">
        <f>SUM(E59:H59)</f>
        <v>7</v>
      </c>
      <c r="J59" s="168">
        <v>3</v>
      </c>
      <c r="K59" s="160">
        <v>29</v>
      </c>
      <c r="L59" s="150" t="str">
        <f>VLOOKUP(K59,'пр.взвешивания'!$B$6:$E$63,2,FALSE)</f>
        <v>ПЕНЬКОВИЧ Виктория Сергеевна</v>
      </c>
      <c r="M59" s="150" t="str">
        <f>VLOOKUP(K59,'пр.взвешивания'!$B$6:$E$63,3,FALSE)</f>
        <v>27.04.95 кмс</v>
      </c>
      <c r="N59" s="150" t="str">
        <f>VLOOKUP(K59,'пр.взвешивания'!$B$6:$E$63,4,FALSE)</f>
        <v>СФО Иркутская Иркутск Д</v>
      </c>
      <c r="O59" s="102">
        <v>0</v>
      </c>
      <c r="P59" s="103"/>
      <c r="Q59" s="102">
        <v>4</v>
      </c>
      <c r="R59" s="104">
        <v>1</v>
      </c>
      <c r="S59" s="166">
        <f>SUM(O59:R59)</f>
        <v>5</v>
      </c>
      <c r="T59" s="168">
        <v>3</v>
      </c>
      <c r="U59" s="4"/>
    </row>
    <row r="60" spans="1:21" ht="12.75" customHeight="1">
      <c r="A60" s="160"/>
      <c r="B60" s="151"/>
      <c r="C60" s="151"/>
      <c r="D60" s="151"/>
      <c r="E60" s="22"/>
      <c r="F60" s="21"/>
      <c r="G60" s="18"/>
      <c r="H60" s="20" t="s">
        <v>215</v>
      </c>
      <c r="I60" s="166"/>
      <c r="J60" s="168"/>
      <c r="K60" s="160"/>
      <c r="L60" s="151"/>
      <c r="M60" s="151"/>
      <c r="N60" s="151"/>
      <c r="O60" s="22"/>
      <c r="P60" s="21"/>
      <c r="Q60" s="18"/>
      <c r="R60" s="20"/>
      <c r="S60" s="166"/>
      <c r="T60" s="168"/>
      <c r="U60" s="4"/>
    </row>
    <row r="61" spans="1:21" ht="12.75" customHeight="1">
      <c r="A61" s="160">
        <v>15</v>
      </c>
      <c r="B61" s="150" t="str">
        <f>VLOOKUP(A61,'пр.взвешивания'!B10:E67,2,FALSE)</f>
        <v>КОВАЛЬЧУК Анна Сергеевна</v>
      </c>
      <c r="C61" s="150" t="str">
        <f>VLOOKUP(B61,'пр.взвешивания'!C10:F67,2,FALSE)</f>
        <v>23.12.93 КМС</v>
      </c>
      <c r="D61" s="150" t="str">
        <f>VLOOKUP(A61,'пр.взвешивания'!B6:E63,4,FALSE)</f>
        <v>ЮФО Волгоградская  МО</v>
      </c>
      <c r="E61" s="105">
        <v>4</v>
      </c>
      <c r="F61" s="106">
        <v>0</v>
      </c>
      <c r="G61" s="107"/>
      <c r="H61" s="108">
        <v>4</v>
      </c>
      <c r="I61" s="166">
        <f>SUM(E61:H61)</f>
        <v>8</v>
      </c>
      <c r="J61" s="163">
        <v>1</v>
      </c>
      <c r="K61" s="160">
        <v>28</v>
      </c>
      <c r="L61" s="150" t="str">
        <f>VLOOKUP(K61,'пр.взвешивания'!$B$6:$E$63,2,FALSE)</f>
        <v>ОКУНЬ Екатерина Евгеньевна</v>
      </c>
      <c r="M61" s="150">
        <f>VLOOKUP(K61,'пр.взвешивания'!$B$6:$E$63,3,FALSE)</f>
        <v>34575</v>
      </c>
      <c r="N61" s="150" t="str">
        <f>VLOOKUP(K61,'пр.взвешивания'!$B$6:$E$63,4,FALSE)</f>
        <v>МОСКВА МО</v>
      </c>
      <c r="O61" s="105">
        <v>0</v>
      </c>
      <c r="P61" s="106">
        <v>0</v>
      </c>
      <c r="Q61" s="107"/>
      <c r="R61" s="108">
        <v>0</v>
      </c>
      <c r="S61" s="166">
        <f>SUM(O61:R61)</f>
        <v>0</v>
      </c>
      <c r="T61" s="163">
        <v>4</v>
      </c>
      <c r="U61" s="4"/>
    </row>
    <row r="62" spans="1:21" ht="12.75" customHeight="1">
      <c r="A62" s="160"/>
      <c r="B62" s="151"/>
      <c r="C62" s="151"/>
      <c r="D62" s="151"/>
      <c r="E62" s="22" t="s">
        <v>215</v>
      </c>
      <c r="F62" s="18"/>
      <c r="G62" s="23"/>
      <c r="H62" s="20" t="s">
        <v>194</v>
      </c>
      <c r="I62" s="166"/>
      <c r="J62" s="163"/>
      <c r="K62" s="160"/>
      <c r="L62" s="151"/>
      <c r="M62" s="151"/>
      <c r="N62" s="151"/>
      <c r="O62" s="22"/>
      <c r="P62" s="18"/>
      <c r="Q62" s="23"/>
      <c r="R62" s="20"/>
      <c r="S62" s="166"/>
      <c r="T62" s="163"/>
      <c r="U62" s="4"/>
    </row>
    <row r="63" spans="1:21" ht="12.75" customHeight="1">
      <c r="A63" s="160">
        <v>10</v>
      </c>
      <c r="B63" s="150" t="str">
        <f>VLOOKUP(A63,'пр.взвешивания'!B12:E69,2,FALSE)</f>
        <v>ПЕНЬКОВА Галина Николаевна</v>
      </c>
      <c r="C63" s="150" t="str">
        <f>VLOOKUP(B63,'пр.взвешивания'!C12:F69,2,FALSE)</f>
        <v>10.10.95 1</v>
      </c>
      <c r="D63" s="150" t="str">
        <f>VLOOKUP(C63,'пр.взвешивания'!D12:G69,2,FALSE)</f>
        <v>ЮФО Астраханская Астрахань Д</v>
      </c>
      <c r="E63" s="102">
        <v>0</v>
      </c>
      <c r="F63" s="104">
        <v>0</v>
      </c>
      <c r="G63" s="106">
        <v>0</v>
      </c>
      <c r="H63" s="109"/>
      <c r="I63" s="166">
        <f>SUM(E63:H63)</f>
        <v>0</v>
      </c>
      <c r="J63" s="163">
        <v>4</v>
      </c>
      <c r="K63" s="160">
        <v>25</v>
      </c>
      <c r="L63" s="150" t="str">
        <f>VLOOKUP(K63,'пр.взвешивания'!$B$6:$E$63,2,FALSE)</f>
        <v>САДОВНИКОВА Илона Игоревна</v>
      </c>
      <c r="M63" s="150" t="str">
        <f>VLOOKUP(K63,'пр.взвешивания'!$B$6:$E$63,3,FALSE)</f>
        <v>03.12.93 КМС</v>
      </c>
      <c r="N63" s="150" t="str">
        <f>VLOOKUP(K63,'пр.взвешивания'!$B$6:$E$63,4,FALSE)</f>
        <v>ПФО Пермский Березники ПР</v>
      </c>
      <c r="O63" s="102">
        <v>0</v>
      </c>
      <c r="P63" s="104">
        <v>3</v>
      </c>
      <c r="Q63" s="106">
        <v>3</v>
      </c>
      <c r="R63" s="109"/>
      <c r="S63" s="166">
        <f>SUM(O63:R63)</f>
        <v>6</v>
      </c>
      <c r="T63" s="163">
        <v>2</v>
      </c>
      <c r="U63" s="4"/>
    </row>
    <row r="64" spans="1:21" ht="12.75" customHeight="1" thickBot="1">
      <c r="A64" s="161"/>
      <c r="B64" s="162"/>
      <c r="C64" s="162"/>
      <c r="D64" s="162"/>
      <c r="E64" s="24"/>
      <c r="F64" s="25"/>
      <c r="G64" s="26"/>
      <c r="H64" s="27"/>
      <c r="I64" s="183"/>
      <c r="J64" s="164"/>
      <c r="K64" s="161"/>
      <c r="L64" s="162"/>
      <c r="M64" s="162"/>
      <c r="N64" s="162"/>
      <c r="O64" s="24"/>
      <c r="P64" s="25"/>
      <c r="Q64" s="26"/>
      <c r="R64" s="27"/>
      <c r="S64" s="183"/>
      <c r="T64" s="164"/>
      <c r="U64" s="4"/>
    </row>
    <row r="65" spans="1:22" ht="20.25" customHeight="1" thickBot="1">
      <c r="A65" s="70"/>
      <c r="B65" s="10"/>
      <c r="C65" s="219" t="s">
        <v>18</v>
      </c>
      <c r="D65" s="219"/>
      <c r="E65" s="219"/>
      <c r="F65" s="10"/>
      <c r="G65" s="10"/>
      <c r="H65" s="10"/>
      <c r="I65" s="10"/>
      <c r="J65" s="10"/>
      <c r="K65" s="70"/>
      <c r="L65" s="10"/>
      <c r="M65" s="237" t="s">
        <v>21</v>
      </c>
      <c r="N65" s="237"/>
      <c r="O65" s="237"/>
      <c r="P65" s="10"/>
      <c r="Q65" s="10"/>
      <c r="R65" s="10"/>
      <c r="S65" s="10"/>
      <c r="T65" s="10"/>
      <c r="U65" s="1"/>
      <c r="V65" s="1"/>
    </row>
    <row r="66" spans="1:22" ht="12.75" customHeight="1">
      <c r="A66" s="169">
        <v>4</v>
      </c>
      <c r="B66" s="135" t="str">
        <f>VLOOKUP(A66,'пр.взвешивания'!B1:E72,2,FALSE)</f>
        <v>КУЗЬМЯК  Юлия Юрьевна</v>
      </c>
      <c r="C66" s="135" t="str">
        <f>VLOOKUP(B66,'пр.взвешивания'!C1:F72,2,FALSE)</f>
        <v>12.06.93 1</v>
      </c>
      <c r="D66" s="135" t="str">
        <f>VLOOKUP(C66,'пр.взвешивания'!D1:G72,2,FALSE)</f>
        <v>МОСКВА МО</v>
      </c>
      <c r="E66" s="98"/>
      <c r="F66" s="99">
        <v>4</v>
      </c>
      <c r="G66" s="100">
        <v>3</v>
      </c>
      <c r="H66" s="101">
        <v>3</v>
      </c>
      <c r="I66" s="165">
        <f>SUM(E66:H66)</f>
        <v>10</v>
      </c>
      <c r="J66" s="167">
        <v>1</v>
      </c>
      <c r="K66" s="169">
        <v>18</v>
      </c>
      <c r="L66" s="135" t="str">
        <f>VLOOKUP(K66,'пр.взвешивания'!$B$6:$E$63,2,FALSE)</f>
        <v>ГИЛЯЗОВА Сабина Альбертовна</v>
      </c>
      <c r="M66" s="178" t="str">
        <f>VLOOKUP(K66,'пр.взвешивания'!$B$6:$E$63,3,FALSE)</f>
        <v>30.09.94 КМС</v>
      </c>
      <c r="N66" s="135" t="str">
        <f>VLOOKUP(K66,'пр.взвешивания'!$B$6:$E$63,4,FALSE)</f>
        <v>МОСКВА МКС</v>
      </c>
      <c r="O66" s="98"/>
      <c r="P66" s="99">
        <v>0</v>
      </c>
      <c r="Q66" s="100">
        <v>3</v>
      </c>
      <c r="R66" s="101">
        <v>3</v>
      </c>
      <c r="S66" s="165">
        <f>SUM(O66:R66)</f>
        <v>6</v>
      </c>
      <c r="T66" s="167">
        <v>2</v>
      </c>
      <c r="U66" s="1"/>
      <c r="V66" s="1"/>
    </row>
    <row r="67" spans="1:22" ht="12.75" customHeight="1">
      <c r="A67" s="160"/>
      <c r="B67" s="151"/>
      <c r="C67" s="151"/>
      <c r="D67" s="151"/>
      <c r="E67" s="17"/>
      <c r="F67" s="18" t="s">
        <v>216</v>
      </c>
      <c r="G67" s="19"/>
      <c r="H67" s="20"/>
      <c r="I67" s="166"/>
      <c r="J67" s="168"/>
      <c r="K67" s="160"/>
      <c r="L67" s="151"/>
      <c r="M67" s="199"/>
      <c r="N67" s="151"/>
      <c r="O67" s="17"/>
      <c r="P67" s="18"/>
      <c r="Q67" s="19"/>
      <c r="R67" s="20"/>
      <c r="S67" s="166"/>
      <c r="T67" s="168"/>
      <c r="U67" s="1"/>
      <c r="V67" s="1"/>
    </row>
    <row r="68" spans="1:22" ht="12.75" customHeight="1">
      <c r="A68" s="160">
        <v>15</v>
      </c>
      <c r="B68" s="150" t="str">
        <f>VLOOKUP(A68,'пр.взвешивания'!B1:E74,2,FALSE)</f>
        <v>КОВАЛЬЧУК Анна Сергеевна</v>
      </c>
      <c r="C68" s="150" t="str">
        <f>VLOOKUP(B68,'пр.взвешивания'!C1:F74,2,FALSE)</f>
        <v>23.12.93 КМС</v>
      </c>
      <c r="D68" s="150" t="str">
        <f>VLOOKUP(C68,'пр.взвешивания'!D1:G74,2,FALSE)</f>
        <v>ЮФО Волгоградская  МО</v>
      </c>
      <c r="E68" s="102">
        <v>0</v>
      </c>
      <c r="F68" s="103"/>
      <c r="G68" s="102">
        <v>4</v>
      </c>
      <c r="H68" s="104">
        <v>3</v>
      </c>
      <c r="I68" s="166">
        <f>SUM(E68:H68)</f>
        <v>7</v>
      </c>
      <c r="J68" s="168">
        <v>2</v>
      </c>
      <c r="K68" s="160">
        <v>26</v>
      </c>
      <c r="L68" s="150" t="str">
        <f>VLOOKUP(K68,'пр.взвешивания'!$B$6:$E$63,2,FALSE)</f>
        <v>ЯКУПОВА Эльвира Мухтаровна</v>
      </c>
      <c r="M68" s="150" t="str">
        <f>VLOOKUP(K68,'пр.взвешивания'!$B$6:$E$63,3,FALSE)</f>
        <v>26.05.93 1</v>
      </c>
      <c r="N68" s="150" t="str">
        <f>VLOOKUP(K68,'пр.взвешивания'!$B$6:$E$63,4,FALSE)</f>
        <v>ПФО Р.Башкортостан </v>
      </c>
      <c r="O68" s="102">
        <v>3</v>
      </c>
      <c r="P68" s="103"/>
      <c r="Q68" s="102">
        <v>3</v>
      </c>
      <c r="R68" s="104">
        <v>3</v>
      </c>
      <c r="S68" s="166">
        <f>SUM(O68:R68)</f>
        <v>9</v>
      </c>
      <c r="T68" s="168">
        <v>1</v>
      </c>
      <c r="U68" s="1"/>
      <c r="V68" s="1"/>
    </row>
    <row r="69" spans="1:22" ht="12.75" customHeight="1">
      <c r="A69" s="160"/>
      <c r="B69" s="151"/>
      <c r="C69" s="151"/>
      <c r="D69" s="151"/>
      <c r="E69" s="22"/>
      <c r="F69" s="21"/>
      <c r="G69" s="18"/>
      <c r="H69" s="20"/>
      <c r="I69" s="166"/>
      <c r="J69" s="168"/>
      <c r="K69" s="160"/>
      <c r="L69" s="151"/>
      <c r="M69" s="151"/>
      <c r="N69" s="151"/>
      <c r="O69" s="22"/>
      <c r="P69" s="21"/>
      <c r="Q69" s="18"/>
      <c r="R69" s="20"/>
      <c r="S69" s="166"/>
      <c r="T69" s="168"/>
      <c r="U69" s="1"/>
      <c r="V69" s="1"/>
    </row>
    <row r="70" spans="1:20" ht="12.75" customHeight="1">
      <c r="A70" s="160">
        <v>11</v>
      </c>
      <c r="B70" s="150" t="str">
        <f>VLOOKUP(A70,'пр.взвешивания'!B1:E76,2,FALSE)</f>
        <v>ЛАГУНОВА Наталья Александровна</v>
      </c>
      <c r="C70" s="150" t="str">
        <f>VLOOKUP(B70,'пр.взвешивания'!C1:F76,2,FALSE)</f>
        <v>23.09.94 КМС</v>
      </c>
      <c r="D70" s="150" t="str">
        <f>VLOOKUP(C70,'пр.взвешивания'!D1:G76,2,FALSE)</f>
        <v>УФО Курганская Курган МО</v>
      </c>
      <c r="E70" s="105">
        <v>1</v>
      </c>
      <c r="F70" s="106">
        <v>0</v>
      </c>
      <c r="G70" s="107"/>
      <c r="H70" s="108">
        <v>0</v>
      </c>
      <c r="I70" s="166">
        <f>SUM(E70:H70)</f>
        <v>1</v>
      </c>
      <c r="J70" s="163">
        <v>4</v>
      </c>
      <c r="K70" s="160">
        <v>25</v>
      </c>
      <c r="L70" s="150" t="str">
        <f>VLOOKUP(K70,'пр.взвешивания'!$B$6:$E$63,2,FALSE)</f>
        <v>САДОВНИКОВА Илона Игоревна</v>
      </c>
      <c r="M70" s="150" t="str">
        <f>VLOOKUP(K70,'пр.взвешивания'!$B$6:$E$63,3,FALSE)</f>
        <v>03.12.93 КМС</v>
      </c>
      <c r="N70" s="150" t="str">
        <f>VLOOKUP(K70,'пр.взвешивания'!$B$6:$E$63,4,FALSE)</f>
        <v>ПФО Пермский Березники ПР</v>
      </c>
      <c r="O70" s="105">
        <v>0</v>
      </c>
      <c r="P70" s="106">
        <v>0</v>
      </c>
      <c r="Q70" s="107"/>
      <c r="R70" s="108">
        <v>0</v>
      </c>
      <c r="S70" s="166">
        <f>SUM(O70:R70)</f>
        <v>0</v>
      </c>
      <c r="T70" s="163">
        <v>4</v>
      </c>
    </row>
    <row r="71" spans="1:20" ht="12.75" customHeight="1">
      <c r="A71" s="160"/>
      <c r="B71" s="151"/>
      <c r="C71" s="151"/>
      <c r="D71" s="151"/>
      <c r="E71" s="22"/>
      <c r="F71" s="18"/>
      <c r="G71" s="23"/>
      <c r="H71" s="20"/>
      <c r="I71" s="166"/>
      <c r="J71" s="163"/>
      <c r="K71" s="160"/>
      <c r="L71" s="151"/>
      <c r="M71" s="151"/>
      <c r="N71" s="151"/>
      <c r="O71" s="22"/>
      <c r="P71" s="18"/>
      <c r="Q71" s="23"/>
      <c r="R71" s="20"/>
      <c r="S71" s="166"/>
      <c r="T71" s="163"/>
    </row>
    <row r="72" spans="1:20" ht="12.75" customHeight="1">
      <c r="A72" s="160">
        <v>5</v>
      </c>
      <c r="B72" s="150" t="str">
        <f>VLOOKUP(A72,'пр.взвешивания'!B2:E78,2,FALSE)</f>
        <v>КОСТРОВА Юлия Витальевна</v>
      </c>
      <c r="C72" s="150" t="str">
        <f>VLOOKUP(B72,'пр.взвешивания'!C2:F78,2,FALSE)</f>
        <v>09.09.94 кмс</v>
      </c>
      <c r="D72" s="150" t="str">
        <f>VLOOKUP(C72,'пр.взвешивания'!D2:G78,2,FALSE)</f>
        <v>СФО Новосибирская Новосибирск МО</v>
      </c>
      <c r="E72" s="102">
        <v>1</v>
      </c>
      <c r="F72" s="104">
        <v>1</v>
      </c>
      <c r="G72" s="106">
        <v>4</v>
      </c>
      <c r="H72" s="109"/>
      <c r="I72" s="166">
        <f>SUM(E72:H72)</f>
        <v>6</v>
      </c>
      <c r="J72" s="163">
        <v>3</v>
      </c>
      <c r="K72" s="160">
        <v>21</v>
      </c>
      <c r="L72" s="150" t="str">
        <f>VLOOKUP(K72,'пр.взвешивания'!$B$6:$E$63,2,FALSE)</f>
        <v>КУРОЧКИНА Алина Сергеевна</v>
      </c>
      <c r="M72" s="150" t="str">
        <f>VLOOKUP(K72,'пр.взвешивания'!$B$6:$E$63,3,FALSE)</f>
        <v>24.02.94 КМС</v>
      </c>
      <c r="N72" s="150" t="str">
        <f>VLOOKUP(K72,'пр.взвешивания'!$B$6:$E$63,4,FALSE)</f>
        <v>ЦФО Брянская Брянск Д </v>
      </c>
      <c r="O72" s="102">
        <v>0</v>
      </c>
      <c r="P72" s="104">
        <v>0</v>
      </c>
      <c r="Q72" s="106">
        <v>3</v>
      </c>
      <c r="R72" s="109"/>
      <c r="S72" s="166">
        <f>SUM(O72:R72)</f>
        <v>3</v>
      </c>
      <c r="T72" s="163">
        <v>3</v>
      </c>
    </row>
    <row r="73" spans="1:20" ht="12.75" customHeight="1" thickBot="1">
      <c r="A73" s="161"/>
      <c r="B73" s="162"/>
      <c r="C73" s="162"/>
      <c r="D73" s="162"/>
      <c r="E73" s="24"/>
      <c r="F73" s="25"/>
      <c r="G73" s="26" t="s">
        <v>217</v>
      </c>
      <c r="H73" s="27"/>
      <c r="I73" s="183"/>
      <c r="J73" s="164"/>
      <c r="K73" s="161"/>
      <c r="L73" s="162"/>
      <c r="M73" s="162"/>
      <c r="N73" s="162"/>
      <c r="O73" s="24"/>
      <c r="P73" s="25"/>
      <c r="Q73" s="26"/>
      <c r="R73" s="27"/>
      <c r="S73" s="183"/>
      <c r="T73" s="164"/>
    </row>
    <row r="74" spans="1:20" ht="9" customHeight="1">
      <c r="A74" s="30"/>
      <c r="B74" s="61"/>
      <c r="C74" s="61"/>
      <c r="D74" s="61"/>
      <c r="E74" s="28"/>
      <c r="F74" s="28"/>
      <c r="G74" s="28"/>
      <c r="H74" s="62"/>
      <c r="I74" s="30"/>
      <c r="J74" s="30"/>
      <c r="K74" s="73"/>
      <c r="L74" s="73"/>
      <c r="M74" s="73"/>
      <c r="N74" s="73"/>
      <c r="O74" s="73"/>
      <c r="P74" s="73"/>
      <c r="Q74" s="73"/>
      <c r="R74" s="73"/>
      <c r="S74" s="10"/>
      <c r="T74" s="10"/>
    </row>
    <row r="75" spans="1:20" ht="12.75" customHeight="1" thickBot="1">
      <c r="A75" s="66"/>
      <c r="B75" s="74" t="s">
        <v>33</v>
      </c>
      <c r="C75" s="75"/>
      <c r="D75" s="75"/>
      <c r="E75" s="66"/>
      <c r="F75" s="66" t="s">
        <v>16</v>
      </c>
      <c r="G75" s="66"/>
      <c r="H75" s="66"/>
      <c r="I75" s="30"/>
      <c r="J75" s="30"/>
      <c r="K75" s="73"/>
      <c r="L75" s="73"/>
      <c r="M75" s="73"/>
      <c r="N75" s="73"/>
      <c r="O75" s="73"/>
      <c r="P75" s="73"/>
      <c r="Q75" s="73"/>
      <c r="R75" s="73"/>
      <c r="S75" s="10"/>
      <c r="T75" s="10"/>
    </row>
    <row r="76" spans="1:20" ht="12.75" customHeight="1" thickBot="1">
      <c r="A76" s="238">
        <v>4</v>
      </c>
      <c r="B76" s="230" t="str">
        <f>VLOOKUP(A76,'пр.взвешивания'!B6:G63,2,FALSE)</f>
        <v>КУЗЬМЯК  Юлия Юрьевна</v>
      </c>
      <c r="C76" s="230" t="str">
        <f>VLOOKUP(B76,'пр.взвешивания'!C6:H63,2,FALSE)</f>
        <v>12.06.93 1</v>
      </c>
      <c r="D76" s="232" t="str">
        <f>VLOOKUP(C76,'пр.взвешивания'!D6:I63,2,FALSE)</f>
        <v>МОСКВА МО</v>
      </c>
      <c r="E76" s="117"/>
      <c r="F76" s="117"/>
      <c r="G76" s="117"/>
      <c r="H76" s="117"/>
      <c r="I76" s="118"/>
      <c r="J76" s="16"/>
      <c r="K76" s="73"/>
      <c r="L76" s="73"/>
      <c r="M76" s="73"/>
      <c r="N76" s="73"/>
      <c r="O76" s="73"/>
      <c r="P76" s="73"/>
      <c r="Q76" s="73"/>
      <c r="R76" s="73"/>
      <c r="S76" s="10"/>
      <c r="T76" s="10"/>
    </row>
    <row r="77" spans="1:20" ht="12.75" customHeight="1">
      <c r="A77" s="229"/>
      <c r="B77" s="231"/>
      <c r="C77" s="231"/>
      <c r="D77" s="233"/>
      <c r="E77" s="127" t="s">
        <v>49</v>
      </c>
      <c r="F77" s="117"/>
      <c r="G77" s="117"/>
      <c r="H77" s="117"/>
      <c r="I77" s="119"/>
      <c r="J77" s="30"/>
      <c r="K77" s="73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.75" customHeight="1" thickBot="1">
      <c r="A78" s="229">
        <v>18</v>
      </c>
      <c r="B78" s="235" t="str">
        <f>VLOOKUP(A78,'пр.взвешивания'!B27:E84,2,FALSE)</f>
        <v>ГИЛЯЗОВА Сабина Альбертовна</v>
      </c>
      <c r="C78" s="150" t="str">
        <f>VLOOKUP(B78,'пр.взвешивания'!C27:F84,2,FALSE)</f>
        <v>30.09.94 КМС</v>
      </c>
      <c r="D78" s="198" t="str">
        <f>VLOOKUP(C78,'пр.взвешивания'!D27:G84,2,FALSE)</f>
        <v>МОСКВА МКС</v>
      </c>
      <c r="E78" s="120" t="s">
        <v>219</v>
      </c>
      <c r="F78" s="121"/>
      <c r="G78" s="122"/>
      <c r="H78" s="117"/>
      <c r="I78" s="119"/>
      <c r="J78" s="30"/>
      <c r="K78" s="73"/>
      <c r="L78" s="76" t="str">
        <f>HYPERLINK('[3]реквизиты'!$A$6)</f>
        <v>Гл. судья, судья МК</v>
      </c>
      <c r="M78" s="77"/>
      <c r="N78" s="77"/>
      <c r="O78" s="53"/>
      <c r="P78" s="78"/>
      <c r="Q78" s="79" t="str">
        <f>HYPERLINK('[3]реквизиты'!$G$6)</f>
        <v>Р.Г. Мухаметшин</v>
      </c>
      <c r="R78" s="53"/>
      <c r="S78" s="10"/>
      <c r="T78" s="10"/>
    </row>
    <row r="79" spans="1:20" ht="16.5" thickBot="1">
      <c r="A79" s="234"/>
      <c r="B79" s="236"/>
      <c r="C79" s="162"/>
      <c r="D79" s="205"/>
      <c r="E79" s="117"/>
      <c r="F79" s="123"/>
      <c r="G79" s="123"/>
      <c r="H79" s="128" t="s">
        <v>50</v>
      </c>
      <c r="I79" s="119"/>
      <c r="J79" s="30"/>
      <c r="K79" s="73"/>
      <c r="L79" s="77"/>
      <c r="M79" s="77"/>
      <c r="N79" s="80"/>
      <c r="O79" s="81"/>
      <c r="P79" s="82"/>
      <c r="Q79" s="83" t="str">
        <f>HYPERLINK('[3]реквизиты'!$G$7)</f>
        <v>/г. Краснокамск/</v>
      </c>
      <c r="R79" s="53"/>
      <c r="S79" s="10"/>
      <c r="T79" s="10"/>
    </row>
    <row r="80" spans="1:20" ht="13.5" thickBot="1">
      <c r="A80" s="228">
        <v>26</v>
      </c>
      <c r="B80" s="230" t="str">
        <f>VLOOKUP(A80,'пр.взвешивания'!B29:E86,2,FALSE)</f>
        <v>ЯКУПОВА Эльвира Мухтаровна</v>
      </c>
      <c r="C80" s="230" t="str">
        <f>VLOOKUP(B80,'пр.взвешивания'!C29:F86,2,FALSE)</f>
        <v>26.05.93 1</v>
      </c>
      <c r="D80" s="232" t="str">
        <f>VLOOKUP(A80,'пр.взвешивания'!B25:E82,4,FALSE)</f>
        <v>ПФО Р.Башкортостан </v>
      </c>
      <c r="E80" s="117"/>
      <c r="F80" s="123"/>
      <c r="G80" s="123"/>
      <c r="H80" s="124" t="s">
        <v>220</v>
      </c>
      <c r="I80" s="119"/>
      <c r="J80" s="30"/>
      <c r="K80" s="73"/>
      <c r="L80" s="84"/>
      <c r="M80" s="84"/>
      <c r="N80" s="85"/>
      <c r="O80" s="73"/>
      <c r="P80" s="81"/>
      <c r="Q80" s="53"/>
      <c r="R80" s="10"/>
      <c r="S80" s="10"/>
      <c r="T80" s="10"/>
    </row>
    <row r="81" spans="1:20" ht="15.75">
      <c r="A81" s="229"/>
      <c r="B81" s="231"/>
      <c r="C81" s="231"/>
      <c r="D81" s="233"/>
      <c r="E81" s="127" t="s">
        <v>50</v>
      </c>
      <c r="F81" s="125"/>
      <c r="G81" s="126"/>
      <c r="H81" s="117"/>
      <c r="I81" s="119"/>
      <c r="J81" s="30"/>
      <c r="K81" s="73"/>
      <c r="L81" s="76" t="str">
        <f>HYPERLINK('[2]реквизиты'!$A$22)</f>
        <v>Гл. секретарь, судья МК</v>
      </c>
      <c r="M81" s="77"/>
      <c r="N81" s="80"/>
      <c r="O81" s="81"/>
      <c r="P81" s="82"/>
      <c r="Q81" s="79" t="str">
        <f>HYPERLINK('[3]реквизиты'!$G$8)</f>
        <v>Н.Ю. Глушкова</v>
      </c>
      <c r="R81" s="53"/>
      <c r="S81" s="10"/>
      <c r="T81" s="10"/>
    </row>
    <row r="82" spans="1:20" ht="13.5" customHeight="1" thickBot="1">
      <c r="A82" s="229">
        <v>15</v>
      </c>
      <c r="B82" s="235" t="str">
        <f>VLOOKUP(A82,'пр.взвешивания'!B1:G69,2,FALSE)</f>
        <v>КОВАЛЬЧУК Анна Сергеевна</v>
      </c>
      <c r="C82" s="150" t="str">
        <f>VLOOKUP(B82,'пр.взвешивания'!C12:H69,2,FALSE)</f>
        <v>23.12.93 КМС</v>
      </c>
      <c r="D82" s="198" t="str">
        <f>VLOOKUP(C82,'пр.взвешивания'!D12:I69,2,FALSE)</f>
        <v>ЮФО Волгоградская  МО</v>
      </c>
      <c r="E82" s="120" t="s">
        <v>219</v>
      </c>
      <c r="F82" s="146"/>
      <c r="G82" s="117"/>
      <c r="H82" s="117"/>
      <c r="I82" s="119"/>
      <c r="J82" s="30"/>
      <c r="K82" s="73"/>
      <c r="L82" s="86"/>
      <c r="M82" s="86"/>
      <c r="N82" s="87"/>
      <c r="O82" s="81"/>
      <c r="P82" s="81"/>
      <c r="Q82" s="83" t="str">
        <f>HYPERLINK('[3]реквизиты'!$G$9)</f>
        <v>/г. Рязань/</v>
      </c>
      <c r="R82" s="53"/>
      <c r="S82" s="10"/>
      <c r="T82" s="10"/>
    </row>
    <row r="83" spans="1:20" ht="13.5" thickBot="1">
      <c r="A83" s="234"/>
      <c r="B83" s="236"/>
      <c r="C83" s="162"/>
      <c r="D83" s="205"/>
      <c r="E83" s="96"/>
      <c r="F83" s="146"/>
      <c r="G83" s="117"/>
      <c r="H83" s="117"/>
      <c r="I83" s="119"/>
      <c r="J83" s="30"/>
      <c r="K83" s="73"/>
      <c r="L83" s="73"/>
      <c r="M83" s="73"/>
      <c r="N83" s="73"/>
      <c r="O83" s="73"/>
      <c r="P83" s="73"/>
      <c r="Q83" s="73"/>
      <c r="R83" s="73"/>
      <c r="S83" s="10"/>
      <c r="T83" s="10"/>
    </row>
    <row r="84" spans="1:20" ht="12.75">
      <c r="A84" s="30"/>
      <c r="B84" s="88"/>
      <c r="C84" s="88"/>
      <c r="D84" s="88"/>
      <c r="E84" s="28"/>
      <c r="F84" s="28"/>
      <c r="G84" s="28"/>
      <c r="H84" s="62"/>
      <c r="I84" s="30"/>
      <c r="J84" s="30"/>
      <c r="K84" s="73"/>
      <c r="L84" s="73"/>
      <c r="M84" s="73"/>
      <c r="N84" s="73"/>
      <c r="O84" s="73"/>
      <c r="P84" s="73"/>
      <c r="Q84" s="73"/>
      <c r="R84" s="73"/>
      <c r="S84" s="10"/>
      <c r="T84" s="10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1"/>
      <c r="L85" s="1"/>
      <c r="M85" s="1"/>
      <c r="N85" s="1"/>
      <c r="O85" s="1"/>
      <c r="P85" s="1"/>
      <c r="Q85" s="1"/>
      <c r="R85" s="1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1"/>
      <c r="L86" s="1"/>
      <c r="M86" s="1"/>
      <c r="N86" s="1"/>
      <c r="O86" s="1"/>
      <c r="P86" s="1"/>
      <c r="Q86" s="1"/>
      <c r="R86" s="1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  <row r="91" spans="11:18" ht="12.75">
      <c r="K91" s="1"/>
      <c r="L91" s="1"/>
      <c r="M91" s="1"/>
      <c r="N91" s="1"/>
      <c r="O91" s="1"/>
      <c r="P91" s="1"/>
      <c r="Q91" s="1"/>
      <c r="R91" s="1"/>
    </row>
    <row r="92" spans="11:18" ht="12.75">
      <c r="K92" s="1"/>
      <c r="L92" s="1"/>
      <c r="M92" s="1"/>
      <c r="N92" s="1"/>
      <c r="O92" s="1"/>
      <c r="P92" s="1"/>
      <c r="Q92" s="1"/>
      <c r="R92" s="1"/>
    </row>
    <row r="93" spans="11:18" ht="12.75">
      <c r="K93" s="1"/>
      <c r="L93" s="1"/>
      <c r="M93" s="1"/>
      <c r="N93" s="1"/>
      <c r="O93" s="1"/>
      <c r="P93" s="1"/>
      <c r="Q93" s="1"/>
      <c r="R93" s="1"/>
    </row>
    <row r="94" spans="11:18" ht="12.75">
      <c r="K94" s="1"/>
      <c r="L94" s="1"/>
      <c r="M94" s="1"/>
      <c r="N94" s="1"/>
      <c r="O94" s="1"/>
      <c r="P94" s="1"/>
      <c r="Q94" s="1"/>
      <c r="R94" s="1"/>
    </row>
    <row r="95" spans="11:18" ht="12.75">
      <c r="K95" s="1"/>
      <c r="L95" s="1"/>
      <c r="M95" s="1"/>
      <c r="N95" s="1"/>
      <c r="O95" s="1"/>
      <c r="P95" s="1"/>
      <c r="Q95" s="1"/>
      <c r="R95" s="1"/>
    </row>
    <row r="96" spans="11:18" ht="12.75">
      <c r="K96" s="1"/>
      <c r="L96" s="1"/>
      <c r="M96" s="1"/>
      <c r="N96" s="1"/>
      <c r="O96" s="1"/>
      <c r="P96" s="1"/>
      <c r="Q96" s="1"/>
      <c r="R96" s="1"/>
    </row>
    <row r="97" spans="11:18" ht="12.75">
      <c r="K97" s="1"/>
      <c r="L97" s="1"/>
      <c r="M97" s="1"/>
      <c r="N97" s="1"/>
      <c r="O97" s="1"/>
      <c r="P97" s="1"/>
      <c r="Q97" s="1"/>
      <c r="R97" s="1"/>
    </row>
    <row r="98" spans="11:18" ht="12.75">
      <c r="K98" s="1"/>
      <c r="L98" s="1"/>
      <c r="M98" s="1"/>
      <c r="N98" s="1"/>
      <c r="O98" s="1"/>
      <c r="P98" s="1"/>
      <c r="Q98" s="1"/>
      <c r="R98" s="1"/>
    </row>
    <row r="99" spans="11:18" ht="12.75">
      <c r="K99" s="1"/>
      <c r="L99" s="1"/>
      <c r="M99" s="1"/>
      <c r="N99" s="1"/>
      <c r="O99" s="1"/>
      <c r="P99" s="1"/>
      <c r="Q99" s="1"/>
      <c r="R99" s="1"/>
    </row>
    <row r="100" spans="11:18" ht="12.75">
      <c r="K100" s="1"/>
      <c r="L100" s="1"/>
      <c r="M100" s="1"/>
      <c r="N100" s="1"/>
      <c r="O100" s="1"/>
      <c r="P100" s="1"/>
      <c r="Q100" s="1"/>
      <c r="R100" s="1"/>
    </row>
  </sheetData>
  <mergeCells count="379">
    <mergeCell ref="M65:O65"/>
    <mergeCell ref="A76:A77"/>
    <mergeCell ref="B76:B77"/>
    <mergeCell ref="C76:C77"/>
    <mergeCell ref="D76:D77"/>
    <mergeCell ref="M70:M71"/>
    <mergeCell ref="N70:N71"/>
    <mergeCell ref="M66:M67"/>
    <mergeCell ref="N66:N67"/>
    <mergeCell ref="A66:A67"/>
    <mergeCell ref="S70:S71"/>
    <mergeCell ref="T70:T71"/>
    <mergeCell ref="K72:K73"/>
    <mergeCell ref="L72:L73"/>
    <mergeCell ref="M72:M73"/>
    <mergeCell ref="N72:N73"/>
    <mergeCell ref="S72:S73"/>
    <mergeCell ref="T72:T73"/>
    <mergeCell ref="K70:K71"/>
    <mergeCell ref="L70:L71"/>
    <mergeCell ref="S66:S67"/>
    <mergeCell ref="T66:T67"/>
    <mergeCell ref="K68:K69"/>
    <mergeCell ref="L68:L69"/>
    <mergeCell ref="M68:M69"/>
    <mergeCell ref="N68:N69"/>
    <mergeCell ref="S68:S69"/>
    <mergeCell ref="T68:T69"/>
    <mergeCell ref="K66:K67"/>
    <mergeCell ref="L66:L67"/>
    <mergeCell ref="S63:S64"/>
    <mergeCell ref="T63:T64"/>
    <mergeCell ref="K61:K62"/>
    <mergeCell ref="L61:L62"/>
    <mergeCell ref="K63:K64"/>
    <mergeCell ref="L63:L64"/>
    <mergeCell ref="M63:M64"/>
    <mergeCell ref="N63:N64"/>
    <mergeCell ref="M61:M62"/>
    <mergeCell ref="N61:N62"/>
    <mergeCell ref="T57:T58"/>
    <mergeCell ref="S59:S60"/>
    <mergeCell ref="T59:T60"/>
    <mergeCell ref="S61:S62"/>
    <mergeCell ref="T61:T62"/>
    <mergeCell ref="L57:L58"/>
    <mergeCell ref="M57:M58"/>
    <mergeCell ref="N57:N58"/>
    <mergeCell ref="S57:S58"/>
    <mergeCell ref="K59:K60"/>
    <mergeCell ref="L59:L60"/>
    <mergeCell ref="M59:M60"/>
    <mergeCell ref="N59:N60"/>
    <mergeCell ref="T52:T53"/>
    <mergeCell ref="S54:S55"/>
    <mergeCell ref="T54:T55"/>
    <mergeCell ref="K54:K55"/>
    <mergeCell ref="L54:L55"/>
    <mergeCell ref="M54:M55"/>
    <mergeCell ref="N54:N55"/>
    <mergeCell ref="L52:L53"/>
    <mergeCell ref="M52:M53"/>
    <mergeCell ref="N52:N53"/>
    <mergeCell ref="S52:S53"/>
    <mergeCell ref="M50:M51"/>
    <mergeCell ref="N50:N51"/>
    <mergeCell ref="S50:S51"/>
    <mergeCell ref="T50:T51"/>
    <mergeCell ref="O46:R46"/>
    <mergeCell ref="S46:S47"/>
    <mergeCell ref="T46:T47"/>
    <mergeCell ref="S48:S49"/>
    <mergeCell ref="T48:T49"/>
    <mergeCell ref="C65:E65"/>
    <mergeCell ref="M45:O45"/>
    <mergeCell ref="K46:K47"/>
    <mergeCell ref="D48:D49"/>
    <mergeCell ref="D46:D47"/>
    <mergeCell ref="E46:H46"/>
    <mergeCell ref="I61:I62"/>
    <mergeCell ref="J61:J62"/>
    <mergeCell ref="I63:I64"/>
    <mergeCell ref="N48:N49"/>
    <mergeCell ref="A82:A83"/>
    <mergeCell ref="B82:B83"/>
    <mergeCell ref="C82:C83"/>
    <mergeCell ref="D82:D83"/>
    <mergeCell ref="A78:A79"/>
    <mergeCell ref="B78:B79"/>
    <mergeCell ref="C78:C79"/>
    <mergeCell ref="D78:D79"/>
    <mergeCell ref="A80:A81"/>
    <mergeCell ref="B80:B81"/>
    <mergeCell ref="C80:C81"/>
    <mergeCell ref="D80:D81"/>
    <mergeCell ref="N37:N38"/>
    <mergeCell ref="T37:T38"/>
    <mergeCell ref="K39:K40"/>
    <mergeCell ref="L39:L40"/>
    <mergeCell ref="M39:M40"/>
    <mergeCell ref="N39:N40"/>
    <mergeCell ref="S39:S40"/>
    <mergeCell ref="T39:T40"/>
    <mergeCell ref="K37:K38"/>
    <mergeCell ref="K32:K33"/>
    <mergeCell ref="L32:L33"/>
    <mergeCell ref="M32:M33"/>
    <mergeCell ref="N32:N33"/>
    <mergeCell ref="L35:L36"/>
    <mergeCell ref="M35:M36"/>
    <mergeCell ref="T21:T22"/>
    <mergeCell ref="T17:T18"/>
    <mergeCell ref="S19:S20"/>
    <mergeCell ref="T19:T20"/>
    <mergeCell ref="T30:T31"/>
    <mergeCell ref="S32:S33"/>
    <mergeCell ref="T32:T33"/>
    <mergeCell ref="T35:T36"/>
    <mergeCell ref="S35:S36"/>
    <mergeCell ref="M30:M31"/>
    <mergeCell ref="N26:N27"/>
    <mergeCell ref="N28:N29"/>
    <mergeCell ref="T28:T29"/>
    <mergeCell ref="L21:L22"/>
    <mergeCell ref="M21:M22"/>
    <mergeCell ref="N21:N22"/>
    <mergeCell ref="S21:S22"/>
    <mergeCell ref="J39:J40"/>
    <mergeCell ref="A1:T1"/>
    <mergeCell ref="K2:T2"/>
    <mergeCell ref="O3:T3"/>
    <mergeCell ref="S30:S31"/>
    <mergeCell ref="N30:N31"/>
    <mergeCell ref="K30:K31"/>
    <mergeCell ref="L30:L31"/>
    <mergeCell ref="M6:M7"/>
    <mergeCell ref="T26:T27"/>
    <mergeCell ref="K35:K36"/>
    <mergeCell ref="B43:J43"/>
    <mergeCell ref="K43:T43"/>
    <mergeCell ref="B44:J44"/>
    <mergeCell ref="O44:T44"/>
    <mergeCell ref="S37:S38"/>
    <mergeCell ref="N35:N36"/>
    <mergeCell ref="L37:L38"/>
    <mergeCell ref="M37:M38"/>
    <mergeCell ref="I39:I40"/>
    <mergeCell ref="A42:T42"/>
    <mergeCell ref="C45:E45"/>
    <mergeCell ref="A68:A69"/>
    <mergeCell ref="B68:B69"/>
    <mergeCell ref="C68:C69"/>
    <mergeCell ref="D68:D69"/>
    <mergeCell ref="J66:J67"/>
    <mergeCell ref="B66:B67"/>
    <mergeCell ref="C66:C67"/>
    <mergeCell ref="I66:I67"/>
    <mergeCell ref="D66:D67"/>
    <mergeCell ref="K21:K22"/>
    <mergeCell ref="J30:J31"/>
    <mergeCell ref="I32:I33"/>
    <mergeCell ref="J32:J33"/>
    <mergeCell ref="I28:I29"/>
    <mergeCell ref="K26:K27"/>
    <mergeCell ref="I48:I49"/>
    <mergeCell ref="J48:J49"/>
    <mergeCell ref="J52:J53"/>
    <mergeCell ref="S26:S27"/>
    <mergeCell ref="K28:K29"/>
    <mergeCell ref="L28:L29"/>
    <mergeCell ref="M28:M29"/>
    <mergeCell ref="S28:S29"/>
    <mergeCell ref="L26:L27"/>
    <mergeCell ref="M26:M27"/>
    <mergeCell ref="C70:C71"/>
    <mergeCell ref="D70:D71"/>
    <mergeCell ref="I68:I69"/>
    <mergeCell ref="J68:J69"/>
    <mergeCell ref="I54:I55"/>
    <mergeCell ref="J54:J55"/>
    <mergeCell ref="M46:M47"/>
    <mergeCell ref="N46:N47"/>
    <mergeCell ref="I46:I47"/>
    <mergeCell ref="J46:J47"/>
    <mergeCell ref="L46:L47"/>
    <mergeCell ref="M48:M49"/>
    <mergeCell ref="K48:K49"/>
    <mergeCell ref="L48:L49"/>
    <mergeCell ref="J59:J60"/>
    <mergeCell ref="I52:I53"/>
    <mergeCell ref="A72:A73"/>
    <mergeCell ref="B72:B73"/>
    <mergeCell ref="C72:C73"/>
    <mergeCell ref="D72:D73"/>
    <mergeCell ref="I70:I71"/>
    <mergeCell ref="J70:J71"/>
    <mergeCell ref="A70:A71"/>
    <mergeCell ref="B70:B71"/>
    <mergeCell ref="M19:M20"/>
    <mergeCell ref="N19:N20"/>
    <mergeCell ref="I72:I73"/>
    <mergeCell ref="J72:J73"/>
    <mergeCell ref="K50:K51"/>
    <mergeCell ref="K52:K53"/>
    <mergeCell ref="K57:K58"/>
    <mergeCell ref="I50:I51"/>
    <mergeCell ref="J50:J51"/>
    <mergeCell ref="I59:I60"/>
    <mergeCell ref="T14:T15"/>
    <mergeCell ref="L12:L13"/>
    <mergeCell ref="M12:M13"/>
    <mergeCell ref="N12:N13"/>
    <mergeCell ref="S12:S13"/>
    <mergeCell ref="L14:L15"/>
    <mergeCell ref="M14:M15"/>
    <mergeCell ref="N14:N15"/>
    <mergeCell ref="T12:T13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N17:N18"/>
    <mergeCell ref="K17:K18"/>
    <mergeCell ref="J8:J9"/>
    <mergeCell ref="S8:S9"/>
    <mergeCell ref="S14:S15"/>
    <mergeCell ref="S17:S18"/>
    <mergeCell ref="K14:K15"/>
    <mergeCell ref="L17:L18"/>
    <mergeCell ref="M17:M18"/>
    <mergeCell ref="I10:I11"/>
    <mergeCell ref="I12:I13"/>
    <mergeCell ref="N8:N9"/>
    <mergeCell ref="K12:K13"/>
    <mergeCell ref="J10:J11"/>
    <mergeCell ref="M8:M9"/>
    <mergeCell ref="J19:J20"/>
    <mergeCell ref="J14:J15"/>
    <mergeCell ref="J12:J13"/>
    <mergeCell ref="J17:J18"/>
    <mergeCell ref="K19:K20"/>
    <mergeCell ref="L19:L20"/>
    <mergeCell ref="A39:A40"/>
    <mergeCell ref="B39:B40"/>
    <mergeCell ref="C39:C40"/>
    <mergeCell ref="D39:D40"/>
    <mergeCell ref="A35:A36"/>
    <mergeCell ref="B35:B36"/>
    <mergeCell ref="C35:C36"/>
    <mergeCell ref="I35:I36"/>
    <mergeCell ref="A37:A38"/>
    <mergeCell ref="B37:B38"/>
    <mergeCell ref="C37:C38"/>
    <mergeCell ref="D37:D38"/>
    <mergeCell ref="A32:A33"/>
    <mergeCell ref="B32:B33"/>
    <mergeCell ref="C32:C33"/>
    <mergeCell ref="D32:D33"/>
    <mergeCell ref="C12:C13"/>
    <mergeCell ref="A14:A15"/>
    <mergeCell ref="C14:C15"/>
    <mergeCell ref="I17:I18"/>
    <mergeCell ref="I14:I15"/>
    <mergeCell ref="D17:D18"/>
    <mergeCell ref="D14:D15"/>
    <mergeCell ref="D12:D13"/>
    <mergeCell ref="A19:A20"/>
    <mergeCell ref="I6:I7"/>
    <mergeCell ref="A10:A11"/>
    <mergeCell ref="B10:B11"/>
    <mergeCell ref="C10:C11"/>
    <mergeCell ref="I8:I9"/>
    <mergeCell ref="D10:D11"/>
    <mergeCell ref="D6:D7"/>
    <mergeCell ref="A12:A13"/>
    <mergeCell ref="B12:B13"/>
    <mergeCell ref="A30:A31"/>
    <mergeCell ref="B30:B31"/>
    <mergeCell ref="C30:C31"/>
    <mergeCell ref="E6:H6"/>
    <mergeCell ref="A8:A9"/>
    <mergeCell ref="B8:B9"/>
    <mergeCell ref="C8:C9"/>
    <mergeCell ref="D8:D9"/>
    <mergeCell ref="A17:A18"/>
    <mergeCell ref="B17:B18"/>
    <mergeCell ref="A26:A27"/>
    <mergeCell ref="B26:B27"/>
    <mergeCell ref="C26:C27"/>
    <mergeCell ref="C28:C29"/>
    <mergeCell ref="A28:A29"/>
    <mergeCell ref="B28:B29"/>
    <mergeCell ref="A21:A22"/>
    <mergeCell ref="A23:A24"/>
    <mergeCell ref="B23:B24"/>
    <mergeCell ref="B21:B22"/>
    <mergeCell ref="J35:J36"/>
    <mergeCell ref="I30:I31"/>
    <mergeCell ref="I19:I20"/>
    <mergeCell ref="C17:C18"/>
    <mergeCell ref="J26:J27"/>
    <mergeCell ref="J28:J29"/>
    <mergeCell ref="I26:I27"/>
    <mergeCell ref="J21:J22"/>
    <mergeCell ref="J23:J24"/>
    <mergeCell ref="I21:I22"/>
    <mergeCell ref="C21:C22"/>
    <mergeCell ref="D21:D22"/>
    <mergeCell ref="B14:B15"/>
    <mergeCell ref="I23:I24"/>
    <mergeCell ref="B19:B20"/>
    <mergeCell ref="C19:C20"/>
    <mergeCell ref="D19:D20"/>
    <mergeCell ref="A48:A49"/>
    <mergeCell ref="B48:B49"/>
    <mergeCell ref="J37:J38"/>
    <mergeCell ref="C23:C24"/>
    <mergeCell ref="D23:D24"/>
    <mergeCell ref="D30:D31"/>
    <mergeCell ref="D26:D27"/>
    <mergeCell ref="D35:D36"/>
    <mergeCell ref="I37:I38"/>
    <mergeCell ref="D28:D29"/>
    <mergeCell ref="D54:D55"/>
    <mergeCell ref="A52:A53"/>
    <mergeCell ref="B52:B53"/>
    <mergeCell ref="C52:C53"/>
    <mergeCell ref="D52:D53"/>
    <mergeCell ref="J63:J64"/>
    <mergeCell ref="I57:I58"/>
    <mergeCell ref="J57:J58"/>
    <mergeCell ref="A57:A58"/>
    <mergeCell ref="B57:B58"/>
    <mergeCell ref="A59:A60"/>
    <mergeCell ref="B59:B60"/>
    <mergeCell ref="C59:C60"/>
    <mergeCell ref="D59:D60"/>
    <mergeCell ref="C57:C58"/>
    <mergeCell ref="D63:D64"/>
    <mergeCell ref="D57:D58"/>
    <mergeCell ref="A61:A62"/>
    <mergeCell ref="B61:B62"/>
    <mergeCell ref="C61:C62"/>
    <mergeCell ref="D61:D62"/>
    <mergeCell ref="C6:C7"/>
    <mergeCell ref="A63:A64"/>
    <mergeCell ref="B63:B64"/>
    <mergeCell ref="C63:C64"/>
    <mergeCell ref="A54:A55"/>
    <mergeCell ref="B54:B55"/>
    <mergeCell ref="C54:C55"/>
    <mergeCell ref="B46:B47"/>
    <mergeCell ref="C46:C47"/>
    <mergeCell ref="C48:C49"/>
    <mergeCell ref="A46:A47"/>
    <mergeCell ref="B2:J2"/>
    <mergeCell ref="B3:J3"/>
    <mergeCell ref="K4:L4"/>
    <mergeCell ref="K6:K7"/>
    <mergeCell ref="L6:L7"/>
    <mergeCell ref="A4:C4"/>
    <mergeCell ref="J6:J7"/>
    <mergeCell ref="A6:A7"/>
    <mergeCell ref="B6:B7"/>
    <mergeCell ref="F82:F83"/>
    <mergeCell ref="T6:T7"/>
    <mergeCell ref="A50:A51"/>
    <mergeCell ref="B50:B51"/>
    <mergeCell ref="C50:C51"/>
    <mergeCell ref="D50:D51"/>
    <mergeCell ref="L50:L51"/>
    <mergeCell ref="N6:N7"/>
    <mergeCell ref="O6:R6"/>
    <mergeCell ref="S6:S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258" t="str">
        <f>'[3]реквизиты'!$A$2</f>
        <v>Первенство России среди девушек 1993-94 гг.р.</v>
      </c>
      <c r="B1" s="259"/>
      <c r="C1" s="259"/>
      <c r="D1" s="259"/>
      <c r="E1" s="259"/>
      <c r="F1" s="259"/>
      <c r="G1" s="259"/>
      <c r="H1" s="260"/>
    </row>
    <row r="2" spans="1:8" ht="12.75">
      <c r="A2" s="261" t="str">
        <f>'[3]реквизиты'!$A$3</f>
        <v>11-15 февраля 2011 г.    г. Челябинск</v>
      </c>
      <c r="B2" s="261"/>
      <c r="C2" s="261"/>
      <c r="D2" s="261"/>
      <c r="E2" s="261"/>
      <c r="F2" s="261"/>
      <c r="G2" s="261"/>
      <c r="H2" s="261"/>
    </row>
    <row r="3" spans="1:8" ht="18.75" thickBot="1">
      <c r="A3" s="262" t="s">
        <v>51</v>
      </c>
      <c r="B3" s="262"/>
      <c r="C3" s="262"/>
      <c r="D3" s="262"/>
      <c r="E3" s="262"/>
      <c r="F3" s="262"/>
      <c r="G3" s="262"/>
      <c r="H3" s="262"/>
    </row>
    <row r="4" spans="2:8" ht="18.75" thickBot="1">
      <c r="B4" s="90"/>
      <c r="C4" s="91"/>
      <c r="D4" s="263" t="str">
        <f>'пр.взвешивания'!E3</f>
        <v>в.к.     48       кг.</v>
      </c>
      <c r="E4" s="264"/>
      <c r="F4" s="265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255" t="s">
        <v>52</v>
      </c>
      <c r="B6" s="248" t="str">
        <f>VLOOKUP(J6,'пр.взвешивания'!B7:G72,2,FALSE)</f>
        <v>ЯКУПОВА Эльвира Мухтаровна</v>
      </c>
      <c r="C6" s="248"/>
      <c r="D6" s="248"/>
      <c r="E6" s="248"/>
      <c r="F6" s="248"/>
      <c r="G6" s="248"/>
      <c r="H6" s="241" t="str">
        <f>VLOOKUP(J6,'пр.взвешивания'!B7:G72,3,FALSE)</f>
        <v>26.05.93 1</v>
      </c>
      <c r="I6" s="91"/>
      <c r="J6" s="92">
        <v>26</v>
      </c>
    </row>
    <row r="7" spans="1:10" ht="18">
      <c r="A7" s="256"/>
      <c r="B7" s="249"/>
      <c r="C7" s="249"/>
      <c r="D7" s="249"/>
      <c r="E7" s="249"/>
      <c r="F7" s="249"/>
      <c r="G7" s="249"/>
      <c r="H7" s="250"/>
      <c r="I7" s="91"/>
      <c r="J7" s="92"/>
    </row>
    <row r="8" spans="1:10" ht="18">
      <c r="A8" s="256"/>
      <c r="B8" s="251" t="str">
        <f>VLOOKUP(J6,'пр.взвешивания'!B7:G72,4,FALSE)</f>
        <v>ПФО Р.Башкортостан </v>
      </c>
      <c r="C8" s="251"/>
      <c r="D8" s="251"/>
      <c r="E8" s="251"/>
      <c r="F8" s="251"/>
      <c r="G8" s="251"/>
      <c r="H8" s="250"/>
      <c r="I8" s="91"/>
      <c r="J8" s="92"/>
    </row>
    <row r="9" spans="1:10" ht="18.75" thickBot="1">
      <c r="A9" s="257"/>
      <c r="B9" s="243"/>
      <c r="C9" s="243"/>
      <c r="D9" s="243"/>
      <c r="E9" s="243"/>
      <c r="F9" s="243"/>
      <c r="G9" s="243"/>
      <c r="H9" s="244"/>
      <c r="I9" s="91"/>
      <c r="J9" s="92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8">
      <c r="A11" s="252" t="s">
        <v>53</v>
      </c>
      <c r="B11" s="248" t="str">
        <f>VLOOKUP(J11,'пр.взвешивания'!B1:G77,2,FALSE)</f>
        <v>ГИЛЯЗОВА Сабина Альбертовна</v>
      </c>
      <c r="C11" s="248"/>
      <c r="D11" s="248"/>
      <c r="E11" s="248"/>
      <c r="F11" s="248"/>
      <c r="G11" s="248"/>
      <c r="H11" s="241" t="str">
        <f>VLOOKUP(J11,'пр.взвешивания'!B1:G77,3,FALSE)</f>
        <v>30.09.94 КМС</v>
      </c>
      <c r="I11" s="91"/>
      <c r="J11" s="92">
        <v>18</v>
      </c>
    </row>
    <row r="12" spans="1:10" ht="18">
      <c r="A12" s="253"/>
      <c r="B12" s="249"/>
      <c r="C12" s="249"/>
      <c r="D12" s="249"/>
      <c r="E12" s="249"/>
      <c r="F12" s="249"/>
      <c r="G12" s="249"/>
      <c r="H12" s="250"/>
      <c r="I12" s="91"/>
      <c r="J12" s="92"/>
    </row>
    <row r="13" spans="1:10" ht="18">
      <c r="A13" s="253"/>
      <c r="B13" s="251" t="str">
        <f>VLOOKUP(J11,'пр.взвешивания'!B1:G77,4,FALSE)</f>
        <v>МОСКВА МКС</v>
      </c>
      <c r="C13" s="251"/>
      <c r="D13" s="251"/>
      <c r="E13" s="251"/>
      <c r="F13" s="251"/>
      <c r="G13" s="251"/>
      <c r="H13" s="250"/>
      <c r="I13" s="91"/>
      <c r="J13" s="92"/>
    </row>
    <row r="14" spans="1:10" ht="18.75" thickBot="1">
      <c r="A14" s="254"/>
      <c r="B14" s="243"/>
      <c r="C14" s="243"/>
      <c r="D14" s="243"/>
      <c r="E14" s="243"/>
      <c r="F14" s="243"/>
      <c r="G14" s="243"/>
      <c r="H14" s="244"/>
      <c r="I14" s="91"/>
      <c r="J14" s="92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92"/>
    </row>
    <row r="16" spans="1:10" ht="18">
      <c r="A16" s="245" t="s">
        <v>54</v>
      </c>
      <c r="B16" s="248" t="str">
        <f>VLOOKUP(J16,'пр.взвешивания'!B1:G82,2,FALSE)</f>
        <v>КУЗЬМЯК  Юлия Юрьевна</v>
      </c>
      <c r="C16" s="248"/>
      <c r="D16" s="248"/>
      <c r="E16" s="248"/>
      <c r="F16" s="248"/>
      <c r="G16" s="248"/>
      <c r="H16" s="241" t="str">
        <f>VLOOKUP(J16,'пр.взвешивания'!B1:G82,3,FALSE)</f>
        <v>12.06.93 1</v>
      </c>
      <c r="I16" s="91"/>
      <c r="J16" s="92">
        <v>4</v>
      </c>
    </row>
    <row r="17" spans="1:10" ht="18">
      <c r="A17" s="246"/>
      <c r="B17" s="249"/>
      <c r="C17" s="249"/>
      <c r="D17" s="249"/>
      <c r="E17" s="249"/>
      <c r="F17" s="249"/>
      <c r="G17" s="249"/>
      <c r="H17" s="250"/>
      <c r="I17" s="91"/>
      <c r="J17" s="92"/>
    </row>
    <row r="18" spans="1:10" ht="18">
      <c r="A18" s="246"/>
      <c r="B18" s="251" t="str">
        <f>VLOOKUP(J16,'пр.взвешивания'!B1:G82,4,FALSE)</f>
        <v>МОСКВА МО</v>
      </c>
      <c r="C18" s="251"/>
      <c r="D18" s="251"/>
      <c r="E18" s="251"/>
      <c r="F18" s="251"/>
      <c r="G18" s="251"/>
      <c r="H18" s="250"/>
      <c r="I18" s="91"/>
      <c r="J18" s="92"/>
    </row>
    <row r="19" spans="1:10" ht="18.75" thickBot="1">
      <c r="A19" s="247"/>
      <c r="B19" s="243"/>
      <c r="C19" s="243"/>
      <c r="D19" s="243"/>
      <c r="E19" s="243"/>
      <c r="F19" s="243"/>
      <c r="G19" s="243"/>
      <c r="H19" s="244"/>
      <c r="I19" s="91"/>
      <c r="J19" s="92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8" customHeight="1">
      <c r="A21" s="245" t="s">
        <v>54</v>
      </c>
      <c r="B21" s="248" t="str">
        <f>VLOOKUP(J21,'пр.взвешивания'!B7:G87,2,FALSE)</f>
        <v>КОВАЛЬЧУК Анна Сергеевна</v>
      </c>
      <c r="C21" s="248"/>
      <c r="D21" s="248"/>
      <c r="E21" s="248"/>
      <c r="F21" s="248"/>
      <c r="G21" s="248"/>
      <c r="H21" s="241" t="str">
        <f>VLOOKUP(J21,'пр.взвешивания'!B7:G87,3,FALSE)</f>
        <v>23.12.93 КМС</v>
      </c>
      <c r="I21" s="91"/>
      <c r="J21" s="92">
        <v>15</v>
      </c>
    </row>
    <row r="22" spans="1:10" ht="18" customHeight="1">
      <c r="A22" s="246"/>
      <c r="B22" s="249"/>
      <c r="C22" s="249"/>
      <c r="D22" s="249"/>
      <c r="E22" s="249"/>
      <c r="F22" s="249"/>
      <c r="G22" s="249"/>
      <c r="H22" s="250"/>
      <c r="I22" s="91"/>
      <c r="J22" s="92"/>
    </row>
    <row r="23" spans="1:9" ht="18">
      <c r="A23" s="246"/>
      <c r="B23" s="251" t="str">
        <f>VLOOKUP(J21,'пр.взвешивания'!B7:G87,4,FALSE)</f>
        <v>ЮФО Волгоградская  МО</v>
      </c>
      <c r="C23" s="251"/>
      <c r="D23" s="251"/>
      <c r="E23" s="251"/>
      <c r="F23" s="251"/>
      <c r="G23" s="251"/>
      <c r="H23" s="250"/>
      <c r="I23" s="91"/>
    </row>
    <row r="24" spans="1:9" ht="18.75" thickBot="1">
      <c r="A24" s="247"/>
      <c r="B24" s="243"/>
      <c r="C24" s="243"/>
      <c r="D24" s="243"/>
      <c r="E24" s="243"/>
      <c r="F24" s="243"/>
      <c r="G24" s="243"/>
      <c r="H24" s="24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55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239" t="str">
        <f>VLOOKUP(J28,'пр.взвешивания'!B7:G72,6,FALSE)</f>
        <v>Пивоварова ЭМ</v>
      </c>
      <c r="B28" s="240"/>
      <c r="C28" s="240"/>
      <c r="D28" s="240"/>
      <c r="E28" s="240"/>
      <c r="F28" s="240"/>
      <c r="G28" s="240"/>
      <c r="H28" s="241"/>
      <c r="J28">
        <v>26</v>
      </c>
    </row>
    <row r="29" spans="1:8" ht="13.5" thickBot="1">
      <c r="A29" s="242"/>
      <c r="B29" s="243"/>
      <c r="C29" s="243"/>
      <c r="D29" s="243"/>
      <c r="E29" s="243"/>
      <c r="F29" s="243"/>
      <c r="G29" s="243"/>
      <c r="H29" s="244"/>
    </row>
    <row r="32" spans="1:8" ht="18">
      <c r="A32" s="91" t="s">
        <v>56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71"/>
  <sheetViews>
    <sheetView tabSelected="1" workbookViewId="0" topLeftCell="A1">
      <selection activeCell="E31" sqref="E31:E32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25.7109375" style="0" customWidth="1"/>
    <col min="5" max="5" width="21.140625" style="0" customWidth="1"/>
    <col min="6" max="6" width="8.140625" style="0" customWidth="1"/>
    <col min="7" max="7" width="23.140625" style="0" customWidth="1"/>
  </cols>
  <sheetData>
    <row r="1" spans="1:7" ht="20.25" customHeight="1" thickBot="1">
      <c r="A1" s="266" t="s">
        <v>44</v>
      </c>
      <c r="B1" s="266"/>
      <c r="C1" s="266"/>
      <c r="D1" s="266"/>
      <c r="E1" s="266"/>
      <c r="F1" s="266"/>
      <c r="G1" s="266"/>
    </row>
    <row r="2" spans="1:7" ht="17.25" customHeight="1" thickBot="1">
      <c r="A2" s="267" t="s">
        <v>34</v>
      </c>
      <c r="B2" s="267"/>
      <c r="C2" s="268"/>
      <c r="D2" s="269" t="str">
        <f>HYPERLINK('[3]реквизиты'!$A$2)</f>
        <v>Первенство России среди девушек 1993-94 гг.р.</v>
      </c>
      <c r="E2" s="270"/>
      <c r="F2" s="270"/>
      <c r="G2" s="271"/>
    </row>
    <row r="3" spans="2:7" ht="20.25" customHeight="1" thickBot="1">
      <c r="B3" s="52"/>
      <c r="C3" s="272" t="str">
        <f>HYPERLINK('[3]реквизиты'!$A$3)</f>
        <v>11-15 февраля 2011 г.    г. Челябинск</v>
      </c>
      <c r="D3" s="272"/>
      <c r="E3" s="273"/>
      <c r="F3" s="274" t="str">
        <f>'пр.взвешивания'!E3</f>
        <v>в.к.     48       кг.</v>
      </c>
      <c r="G3" s="275"/>
    </row>
    <row r="4" spans="1:7" ht="3.75" customHeight="1" thickBot="1">
      <c r="A4" s="46"/>
      <c r="B4" s="46"/>
      <c r="C4" s="46"/>
      <c r="D4" s="47"/>
      <c r="E4" s="47"/>
      <c r="F4" s="48"/>
      <c r="G4" s="49"/>
    </row>
    <row r="5" spans="1:7" ht="9.75" customHeight="1">
      <c r="A5" s="294" t="s">
        <v>17</v>
      </c>
      <c r="B5" s="296" t="s">
        <v>0</v>
      </c>
      <c r="C5" s="298" t="s">
        <v>1</v>
      </c>
      <c r="D5" s="300" t="s">
        <v>12</v>
      </c>
      <c r="E5" s="302" t="s">
        <v>13</v>
      </c>
      <c r="F5" s="302" t="s">
        <v>14</v>
      </c>
      <c r="G5" s="308" t="s">
        <v>15</v>
      </c>
    </row>
    <row r="6" spans="1:7" ht="9.75" customHeight="1" thickBot="1">
      <c r="A6" s="295"/>
      <c r="B6" s="297"/>
      <c r="C6" s="299"/>
      <c r="D6" s="301"/>
      <c r="E6" s="303"/>
      <c r="F6" s="303"/>
      <c r="G6" s="309"/>
    </row>
    <row r="7" spans="1:7" ht="9.75" customHeight="1">
      <c r="A7" s="368" t="s">
        <v>46</v>
      </c>
      <c r="B7" s="304">
        <v>26</v>
      </c>
      <c r="C7" s="306" t="str">
        <f>VLOOKUP(B7,'пр.взвешивания'!B6:G153,2,FALSE)</f>
        <v>ЯКУПОВА Эльвира Мухтаровна</v>
      </c>
      <c r="D7" s="307" t="str">
        <f>VLOOKUP(B7,'пр.взвешивания'!B6:G608,3,FALSE)</f>
        <v>26.05.93 1</v>
      </c>
      <c r="E7" s="310" t="str">
        <f>VLOOKUP(B7,'пр.взвешивания'!B6:G91,4,FALSE)</f>
        <v>ПФО Р.Башкортостан </v>
      </c>
      <c r="F7" s="307">
        <f>VLOOKUP(B7,'пр.взвешивания'!B6:G181,5)</f>
        <v>0</v>
      </c>
      <c r="G7" s="311" t="str">
        <f>VLOOKUP(B7,'пр.взвешивания'!B6:G132,6,FALSE)</f>
        <v>Пивоварова ЭМ</v>
      </c>
    </row>
    <row r="8" spans="1:7" ht="9.75" customHeight="1">
      <c r="A8" s="369"/>
      <c r="B8" s="305"/>
      <c r="C8" s="290"/>
      <c r="D8" s="278"/>
      <c r="E8" s="276"/>
      <c r="F8" s="278"/>
      <c r="G8" s="280"/>
    </row>
    <row r="9" spans="1:7" ht="9.75" customHeight="1">
      <c r="A9" s="370" t="s">
        <v>47</v>
      </c>
      <c r="B9" s="292">
        <v>18</v>
      </c>
      <c r="C9" s="290" t="str">
        <f>VLOOKUP(B9,'пр.взвешивания'!B4:G155,2,FALSE)</f>
        <v>ГИЛЯЗОВА Сабина Альбертовна</v>
      </c>
      <c r="D9" s="282" t="str">
        <f>VLOOKUP(B9,'пр.взвешивания'!B4:G610,3,FALSE)</f>
        <v>30.09.94 КМС</v>
      </c>
      <c r="E9" s="276" t="str">
        <f>VLOOKUP(B9,'пр.взвешивания'!B4:G93,4,FALSE)</f>
        <v>МОСКВА МКС</v>
      </c>
      <c r="F9" s="282" t="str">
        <f>VLOOKUP(B9,'пр.взвешивания'!B5:G183,5)</f>
        <v>7508352777</v>
      </c>
      <c r="G9" s="284" t="str">
        <f>VLOOKUP(B9,'пр.взвешивания'!B4:G134,6,FALSE)</f>
        <v>Щенов АВ Коржавин НВ</v>
      </c>
    </row>
    <row r="10" spans="1:7" ht="9.75" customHeight="1">
      <c r="A10" s="370"/>
      <c r="B10" s="293"/>
      <c r="C10" s="290"/>
      <c r="D10" s="283"/>
      <c r="E10" s="276"/>
      <c r="F10" s="283"/>
      <c r="G10" s="285"/>
    </row>
    <row r="11" spans="1:7" ht="9.75" customHeight="1">
      <c r="A11" s="371" t="s">
        <v>48</v>
      </c>
      <c r="B11" s="292">
        <v>15</v>
      </c>
      <c r="C11" s="290" t="str">
        <f>VLOOKUP(B11,'пр.взвешивания'!B4:G157,2,FALSE)</f>
        <v>КОВАЛЬЧУК Анна Сергеевна</v>
      </c>
      <c r="D11" s="282" t="str">
        <f>VLOOKUP(B11,'пр.взвешивания'!B4:G612,3,FALSE)</f>
        <v>23.12.93 КМС</v>
      </c>
      <c r="E11" s="276" t="str">
        <f>VLOOKUP(B11,'пр.взвешивания'!B4:G95,4,FALSE)</f>
        <v>ЮФО Волгоградская  МО</v>
      </c>
      <c r="F11" s="282" t="str">
        <f>VLOOKUP(B11,'пр.взвешивания'!B4:G185,5)</f>
        <v>1807075051</v>
      </c>
      <c r="G11" s="284" t="str">
        <f>VLOOKUP(B11,'пр.взвешивания'!B2:G136,6,FALSE)</f>
        <v>Иващенко ГМ</v>
      </c>
    </row>
    <row r="12" spans="1:7" ht="9.75" customHeight="1">
      <c r="A12" s="371"/>
      <c r="B12" s="293"/>
      <c r="C12" s="290"/>
      <c r="D12" s="283"/>
      <c r="E12" s="276"/>
      <c r="F12" s="283"/>
      <c r="G12" s="285"/>
    </row>
    <row r="13" spans="1:7" ht="9.75" customHeight="1">
      <c r="A13" s="371" t="s">
        <v>48</v>
      </c>
      <c r="B13" s="292">
        <v>4</v>
      </c>
      <c r="C13" s="290" t="str">
        <f>VLOOKUP(B13,'пр.взвешивания'!B1:G159,2,FALSE)</f>
        <v>КУЗЬМЯК  Юлия Юрьевна</v>
      </c>
      <c r="D13" s="282" t="str">
        <f>VLOOKUP(B13,'пр.взвешивания'!B1:G614,3,FALSE)</f>
        <v>12.06.93 1</v>
      </c>
      <c r="E13" s="276" t="str">
        <f>VLOOKUP(B13,'пр.взвешивания'!B1:G97,4,FALSE)</f>
        <v>МОСКВА МО</v>
      </c>
      <c r="F13" s="282">
        <f>VLOOKUP(B13,'пр.взвешивания'!B1:G187,5)</f>
        <v>0</v>
      </c>
      <c r="G13" s="284" t="str">
        <f>VLOOKUP(B13,'пр.взвешивания'!B1:G138,6,FALSE)</f>
        <v>Коржавин нв</v>
      </c>
    </row>
    <row r="14" spans="1:7" ht="9.75" customHeight="1">
      <c r="A14" s="371"/>
      <c r="B14" s="293"/>
      <c r="C14" s="290"/>
      <c r="D14" s="283"/>
      <c r="E14" s="276"/>
      <c r="F14" s="283"/>
      <c r="G14" s="285"/>
    </row>
    <row r="15" spans="1:7" ht="9.75" customHeight="1">
      <c r="A15" s="286" t="s">
        <v>221</v>
      </c>
      <c r="B15" s="292">
        <v>5</v>
      </c>
      <c r="C15" s="290" t="str">
        <f>VLOOKUP(B15,'пр.взвешивания'!B1:G161,2,FALSE)</f>
        <v>КОСТРОВА Юлия Витальевна</v>
      </c>
      <c r="D15" s="282" t="str">
        <f>VLOOKUP(B15,'пр.взвешивания'!B1:G616,3,FALSE)</f>
        <v>09.09.94 кмс</v>
      </c>
      <c r="E15" s="276" t="str">
        <f>VLOOKUP(B15,'пр.взвешивания'!B1:G99,4,FALSE)</f>
        <v>СФО Новосибирская Новосибирск МО</v>
      </c>
      <c r="F15" s="282">
        <f>VLOOKUP(B15,'пр.взвешивания'!B1:G189,5)</f>
        <v>0</v>
      </c>
      <c r="G15" s="284" t="str">
        <f>VLOOKUP(B15,'пр.взвешивания'!B1:G140,6,FALSE)</f>
        <v>Ведерикова ЕВ</v>
      </c>
    </row>
    <row r="16" spans="1:7" ht="9.75" customHeight="1">
      <c r="A16" s="286"/>
      <c r="B16" s="293"/>
      <c r="C16" s="290"/>
      <c r="D16" s="283"/>
      <c r="E16" s="276"/>
      <c r="F16" s="283"/>
      <c r="G16" s="285"/>
    </row>
    <row r="17" spans="1:7" ht="9.75" customHeight="1">
      <c r="A17" s="286" t="s">
        <v>221</v>
      </c>
      <c r="B17" s="292">
        <v>21</v>
      </c>
      <c r="C17" s="290" t="str">
        <f>VLOOKUP(B17,'пр.взвешивания'!B1:G163,2,FALSE)</f>
        <v>КУРОЧКИНА Алина Сергеевна</v>
      </c>
      <c r="D17" s="282" t="str">
        <f>VLOOKUP(B17,'пр.взвешивания'!B1:G618,3,FALSE)</f>
        <v>24.02.94 КМС</v>
      </c>
      <c r="E17" s="276" t="str">
        <f>VLOOKUP(B17,'пр.взвешивания'!B1:G101,4,FALSE)</f>
        <v>ЦФО Брянская Брянск Д </v>
      </c>
      <c r="F17" s="282" t="str">
        <f>VLOOKUP(B17,'пр.взвешивания'!B1:G191,5)</f>
        <v>1508678439</v>
      </c>
      <c r="G17" s="284" t="str">
        <f>VLOOKUP(B17,'пр.взвешивания'!B1:G142,6,FALSE)</f>
        <v>Терешок АА Терешок ВА</v>
      </c>
    </row>
    <row r="18" spans="1:7" ht="9.75" customHeight="1">
      <c r="A18" s="286"/>
      <c r="B18" s="293"/>
      <c r="C18" s="290"/>
      <c r="D18" s="283"/>
      <c r="E18" s="276"/>
      <c r="F18" s="283"/>
      <c r="G18" s="285"/>
    </row>
    <row r="19" spans="1:7" ht="9.75" customHeight="1">
      <c r="A19" s="286" t="s">
        <v>222</v>
      </c>
      <c r="B19" s="292">
        <v>11</v>
      </c>
      <c r="C19" s="290" t="str">
        <f>VLOOKUP(B19,'пр.взвешивания'!B1:G165,2,FALSE)</f>
        <v>ЛАГУНОВА Наталья Александровна</v>
      </c>
      <c r="D19" s="282" t="str">
        <f>VLOOKUP(B19,'пр.взвешивания'!B1:G620,3,FALSE)</f>
        <v>23.09.94 КМС</v>
      </c>
      <c r="E19" s="276" t="str">
        <f>VLOOKUP(B19,'пр.взвешивания'!B1:G103,4,FALSE)</f>
        <v>УФО Курганская Курган МО</v>
      </c>
      <c r="F19" s="282" t="str">
        <f>VLOOKUP(B19,'пр.взвешивания'!B1:G193,5)</f>
        <v>3708284407</v>
      </c>
      <c r="G19" s="284" t="str">
        <f>VLOOKUP(B19,'пр.взвешивания'!B1:G144,6,FALSE)</f>
        <v>Скидина ВВ</v>
      </c>
    </row>
    <row r="20" spans="1:7" ht="9.75" customHeight="1">
      <c r="A20" s="286"/>
      <c r="B20" s="293"/>
      <c r="C20" s="290"/>
      <c r="D20" s="283"/>
      <c r="E20" s="276"/>
      <c r="F20" s="283"/>
      <c r="G20" s="285"/>
    </row>
    <row r="21" spans="1:7" ht="9.75" customHeight="1">
      <c r="A21" s="286" t="s">
        <v>222</v>
      </c>
      <c r="B21" s="292">
        <v>25</v>
      </c>
      <c r="C21" s="290" t="str">
        <f>VLOOKUP(B21,'пр.взвешивания'!B1:G167,2,FALSE)</f>
        <v>САДОВНИКОВА Илона Игоревна</v>
      </c>
      <c r="D21" s="282" t="str">
        <f>VLOOKUP(B21,'пр.взвешивания'!B1:G622,3,FALSE)</f>
        <v>03.12.93 КМС</v>
      </c>
      <c r="E21" s="276" t="str">
        <f>VLOOKUP(B21,'пр.взвешивания'!B1:G105,4,FALSE)</f>
        <v>ПФО Пермский Березники ПР</v>
      </c>
      <c r="F21" s="282" t="str">
        <f>VLOOKUP(B21,'пр.взвешивания'!B1:G195,5)</f>
        <v>5707150229</v>
      </c>
      <c r="G21" s="284" t="str">
        <f>VLOOKUP(B21,'пр.взвешивания'!B1:G146,6,FALSE)</f>
        <v>Федосеева ЕВ</v>
      </c>
    </row>
    <row r="22" spans="1:7" ht="9.75" customHeight="1">
      <c r="A22" s="286"/>
      <c r="B22" s="293"/>
      <c r="C22" s="290"/>
      <c r="D22" s="283"/>
      <c r="E22" s="276"/>
      <c r="F22" s="283"/>
      <c r="G22" s="285"/>
    </row>
    <row r="23" spans="1:7" ht="9.75" customHeight="1">
      <c r="A23" s="286" t="s">
        <v>223</v>
      </c>
      <c r="B23" s="292">
        <v>1</v>
      </c>
      <c r="C23" s="290" t="str">
        <f>VLOOKUP(B23,'пр.взвешивания'!B2:G169,2,FALSE)</f>
        <v>ВЬЮХИНА Юлия  Юрьевна</v>
      </c>
      <c r="D23" s="282" t="str">
        <f>VLOOKUP(B23,'пр.взвешивания'!B2:G624,3,FALSE)</f>
        <v>22.05.95 1</v>
      </c>
      <c r="E23" s="276" t="str">
        <f>VLOOKUP(B23,'пр.взвешивания'!B2:G107,4,FALSE)</f>
        <v>УФО Свердловская Сысерть МО</v>
      </c>
      <c r="F23" s="282">
        <f>VLOOKUP(B23,'пр.взвешивания'!B2:G197,5)</f>
        <v>0</v>
      </c>
      <c r="G23" s="284" t="str">
        <f>VLOOKUP(B23,'пр.взвешивания'!B2:G148,6,FALSE)</f>
        <v>Брызгалов ВА</v>
      </c>
    </row>
    <row r="24" spans="1:7" ht="9.75" customHeight="1">
      <c r="A24" s="286"/>
      <c r="B24" s="293"/>
      <c r="C24" s="290"/>
      <c r="D24" s="283"/>
      <c r="E24" s="276"/>
      <c r="F24" s="283"/>
      <c r="G24" s="285"/>
    </row>
    <row r="25" spans="1:7" ht="9.75" customHeight="1">
      <c r="A25" s="286" t="s">
        <v>223</v>
      </c>
      <c r="B25" s="292">
        <v>14</v>
      </c>
      <c r="C25" s="290" t="str">
        <f>VLOOKUP(B25,'пр.взвешивания'!B2:G171,2,FALSE)</f>
        <v>МИХАЙЛОВА Ксения Евгеньевна</v>
      </c>
      <c r="D25" s="282" t="str">
        <f>VLOOKUP(B25,'пр.взвешивания'!B2:G626,3,FALSE)</f>
        <v>05.02.93 КМС</v>
      </c>
      <c r="E25" s="276" t="str">
        <f>VLOOKUP(B25,'пр.взвешивания'!B2:G109,4,FALSE)</f>
        <v>ПФО Оренбургская Оренбург МО</v>
      </c>
      <c r="F25" s="282" t="str">
        <f>VLOOKUP(B25,'пр.взвешивания'!B2:G199,5)</f>
        <v>5306546787</v>
      </c>
      <c r="G25" s="284" t="str">
        <f>VLOOKUP(B25,'пр.взвешивания'!B2:G150,6,FALSE)</f>
        <v>Баширов Терсков</v>
      </c>
    </row>
    <row r="26" spans="1:7" ht="9.75" customHeight="1">
      <c r="A26" s="286"/>
      <c r="B26" s="293"/>
      <c r="C26" s="290"/>
      <c r="D26" s="283"/>
      <c r="E26" s="276"/>
      <c r="F26" s="283"/>
      <c r="G26" s="285"/>
    </row>
    <row r="27" spans="1:7" ht="9.75" customHeight="1">
      <c r="A27" s="286" t="s">
        <v>223</v>
      </c>
      <c r="B27" s="292">
        <v>16</v>
      </c>
      <c r="C27" s="290" t="str">
        <f>VLOOKUP(B27,'пр.взвешивания'!B2:G173,2,FALSE)</f>
        <v>ГРИБОВА Елена Александровна</v>
      </c>
      <c r="D27" s="282" t="str">
        <f>VLOOKUP(B27,'пр.взвешивания'!B2:G628,3,FALSE)</f>
        <v>18.09.94 1</v>
      </c>
      <c r="E27" s="276" t="str">
        <f>VLOOKUP(B27,'пр.взвешивания'!B2:G111,4,FALSE)</f>
        <v>ЦФО Ярославская Рбинск МО</v>
      </c>
      <c r="F27" s="282">
        <f>VLOOKUP(B27,'пр.взвешивания'!B2:G201,5)</f>
        <v>0</v>
      </c>
      <c r="G27" s="284" t="str">
        <f>VLOOKUP(B27,'пр.взвешивания'!B2:G152,6,FALSE)</f>
        <v>Хорев ЮА</v>
      </c>
    </row>
    <row r="28" spans="1:7" ht="9.75" customHeight="1">
      <c r="A28" s="286"/>
      <c r="B28" s="293"/>
      <c r="C28" s="290"/>
      <c r="D28" s="283"/>
      <c r="E28" s="276"/>
      <c r="F28" s="283"/>
      <c r="G28" s="285"/>
    </row>
    <row r="29" spans="1:7" ht="9.75" customHeight="1">
      <c r="A29" s="286" t="s">
        <v>223</v>
      </c>
      <c r="B29" s="292">
        <v>29</v>
      </c>
      <c r="C29" s="290" t="str">
        <f>VLOOKUP(B29,'пр.взвешивания'!B2:G175,2,FALSE)</f>
        <v>ПЕНЬКОВИЧ Виктория Сергеевна</v>
      </c>
      <c r="D29" s="282" t="str">
        <f>VLOOKUP(B29,'пр.взвешивания'!B2:G630,3,FALSE)</f>
        <v>27.04.95 кмс</v>
      </c>
      <c r="E29" s="276" t="str">
        <f>VLOOKUP(B29,'пр.взвешивания'!B2:G113,4,FALSE)</f>
        <v>СФО Иркутская Иркутск Д</v>
      </c>
      <c r="F29" s="282">
        <f>VLOOKUP(B29,'пр.взвешивания'!B2:G203,5)</f>
        <v>0</v>
      </c>
      <c r="G29" s="284" t="str">
        <f>VLOOKUP(B29,'пр.взвешивания'!B2:G154,6,FALSE)</f>
        <v>Могура ИБ</v>
      </c>
    </row>
    <row r="30" spans="1:7" ht="9.75" customHeight="1">
      <c r="A30" s="286"/>
      <c r="B30" s="293"/>
      <c r="C30" s="290"/>
      <c r="D30" s="283"/>
      <c r="E30" s="276"/>
      <c r="F30" s="283"/>
      <c r="G30" s="285"/>
    </row>
    <row r="31" spans="1:7" ht="9.75" customHeight="1">
      <c r="A31" s="286" t="s">
        <v>224</v>
      </c>
      <c r="B31" s="292">
        <v>7</v>
      </c>
      <c r="C31" s="290" t="str">
        <f>VLOOKUP(B31,'пр.взвешивания'!B2:G177,2,FALSE)</f>
        <v>СЫМОРОТ Ольга Александровна</v>
      </c>
      <c r="D31" s="282" t="str">
        <f>VLOOKUP(B31,'пр.взвешивания'!B2:G632,3,FALSE)</f>
        <v>20.11.93 КМС</v>
      </c>
      <c r="E31" s="276" t="str">
        <f>VLOOKUP(B31,'пр.взвешивания'!B2:G115,4,FALSE)</f>
        <v>СФО Р. Саха (Якутия)МО</v>
      </c>
      <c r="F31" s="282" t="str">
        <f>VLOOKUP(B31,'пр.взвешивания'!B2:G205,5)</f>
        <v>9807101</v>
      </c>
      <c r="G31" s="284" t="str">
        <f>VLOOKUP(B31,'пр.взвешивания'!B2:G156,6,FALSE)</f>
        <v>Адылканов А</v>
      </c>
    </row>
    <row r="32" spans="1:7" ht="9.75" customHeight="1">
      <c r="A32" s="286"/>
      <c r="B32" s="293"/>
      <c r="C32" s="290"/>
      <c r="D32" s="283"/>
      <c r="E32" s="276"/>
      <c r="F32" s="283"/>
      <c r="G32" s="285"/>
    </row>
    <row r="33" spans="1:7" ht="9.75" customHeight="1">
      <c r="A33" s="286" t="s">
        <v>224</v>
      </c>
      <c r="B33" s="292">
        <v>10</v>
      </c>
      <c r="C33" s="290" t="str">
        <f>VLOOKUP(B33,'пр.взвешивания'!B4:G179,2,FALSE)</f>
        <v>ПЕНЬКОВА Галина Николаевна</v>
      </c>
      <c r="D33" s="282" t="str">
        <f>VLOOKUP(B33,'пр.взвешивания'!B4:G634,3,FALSE)</f>
        <v>10.10.95 1</v>
      </c>
      <c r="E33" s="276" t="str">
        <f>VLOOKUP(B33,'пр.взвешивания'!B4:G117,4,FALSE)</f>
        <v>ЮФО Астраханская Астрахань Д</v>
      </c>
      <c r="F33" s="282">
        <f>VLOOKUP(B33,'пр.взвешивания'!B4:G207,5)</f>
        <v>0</v>
      </c>
      <c r="G33" s="284" t="str">
        <f>VLOOKUP(B33,'пр.взвешивания'!B4:G158,6,FALSE)</f>
        <v>КаримовЕА</v>
      </c>
    </row>
    <row r="34" spans="1:7" ht="9.75" customHeight="1">
      <c r="A34" s="286"/>
      <c r="B34" s="293"/>
      <c r="C34" s="290"/>
      <c r="D34" s="283"/>
      <c r="E34" s="276"/>
      <c r="F34" s="283"/>
      <c r="G34" s="285"/>
    </row>
    <row r="35" spans="1:7" ht="9.75" customHeight="1">
      <c r="A35" s="286" t="s">
        <v>224</v>
      </c>
      <c r="B35" s="292">
        <v>22</v>
      </c>
      <c r="C35" s="290" t="str">
        <f>VLOOKUP(B35,'пр.взвешивания'!B4:G181,2,FALSE)</f>
        <v>ВАЛЕЕВА Диляра Дамировна</v>
      </c>
      <c r="D35" s="282" t="str">
        <f>VLOOKUP(B35,'пр.взвешивания'!B4:G636,3,FALSE)</f>
        <v>12.02.94 1</v>
      </c>
      <c r="E35" s="276" t="str">
        <f>VLOOKUP(B35,'пр.взвешивания'!B4:G119,4,FALSE)</f>
        <v>ПФО Татарстан Н.Челны ПР</v>
      </c>
      <c r="F35" s="282">
        <f>VLOOKUP(B35,'пр.взвешивания'!B4:G209,5)</f>
        <v>0</v>
      </c>
      <c r="G35" s="284" t="str">
        <f>VLOOKUP(B35,'пр.взвешивания'!B4:G160,6,FALSE)</f>
        <v>Загрутдинв АТ</v>
      </c>
    </row>
    <row r="36" spans="1:7" ht="9.75" customHeight="1">
      <c r="A36" s="286"/>
      <c r="B36" s="293"/>
      <c r="C36" s="290"/>
      <c r="D36" s="283"/>
      <c r="E36" s="276"/>
      <c r="F36" s="283"/>
      <c r="G36" s="285"/>
    </row>
    <row r="37" spans="1:7" ht="9.75" customHeight="1">
      <c r="A37" s="286" t="s">
        <v>224</v>
      </c>
      <c r="B37" s="292">
        <v>28</v>
      </c>
      <c r="C37" s="290" t="str">
        <f>VLOOKUP(B37,'пр.взвешивания'!B4:G183,2,FALSE)</f>
        <v>ОКУНЬ Екатерина Евгеньевна</v>
      </c>
      <c r="D37" s="282">
        <f>VLOOKUP(B37,'пр.взвешивания'!B4:G638,3,FALSE)</f>
        <v>34575</v>
      </c>
      <c r="E37" s="276" t="str">
        <f>VLOOKUP(B37,'пр.взвешивания'!B4:G121,4,FALSE)</f>
        <v>МОСКВА МО</v>
      </c>
      <c r="F37" s="282">
        <f>VLOOKUP(B37,'пр.взвешивания'!B4:G211,5)</f>
        <v>0</v>
      </c>
      <c r="G37" s="284" t="str">
        <f>VLOOKUP(B37,'пр.взвешивания'!B4:G162,6,FALSE)</f>
        <v>Шмаков ОВ</v>
      </c>
    </row>
    <row r="38" spans="1:7" ht="9.75" customHeight="1">
      <c r="A38" s="286"/>
      <c r="B38" s="293"/>
      <c r="C38" s="290"/>
      <c r="D38" s="283"/>
      <c r="E38" s="276"/>
      <c r="F38" s="283"/>
      <c r="G38" s="285"/>
    </row>
    <row r="39" spans="1:7" ht="9.75" customHeight="1">
      <c r="A39" s="286" t="s">
        <v>225</v>
      </c>
      <c r="B39" s="292">
        <v>2</v>
      </c>
      <c r="C39" s="290" t="str">
        <f>VLOOKUP(B39,'пр.взвешивания'!B4:G185,2,FALSE)</f>
        <v>ЕВСЮТИНА Елена Сергеевна</v>
      </c>
      <c r="D39" s="282">
        <f>VLOOKUP(B39,'пр.взвешивания'!B4:G640,3,FALSE)</f>
        <v>34925</v>
      </c>
      <c r="E39" s="276" t="str">
        <f>VLOOKUP(B39,'пр.взвешивания'!B4:G123,4,FALSE)</f>
        <v>ЦФО Смоленская Смоленск МО</v>
      </c>
      <c r="F39" s="282">
        <f>VLOOKUP(B39,'пр.взвешивания'!B4:G213,5)</f>
        <v>0</v>
      </c>
      <c r="G39" s="284" t="str">
        <f>VLOOKUP(B39,'пр.взвешивания'!B4:G164,6,FALSE)</f>
        <v>Ермоченков СА</v>
      </c>
    </row>
    <row r="40" spans="1:7" ht="9.75" customHeight="1">
      <c r="A40" s="286"/>
      <c r="B40" s="293"/>
      <c r="C40" s="290"/>
      <c r="D40" s="283"/>
      <c r="E40" s="276"/>
      <c r="F40" s="283"/>
      <c r="G40" s="285"/>
    </row>
    <row r="41" spans="1:7" ht="9.75" customHeight="1">
      <c r="A41" s="286" t="s">
        <v>225</v>
      </c>
      <c r="B41" s="292">
        <v>8</v>
      </c>
      <c r="C41" s="290" t="str">
        <f>VLOOKUP(B41,'пр.взвешивания'!B4:G187,2,FALSE)</f>
        <v>КОНСТАНТИНОВА Антонина Александровна</v>
      </c>
      <c r="D41" s="282" t="str">
        <f>VLOOKUP(B41,'пр.взвешивания'!B4:G642,3,FALSE)</f>
        <v>04.06.94 КМС</v>
      </c>
      <c r="E41" s="276" t="str">
        <f>VLOOKUP(B41,'пр.взвешивания'!B4:G125,4,FALSE)</f>
        <v>СЗФО Р.Карелия Петрозаводск ПР</v>
      </c>
      <c r="F41" s="282" t="str">
        <f>VLOOKUP(B41,'пр.взвешивания'!B4:G215,5)</f>
        <v>4708174469</v>
      </c>
      <c r="G41" s="284" t="str">
        <f>VLOOKUP(B41,'пр.взвешивания'!B4:G166,6,FALSE)</f>
        <v>Лоптунов АВ Шегельман ИР</v>
      </c>
    </row>
    <row r="42" spans="1:7" ht="9.75" customHeight="1">
      <c r="A42" s="286"/>
      <c r="B42" s="293"/>
      <c r="C42" s="290"/>
      <c r="D42" s="283"/>
      <c r="E42" s="276"/>
      <c r="F42" s="283"/>
      <c r="G42" s="285"/>
    </row>
    <row r="43" spans="1:8" ht="9.75" customHeight="1">
      <c r="A43" s="286" t="s">
        <v>225</v>
      </c>
      <c r="B43" s="292">
        <v>12</v>
      </c>
      <c r="C43" s="290" t="str">
        <f>VLOOKUP(B43,'пр.взвешивания'!B5:G189,2,FALSE)</f>
        <v>СЕЛИВЕРСТОВА Юлия Алексеевна</v>
      </c>
      <c r="D43" s="282" t="str">
        <f>VLOOKUP(B43,'пр.взвешивания'!B5:G644,3,FALSE)</f>
        <v>05.02.94 КМС</v>
      </c>
      <c r="E43" s="276" t="str">
        <f>VLOOKUP(B43,'пр.взвешивания'!B5:G127,4,FALSE)</f>
        <v>ЮФО Краснодарский Ейск Д</v>
      </c>
      <c r="F43" s="282" t="str">
        <f>VLOOKUP(B43,'пр.взвешивания'!B5:G217,5)</f>
        <v>0307734419</v>
      </c>
      <c r="G43" s="284" t="str">
        <f>VLOOKUP(B43,'пр.взвешивания'!B5:G168,6,FALSE)</f>
        <v>Ракалюк РГ</v>
      </c>
      <c r="H43" s="2"/>
    </row>
    <row r="44" spans="1:8" ht="9.75" customHeight="1">
      <c r="A44" s="286"/>
      <c r="B44" s="293"/>
      <c r="C44" s="290"/>
      <c r="D44" s="283"/>
      <c r="E44" s="276"/>
      <c r="F44" s="283"/>
      <c r="G44" s="285"/>
      <c r="H44" s="2"/>
    </row>
    <row r="45" spans="1:8" ht="9.75" customHeight="1">
      <c r="A45" s="286" t="s">
        <v>225</v>
      </c>
      <c r="B45" s="292">
        <v>13</v>
      </c>
      <c r="C45" s="290" t="str">
        <f>VLOOKUP(B45,'пр.взвешивания'!B5:G191,2,FALSE)</f>
        <v>ШМЕЛЕВА Людмила Владимировна</v>
      </c>
      <c r="D45" s="282" t="str">
        <f>VLOOKUP(B45,'пр.взвешивания'!B5:G646,3,FALSE)</f>
        <v>08.08.94 КМС</v>
      </c>
      <c r="E45" s="276" t="str">
        <f>VLOOKUP(B45,'пр.взвешивания'!B5:G129,4,FALSE)</f>
        <v>МОСКВА МКС</v>
      </c>
      <c r="F45" s="282" t="str">
        <f>VLOOKUP(B45,'пр.взвешивания'!B5:G219,5)</f>
        <v>018235  4509770109</v>
      </c>
      <c r="G45" s="284" t="str">
        <f>VLOOKUP(B45,'пр.взвешивания'!B5:G170,6,FALSE)</f>
        <v>Дугаева НС Шмаков ОВ</v>
      </c>
      <c r="H45" s="2"/>
    </row>
    <row r="46" spans="1:8" ht="9.75" customHeight="1">
      <c r="A46" s="286"/>
      <c r="B46" s="293"/>
      <c r="C46" s="290"/>
      <c r="D46" s="283"/>
      <c r="E46" s="276"/>
      <c r="F46" s="283"/>
      <c r="G46" s="285"/>
      <c r="H46" s="2"/>
    </row>
    <row r="47" spans="1:8" ht="9.75" customHeight="1">
      <c r="A47" s="286" t="s">
        <v>225</v>
      </c>
      <c r="B47" s="292">
        <v>17</v>
      </c>
      <c r="C47" s="290" t="str">
        <f>VLOOKUP(B47,'пр.взвешивания'!B5:G193,2,FALSE)</f>
        <v>ГОЛАКОВА Кристина Сергеевна</v>
      </c>
      <c r="D47" s="282" t="str">
        <f>VLOOKUP(B47,'пр.взвешивания'!B5:G648,3,FALSE)</f>
        <v>15.10.95 1</v>
      </c>
      <c r="E47" s="276" t="str">
        <f>VLOOKUP(B47,'пр.взвешивания'!B5:G131,4,FALSE)</f>
        <v>ЦФО Смоленская Смоленск МО</v>
      </c>
      <c r="F47" s="282">
        <f>VLOOKUP(B47,'пр.взвешивания'!B5:G221,5)</f>
        <v>0</v>
      </c>
      <c r="G47" s="284" t="str">
        <f>VLOOKUP(B47,'пр.взвешивания'!B5:G172,6,FALSE)</f>
        <v>Ермоченков СА</v>
      </c>
      <c r="H47" s="2"/>
    </row>
    <row r="48" spans="1:7" ht="9.75" customHeight="1">
      <c r="A48" s="286"/>
      <c r="B48" s="293"/>
      <c r="C48" s="290"/>
      <c r="D48" s="283"/>
      <c r="E48" s="276"/>
      <c r="F48" s="283"/>
      <c r="G48" s="285"/>
    </row>
    <row r="49" spans="1:7" ht="9.75" customHeight="1">
      <c r="A49" s="286" t="s">
        <v>225</v>
      </c>
      <c r="B49" s="292">
        <v>20</v>
      </c>
      <c r="C49" s="290" t="str">
        <f>VLOOKUP(B49,'пр.взвешивания'!B5:G195,2,FALSE)</f>
        <v>МАМАТЕМИН Гулзина кызы</v>
      </c>
      <c r="D49" s="282" t="str">
        <f>VLOOKUP(B49,'пр.взвешивания'!B5:G650,3,FALSE)</f>
        <v>05.06.95 КМС</v>
      </c>
      <c r="E49" s="276" t="str">
        <f>VLOOKUP(B49,'пр.взвешивания'!B5:G133,4,FALSE)</f>
        <v>МОСКВА ЮМ</v>
      </c>
      <c r="F49" s="282" t="str">
        <f>VLOOKUP(B49,'пр.взвешивания'!B5:G223,5)</f>
        <v>6010777452</v>
      </c>
      <c r="G49" s="284" t="str">
        <f>VLOOKUP(B49,'пр.взвешивания'!B5:G174,6,FALSE)</f>
        <v>Кисель ЕН </v>
      </c>
    </row>
    <row r="50" spans="1:7" ht="9.75" customHeight="1">
      <c r="A50" s="286"/>
      <c r="B50" s="293"/>
      <c r="C50" s="290"/>
      <c r="D50" s="283"/>
      <c r="E50" s="276"/>
      <c r="F50" s="283"/>
      <c r="G50" s="285"/>
    </row>
    <row r="51" spans="1:7" ht="9.75" customHeight="1">
      <c r="A51" s="286" t="s">
        <v>225</v>
      </c>
      <c r="B51" s="292">
        <v>23</v>
      </c>
      <c r="C51" s="290" t="str">
        <f>VLOOKUP(B51,'пр.взвешивания'!B5:G197,2,FALSE)</f>
        <v>ЛАВРЕШИНА Снежана Сергеевна</v>
      </c>
      <c r="D51" s="282" t="str">
        <f>VLOOKUP(B51,'пр.взвешивания'!B5:G652,3,FALSE)</f>
        <v>03.06.94 1</v>
      </c>
      <c r="E51" s="276" t="str">
        <f>VLOOKUP(B51,'пр.взвешивания'!B5:G135,4,FALSE)</f>
        <v>ЦФО Рязанская Рязань МО</v>
      </c>
      <c r="F51" s="282">
        <f>VLOOKUP(B51,'пр.взвешивания'!B5:G225,5)</f>
        <v>0</v>
      </c>
      <c r="G51" s="284" t="str">
        <f>VLOOKUP(B51,'пр.взвешивания'!B5:G176,6,FALSE)</f>
        <v>Казимов ТС</v>
      </c>
    </row>
    <row r="52" spans="1:7" ht="9.75" customHeight="1">
      <c r="A52" s="286"/>
      <c r="B52" s="293"/>
      <c r="C52" s="290"/>
      <c r="D52" s="283"/>
      <c r="E52" s="276"/>
      <c r="F52" s="283"/>
      <c r="G52" s="285"/>
    </row>
    <row r="53" spans="1:7" ht="9.75" customHeight="1">
      <c r="A53" s="286" t="s">
        <v>225</v>
      </c>
      <c r="B53" s="292">
        <v>27</v>
      </c>
      <c r="C53" s="290" t="str">
        <f>VLOOKUP(B53,'пр.взвешивания'!B6:G199,2,FALSE)</f>
        <v>ФРИХЕРТ Эрна Владимировна</v>
      </c>
      <c r="D53" s="282" t="str">
        <f>VLOOKUP(B53,'пр.взвешивания'!B6:G654,3,FALSE)</f>
        <v>30.09.93 кмс</v>
      </c>
      <c r="E53" s="276" t="str">
        <f>VLOOKUP(B53,'пр.взвешивания'!B6:G137,4,FALSE)</f>
        <v>УФО ХМАО-ЮГРА Радужный МО</v>
      </c>
      <c r="F53" s="282">
        <f>VLOOKUP(B53,'пр.взвешивания'!B6:G227,5)</f>
        <v>0</v>
      </c>
      <c r="G53" s="284" t="str">
        <f>VLOOKUP(B53,'пр.взвешивания'!B6:G178,6,FALSE)</f>
        <v>Феоктистов ЮИ</v>
      </c>
    </row>
    <row r="54" spans="1:7" ht="9.75" customHeight="1">
      <c r="A54" s="286"/>
      <c r="B54" s="293"/>
      <c r="C54" s="290"/>
      <c r="D54" s="283"/>
      <c r="E54" s="276"/>
      <c r="F54" s="283"/>
      <c r="G54" s="285"/>
    </row>
    <row r="55" spans="1:7" ht="9.75" customHeight="1">
      <c r="A55" s="286" t="s">
        <v>226</v>
      </c>
      <c r="B55" s="292">
        <v>3</v>
      </c>
      <c r="C55" s="290" t="str">
        <f>VLOOKUP(B55,'пр.взвешивания'!B6:G201,2,FALSE)</f>
        <v>ДРОЗДЕЦКАЯ Олеся Александровна</v>
      </c>
      <c r="D55" s="282" t="str">
        <f>VLOOKUP(B55,'пр.взвешивания'!B4:G656,3,FALSE)</f>
        <v>02.08.94 1</v>
      </c>
      <c r="E55" s="276" t="str">
        <f>VLOOKUP(B55,'пр.взвешивания'!B6:G139,4,FALSE)</f>
        <v>СФО Алтайский Бийск МО</v>
      </c>
      <c r="F55" s="282">
        <f>VLOOKUP(B55,'пр.взвешивания'!B6:G229,5)</f>
        <v>0</v>
      </c>
      <c r="G55" s="284" t="str">
        <f>VLOOKUP(B55,'пр.взвешивания'!B6:G180,6,FALSE)</f>
        <v>Шалюта ПВ</v>
      </c>
    </row>
    <row r="56" spans="1:7" ht="9.75" customHeight="1">
      <c r="A56" s="286"/>
      <c r="B56" s="293"/>
      <c r="C56" s="290"/>
      <c r="D56" s="283"/>
      <c r="E56" s="276"/>
      <c r="F56" s="283"/>
      <c r="G56" s="285"/>
    </row>
    <row r="57" spans="1:7" ht="9.75" customHeight="1">
      <c r="A57" s="286" t="s">
        <v>226</v>
      </c>
      <c r="B57" s="292">
        <v>6</v>
      </c>
      <c r="C57" s="290" t="str">
        <f>VLOOKUP(B57,'пр.взвешивания'!B6:G203,2,FALSE)</f>
        <v>САЙФУЛЛИНА Диана Альмировна</v>
      </c>
      <c r="D57" s="282" t="str">
        <f>VLOOKUP(B57,'пр.взвешивания'!B6:G658,3,FALSE)</f>
        <v>20.11.93 КМС</v>
      </c>
      <c r="E57" s="276" t="str">
        <f>VLOOKUP(B57,'пр.взвешивания'!B6:G141,4,FALSE)</f>
        <v>СФО Р.&lt;firjhnjcnfy</v>
      </c>
      <c r="F57" s="282" t="str">
        <f>VLOOKUP(B57,'пр.взвешивания'!B6:G231,5)</f>
        <v>9807101480</v>
      </c>
      <c r="G57" s="284" t="str">
        <f>VLOOKUP(B57,'пр.взвешивания'!B6:G182,6,FALSE)</f>
        <v>Адылканов А</v>
      </c>
    </row>
    <row r="58" spans="1:7" ht="9.75" customHeight="1">
      <c r="A58" s="286"/>
      <c r="B58" s="293"/>
      <c r="C58" s="290"/>
      <c r="D58" s="283"/>
      <c r="E58" s="276"/>
      <c r="F58" s="283"/>
      <c r="G58" s="285"/>
    </row>
    <row r="59" spans="1:7" ht="9.75" customHeight="1">
      <c r="A59" s="286" t="s">
        <v>226</v>
      </c>
      <c r="B59" s="292">
        <v>9</v>
      </c>
      <c r="C59" s="290" t="str">
        <f>VLOOKUP(B59,'пр.взвешивания'!B6:G205,2,FALSE)</f>
        <v>ЗАКИРОВА Лилия Рамильевна</v>
      </c>
      <c r="D59" s="282" t="str">
        <f>VLOOKUP(B59,'пр.взвешивания'!B6:G660,3,FALSE)</f>
        <v>02.01.94 1</v>
      </c>
      <c r="E59" s="276" t="str">
        <f>VLOOKUP(B59,'пр.взвешивания'!B6:G143,4,FALSE)</f>
        <v>УФО ХМАО-ЮГРА Радужный МО</v>
      </c>
      <c r="F59" s="282" t="str">
        <f>VLOOKUP(B59,'пр.взвешивания'!B6:G233,5)</f>
        <v>6707760713</v>
      </c>
      <c r="G59" s="284" t="str">
        <f>VLOOKUP(B59,'пр.взвешивания'!B6:G184,6,FALSE)</f>
        <v>Шмелев АВ</v>
      </c>
    </row>
    <row r="60" spans="1:7" ht="9.75" customHeight="1">
      <c r="A60" s="286"/>
      <c r="B60" s="293"/>
      <c r="C60" s="290"/>
      <c r="D60" s="283"/>
      <c r="E60" s="276"/>
      <c r="F60" s="283"/>
      <c r="G60" s="285"/>
    </row>
    <row r="61" spans="1:7" ht="9.75" customHeight="1">
      <c r="A61" s="286" t="s">
        <v>226</v>
      </c>
      <c r="B61" s="292">
        <v>19</v>
      </c>
      <c r="C61" s="290" t="str">
        <f>VLOOKUP(B61,'пр.взвешивания'!B6:G207,2,FALSE)</f>
        <v>ШИЛЬДЯЕВА Елена Олеговна</v>
      </c>
      <c r="D61" s="282">
        <f>VLOOKUP(B61,'пр.взвешивания'!B6:G662,3,FALSE)</f>
        <v>34471</v>
      </c>
      <c r="E61" s="276" t="str">
        <f>VLOOKUP(B61,'пр.взвешивания'!B6:G145,4,FALSE)</f>
        <v>ЦФО Тамбовская Тамбов МО</v>
      </c>
      <c r="F61" s="282">
        <f>VLOOKUP(B61,'пр.взвешивания'!B6:G235,5)</f>
        <v>0</v>
      </c>
      <c r="G61" s="284" t="str">
        <f>VLOOKUP(B61,'пр.взвешивания'!B6:G186,6,FALSE)</f>
        <v>Щукин АВ</v>
      </c>
    </row>
    <row r="62" spans="1:7" ht="9.75" customHeight="1">
      <c r="A62" s="286"/>
      <c r="B62" s="293"/>
      <c r="C62" s="290"/>
      <c r="D62" s="283"/>
      <c r="E62" s="276"/>
      <c r="F62" s="283"/>
      <c r="G62" s="285"/>
    </row>
    <row r="63" spans="1:7" ht="9.75" customHeight="1">
      <c r="A63" s="286" t="s">
        <v>226</v>
      </c>
      <c r="B63" s="288">
        <v>24</v>
      </c>
      <c r="C63" s="290" t="str">
        <f>VLOOKUP(B63,'пр.взвешивания'!B7:G209,2,FALSE)</f>
        <v>ЕГОРИХИНА Кристина  Владимировна</v>
      </c>
      <c r="D63" s="278" t="str">
        <f>VLOOKUP(B63,'пр.взвешивания'!B1:G664,3,FALSE)</f>
        <v>20.06.93 1</v>
      </c>
      <c r="E63" s="276" t="str">
        <f>VLOOKUP(B63,'пр.взвешивания'!B7:G147,4,FALSE)</f>
        <v>СФО Новосибирская Новосибирск МО</v>
      </c>
      <c r="F63" s="278">
        <f>VLOOKUP(B63,'пр.взвешивания'!B1:G237,5)</f>
        <v>0</v>
      </c>
      <c r="G63" s="280" t="str">
        <f>VLOOKUP(B63,'пр.взвешивания'!B1:G188,6,FALSE)</f>
        <v>Александров ЮВ</v>
      </c>
    </row>
    <row r="64" spans="1:7" ht="9.75" customHeight="1" thickBot="1">
      <c r="A64" s="287"/>
      <c r="B64" s="289"/>
      <c r="C64" s="291"/>
      <c r="D64" s="279"/>
      <c r="E64" s="277"/>
      <c r="F64" s="279"/>
      <c r="G64" s="281"/>
    </row>
    <row r="65" spans="1:7" ht="26.25" customHeight="1">
      <c r="A65" s="39" t="str">
        <f>HYPERLINK('[3]реквизиты'!$A$6)</f>
        <v>Гл. судья, судья МК</v>
      </c>
      <c r="B65" s="40"/>
      <c r="C65" s="40"/>
      <c r="D65" s="15"/>
      <c r="E65" s="312" t="str">
        <f>HYPERLINK('[3]реквизиты'!$G$6)</f>
        <v>Р.Г. Мухаметшин</v>
      </c>
      <c r="F65" s="312"/>
      <c r="G65" s="44" t="str">
        <f>HYPERLINK('[3]реквизиты'!$G$7)</f>
        <v>/г. Краснокамск/</v>
      </c>
    </row>
    <row r="66" spans="1:7" ht="27" customHeight="1">
      <c r="A66" s="39" t="str">
        <f>HYPERLINK('[2]реквизиты'!$A$22)</f>
        <v>Гл. секретарь, судья МК</v>
      </c>
      <c r="B66" s="40"/>
      <c r="C66" s="40"/>
      <c r="D66" s="42"/>
      <c r="E66" s="312" t="str">
        <f>HYPERLINK('[3]реквизиты'!$G$8)</f>
        <v>Н.Ю. Глушкова</v>
      </c>
      <c r="F66" s="312"/>
      <c r="G66" s="41" t="str">
        <f>HYPERLINK('[3]реквизиты'!$G$9)</f>
        <v>/г. Рязань/</v>
      </c>
    </row>
    <row r="67" spans="1:7" ht="12.75">
      <c r="A67" s="43"/>
      <c r="B67" s="43"/>
      <c r="C67" s="43"/>
      <c r="D67" s="42"/>
      <c r="E67" s="42"/>
      <c r="F67" s="42"/>
      <c r="G67" s="15"/>
    </row>
    <row r="68" spans="2:6" ht="15.75">
      <c r="B68" s="40"/>
      <c r="C68" s="40"/>
      <c r="D68" s="42"/>
      <c r="E68" s="45"/>
      <c r="F68" s="45"/>
    </row>
    <row r="69" spans="1:6" ht="12.75">
      <c r="A69" s="43"/>
      <c r="B69" s="43"/>
      <c r="C69" s="43"/>
      <c r="D69" s="42"/>
      <c r="E69" s="42"/>
      <c r="F69" s="42"/>
    </row>
    <row r="70" spans="2:7" ht="15.75">
      <c r="B70" s="5"/>
      <c r="C70" s="9"/>
      <c r="D70" s="8"/>
      <c r="E70" s="3"/>
      <c r="F70" s="1"/>
      <c r="G70" s="1"/>
    </row>
    <row r="71" spans="1:7" ht="12.75">
      <c r="A71" s="2"/>
      <c r="B71" s="6"/>
      <c r="C71" s="7"/>
      <c r="D71" s="7"/>
      <c r="E71" s="8"/>
      <c r="F71" s="1"/>
      <c r="G71" s="1"/>
    </row>
  </sheetData>
  <autoFilter ref="A5:G66"/>
  <mergeCells count="217">
    <mergeCell ref="E65:F65"/>
    <mergeCell ref="E66:F66"/>
    <mergeCell ref="A35:A36"/>
    <mergeCell ref="B35:B36"/>
    <mergeCell ref="C35:C36"/>
    <mergeCell ref="D35:D36"/>
    <mergeCell ref="A41:A42"/>
    <mergeCell ref="B41:B42"/>
    <mergeCell ref="C41:C42"/>
    <mergeCell ref="D41:D42"/>
    <mergeCell ref="E33:E34"/>
    <mergeCell ref="F33:F34"/>
    <mergeCell ref="G33:G34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5:E16"/>
    <mergeCell ref="F15:F16"/>
    <mergeCell ref="G15:G16"/>
    <mergeCell ref="B13:B14"/>
    <mergeCell ref="C13:C14"/>
    <mergeCell ref="D13:D14"/>
    <mergeCell ref="E13:E14"/>
    <mergeCell ref="G13:G14"/>
    <mergeCell ref="A15:A16"/>
    <mergeCell ref="B15:B16"/>
    <mergeCell ref="C15:C16"/>
    <mergeCell ref="D15:D16"/>
    <mergeCell ref="G9:G10"/>
    <mergeCell ref="E11:E12"/>
    <mergeCell ref="F11:F12"/>
    <mergeCell ref="G11:G12"/>
    <mergeCell ref="F9:F10"/>
    <mergeCell ref="C9:C10"/>
    <mergeCell ref="D9:D10"/>
    <mergeCell ref="F13:F14"/>
    <mergeCell ref="A11:A12"/>
    <mergeCell ref="B11:B12"/>
    <mergeCell ref="C11:C12"/>
    <mergeCell ref="D11:D12"/>
    <mergeCell ref="A9:A10"/>
    <mergeCell ref="B9:B10"/>
    <mergeCell ref="E9:E10"/>
    <mergeCell ref="F5:F6"/>
    <mergeCell ref="G5:G6"/>
    <mergeCell ref="E7:E8"/>
    <mergeCell ref="F7:F8"/>
    <mergeCell ref="G7:G8"/>
    <mergeCell ref="A7:A8"/>
    <mergeCell ref="B7:B8"/>
    <mergeCell ref="C7:C8"/>
    <mergeCell ref="D7:D8"/>
    <mergeCell ref="B5:B6"/>
    <mergeCell ref="C5:C6"/>
    <mergeCell ref="D5:D6"/>
    <mergeCell ref="E5:E6"/>
    <mergeCell ref="F37:F38"/>
    <mergeCell ref="A37:A38"/>
    <mergeCell ref="B37:B38"/>
    <mergeCell ref="C37:C38"/>
    <mergeCell ref="D37:D38"/>
    <mergeCell ref="E37:E38"/>
    <mergeCell ref="A13:A14"/>
    <mergeCell ref="G37:G38"/>
    <mergeCell ref="A5:A6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7:G58"/>
    <mergeCell ref="A55:A56"/>
    <mergeCell ref="B55:B56"/>
    <mergeCell ref="C55:C56"/>
    <mergeCell ref="D55:D56"/>
    <mergeCell ref="A57:A58"/>
    <mergeCell ref="B57:B58"/>
    <mergeCell ref="C57:C58"/>
    <mergeCell ref="D57:D58"/>
    <mergeCell ref="E57:E58"/>
    <mergeCell ref="G53:G54"/>
    <mergeCell ref="E55:E56"/>
    <mergeCell ref="F55:F56"/>
    <mergeCell ref="G55:G56"/>
    <mergeCell ref="E53:E54"/>
    <mergeCell ref="F53:F54"/>
    <mergeCell ref="F57:F58"/>
    <mergeCell ref="A59:A60"/>
    <mergeCell ref="B59:B60"/>
    <mergeCell ref="C59:C60"/>
    <mergeCell ref="D59:D60"/>
    <mergeCell ref="D61:D62"/>
    <mergeCell ref="A63:A64"/>
    <mergeCell ref="B63:B64"/>
    <mergeCell ref="C63:C64"/>
    <mergeCell ref="D63:D64"/>
    <mergeCell ref="A61:A62"/>
    <mergeCell ref="B61:B62"/>
    <mergeCell ref="C61:C62"/>
    <mergeCell ref="E63:E64"/>
    <mergeCell ref="F63:F64"/>
    <mergeCell ref="G63:G64"/>
    <mergeCell ref="E59:E60"/>
    <mergeCell ref="F59:F60"/>
    <mergeCell ref="G59:G60"/>
    <mergeCell ref="E61:E62"/>
    <mergeCell ref="F61:F62"/>
    <mergeCell ref="G61:G62"/>
    <mergeCell ref="A1:G1"/>
    <mergeCell ref="A2:C2"/>
    <mergeCell ref="D2:G2"/>
    <mergeCell ref="C3:E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Q210"/>
  <sheetViews>
    <sheetView workbookViewId="0" topLeftCell="A159">
      <selection activeCell="A152" sqref="A152:H179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9.28125" style="0" customWidth="1"/>
    <col min="5" max="5" width="24.8515625" style="0" customWidth="1"/>
    <col min="10" max="10" width="21.28125" style="0" customWidth="1"/>
    <col min="13" max="13" width="22.7109375" style="0" customWidth="1"/>
  </cols>
  <sheetData>
    <row r="1" spans="1:16" ht="12.75">
      <c r="A1" s="324" t="s">
        <v>35</v>
      </c>
      <c r="B1" s="324"/>
      <c r="C1" s="324"/>
      <c r="D1" s="324"/>
      <c r="E1" s="324"/>
      <c r="F1" s="324"/>
      <c r="G1" s="324"/>
      <c r="H1" s="324"/>
      <c r="I1" s="324" t="s">
        <v>35</v>
      </c>
      <c r="J1" s="324"/>
      <c r="K1" s="324"/>
      <c r="L1" s="324"/>
      <c r="M1" s="324"/>
      <c r="N1" s="324"/>
      <c r="O1" s="324"/>
      <c r="P1" s="324"/>
    </row>
    <row r="2" spans="1:16" ht="12.75">
      <c r="A2" s="50" t="s">
        <v>7</v>
      </c>
      <c r="B2" s="50" t="s">
        <v>36</v>
      </c>
      <c r="C2" s="50"/>
      <c r="D2" s="50"/>
      <c r="E2" s="51" t="str">
        <f>'пр.взвешивания'!E3</f>
        <v>в.к.     48       кг.</v>
      </c>
      <c r="F2" s="50"/>
      <c r="G2" s="50"/>
      <c r="H2" s="50"/>
      <c r="I2" s="50" t="s">
        <v>9</v>
      </c>
      <c r="J2" s="50" t="s">
        <v>36</v>
      </c>
      <c r="K2" s="50"/>
      <c r="L2" s="50"/>
      <c r="M2" s="51" t="str">
        <f>E2</f>
        <v>в.к.     48       кг.</v>
      </c>
      <c r="N2" s="50"/>
      <c r="O2" s="50"/>
      <c r="P2" s="50"/>
    </row>
    <row r="3" spans="1:16" ht="12.75">
      <c r="A3" s="136" t="s">
        <v>0</v>
      </c>
      <c r="B3" s="136" t="s">
        <v>1</v>
      </c>
      <c r="C3" s="136" t="s">
        <v>2</v>
      </c>
      <c r="D3" s="136" t="s">
        <v>3</v>
      </c>
      <c r="E3" s="136" t="s">
        <v>37</v>
      </c>
      <c r="F3" s="136" t="s">
        <v>38</v>
      </c>
      <c r="G3" s="136" t="s">
        <v>39</v>
      </c>
      <c r="H3" s="136" t="s">
        <v>40</v>
      </c>
      <c r="I3" s="136" t="s">
        <v>0</v>
      </c>
      <c r="J3" s="136" t="s">
        <v>1</v>
      </c>
      <c r="K3" s="136" t="s">
        <v>2</v>
      </c>
      <c r="L3" s="136" t="s">
        <v>3</v>
      </c>
      <c r="M3" s="136" t="s">
        <v>37</v>
      </c>
      <c r="N3" s="136" t="s">
        <v>38</v>
      </c>
      <c r="O3" s="136" t="s">
        <v>39</v>
      </c>
      <c r="P3" s="136" t="s">
        <v>40</v>
      </c>
    </row>
    <row r="4" spans="1:16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2.75">
      <c r="A5" s="136">
        <v>1</v>
      </c>
      <c r="B5" s="326" t="str">
        <f>VLOOKUP(A5,'пр.взвешивания'!B6:E63,2,FALSE)</f>
        <v>ВЬЮХИНА Юлия  Юрьевна</v>
      </c>
      <c r="C5" s="326" t="str">
        <f>VLOOKUP(B5,'пр.взвешивания'!C6:F63,2,FALSE)</f>
        <v>22.05.95 1</v>
      </c>
      <c r="D5" s="326" t="str">
        <f>VLOOKUP(C5,'пр.взвешивания'!D6:G63,2,FALSE)</f>
        <v>УФО Свердловская Сысерть МО</v>
      </c>
      <c r="E5" s="138"/>
      <c r="F5" s="142"/>
      <c r="G5" s="143"/>
      <c r="H5" s="136"/>
      <c r="I5" s="136">
        <v>16</v>
      </c>
      <c r="J5" s="320" t="str">
        <f>VLOOKUP(I5,'пр.взвешивания'!B6:E63,2,FALSE)</f>
        <v>ГРИБОВА Елена Александровна</v>
      </c>
      <c r="K5" s="320" t="str">
        <f>VLOOKUP(J5,'пр.взвешивания'!C6:F63,2,FALSE)</f>
        <v>18.09.94 1</v>
      </c>
      <c r="L5" s="320" t="str">
        <f>VLOOKUP(K5,'пр.взвешивания'!D6:G63,2,FALSE)</f>
        <v>ЦФО Ярославская Рбинск МО</v>
      </c>
      <c r="M5" s="136"/>
      <c r="N5" s="136"/>
      <c r="O5" s="136"/>
      <c r="P5" s="136"/>
      <c r="Q5" s="2"/>
    </row>
    <row r="6" spans="1:17" ht="12.75">
      <c r="A6" s="136"/>
      <c r="B6" s="326"/>
      <c r="C6" s="326"/>
      <c r="D6" s="326"/>
      <c r="E6" s="138"/>
      <c r="F6" s="138"/>
      <c r="G6" s="143"/>
      <c r="H6" s="136"/>
      <c r="I6" s="136"/>
      <c r="J6" s="318"/>
      <c r="K6" s="318"/>
      <c r="L6" s="318"/>
      <c r="M6" s="136"/>
      <c r="N6" s="136"/>
      <c r="O6" s="136"/>
      <c r="P6" s="136"/>
      <c r="Q6" s="2"/>
    </row>
    <row r="7" spans="1:17" ht="12.75">
      <c r="A7" s="140">
        <v>2</v>
      </c>
      <c r="B7" s="326" t="str">
        <f>VLOOKUP(A7,'пр.взвешивания'!B8:E65,2,FALSE)</f>
        <v>ЕВСЮТИНА Елена Сергеевна</v>
      </c>
      <c r="C7" s="326">
        <f>VLOOKUP(B7,'пр.взвешивания'!C8:F65,2,FALSE)</f>
        <v>34925</v>
      </c>
      <c r="D7" s="326" t="str">
        <f>VLOOKUP(C7,'пр.взвешивания'!D8:G65,2,FALSE)</f>
        <v>ЦФО Смоленская Смоленск МО</v>
      </c>
      <c r="E7" s="322"/>
      <c r="F7" s="322"/>
      <c r="G7" s="140"/>
      <c r="H7" s="140"/>
      <c r="I7" s="140">
        <v>17</v>
      </c>
      <c r="J7" s="320" t="str">
        <f>VLOOKUP(I7,'пр.взвешивания'!B8:E65,2,FALSE)</f>
        <v>ГОЛАКОВА Кристина Сергеевна</v>
      </c>
      <c r="K7" s="320" t="str">
        <f>VLOOKUP(J7,'пр.взвешивания'!C8:F65,2,FALSE)</f>
        <v>15.10.95 1</v>
      </c>
      <c r="L7" s="320" t="str">
        <f>VLOOKUP(K7,'пр.взвешивания'!D8:G65,2,FALSE)</f>
        <v>ЦФО Смоленская Смоленск МО</v>
      </c>
      <c r="M7" s="140"/>
      <c r="N7" s="140"/>
      <c r="O7" s="140"/>
      <c r="P7" s="140"/>
      <c r="Q7" s="2"/>
    </row>
    <row r="8" spans="1:17" ht="13.5" thickBot="1">
      <c r="A8" s="319"/>
      <c r="B8" s="328"/>
      <c r="C8" s="328"/>
      <c r="D8" s="328"/>
      <c r="E8" s="325"/>
      <c r="F8" s="325"/>
      <c r="G8" s="319"/>
      <c r="H8" s="319"/>
      <c r="I8" s="319"/>
      <c r="J8" s="321"/>
      <c r="K8" s="321"/>
      <c r="L8" s="321"/>
      <c r="M8" s="319"/>
      <c r="N8" s="319"/>
      <c r="O8" s="319"/>
      <c r="P8" s="319"/>
      <c r="Q8" s="2"/>
    </row>
    <row r="9" spans="1:17" ht="12.75">
      <c r="A9" s="316">
        <v>4</v>
      </c>
      <c r="B9" s="327" t="str">
        <f>VLOOKUP(A9,'пр.взвешивания'!B10:E67,2,FALSE)</f>
        <v>КУЗЬМЯК  Юлия Юрьевна</v>
      </c>
      <c r="C9" s="327" t="str">
        <f>VLOOKUP(B9,'пр.взвешивания'!C10:F67,2,FALSE)</f>
        <v>12.06.93 1</v>
      </c>
      <c r="D9" s="327" t="str">
        <f>VLOOKUP(C9,'пр.взвешивания'!D10:G67,2,FALSE)</f>
        <v>МОСКВА МО</v>
      </c>
      <c r="E9" s="313"/>
      <c r="F9" s="314"/>
      <c r="G9" s="315"/>
      <c r="H9" s="316"/>
      <c r="I9" s="316">
        <v>19</v>
      </c>
      <c r="J9" s="317" t="str">
        <f>VLOOKUP(I9,'пр.взвешивания'!B10:E67,2,FALSE)</f>
        <v>ШИЛЬДЯЕВА Елена Олеговна</v>
      </c>
      <c r="K9" s="317">
        <f>VLOOKUP(J9,'пр.взвешивания'!C10:F67,2,FALSE)</f>
        <v>34471</v>
      </c>
      <c r="L9" s="317" t="str">
        <f>VLOOKUP(K9,'пр.взвешивания'!D10:G67,2,FALSE)</f>
        <v>ЦФО Тамбовская Тамбов МО</v>
      </c>
      <c r="M9" s="313"/>
      <c r="N9" s="314"/>
      <c r="O9" s="315"/>
      <c r="P9" s="316"/>
      <c r="Q9" s="2"/>
    </row>
    <row r="10" spans="1:17" ht="12.75">
      <c r="A10" s="136"/>
      <c r="B10" s="326"/>
      <c r="C10" s="326"/>
      <c r="D10" s="326"/>
      <c r="E10" s="138"/>
      <c r="F10" s="138"/>
      <c r="G10" s="143"/>
      <c r="H10" s="136"/>
      <c r="I10" s="136"/>
      <c r="J10" s="318"/>
      <c r="K10" s="318"/>
      <c r="L10" s="318"/>
      <c r="M10" s="138"/>
      <c r="N10" s="138"/>
      <c r="O10" s="143"/>
      <c r="P10" s="136"/>
      <c r="Q10" s="2"/>
    </row>
    <row r="11" spans="1:17" ht="12.75">
      <c r="A11" s="140">
        <v>3</v>
      </c>
      <c r="B11" s="326" t="str">
        <f>VLOOKUP(A11,'пр.взвешивания'!B6:E63,2,FALSE)</f>
        <v>ДРОЗДЕЦКАЯ Олеся Александровна</v>
      </c>
      <c r="C11" s="326" t="str">
        <f>VLOOKUP(B11,'пр.взвешивания'!C6:F63,2,FALSE)</f>
        <v>02.08.94 1</v>
      </c>
      <c r="D11" s="326" t="str">
        <f>VLOOKUP(C11,'пр.взвешивания'!D6:G63,2,FALSE)</f>
        <v>СФО Алтайский Бийск МО</v>
      </c>
      <c r="E11" s="322"/>
      <c r="F11" s="322"/>
      <c r="G11" s="140"/>
      <c r="H11" s="140"/>
      <c r="I11" s="140">
        <v>18</v>
      </c>
      <c r="J11" s="320" t="str">
        <f>VLOOKUP(I11,'пр.взвешивания'!B12:E69,2,FALSE)</f>
        <v>ГИЛЯЗОВА Сабина Альбертовна</v>
      </c>
      <c r="K11" s="320" t="str">
        <f>VLOOKUP(J11,'пр.взвешивания'!C12:F69,2,FALSE)</f>
        <v>30.09.94 КМС</v>
      </c>
      <c r="L11" s="320" t="str">
        <f>VLOOKUP(K11,'пр.взвешивания'!D12:G69,2,FALSE)</f>
        <v>МОСКВА МКС</v>
      </c>
      <c r="M11" s="322"/>
      <c r="N11" s="322"/>
      <c r="O11" s="140"/>
      <c r="P11" s="140"/>
      <c r="Q11" s="2"/>
    </row>
    <row r="12" spans="1:17" ht="12.75">
      <c r="A12" s="144"/>
      <c r="B12" s="326"/>
      <c r="C12" s="326"/>
      <c r="D12" s="326"/>
      <c r="E12" s="323"/>
      <c r="F12" s="323"/>
      <c r="G12" s="144"/>
      <c r="H12" s="144"/>
      <c r="I12" s="144"/>
      <c r="J12" s="318"/>
      <c r="K12" s="318"/>
      <c r="L12" s="318"/>
      <c r="M12" s="323"/>
      <c r="N12" s="323"/>
      <c r="O12" s="144"/>
      <c r="P12" s="144"/>
      <c r="Q12" s="2"/>
    </row>
    <row r="13" spans="1:17" ht="12.75">
      <c r="A13" s="50" t="s">
        <v>7</v>
      </c>
      <c r="B13" s="50" t="s">
        <v>41</v>
      </c>
      <c r="C13" s="2"/>
      <c r="D13" s="2"/>
      <c r="E13" s="51" t="str">
        <f>E2</f>
        <v>в.к.     48       кг.</v>
      </c>
      <c r="F13" s="2"/>
      <c r="G13" s="2"/>
      <c r="H13" s="2"/>
      <c r="I13" s="50" t="s">
        <v>9</v>
      </c>
      <c r="J13" s="50" t="s">
        <v>41</v>
      </c>
      <c r="K13" s="2"/>
      <c r="L13" s="2"/>
      <c r="M13" s="51" t="str">
        <f>M2</f>
        <v>в.к.     48       кг.</v>
      </c>
      <c r="N13" s="2"/>
      <c r="O13" s="2"/>
      <c r="P13" s="2"/>
      <c r="Q13" s="2"/>
    </row>
    <row r="14" spans="1:17" ht="12.75">
      <c r="A14" s="136">
        <v>1</v>
      </c>
      <c r="B14" s="320" t="str">
        <f>VLOOKUP(A14,'пр.взвешивания'!B6:E63,2,FALSE)</f>
        <v>ВЬЮХИНА Юлия  Юрьевна</v>
      </c>
      <c r="C14" s="320" t="str">
        <f>VLOOKUP(B14,'пр.взвешивания'!C6:F63,2,FALSE)</f>
        <v>22.05.95 1</v>
      </c>
      <c r="D14" s="320" t="str">
        <f>VLOOKUP(C14,'пр.взвешивания'!D6:G63,2,FALSE)</f>
        <v>УФО Свердловская Сысерть МО</v>
      </c>
      <c r="E14" s="138"/>
      <c r="F14" s="142"/>
      <c r="G14" s="143"/>
      <c r="H14" s="136"/>
      <c r="I14" s="136">
        <v>16</v>
      </c>
      <c r="J14" s="320" t="str">
        <f>VLOOKUP(I14,'пр.взвешивания'!B6:E63,2,FALSE)</f>
        <v>ГРИБОВА Елена Александровна</v>
      </c>
      <c r="K14" s="320" t="str">
        <f>VLOOKUP(J14,'пр.взвешивания'!C6:F63,2,FALSE)</f>
        <v>18.09.94 1</v>
      </c>
      <c r="L14" s="320" t="str">
        <f>VLOOKUP(K14,'пр.взвешивания'!D6:G63,2,FALSE)</f>
        <v>ЦФО Ярославская Рбинск МО</v>
      </c>
      <c r="M14" s="136"/>
      <c r="N14" s="136"/>
      <c r="O14" s="136"/>
      <c r="P14" s="136"/>
      <c r="Q14" s="2"/>
    </row>
    <row r="15" spans="1:17" ht="12.75">
      <c r="A15" s="136"/>
      <c r="B15" s="318"/>
      <c r="C15" s="318"/>
      <c r="D15" s="318"/>
      <c r="E15" s="138"/>
      <c r="F15" s="138"/>
      <c r="G15" s="143"/>
      <c r="H15" s="136"/>
      <c r="I15" s="136"/>
      <c r="J15" s="318"/>
      <c r="K15" s="318"/>
      <c r="L15" s="318"/>
      <c r="M15" s="136"/>
      <c r="N15" s="136"/>
      <c r="O15" s="136"/>
      <c r="P15" s="136"/>
      <c r="Q15" s="2"/>
    </row>
    <row r="16" spans="1:17" ht="12.75">
      <c r="A16" s="140">
        <v>3</v>
      </c>
      <c r="B16" s="320" t="str">
        <f>VLOOKUP(A16,'пр.взвешивания'!B8:E65,2,FALSE)</f>
        <v>ДРОЗДЕЦКАЯ Олеся Александровна</v>
      </c>
      <c r="C16" s="320" t="str">
        <f>VLOOKUP(B16,'пр.взвешивания'!C8:F65,2,FALSE)</f>
        <v>02.08.94 1</v>
      </c>
      <c r="D16" s="320" t="str">
        <f>VLOOKUP(C16,'пр.взвешивания'!D8:G65,2,FALSE)</f>
        <v>СФО Алтайский Бийск МО</v>
      </c>
      <c r="E16" s="322"/>
      <c r="F16" s="322"/>
      <c r="G16" s="140"/>
      <c r="H16" s="140"/>
      <c r="I16" s="140">
        <v>18</v>
      </c>
      <c r="J16" s="320" t="str">
        <f>VLOOKUP(I16,'пр.взвешивания'!B8:E65,2,FALSE)</f>
        <v>ГИЛЯЗОВА Сабина Альбертовна</v>
      </c>
      <c r="K16" s="320" t="str">
        <f>VLOOKUP(J16,'пр.взвешивания'!C8:F65,2,FALSE)</f>
        <v>30.09.94 КМС</v>
      </c>
      <c r="L16" s="320" t="str">
        <f>VLOOKUP(K16,'пр.взвешивания'!D8:G65,2,FALSE)</f>
        <v>МОСКВА МКС</v>
      </c>
      <c r="M16" s="140"/>
      <c r="N16" s="140"/>
      <c r="O16" s="140"/>
      <c r="P16" s="140"/>
      <c r="Q16" s="2"/>
    </row>
    <row r="17" spans="1:17" ht="13.5" thickBot="1">
      <c r="A17" s="319"/>
      <c r="B17" s="321"/>
      <c r="C17" s="321"/>
      <c r="D17" s="321"/>
      <c r="E17" s="325"/>
      <c r="F17" s="325"/>
      <c r="G17" s="319"/>
      <c r="H17" s="319"/>
      <c r="I17" s="319"/>
      <c r="J17" s="321"/>
      <c r="K17" s="321"/>
      <c r="L17" s="321"/>
      <c r="M17" s="319"/>
      <c r="N17" s="319"/>
      <c r="O17" s="319"/>
      <c r="P17" s="319"/>
      <c r="Q17" s="2"/>
    </row>
    <row r="18" spans="1:17" ht="12.75">
      <c r="A18" s="316">
        <v>2</v>
      </c>
      <c r="B18" s="317" t="str">
        <f>VLOOKUP(A18,'пр.взвешивания'!B6:E63,2,FALSE)</f>
        <v>ЕВСЮТИНА Елена Сергеевна</v>
      </c>
      <c r="C18" s="317">
        <f>VLOOKUP(B18,'пр.взвешивания'!C6:F63,2,FALSE)</f>
        <v>34925</v>
      </c>
      <c r="D18" s="317" t="str">
        <f>VLOOKUP(C18,'пр.взвешивания'!D6:G63,2,FALSE)</f>
        <v>ЦФО Смоленская Смоленск МО</v>
      </c>
      <c r="E18" s="313"/>
      <c r="F18" s="314"/>
      <c r="G18" s="315"/>
      <c r="H18" s="316"/>
      <c r="I18" s="316">
        <v>17</v>
      </c>
      <c r="J18" s="317" t="str">
        <f>VLOOKUP(I18,'пр.взвешивания'!B10:E67,2,FALSE)</f>
        <v>ГОЛАКОВА Кристина Сергеевна</v>
      </c>
      <c r="K18" s="317" t="str">
        <f>VLOOKUP(J18,'пр.взвешивания'!C10:F67,2,FALSE)</f>
        <v>15.10.95 1</v>
      </c>
      <c r="L18" s="317" t="str">
        <f>VLOOKUP(K18,'пр.взвешивания'!D10:G67,2,FALSE)</f>
        <v>ЦФО Смоленская Смоленск МО</v>
      </c>
      <c r="M18" s="313"/>
      <c r="N18" s="314"/>
      <c r="O18" s="315"/>
      <c r="P18" s="316"/>
      <c r="Q18" s="2"/>
    </row>
    <row r="19" spans="1:17" ht="12.75">
      <c r="A19" s="136"/>
      <c r="B19" s="318"/>
      <c r="C19" s="318"/>
      <c r="D19" s="318"/>
      <c r="E19" s="138"/>
      <c r="F19" s="138"/>
      <c r="G19" s="143"/>
      <c r="H19" s="136"/>
      <c r="I19" s="136"/>
      <c r="J19" s="318"/>
      <c r="K19" s="318"/>
      <c r="L19" s="318"/>
      <c r="M19" s="138"/>
      <c r="N19" s="138"/>
      <c r="O19" s="143"/>
      <c r="P19" s="136"/>
      <c r="Q19" s="2"/>
    </row>
    <row r="20" spans="1:17" ht="12.75">
      <c r="A20" s="140">
        <v>4</v>
      </c>
      <c r="B20" s="320" t="str">
        <f>VLOOKUP(A20,'пр.взвешивания'!B12:E69,2,FALSE)</f>
        <v>КУЗЬМЯК  Юлия Юрьевна</v>
      </c>
      <c r="C20" s="320" t="str">
        <f>VLOOKUP(B20,'пр.взвешивания'!C12:F69,2,FALSE)</f>
        <v>12.06.93 1</v>
      </c>
      <c r="D20" s="320" t="str">
        <f>VLOOKUP(C20,'пр.взвешивания'!D12:G69,2,FALSE)</f>
        <v>МОСКВА МО</v>
      </c>
      <c r="E20" s="322"/>
      <c r="F20" s="322"/>
      <c r="G20" s="140"/>
      <c r="H20" s="140"/>
      <c r="I20" s="140">
        <v>19</v>
      </c>
      <c r="J20" s="320" t="str">
        <f>VLOOKUP(I20,'пр.взвешивания'!B12:E69,2,FALSE)</f>
        <v>ШИЛЬДЯЕВА Елена Олеговна</v>
      </c>
      <c r="K20" s="320">
        <f>VLOOKUP(J20,'пр.взвешивания'!C12:F69,2,FALSE)</f>
        <v>34471</v>
      </c>
      <c r="L20" s="320" t="str">
        <f>VLOOKUP(K20,'пр.взвешивания'!D12:G69,2,FALSE)</f>
        <v>ЦФО Тамбовская Тамбов МО</v>
      </c>
      <c r="M20" s="322"/>
      <c r="N20" s="322"/>
      <c r="O20" s="140"/>
      <c r="P20" s="140"/>
      <c r="Q20" s="2"/>
    </row>
    <row r="21" spans="1:17" ht="12.75">
      <c r="A21" s="144"/>
      <c r="B21" s="318"/>
      <c r="C21" s="318"/>
      <c r="D21" s="318"/>
      <c r="E21" s="323"/>
      <c r="F21" s="323"/>
      <c r="G21" s="144"/>
      <c r="H21" s="144"/>
      <c r="I21" s="144"/>
      <c r="J21" s="318"/>
      <c r="K21" s="318"/>
      <c r="L21" s="318"/>
      <c r="M21" s="323"/>
      <c r="N21" s="323"/>
      <c r="O21" s="144"/>
      <c r="P21" s="144"/>
      <c r="Q21" s="2"/>
    </row>
    <row r="22" spans="1:17" ht="12.75">
      <c r="A22" s="50" t="s">
        <v>7</v>
      </c>
      <c r="B22" s="50" t="s">
        <v>42</v>
      </c>
      <c r="C22" s="2"/>
      <c r="D22" s="2"/>
      <c r="E22" s="51" t="str">
        <f>E2</f>
        <v>в.к.     48       кг.</v>
      </c>
      <c r="F22" s="2"/>
      <c r="G22" s="2"/>
      <c r="H22" s="2"/>
      <c r="I22" s="50" t="s">
        <v>9</v>
      </c>
      <c r="J22" s="50" t="s">
        <v>43</v>
      </c>
      <c r="K22" s="2"/>
      <c r="L22" s="2"/>
      <c r="M22" s="51" t="str">
        <f>M13</f>
        <v>в.к.     48       кг.</v>
      </c>
      <c r="N22" s="2"/>
      <c r="O22" s="2"/>
      <c r="P22" s="2"/>
      <c r="Q22" s="2"/>
    </row>
    <row r="23" spans="1:17" ht="12.75">
      <c r="A23" s="136">
        <v>1</v>
      </c>
      <c r="B23" s="320" t="str">
        <f>VLOOKUP(A23,'пр.взвешивания'!B6:E63,2,FALSE)</f>
        <v>ВЬЮХИНА Юлия  Юрьевна</v>
      </c>
      <c r="C23" s="320" t="str">
        <f>VLOOKUP(B23,'пр.взвешивания'!C6:F63,2,FALSE)</f>
        <v>22.05.95 1</v>
      </c>
      <c r="D23" s="320" t="str">
        <f>VLOOKUP(C23,'пр.взвешивания'!D6:G63,2,FALSE)</f>
        <v>УФО Свердловская Сысерть МО</v>
      </c>
      <c r="E23" s="138"/>
      <c r="F23" s="142"/>
      <c r="G23" s="143"/>
      <c r="H23" s="136"/>
      <c r="I23" s="136">
        <v>16</v>
      </c>
      <c r="J23" s="320" t="str">
        <f>VLOOKUP(I23,'пр.взвешивания'!B6:E63,2,FALSE)</f>
        <v>ГРИБОВА Елена Александровна</v>
      </c>
      <c r="K23" s="320" t="str">
        <f>VLOOKUP(J23,'пр.взвешивания'!C6:F63,2,FALSE)</f>
        <v>18.09.94 1</v>
      </c>
      <c r="L23" s="320" t="str">
        <f>VLOOKUP(K23,'пр.взвешивания'!D6:G63,2,FALSE)</f>
        <v>ЦФО Ярославская Рбинск МО</v>
      </c>
      <c r="M23" s="136"/>
      <c r="N23" s="136"/>
      <c r="O23" s="136"/>
      <c r="P23" s="136"/>
      <c r="Q23" s="2"/>
    </row>
    <row r="24" spans="1:17" ht="12.75">
      <c r="A24" s="136"/>
      <c r="B24" s="318"/>
      <c r="C24" s="318"/>
      <c r="D24" s="318"/>
      <c r="E24" s="138"/>
      <c r="F24" s="138"/>
      <c r="G24" s="143"/>
      <c r="H24" s="136"/>
      <c r="I24" s="136"/>
      <c r="J24" s="318"/>
      <c r="K24" s="318"/>
      <c r="L24" s="318"/>
      <c r="M24" s="136"/>
      <c r="N24" s="136"/>
      <c r="O24" s="136"/>
      <c r="P24" s="136"/>
      <c r="Q24" s="2"/>
    </row>
    <row r="25" spans="1:17" ht="12.75">
      <c r="A25" s="140">
        <v>4</v>
      </c>
      <c r="B25" s="320" t="str">
        <f>VLOOKUP(A25,'пр.взвешивания'!B8:E65,2,FALSE)</f>
        <v>КУЗЬМЯК  Юлия Юрьевна</v>
      </c>
      <c r="C25" s="320" t="str">
        <f>VLOOKUP(B25,'пр.взвешивания'!C8:F65,2,FALSE)</f>
        <v>12.06.93 1</v>
      </c>
      <c r="D25" s="320" t="str">
        <f>VLOOKUP(C25,'пр.взвешивания'!D8:G65,2,FALSE)</f>
        <v>МОСКВА МО</v>
      </c>
      <c r="E25" s="322"/>
      <c r="F25" s="322"/>
      <c r="G25" s="140"/>
      <c r="H25" s="140"/>
      <c r="I25" s="140">
        <v>19</v>
      </c>
      <c r="J25" s="320" t="str">
        <f>VLOOKUP(I25,'пр.взвешивания'!B8:E65,2,FALSE)</f>
        <v>ШИЛЬДЯЕВА Елена Олеговна</v>
      </c>
      <c r="K25" s="320">
        <f>VLOOKUP(J25,'пр.взвешивания'!C8:F65,2,FALSE)</f>
        <v>34471</v>
      </c>
      <c r="L25" s="320" t="str">
        <f>VLOOKUP(K25,'пр.взвешивания'!D8:G65,2,FALSE)</f>
        <v>ЦФО Тамбовская Тамбов МО</v>
      </c>
      <c r="M25" s="140"/>
      <c r="N25" s="140"/>
      <c r="O25" s="140"/>
      <c r="P25" s="140"/>
      <c r="Q25" s="2"/>
    </row>
    <row r="26" spans="1:17" ht="13.5" thickBot="1">
      <c r="A26" s="319"/>
      <c r="B26" s="321"/>
      <c r="C26" s="321"/>
      <c r="D26" s="321"/>
      <c r="E26" s="325"/>
      <c r="F26" s="325"/>
      <c r="G26" s="319"/>
      <c r="H26" s="319"/>
      <c r="I26" s="319"/>
      <c r="J26" s="321"/>
      <c r="K26" s="321"/>
      <c r="L26" s="321"/>
      <c r="M26" s="319"/>
      <c r="N26" s="319"/>
      <c r="O26" s="319"/>
      <c r="P26" s="319"/>
      <c r="Q26" s="2"/>
    </row>
    <row r="27" spans="1:17" ht="12.75">
      <c r="A27" s="316">
        <v>3</v>
      </c>
      <c r="B27" s="317" t="str">
        <f>VLOOKUP(A27,'пр.взвешивания'!B10:E67,2,FALSE)</f>
        <v>ДРОЗДЕЦКАЯ Олеся Александровна</v>
      </c>
      <c r="C27" s="317" t="str">
        <f>VLOOKUP(B27,'пр.взвешивания'!C10:F67,2,FALSE)</f>
        <v>02.08.94 1</v>
      </c>
      <c r="D27" s="317" t="str">
        <f>VLOOKUP(C27,'пр.взвешивания'!D10:G67,2,FALSE)</f>
        <v>СФО Алтайский Бийск МО</v>
      </c>
      <c r="E27" s="313"/>
      <c r="F27" s="314"/>
      <c r="G27" s="315"/>
      <c r="H27" s="316"/>
      <c r="I27" s="316">
        <v>18</v>
      </c>
      <c r="J27" s="317" t="str">
        <f>VLOOKUP(I27,'пр.взвешивания'!B10:E67,2,FALSE)</f>
        <v>ГИЛЯЗОВА Сабина Альбертовна</v>
      </c>
      <c r="K27" s="317" t="str">
        <f>VLOOKUP(J27,'пр.взвешивания'!C10:F67,2,FALSE)</f>
        <v>30.09.94 КМС</v>
      </c>
      <c r="L27" s="317" t="str">
        <f>VLOOKUP(K27,'пр.взвешивания'!D10:G67,2,FALSE)</f>
        <v>МОСКВА МКС</v>
      </c>
      <c r="M27" s="313"/>
      <c r="N27" s="314"/>
      <c r="O27" s="315"/>
      <c r="P27" s="316"/>
      <c r="Q27" s="2"/>
    </row>
    <row r="28" spans="1:17" ht="12.75">
      <c r="A28" s="136"/>
      <c r="B28" s="318"/>
      <c r="C28" s="318"/>
      <c r="D28" s="318"/>
      <c r="E28" s="138"/>
      <c r="F28" s="138"/>
      <c r="G28" s="143"/>
      <c r="H28" s="136"/>
      <c r="I28" s="136"/>
      <c r="J28" s="318"/>
      <c r="K28" s="318"/>
      <c r="L28" s="318"/>
      <c r="M28" s="138"/>
      <c r="N28" s="138"/>
      <c r="O28" s="143"/>
      <c r="P28" s="136"/>
      <c r="Q28" s="2"/>
    </row>
    <row r="29" spans="1:17" ht="12.75">
      <c r="A29" s="140">
        <v>2</v>
      </c>
      <c r="B29" s="320" t="str">
        <f>VLOOKUP(A29,'пр.взвешивания'!B6:G63,2,FALSE)</f>
        <v>ЕВСЮТИНА Елена Сергеевна</v>
      </c>
      <c r="C29" s="320">
        <f>VLOOKUP(B29,'пр.взвешивания'!C6:H63,2,FALSE)</f>
        <v>34925</v>
      </c>
      <c r="D29" s="320" t="str">
        <f>VLOOKUP(C29,'пр.взвешивания'!D6:I63,2,FALSE)</f>
        <v>ЦФО Смоленская Смоленск МО</v>
      </c>
      <c r="E29" s="322"/>
      <c r="F29" s="322"/>
      <c r="G29" s="140"/>
      <c r="H29" s="140"/>
      <c r="I29" s="140">
        <v>17</v>
      </c>
      <c r="J29" s="320" t="str">
        <f>VLOOKUP(I29,'пр.взвешивания'!B12:E69,2,FALSE)</f>
        <v>ГОЛАКОВА Кристина Сергеевна</v>
      </c>
      <c r="K29" s="320" t="str">
        <f>VLOOKUP(J29,'пр.взвешивания'!C12:F69,2,FALSE)</f>
        <v>15.10.95 1</v>
      </c>
      <c r="L29" s="320" t="str">
        <f>VLOOKUP(K29,'пр.взвешивания'!D12:G69,2,FALSE)</f>
        <v>ЦФО Смоленская Смоленск МО</v>
      </c>
      <c r="M29" s="322"/>
      <c r="N29" s="322"/>
      <c r="O29" s="140"/>
      <c r="P29" s="140"/>
      <c r="Q29" s="2"/>
    </row>
    <row r="30" spans="1:17" ht="12.75">
      <c r="A30" s="144"/>
      <c r="B30" s="318"/>
      <c r="C30" s="318"/>
      <c r="D30" s="318"/>
      <c r="E30" s="323"/>
      <c r="F30" s="323"/>
      <c r="G30" s="144"/>
      <c r="H30" s="144"/>
      <c r="I30" s="144"/>
      <c r="J30" s="318"/>
      <c r="K30" s="318"/>
      <c r="L30" s="318"/>
      <c r="M30" s="323"/>
      <c r="N30" s="323"/>
      <c r="O30" s="144"/>
      <c r="P30" s="144"/>
      <c r="Q30" s="2"/>
    </row>
    <row r="31" spans="1:17" ht="12.75">
      <c r="A31" s="50" t="s">
        <v>8</v>
      </c>
      <c r="B31" s="50" t="s">
        <v>36</v>
      </c>
      <c r="C31" s="50"/>
      <c r="D31" s="50"/>
      <c r="E31" s="51" t="str">
        <f>E22</f>
        <v>в.к.     48       кг.</v>
      </c>
      <c r="F31" s="50"/>
      <c r="G31" s="50"/>
      <c r="H31" s="50"/>
      <c r="I31" s="50" t="s">
        <v>10</v>
      </c>
      <c r="J31" s="50" t="s">
        <v>36</v>
      </c>
      <c r="K31" s="50"/>
      <c r="L31" s="50"/>
      <c r="M31" s="51" t="str">
        <f>M22</f>
        <v>в.к.     48       кг.</v>
      </c>
      <c r="N31" s="50"/>
      <c r="O31" s="50"/>
      <c r="P31" s="50"/>
      <c r="Q31" s="2"/>
    </row>
    <row r="32" spans="1:17" ht="12.75" customHeight="1">
      <c r="A32" s="136" t="s">
        <v>0</v>
      </c>
      <c r="B32" s="320" t="s">
        <v>1</v>
      </c>
      <c r="C32" s="320" t="s">
        <v>2</v>
      </c>
      <c r="D32" s="320" t="s">
        <v>3</v>
      </c>
      <c r="E32" s="136" t="s">
        <v>37</v>
      </c>
      <c r="F32" s="136" t="s">
        <v>38</v>
      </c>
      <c r="G32" s="136" t="s">
        <v>39</v>
      </c>
      <c r="H32" s="136" t="s">
        <v>40</v>
      </c>
      <c r="I32" s="136" t="s">
        <v>0</v>
      </c>
      <c r="J32" s="136" t="s">
        <v>1</v>
      </c>
      <c r="K32" s="136" t="s">
        <v>2</v>
      </c>
      <c r="L32" s="136" t="s">
        <v>3</v>
      </c>
      <c r="M32" s="136" t="s">
        <v>37</v>
      </c>
      <c r="N32" s="136" t="s">
        <v>38</v>
      </c>
      <c r="O32" s="136" t="s">
        <v>39</v>
      </c>
      <c r="P32" s="136" t="s">
        <v>40</v>
      </c>
      <c r="Q32" s="2"/>
    </row>
    <row r="33" spans="1:17" ht="12.75">
      <c r="A33" s="140"/>
      <c r="B33" s="318"/>
      <c r="C33" s="318"/>
      <c r="D33" s="318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2"/>
    </row>
    <row r="34" spans="1:17" ht="12.75">
      <c r="A34" s="136">
        <v>5</v>
      </c>
      <c r="B34" s="320" t="str">
        <f>VLOOKUP(A34,'пр.взвешивания'!B6:E63,2,FALSE)</f>
        <v>КОСТРОВА Юлия Витальевна</v>
      </c>
      <c r="C34" s="320" t="str">
        <f>VLOOKUP(B34,'пр.взвешивания'!C6:F63,2,FALSE)</f>
        <v>09.09.94 кмс</v>
      </c>
      <c r="D34" s="320" t="str">
        <f>VLOOKUP(C34,'пр.взвешивания'!D6:G63,2,FALSE)</f>
        <v>СФО Новосибирская Новосибирск МО</v>
      </c>
      <c r="E34" s="138"/>
      <c r="F34" s="142"/>
      <c r="G34" s="143"/>
      <c r="H34" s="136"/>
      <c r="I34" s="136">
        <v>20</v>
      </c>
      <c r="J34" s="320" t="str">
        <f>VLOOKUP(I34,'пр.взвешивания'!B6:E63,2,FALSE)</f>
        <v>МАМАТЕМИН Гулзина кызы</v>
      </c>
      <c r="K34" s="320" t="str">
        <f>VLOOKUP(J34,'пр.взвешивания'!C6:F63,2,FALSE)</f>
        <v>05.06.95 КМС</v>
      </c>
      <c r="L34" s="320" t="str">
        <f>VLOOKUP(K34,'пр.взвешивания'!D6:G63,2,FALSE)</f>
        <v>МОСКВА ЮМ</v>
      </c>
      <c r="M34" s="136"/>
      <c r="N34" s="136"/>
      <c r="O34" s="136"/>
      <c r="P34" s="136"/>
      <c r="Q34" s="2"/>
    </row>
    <row r="35" spans="1:17" ht="12.75">
      <c r="A35" s="136"/>
      <c r="B35" s="318"/>
      <c r="C35" s="318"/>
      <c r="D35" s="318"/>
      <c r="E35" s="138"/>
      <c r="F35" s="138"/>
      <c r="G35" s="143"/>
      <c r="H35" s="136"/>
      <c r="I35" s="136"/>
      <c r="J35" s="318"/>
      <c r="K35" s="318"/>
      <c r="L35" s="318"/>
      <c r="M35" s="136"/>
      <c r="N35" s="136"/>
      <c r="O35" s="136"/>
      <c r="P35" s="136"/>
      <c r="Q35" s="2"/>
    </row>
    <row r="36" spans="1:17" ht="12.75">
      <c r="A36" s="140">
        <v>6</v>
      </c>
      <c r="B36" s="320" t="str">
        <f>VLOOKUP(A36,'пр.взвешивания'!B8:E65,2,FALSE)</f>
        <v>САЙФУЛЛИНА Диана Альмировна</v>
      </c>
      <c r="C36" s="320" t="str">
        <f>VLOOKUP(B36,'пр.взвешивания'!C8:F65,2,FALSE)</f>
        <v>20.11.93 КМС</v>
      </c>
      <c r="D36" s="320" t="str">
        <f>VLOOKUP(C36,'пр.взвешивания'!D8:G65,2,FALSE)</f>
        <v>СФО Р.&lt;firjhnjcnfy</v>
      </c>
      <c r="E36" s="322"/>
      <c r="F36" s="322"/>
      <c r="G36" s="140"/>
      <c r="H36" s="140"/>
      <c r="I36" s="140">
        <v>21</v>
      </c>
      <c r="J36" s="320" t="str">
        <f>VLOOKUP(I36,'пр.взвешивания'!B8:E65,2,FALSE)</f>
        <v>КУРОЧКИНА Алина Сергеевна</v>
      </c>
      <c r="K36" s="320" t="str">
        <f>VLOOKUP(J36,'пр.взвешивания'!C8:F65,2,FALSE)</f>
        <v>24.02.94 КМС</v>
      </c>
      <c r="L36" s="320" t="str">
        <f>VLOOKUP(K36,'пр.взвешивания'!D8:G65,2,FALSE)</f>
        <v>ЦФО Брянская Брянск Д </v>
      </c>
      <c r="M36" s="140"/>
      <c r="N36" s="140"/>
      <c r="O36" s="140"/>
      <c r="P36" s="140"/>
      <c r="Q36" s="2"/>
    </row>
    <row r="37" spans="1:17" ht="13.5" thickBot="1">
      <c r="A37" s="319"/>
      <c r="B37" s="321"/>
      <c r="C37" s="321"/>
      <c r="D37" s="321"/>
      <c r="E37" s="325"/>
      <c r="F37" s="325"/>
      <c r="G37" s="319"/>
      <c r="H37" s="319"/>
      <c r="I37" s="319"/>
      <c r="J37" s="321"/>
      <c r="K37" s="321"/>
      <c r="L37" s="321"/>
      <c r="M37" s="319"/>
      <c r="N37" s="319"/>
      <c r="O37" s="319"/>
      <c r="P37" s="319"/>
      <c r="Q37" s="2"/>
    </row>
    <row r="38" spans="1:17" ht="12.75">
      <c r="A38" s="316">
        <v>8</v>
      </c>
      <c r="B38" s="320" t="str">
        <f>VLOOKUP(A38,'пр.взвешивания'!B10:E67,2,FALSE)</f>
        <v>КОНСТАНТИНОВА Антонина Александровна</v>
      </c>
      <c r="C38" s="320" t="str">
        <f>VLOOKUP(B38,'пр.взвешивания'!C10:F67,2,FALSE)</f>
        <v>04.06.94 КМС</v>
      </c>
      <c r="D38" s="320" t="str">
        <f>VLOOKUP(C38,'пр.взвешивания'!D10:G67,2,FALSE)</f>
        <v>СЗФО Р.Карелия Петрозаводск ПР</v>
      </c>
      <c r="E38" s="313"/>
      <c r="F38" s="314"/>
      <c r="G38" s="315"/>
      <c r="H38" s="316"/>
      <c r="I38" s="316">
        <v>22</v>
      </c>
      <c r="J38" s="317" t="str">
        <f>VLOOKUP(I38,'пр.взвешивания'!B10:E67,2,FALSE)</f>
        <v>ВАЛЕЕВА Диляра Дамировна</v>
      </c>
      <c r="K38" s="317" t="str">
        <f>VLOOKUP(J38,'пр.взвешивания'!C10:F67,2,FALSE)</f>
        <v>12.02.94 1</v>
      </c>
      <c r="L38" s="317" t="str">
        <f>VLOOKUP(K38,'пр.взвешивания'!D10:G67,2,FALSE)</f>
        <v>ПФО Татарстан Н.Челны ПР</v>
      </c>
      <c r="M38" s="313"/>
      <c r="N38" s="314"/>
      <c r="O38" s="315"/>
      <c r="P38" s="316"/>
      <c r="Q38" s="2"/>
    </row>
    <row r="39" spans="1:17" ht="12.75">
      <c r="A39" s="136"/>
      <c r="B39" s="318"/>
      <c r="C39" s="318"/>
      <c r="D39" s="318"/>
      <c r="E39" s="138"/>
      <c r="F39" s="138"/>
      <c r="G39" s="143"/>
      <c r="H39" s="136"/>
      <c r="I39" s="136"/>
      <c r="J39" s="318"/>
      <c r="K39" s="318"/>
      <c r="L39" s="318"/>
      <c r="M39" s="138"/>
      <c r="N39" s="138"/>
      <c r="O39" s="143"/>
      <c r="P39" s="136"/>
      <c r="Q39" s="2"/>
    </row>
    <row r="40" spans="1:17" ht="12.75">
      <c r="A40" s="140">
        <v>7</v>
      </c>
      <c r="B40" s="320" t="str">
        <f>VLOOKUP(A40,'пр.взвешивания'!B12:E69,2,FALSE)</f>
        <v>СЫМОРОТ Ольга Александровна</v>
      </c>
      <c r="C40" s="320" t="str">
        <f>VLOOKUP(B40,'пр.взвешивания'!C12:F69,2,FALSE)</f>
        <v>20.11.93 КМС</v>
      </c>
      <c r="D40" s="320" t="str">
        <f>VLOOKUP(C40,'пр.взвешивания'!D12:G69,2,FALSE)</f>
        <v>СФО Р.&lt;firjhnjcnfy</v>
      </c>
      <c r="E40" s="322"/>
      <c r="F40" s="322"/>
      <c r="G40" s="140"/>
      <c r="H40" s="140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144"/>
      <c r="B41" s="318"/>
      <c r="C41" s="318"/>
      <c r="D41" s="318"/>
      <c r="E41" s="323"/>
      <c r="F41" s="323"/>
      <c r="G41" s="144"/>
      <c r="H41" s="144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50" t="s">
        <v>8</v>
      </c>
      <c r="B42" s="50" t="s">
        <v>41</v>
      </c>
      <c r="C42" s="2"/>
      <c r="D42" s="2"/>
      <c r="E42" s="51" t="str">
        <f>E31</f>
        <v>в.к.     48       кг.</v>
      </c>
      <c r="F42" s="2"/>
      <c r="G42" s="2"/>
      <c r="H42" s="2"/>
      <c r="I42" s="50" t="s">
        <v>10</v>
      </c>
      <c r="J42" s="50" t="s">
        <v>41</v>
      </c>
      <c r="K42" s="2"/>
      <c r="L42" s="2"/>
      <c r="M42" s="51" t="str">
        <f>M31</f>
        <v>в.к.     48       кг.</v>
      </c>
      <c r="N42" s="2"/>
      <c r="O42" s="2"/>
      <c r="P42" s="2"/>
      <c r="Q42" s="2"/>
    </row>
    <row r="43" spans="1:17" ht="12.75">
      <c r="A43" s="136">
        <v>5</v>
      </c>
      <c r="B43" s="320" t="str">
        <f>VLOOKUP(A43,'пр.взвешивания'!B6:E63,2,FALSE)</f>
        <v>КОСТРОВА Юлия Витальевна</v>
      </c>
      <c r="C43" s="320" t="str">
        <f>VLOOKUP(B43,'пр.взвешивания'!C6:F63,2,FALSE)</f>
        <v>09.09.94 кмс</v>
      </c>
      <c r="D43" s="320" t="str">
        <f>VLOOKUP(C43,'пр.взвешивания'!D6:G63,2,FALSE)</f>
        <v>СФО Новосибирская Новосибирск МО</v>
      </c>
      <c r="E43" s="138"/>
      <c r="F43" s="142"/>
      <c r="G43" s="143"/>
      <c r="H43" s="136"/>
      <c r="I43" s="136">
        <v>20</v>
      </c>
      <c r="J43" s="320" t="str">
        <f>VLOOKUP(I43,'пр.взвешивания'!B6:E63,2,FALSE)</f>
        <v>МАМАТЕМИН Гулзина кызы</v>
      </c>
      <c r="K43" s="320" t="str">
        <f>VLOOKUP(J43,'пр.взвешивания'!C6:F63,2,FALSE)</f>
        <v>05.06.95 КМС</v>
      </c>
      <c r="L43" s="320" t="str">
        <f>VLOOKUP(K43,'пр.взвешивания'!D6:G63,2,FALSE)</f>
        <v>МОСКВА ЮМ</v>
      </c>
      <c r="M43" s="136"/>
      <c r="N43" s="136"/>
      <c r="O43" s="136"/>
      <c r="P43" s="136"/>
      <c r="Q43" s="2"/>
    </row>
    <row r="44" spans="1:17" ht="12.75">
      <c r="A44" s="136"/>
      <c r="B44" s="318"/>
      <c r="C44" s="318"/>
      <c r="D44" s="318"/>
      <c r="E44" s="138"/>
      <c r="F44" s="138"/>
      <c r="G44" s="143"/>
      <c r="H44" s="136"/>
      <c r="I44" s="136"/>
      <c r="J44" s="318"/>
      <c r="K44" s="318"/>
      <c r="L44" s="318"/>
      <c r="M44" s="136"/>
      <c r="N44" s="136"/>
      <c r="O44" s="136"/>
      <c r="P44" s="136"/>
      <c r="Q44" s="2"/>
    </row>
    <row r="45" spans="1:17" ht="12.75">
      <c r="A45" s="140">
        <v>7</v>
      </c>
      <c r="B45" s="320" t="str">
        <f>VLOOKUP(A45,'пр.взвешивания'!B8:E65,2,FALSE)</f>
        <v>СЫМОРОТ Ольга Александровна</v>
      </c>
      <c r="C45" s="320" t="str">
        <f>VLOOKUP(B45,'пр.взвешивания'!C8:F65,2,FALSE)</f>
        <v>20.11.93 КМС</v>
      </c>
      <c r="D45" s="320" t="str">
        <f>VLOOKUP(C45,'пр.взвешивания'!D8:G65,2,FALSE)</f>
        <v>СФО Р.&lt;firjhnjcnfy</v>
      </c>
      <c r="E45" s="322"/>
      <c r="F45" s="322"/>
      <c r="G45" s="140"/>
      <c r="H45" s="140"/>
      <c r="I45" s="140">
        <v>22</v>
      </c>
      <c r="J45" s="320" t="str">
        <f>VLOOKUP(I45,'пр.взвешивания'!B8:E65,2,FALSE)</f>
        <v>ВАЛЕЕВА Диляра Дамировна</v>
      </c>
      <c r="K45" s="320" t="str">
        <f>VLOOKUP(J45,'пр.взвешивания'!C8:F65,2,FALSE)</f>
        <v>12.02.94 1</v>
      </c>
      <c r="L45" s="320" t="str">
        <f>VLOOKUP(K45,'пр.взвешивания'!D8:G65,2,FALSE)</f>
        <v>ПФО Татарстан Н.Челны ПР</v>
      </c>
      <c r="M45" s="140"/>
      <c r="N45" s="140"/>
      <c r="O45" s="140"/>
      <c r="P45" s="140"/>
      <c r="Q45" s="2"/>
    </row>
    <row r="46" spans="1:17" ht="13.5" thickBot="1">
      <c r="A46" s="319"/>
      <c r="B46" s="321"/>
      <c r="C46" s="321"/>
      <c r="D46" s="321"/>
      <c r="E46" s="325"/>
      <c r="F46" s="325"/>
      <c r="G46" s="319"/>
      <c r="H46" s="319"/>
      <c r="I46" s="319"/>
      <c r="J46" s="321"/>
      <c r="K46" s="321"/>
      <c r="L46" s="321"/>
      <c r="M46" s="319"/>
      <c r="N46" s="319"/>
      <c r="O46" s="319"/>
      <c r="P46" s="319"/>
      <c r="Q46" s="2"/>
    </row>
    <row r="47" spans="1:17" ht="12.75">
      <c r="A47" s="316">
        <v>6</v>
      </c>
      <c r="B47" s="317" t="str">
        <f>VLOOKUP(A47,'пр.взвешивания'!B10:E67,2,FALSE)</f>
        <v>САЙФУЛЛИНА Диана Альмировна</v>
      </c>
      <c r="C47" s="317" t="str">
        <f>VLOOKUP(B47,'пр.взвешивания'!C10:F67,2,FALSE)</f>
        <v>20.11.93 КМС</v>
      </c>
      <c r="D47" s="317" t="str">
        <f>VLOOKUP(C47,'пр.взвешивания'!D10:G67,2,FALSE)</f>
        <v>СФО Р.&lt;firjhnjcnfy</v>
      </c>
      <c r="E47" s="313"/>
      <c r="F47" s="314"/>
      <c r="G47" s="315"/>
      <c r="H47" s="316"/>
      <c r="I47" s="316">
        <v>21</v>
      </c>
      <c r="J47" s="317" t="str">
        <f>VLOOKUP(I47,'пр.взвешивания'!B10:E67,2,FALSE)</f>
        <v>КУРОЧКИНА Алина Сергеевна</v>
      </c>
      <c r="K47" s="317" t="str">
        <f>VLOOKUP(J47,'пр.взвешивания'!C10:F67,2,FALSE)</f>
        <v>24.02.94 КМС</v>
      </c>
      <c r="L47" s="317" t="str">
        <f>VLOOKUP(K47,'пр.взвешивания'!D10:G67,2,FALSE)</f>
        <v>ЦФО Брянская Брянск Д </v>
      </c>
      <c r="M47" s="313"/>
      <c r="N47" s="314"/>
      <c r="O47" s="315"/>
      <c r="P47" s="316"/>
      <c r="Q47" s="2"/>
    </row>
    <row r="48" spans="1:17" ht="12.75">
      <c r="A48" s="136"/>
      <c r="B48" s="318"/>
      <c r="C48" s="318"/>
      <c r="D48" s="318"/>
      <c r="E48" s="138"/>
      <c r="F48" s="138"/>
      <c r="G48" s="143"/>
      <c r="H48" s="136"/>
      <c r="I48" s="136"/>
      <c r="J48" s="318"/>
      <c r="K48" s="318"/>
      <c r="L48" s="318"/>
      <c r="M48" s="138"/>
      <c r="N48" s="138"/>
      <c r="O48" s="143"/>
      <c r="P48" s="136"/>
      <c r="Q48" s="2"/>
    </row>
    <row r="49" spans="1:17" ht="12.75">
      <c r="A49" s="140">
        <v>8</v>
      </c>
      <c r="B49" s="320" t="str">
        <f>VLOOKUP(A49,'пр.взвешивания'!B12:E69,2,FALSE)</f>
        <v>КОНСТАНТИНОВА Антонина Александровна</v>
      </c>
      <c r="C49" s="320" t="str">
        <f>VLOOKUP(B49,'пр.взвешивания'!C12:F69,2,FALSE)</f>
        <v>04.06.94 КМС</v>
      </c>
      <c r="D49" s="320" t="str">
        <f>VLOOKUP(C49,'пр.взвешивания'!D12:G69,2,FALSE)</f>
        <v>СЗФО Р.Карелия Петрозаводск ПР</v>
      </c>
      <c r="E49" s="322"/>
      <c r="F49" s="322"/>
      <c r="G49" s="140"/>
      <c r="H49" s="140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144"/>
      <c r="B50" s="318"/>
      <c r="C50" s="318"/>
      <c r="D50" s="318"/>
      <c r="E50" s="323"/>
      <c r="F50" s="323"/>
      <c r="G50" s="144"/>
      <c r="H50" s="144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50" t="s">
        <v>8</v>
      </c>
      <c r="B51" s="50" t="s">
        <v>42</v>
      </c>
      <c r="C51" s="2"/>
      <c r="D51" s="2"/>
      <c r="E51" s="51" t="str">
        <f>E42</f>
        <v>в.к.     48       кг.</v>
      </c>
      <c r="F51" s="2"/>
      <c r="G51" s="2"/>
      <c r="H51" s="2"/>
      <c r="I51" s="50" t="s">
        <v>10</v>
      </c>
      <c r="J51" s="50" t="s">
        <v>43</v>
      </c>
      <c r="K51" s="2"/>
      <c r="L51" s="2"/>
      <c r="M51" s="51" t="str">
        <f>M42</f>
        <v>в.к.     48       кг.</v>
      </c>
      <c r="N51" s="2"/>
      <c r="O51" s="2"/>
      <c r="P51" s="2"/>
      <c r="Q51" s="2"/>
    </row>
    <row r="52" spans="1:17" ht="12.75">
      <c r="A52" s="136">
        <v>5</v>
      </c>
      <c r="B52" s="320" t="str">
        <f>VLOOKUP(A52,'пр.взвешивания'!B6:E63,2,FALSE)</f>
        <v>КОСТРОВА Юлия Витальевна</v>
      </c>
      <c r="C52" s="320" t="str">
        <f>VLOOKUP(B52,'пр.взвешивания'!C6:F63,2,FALSE)</f>
        <v>09.09.94 кмс</v>
      </c>
      <c r="D52" s="320" t="str">
        <f>VLOOKUP(C52,'пр.взвешивания'!D6:G63,2,FALSE)</f>
        <v>СФО Новосибирская Новосибирск МО</v>
      </c>
      <c r="E52" s="138"/>
      <c r="F52" s="142"/>
      <c r="G52" s="143"/>
      <c r="H52" s="136"/>
      <c r="I52" s="136">
        <v>22</v>
      </c>
      <c r="J52" s="320" t="str">
        <f>VLOOKUP(I52,'пр.взвешивания'!B15:E72,2,FALSE)</f>
        <v>ВАЛЕЕВА Диляра Дамировна</v>
      </c>
      <c r="K52" s="320" t="str">
        <f>VLOOKUP(J52,'пр.взвешивания'!C15:F72,2,FALSE)</f>
        <v>12.02.94 1</v>
      </c>
      <c r="L52" s="320" t="str">
        <f>VLOOKUP(K52,'пр.взвешивания'!D15:G72,2,FALSE)</f>
        <v>ПФО Татарстан Н.Челны ПР</v>
      </c>
      <c r="M52" s="136"/>
      <c r="N52" s="136"/>
      <c r="O52" s="136"/>
      <c r="P52" s="136"/>
      <c r="Q52" s="2"/>
    </row>
    <row r="53" spans="1:17" ht="12.75">
      <c r="A53" s="136"/>
      <c r="B53" s="318"/>
      <c r="C53" s="318"/>
      <c r="D53" s="318"/>
      <c r="E53" s="138"/>
      <c r="F53" s="138"/>
      <c r="G53" s="143"/>
      <c r="H53" s="136"/>
      <c r="I53" s="136"/>
      <c r="J53" s="318"/>
      <c r="K53" s="318"/>
      <c r="L53" s="318"/>
      <c r="M53" s="136"/>
      <c r="N53" s="136"/>
      <c r="O53" s="136"/>
      <c r="P53" s="136"/>
      <c r="Q53" s="2"/>
    </row>
    <row r="54" spans="1:17" ht="12.75">
      <c r="A54" s="140">
        <v>8</v>
      </c>
      <c r="B54" s="320" t="str">
        <f>VLOOKUP(A54,'пр.взвешивания'!B8:E65,2,FALSE)</f>
        <v>КОНСТАНТИНОВА Антонина Александровна</v>
      </c>
      <c r="C54" s="320" t="str">
        <f>VLOOKUP(B54,'пр.взвешивания'!C8:F65,2,FALSE)</f>
        <v>04.06.94 КМС</v>
      </c>
      <c r="D54" s="320" t="str">
        <f>VLOOKUP(C54,'пр.взвешивания'!D8:G65,2,FALSE)</f>
        <v>СЗФО Р.Карелия Петрозаводск ПР</v>
      </c>
      <c r="E54" s="322"/>
      <c r="F54" s="322"/>
      <c r="G54" s="140"/>
      <c r="H54" s="140"/>
      <c r="I54" s="140">
        <v>21</v>
      </c>
      <c r="J54" s="320" t="str">
        <f>VLOOKUP(I54,'пр.взвешивания'!B17:E74,2,FALSE)</f>
        <v>КУРОЧКИНА Алина Сергеевна</v>
      </c>
      <c r="K54" s="320" t="str">
        <f>VLOOKUP(J54,'пр.взвешивания'!C17:F74,2,FALSE)</f>
        <v>24.02.94 КМС</v>
      </c>
      <c r="L54" s="320" t="str">
        <f>VLOOKUP(K54,'пр.взвешивания'!D17:G74,2,FALSE)</f>
        <v>ЦФО Брянская Брянск Д </v>
      </c>
      <c r="M54" s="140"/>
      <c r="N54" s="140"/>
      <c r="O54" s="140"/>
      <c r="P54" s="140"/>
      <c r="Q54" s="2"/>
    </row>
    <row r="55" spans="1:17" ht="13.5" thickBot="1">
      <c r="A55" s="319"/>
      <c r="B55" s="321"/>
      <c r="C55" s="321"/>
      <c r="D55" s="321"/>
      <c r="E55" s="325"/>
      <c r="F55" s="325"/>
      <c r="G55" s="319"/>
      <c r="H55" s="319"/>
      <c r="I55" s="319"/>
      <c r="J55" s="321"/>
      <c r="K55" s="321"/>
      <c r="L55" s="321"/>
      <c r="M55" s="319"/>
      <c r="N55" s="319"/>
      <c r="O55" s="319"/>
      <c r="P55" s="319"/>
      <c r="Q55" s="2"/>
    </row>
    <row r="56" spans="1:17" ht="12.75">
      <c r="A56" s="316">
        <v>7</v>
      </c>
      <c r="B56" s="317" t="str">
        <f>VLOOKUP(A56,'пр.взвешивания'!B10:E67,2,FALSE)</f>
        <v>СЫМОРОТ Ольга Александровна</v>
      </c>
      <c r="C56" s="317" t="str">
        <f>VLOOKUP(B56,'пр.взвешивания'!C10:F67,2,FALSE)</f>
        <v>20.11.93 КМС</v>
      </c>
      <c r="D56" s="317" t="str">
        <f>VLOOKUP(C56,'пр.взвешивания'!D10:G67,2,FALSE)</f>
        <v>СФО Р.&lt;firjhnjcnfy</v>
      </c>
      <c r="E56" s="313"/>
      <c r="F56" s="314"/>
      <c r="G56" s="315"/>
      <c r="H56" s="316"/>
      <c r="I56" s="316">
        <v>20</v>
      </c>
      <c r="J56" s="317" t="str">
        <f>VLOOKUP(I56,'пр.взвешивания'!B19:E76,2,FALSE)</f>
        <v>МАМАТЕМИН Гулзина кызы</v>
      </c>
      <c r="K56" s="317" t="str">
        <f>VLOOKUP(J56,'пр.взвешивания'!C19:F76,2,FALSE)</f>
        <v>05.06.95 КМС</v>
      </c>
      <c r="L56" s="317" t="str">
        <f>VLOOKUP(K56,'пр.взвешивания'!D19:G76,2,FALSE)</f>
        <v>МОСКВА ЮМ</v>
      </c>
      <c r="M56" s="313"/>
      <c r="N56" s="314"/>
      <c r="O56" s="315"/>
      <c r="P56" s="316"/>
      <c r="Q56" s="2"/>
    </row>
    <row r="57" spans="1:17" ht="12.75">
      <c r="A57" s="136"/>
      <c r="B57" s="318"/>
      <c r="C57" s="318"/>
      <c r="D57" s="318"/>
      <c r="E57" s="138"/>
      <c r="F57" s="138"/>
      <c r="G57" s="143"/>
      <c r="H57" s="136"/>
      <c r="I57" s="136"/>
      <c r="J57" s="318"/>
      <c r="K57" s="318"/>
      <c r="L57" s="318"/>
      <c r="M57" s="138"/>
      <c r="N57" s="138"/>
      <c r="O57" s="143"/>
      <c r="P57" s="136"/>
      <c r="Q57" s="2"/>
    </row>
    <row r="58" spans="1:17" ht="12.75">
      <c r="A58" s="140">
        <v>6</v>
      </c>
      <c r="B58" s="320" t="str">
        <f>VLOOKUP(A58,'пр.взвешивания'!B12:E69,2,FALSE)</f>
        <v>САЙФУЛЛИНА Диана Альмировна</v>
      </c>
      <c r="C58" s="320" t="str">
        <f>VLOOKUP(B58,'пр.взвешивания'!C12:F69,2,FALSE)</f>
        <v>20.11.93 КМС</v>
      </c>
      <c r="D58" s="320" t="str">
        <f>VLOOKUP(C58,'пр.взвешивания'!D12:G69,2,FALSE)</f>
        <v>СФО Р.&lt;firjhnjcnfy</v>
      </c>
      <c r="E58" s="322"/>
      <c r="F58" s="322"/>
      <c r="G58" s="140"/>
      <c r="H58" s="140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144"/>
      <c r="B59" s="318"/>
      <c r="C59" s="318"/>
      <c r="D59" s="318"/>
      <c r="E59" s="323"/>
      <c r="F59" s="323"/>
      <c r="G59" s="144"/>
      <c r="H59" s="144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324" t="s">
        <v>35</v>
      </c>
      <c r="B64" s="324"/>
      <c r="C64" s="324"/>
      <c r="D64" s="324"/>
      <c r="E64" s="324"/>
      <c r="F64" s="324"/>
      <c r="G64" s="324"/>
      <c r="H64" s="324"/>
      <c r="I64" s="324" t="s">
        <v>35</v>
      </c>
      <c r="J64" s="324"/>
      <c r="K64" s="324"/>
      <c r="L64" s="324"/>
      <c r="M64" s="324"/>
      <c r="N64" s="324"/>
      <c r="O64" s="324"/>
      <c r="P64" s="324"/>
      <c r="Q64" s="2"/>
    </row>
    <row r="65" spans="1:17" ht="12.75">
      <c r="A65" s="50" t="s">
        <v>19</v>
      </c>
      <c r="B65" s="50" t="s">
        <v>36</v>
      </c>
      <c r="C65" s="50"/>
      <c r="D65" s="50"/>
      <c r="E65" s="51" t="str">
        <f>E51</f>
        <v>в.к.     48       кг.</v>
      </c>
      <c r="F65" s="50"/>
      <c r="G65" s="50"/>
      <c r="H65" s="50"/>
      <c r="I65" s="50" t="s">
        <v>22</v>
      </c>
      <c r="J65" s="50" t="s">
        <v>36</v>
      </c>
      <c r="K65" s="50"/>
      <c r="L65" s="50"/>
      <c r="M65" s="51" t="str">
        <f>M51</f>
        <v>в.к.     48       кг.</v>
      </c>
      <c r="N65" s="50"/>
      <c r="O65" s="50"/>
      <c r="P65" s="50"/>
      <c r="Q65" s="2"/>
    </row>
    <row r="66" spans="1:17" ht="12.75">
      <c r="A66" s="136" t="s">
        <v>0</v>
      </c>
      <c r="B66" s="136" t="s">
        <v>1</v>
      </c>
      <c r="C66" s="136" t="s">
        <v>2</v>
      </c>
      <c r="D66" s="136" t="s">
        <v>3</v>
      </c>
      <c r="E66" s="136" t="s">
        <v>37</v>
      </c>
      <c r="F66" s="136" t="s">
        <v>38</v>
      </c>
      <c r="G66" s="136" t="s">
        <v>39</v>
      </c>
      <c r="H66" s="136" t="s">
        <v>40</v>
      </c>
      <c r="I66" s="136" t="s">
        <v>0</v>
      </c>
      <c r="J66" s="136" t="s">
        <v>1</v>
      </c>
      <c r="K66" s="136" t="s">
        <v>2</v>
      </c>
      <c r="L66" s="136" t="s">
        <v>3</v>
      </c>
      <c r="M66" s="136" t="s">
        <v>37</v>
      </c>
      <c r="N66" s="136" t="s">
        <v>38</v>
      </c>
      <c r="O66" s="136" t="s">
        <v>39</v>
      </c>
      <c r="P66" s="136" t="s">
        <v>40</v>
      </c>
      <c r="Q66" s="2"/>
    </row>
    <row r="67" spans="1:17" ht="12.7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2"/>
    </row>
    <row r="68" spans="1:17" ht="12.75">
      <c r="A68" s="136">
        <v>9</v>
      </c>
      <c r="B68" s="320" t="str">
        <f>VLOOKUP(A68,'пр.взвешивания'!B6:E63,2,FALSE)</f>
        <v>ЗАКИРОВА Лилия Рамильевна</v>
      </c>
      <c r="C68" s="320" t="str">
        <f>VLOOKUP(B68,'пр.взвешивания'!C6:F63,2,FALSE)</f>
        <v>02.01.94 1</v>
      </c>
      <c r="D68" s="320" t="str">
        <f>VLOOKUP(C68,'пр.взвешивания'!D6:G63,2,FALSE)</f>
        <v>УФО ХМАО-ЮГРА Радужный МО</v>
      </c>
      <c r="E68" s="136"/>
      <c r="F68" s="136"/>
      <c r="G68" s="136"/>
      <c r="H68" s="136"/>
      <c r="I68" s="136">
        <v>23</v>
      </c>
      <c r="J68" s="320" t="str">
        <f>VLOOKUP(I68,'пр.взвешивания'!B6:E63,2,FALSE)</f>
        <v>ЛАВРЕШИНА Снежана Сергеевна</v>
      </c>
      <c r="K68" s="320" t="str">
        <f>VLOOKUP(J68,'пр.взвешивания'!C6:F63,2,FALSE)</f>
        <v>03.06.94 1</v>
      </c>
      <c r="L68" s="320" t="str">
        <f>VLOOKUP(K68,'пр.взвешивания'!D6:G63,2,FALSE)</f>
        <v>ЦФО Рязанская Рязань МО</v>
      </c>
      <c r="M68" s="136"/>
      <c r="N68" s="136"/>
      <c r="O68" s="136"/>
      <c r="P68" s="136"/>
      <c r="Q68" s="2"/>
    </row>
    <row r="69" spans="1:17" ht="12.75">
      <c r="A69" s="136"/>
      <c r="B69" s="318"/>
      <c r="C69" s="318"/>
      <c r="D69" s="318"/>
      <c r="E69" s="136"/>
      <c r="F69" s="136"/>
      <c r="G69" s="136"/>
      <c r="H69" s="136"/>
      <c r="I69" s="136"/>
      <c r="J69" s="318"/>
      <c r="K69" s="318"/>
      <c r="L69" s="318"/>
      <c r="M69" s="136"/>
      <c r="N69" s="136"/>
      <c r="O69" s="136"/>
      <c r="P69" s="136"/>
      <c r="Q69" s="2"/>
    </row>
    <row r="70" spans="1:17" ht="12.75">
      <c r="A70" s="140">
        <v>10</v>
      </c>
      <c r="B70" s="320" t="str">
        <f>VLOOKUP(A70,'пр.взвешивания'!B8:E65,2,FALSE)</f>
        <v>ПЕНЬКОВА Галина Николаевна</v>
      </c>
      <c r="C70" s="320" t="str">
        <f>VLOOKUP(B70,'пр.взвешивания'!C8:F65,2,FALSE)</f>
        <v>10.10.95 1</v>
      </c>
      <c r="D70" s="320" t="str">
        <f>VLOOKUP(C70,'пр.взвешивания'!D8:G65,2,FALSE)</f>
        <v>ЮФО Астраханская Астрахань Д</v>
      </c>
      <c r="E70" s="140"/>
      <c r="F70" s="140"/>
      <c r="G70" s="140"/>
      <c r="H70" s="140"/>
      <c r="I70" s="140">
        <v>24</v>
      </c>
      <c r="J70" s="320" t="str">
        <f>VLOOKUP(I70,'пр.взвешивания'!B8:E65,2,FALSE)</f>
        <v>ЕГОРИХИНА Кристина  Владимировна</v>
      </c>
      <c r="K70" s="320" t="str">
        <f>VLOOKUP(J70,'пр.взвешивания'!C8:F65,2,FALSE)</f>
        <v>20.06.93 1</v>
      </c>
      <c r="L70" s="320" t="str">
        <f>VLOOKUP(K70,'пр.взвешивания'!D8:G65,2,FALSE)</f>
        <v>СФО Новосибирская Новосибирск МО</v>
      </c>
      <c r="M70" s="140"/>
      <c r="N70" s="140"/>
      <c r="O70" s="140"/>
      <c r="P70" s="140"/>
      <c r="Q70" s="2"/>
    </row>
    <row r="71" spans="1:17" ht="13.5" thickBot="1">
      <c r="A71" s="319"/>
      <c r="B71" s="321"/>
      <c r="C71" s="321"/>
      <c r="D71" s="321"/>
      <c r="E71" s="319"/>
      <c r="F71" s="319"/>
      <c r="G71" s="319"/>
      <c r="H71" s="319"/>
      <c r="I71" s="319"/>
      <c r="J71" s="321"/>
      <c r="K71" s="321"/>
      <c r="L71" s="321"/>
      <c r="M71" s="319"/>
      <c r="N71" s="319"/>
      <c r="O71" s="319"/>
      <c r="P71" s="319"/>
      <c r="Q71" s="2"/>
    </row>
    <row r="72" spans="1:17" ht="12.75">
      <c r="A72" s="316">
        <v>12</v>
      </c>
      <c r="B72" s="317" t="str">
        <f>VLOOKUP(A72,'пр.взвешивания'!B10:E67,2,FALSE)</f>
        <v>СЕЛИВЕРСТОВА Юлия Алексеевна</v>
      </c>
      <c r="C72" s="317" t="str">
        <f>VLOOKUP(B72,'пр.взвешивания'!C10:F67,2,FALSE)</f>
        <v>05.02.94 КМС</v>
      </c>
      <c r="D72" s="317" t="str">
        <f>VLOOKUP(C72,'пр.взвешивания'!D10:G67,2,FALSE)</f>
        <v>ЮФО Краснодарский Ейск Д</v>
      </c>
      <c r="E72" s="313"/>
      <c r="F72" s="314"/>
      <c r="G72" s="315"/>
      <c r="H72" s="316"/>
      <c r="I72" s="316">
        <v>26</v>
      </c>
      <c r="J72" s="317" t="str">
        <f>VLOOKUP(I72,'пр.взвешивания'!B10:E67,2,FALSE)</f>
        <v>ЯКУПОВА Эльвира Мухтаровна</v>
      </c>
      <c r="K72" s="317" t="str">
        <f>VLOOKUP(J72,'пр.взвешивания'!C10:F67,2,FALSE)</f>
        <v>26.05.93 1</v>
      </c>
      <c r="L72" s="317" t="str">
        <f>VLOOKUP(K72,'пр.взвешивания'!D10:G67,2,FALSE)</f>
        <v>ПФО Р.Башкортостан </v>
      </c>
      <c r="M72" s="313"/>
      <c r="N72" s="314"/>
      <c r="O72" s="315"/>
      <c r="P72" s="316"/>
      <c r="Q72" s="2"/>
    </row>
    <row r="73" spans="1:17" ht="12.75">
      <c r="A73" s="136"/>
      <c r="B73" s="318"/>
      <c r="C73" s="318"/>
      <c r="D73" s="318"/>
      <c r="E73" s="138"/>
      <c r="F73" s="138"/>
      <c r="G73" s="143"/>
      <c r="H73" s="136"/>
      <c r="I73" s="136"/>
      <c r="J73" s="318"/>
      <c r="K73" s="318"/>
      <c r="L73" s="318"/>
      <c r="M73" s="138"/>
      <c r="N73" s="138"/>
      <c r="O73" s="143"/>
      <c r="P73" s="136"/>
      <c r="Q73" s="2"/>
    </row>
    <row r="74" spans="1:17" ht="12.75">
      <c r="A74" s="140">
        <v>11</v>
      </c>
      <c r="B74" s="320" t="str">
        <f>VLOOKUP(A74,'пр.взвешивания'!B12:E69,2,FALSE)</f>
        <v>ЛАГУНОВА Наталья Александровна</v>
      </c>
      <c r="C74" s="320" t="str">
        <f>VLOOKUP(B74,'пр.взвешивания'!C12:F69,2,FALSE)</f>
        <v>23.09.94 КМС</v>
      </c>
      <c r="D74" s="320" t="str">
        <f>VLOOKUP(C74,'пр.взвешивания'!D12:G69,2,FALSE)</f>
        <v>УФО Курганская Курган МО</v>
      </c>
      <c r="E74" s="322"/>
      <c r="F74" s="322"/>
      <c r="G74" s="140"/>
      <c r="H74" s="140"/>
      <c r="I74" s="140">
        <v>25</v>
      </c>
      <c r="J74" s="320" t="str">
        <f>VLOOKUP(I74,'пр.взвешивания'!B12:E69,2,FALSE)</f>
        <v>САДОВНИКОВА Илона Игоревна</v>
      </c>
      <c r="K74" s="320" t="str">
        <f>VLOOKUP(J74,'пр.взвешивания'!C12:F69,2,FALSE)</f>
        <v>03.12.93 КМС</v>
      </c>
      <c r="L74" s="320" t="str">
        <f>VLOOKUP(K74,'пр.взвешивания'!D12:G69,2,FALSE)</f>
        <v>ПФО Пермский Березники ПР</v>
      </c>
      <c r="M74" s="322"/>
      <c r="N74" s="322"/>
      <c r="O74" s="140"/>
      <c r="P74" s="140"/>
      <c r="Q74" s="2"/>
    </row>
    <row r="75" spans="1:17" ht="12.75">
      <c r="A75" s="144"/>
      <c r="B75" s="318"/>
      <c r="C75" s="318"/>
      <c r="D75" s="318"/>
      <c r="E75" s="323"/>
      <c r="F75" s="323"/>
      <c r="G75" s="144"/>
      <c r="H75" s="144"/>
      <c r="I75" s="144"/>
      <c r="J75" s="318"/>
      <c r="K75" s="318"/>
      <c r="L75" s="318"/>
      <c r="M75" s="323"/>
      <c r="N75" s="323"/>
      <c r="O75" s="144"/>
      <c r="P75" s="144"/>
      <c r="Q75" s="2"/>
    </row>
    <row r="76" spans="1:17" ht="12.75">
      <c r="A76" s="50" t="s">
        <v>19</v>
      </c>
      <c r="B76" s="50" t="s">
        <v>41</v>
      </c>
      <c r="C76" s="2"/>
      <c r="D76" s="2"/>
      <c r="E76" s="51" t="str">
        <f>E65</f>
        <v>в.к.     48       кг.</v>
      </c>
      <c r="F76" s="2"/>
      <c r="G76" s="2"/>
      <c r="H76" s="2"/>
      <c r="I76" s="50" t="s">
        <v>22</v>
      </c>
      <c r="J76" s="50" t="s">
        <v>41</v>
      </c>
      <c r="K76" s="2"/>
      <c r="L76" s="2"/>
      <c r="M76" s="51" t="str">
        <f>M65</f>
        <v>в.к.     48       кг.</v>
      </c>
      <c r="N76" s="2"/>
      <c r="O76" s="2"/>
      <c r="P76" s="2"/>
      <c r="Q76" s="2"/>
    </row>
    <row r="77" spans="1:17" ht="12.75">
      <c r="A77" s="136">
        <v>9</v>
      </c>
      <c r="B77" s="320" t="str">
        <f>VLOOKUP(A77,'пр.взвешивания'!B6:E63,2,FALSE)</f>
        <v>ЗАКИРОВА Лилия Рамильевна</v>
      </c>
      <c r="C77" s="320" t="str">
        <f>VLOOKUP(B77,'пр.взвешивания'!C6:F63,2,FALSE)</f>
        <v>02.01.94 1</v>
      </c>
      <c r="D77" s="320" t="str">
        <f>VLOOKUP(C77,'пр.взвешивания'!D6:G63,2,FALSE)</f>
        <v>УФО ХМАО-ЮГРА Радужный МО</v>
      </c>
      <c r="E77" s="136"/>
      <c r="F77" s="136"/>
      <c r="G77" s="136"/>
      <c r="H77" s="136"/>
      <c r="I77" s="136">
        <v>23</v>
      </c>
      <c r="J77" s="320" t="str">
        <f>VLOOKUP(I77,'пр.взвешивания'!B6:E63,2,FALSE)</f>
        <v>ЛАВРЕШИНА Снежана Сергеевна</v>
      </c>
      <c r="K77" s="320" t="str">
        <f>VLOOKUP(J77,'пр.взвешивания'!C6:F63,2,FALSE)</f>
        <v>03.06.94 1</v>
      </c>
      <c r="L77" s="320" t="str">
        <f>VLOOKUP(K77,'пр.взвешивания'!D6:G63,2,FALSE)</f>
        <v>ЦФО Рязанская Рязань МО</v>
      </c>
      <c r="M77" s="136"/>
      <c r="N77" s="136"/>
      <c r="O77" s="136"/>
      <c r="P77" s="136"/>
      <c r="Q77" s="2"/>
    </row>
    <row r="78" spans="1:17" ht="12.75">
      <c r="A78" s="136"/>
      <c r="B78" s="318"/>
      <c r="C78" s="318"/>
      <c r="D78" s="318"/>
      <c r="E78" s="136"/>
      <c r="F78" s="136"/>
      <c r="G78" s="136"/>
      <c r="H78" s="136"/>
      <c r="I78" s="136"/>
      <c r="J78" s="318"/>
      <c r="K78" s="318"/>
      <c r="L78" s="318"/>
      <c r="M78" s="136"/>
      <c r="N78" s="136"/>
      <c r="O78" s="136"/>
      <c r="P78" s="136"/>
      <c r="Q78" s="2"/>
    </row>
    <row r="79" spans="1:17" ht="12.75">
      <c r="A79" s="140">
        <v>11</v>
      </c>
      <c r="B79" s="320" t="str">
        <f>VLOOKUP(A79,'пр.взвешивания'!B8:E65,2,FALSE)</f>
        <v>ЛАГУНОВА Наталья Александровна</v>
      </c>
      <c r="C79" s="320" t="str">
        <f>VLOOKUP(B79,'пр.взвешивания'!C8:F65,2,FALSE)</f>
        <v>23.09.94 КМС</v>
      </c>
      <c r="D79" s="320" t="str">
        <f>VLOOKUP(C79,'пр.взвешивания'!D8:G65,2,FALSE)</f>
        <v>УФО Курганская Курган МО</v>
      </c>
      <c r="E79" s="140"/>
      <c r="F79" s="140"/>
      <c r="G79" s="140"/>
      <c r="H79" s="140"/>
      <c r="I79" s="140">
        <v>25</v>
      </c>
      <c r="J79" s="320" t="str">
        <f>VLOOKUP(I79,'пр.взвешивания'!B8:E65,2,FALSE)</f>
        <v>САДОВНИКОВА Илона Игоревна</v>
      </c>
      <c r="K79" s="320" t="str">
        <f>VLOOKUP(J79,'пр.взвешивания'!C8:F65,2,FALSE)</f>
        <v>03.12.93 КМС</v>
      </c>
      <c r="L79" s="320" t="str">
        <f>VLOOKUP(K79,'пр.взвешивания'!D8:G65,2,FALSE)</f>
        <v>ПФО Пермский Березники ПР</v>
      </c>
      <c r="M79" s="140"/>
      <c r="N79" s="140"/>
      <c r="O79" s="140"/>
      <c r="P79" s="140"/>
      <c r="Q79" s="2"/>
    </row>
    <row r="80" spans="1:17" ht="13.5" thickBot="1">
      <c r="A80" s="319"/>
      <c r="B80" s="321"/>
      <c r="C80" s="321"/>
      <c r="D80" s="321"/>
      <c r="E80" s="319"/>
      <c r="F80" s="319"/>
      <c r="G80" s="319"/>
      <c r="H80" s="319"/>
      <c r="I80" s="319"/>
      <c r="J80" s="321"/>
      <c r="K80" s="321"/>
      <c r="L80" s="321"/>
      <c r="M80" s="319"/>
      <c r="N80" s="319"/>
      <c r="O80" s="319"/>
      <c r="P80" s="319"/>
      <c r="Q80" s="2"/>
    </row>
    <row r="81" spans="1:17" ht="12.75">
      <c r="A81" s="316">
        <v>10</v>
      </c>
      <c r="B81" s="317" t="str">
        <f>VLOOKUP(A81,'пр.взвешивания'!B10:E67,2,FALSE)</f>
        <v>ПЕНЬКОВА Галина Николаевна</v>
      </c>
      <c r="C81" s="317" t="str">
        <f>VLOOKUP(B81,'пр.взвешивания'!C10:F67,2,FALSE)</f>
        <v>10.10.95 1</v>
      </c>
      <c r="D81" s="317" t="str">
        <f>VLOOKUP(C81,'пр.взвешивания'!D10:G67,2,FALSE)</f>
        <v>ЮФО Астраханская Астрахань Д</v>
      </c>
      <c r="E81" s="313"/>
      <c r="F81" s="314"/>
      <c r="G81" s="315"/>
      <c r="H81" s="316"/>
      <c r="I81" s="316">
        <v>24</v>
      </c>
      <c r="J81" s="317" t="str">
        <f>VLOOKUP(I81,'пр.взвешивания'!B10:E67,2,FALSE)</f>
        <v>ЕГОРИХИНА Кристина  Владимировна</v>
      </c>
      <c r="K81" s="317" t="str">
        <f>VLOOKUP(J81,'пр.взвешивания'!C10:F67,2,FALSE)</f>
        <v>20.06.93 1</v>
      </c>
      <c r="L81" s="317" t="str">
        <f>VLOOKUP(K81,'пр.взвешивания'!D10:G67,2,FALSE)</f>
        <v>СФО Новосибирская Новосибирск МО</v>
      </c>
      <c r="M81" s="313"/>
      <c r="N81" s="314"/>
      <c r="O81" s="315"/>
      <c r="P81" s="316"/>
      <c r="Q81" s="2"/>
    </row>
    <row r="82" spans="1:17" ht="12.75">
      <c r="A82" s="136"/>
      <c r="B82" s="318"/>
      <c r="C82" s="318"/>
      <c r="D82" s="318"/>
      <c r="E82" s="138"/>
      <c r="F82" s="138"/>
      <c r="G82" s="143"/>
      <c r="H82" s="136"/>
      <c r="I82" s="136"/>
      <c r="J82" s="318"/>
      <c r="K82" s="318"/>
      <c r="L82" s="318"/>
      <c r="M82" s="138"/>
      <c r="N82" s="138"/>
      <c r="O82" s="143"/>
      <c r="P82" s="136"/>
      <c r="Q82" s="2"/>
    </row>
    <row r="83" spans="1:17" ht="12.75">
      <c r="A83" s="140">
        <v>12</v>
      </c>
      <c r="B83" s="320" t="str">
        <f>VLOOKUP(A83,'пр.взвешивания'!B12:E69,2,FALSE)</f>
        <v>СЕЛИВЕРСТОВА Юлия Алексеевна</v>
      </c>
      <c r="C83" s="320" t="str">
        <f>VLOOKUP(B83,'пр.взвешивания'!C12:F69,2,FALSE)</f>
        <v>05.02.94 КМС</v>
      </c>
      <c r="D83" s="320" t="str">
        <f>VLOOKUP(C83,'пр.взвешивания'!D12:G69,2,FALSE)</f>
        <v>ЮФО Краснодарский Ейск Д</v>
      </c>
      <c r="E83" s="322"/>
      <c r="F83" s="322"/>
      <c r="G83" s="140"/>
      <c r="H83" s="140"/>
      <c r="I83" s="140">
        <v>26</v>
      </c>
      <c r="J83" s="320" t="str">
        <f>VLOOKUP(I83,'пр.взвешивания'!B12:E69,2,FALSE)</f>
        <v>ЯКУПОВА Эльвира Мухтаровна</v>
      </c>
      <c r="K83" s="320" t="str">
        <f>VLOOKUP(J83,'пр.взвешивания'!C12:F69,2,FALSE)</f>
        <v>26.05.93 1</v>
      </c>
      <c r="L83" s="320" t="str">
        <f>VLOOKUP(K83,'пр.взвешивания'!D12:G69,2,FALSE)</f>
        <v>ПФО Р.Башкортостан </v>
      </c>
      <c r="M83" s="322"/>
      <c r="N83" s="322"/>
      <c r="O83" s="140"/>
      <c r="P83" s="140"/>
      <c r="Q83" s="2"/>
    </row>
    <row r="84" spans="1:17" ht="12.75">
      <c r="A84" s="144"/>
      <c r="B84" s="318"/>
      <c r="C84" s="318"/>
      <c r="D84" s="318"/>
      <c r="E84" s="323"/>
      <c r="F84" s="323"/>
      <c r="G84" s="144"/>
      <c r="H84" s="144"/>
      <c r="I84" s="144"/>
      <c r="J84" s="318"/>
      <c r="K84" s="318"/>
      <c r="L84" s="318"/>
      <c r="M84" s="323"/>
      <c r="N84" s="323"/>
      <c r="O84" s="144"/>
      <c r="P84" s="144"/>
      <c r="Q84" s="2"/>
    </row>
    <row r="85" spans="1:17" ht="12.75">
      <c r="A85" s="50" t="s">
        <v>19</v>
      </c>
      <c r="B85" s="50" t="s">
        <v>43</v>
      </c>
      <c r="C85" s="2"/>
      <c r="D85" s="2"/>
      <c r="E85" s="51" t="str">
        <f>E76</f>
        <v>в.к.     48       кг.</v>
      </c>
      <c r="F85" s="2"/>
      <c r="G85" s="2"/>
      <c r="H85" s="2"/>
      <c r="I85" s="50" t="s">
        <v>22</v>
      </c>
      <c r="J85" s="50" t="s">
        <v>43</v>
      </c>
      <c r="K85" s="2"/>
      <c r="L85" s="2"/>
      <c r="M85" s="51" t="str">
        <f>M76</f>
        <v>в.к.     48       кг.</v>
      </c>
      <c r="N85" s="2"/>
      <c r="O85" s="2"/>
      <c r="P85" s="2"/>
      <c r="Q85" s="2"/>
    </row>
    <row r="86" spans="1:17" ht="12.75">
      <c r="A86" s="136">
        <v>9</v>
      </c>
      <c r="B86" s="320" t="str">
        <f>VLOOKUP(A86,'пр.взвешивания'!B6:E63,2,FALSE)</f>
        <v>ЗАКИРОВА Лилия Рамильевна</v>
      </c>
      <c r="C86" s="320" t="str">
        <f>VLOOKUP(B86,'пр.взвешивания'!C6:F63,2,FALSE)</f>
        <v>02.01.94 1</v>
      </c>
      <c r="D86" s="320" t="str">
        <f>VLOOKUP(C86,'пр.взвешивания'!D6:G63,2,FALSE)</f>
        <v>УФО ХМАО-ЮГРА Радужный МО</v>
      </c>
      <c r="E86" s="136"/>
      <c r="F86" s="136"/>
      <c r="G86" s="136"/>
      <c r="H86" s="136"/>
      <c r="I86" s="136">
        <v>23</v>
      </c>
      <c r="J86" s="320" t="str">
        <f>VLOOKUP(I86,'пр.взвешивания'!B15:E72,2,FALSE)</f>
        <v>ЛАВРЕШИНА Снежана Сергеевна</v>
      </c>
      <c r="K86" s="320" t="str">
        <f>VLOOKUP(J86,'пр.взвешивания'!C15:F72,2,FALSE)</f>
        <v>03.06.94 1</v>
      </c>
      <c r="L86" s="320" t="str">
        <f>VLOOKUP(K86,'пр.взвешивания'!D15:G72,2,FALSE)</f>
        <v>ЦФО Рязанская Рязань МО</v>
      </c>
      <c r="M86" s="136"/>
      <c r="N86" s="136"/>
      <c r="O86" s="136"/>
      <c r="P86" s="136"/>
      <c r="Q86" s="2"/>
    </row>
    <row r="87" spans="1:17" ht="12.75">
      <c r="A87" s="136"/>
      <c r="B87" s="318"/>
      <c r="C87" s="318"/>
      <c r="D87" s="318"/>
      <c r="E87" s="136"/>
      <c r="F87" s="136"/>
      <c r="G87" s="136"/>
      <c r="H87" s="136"/>
      <c r="I87" s="136"/>
      <c r="J87" s="318"/>
      <c r="K87" s="318"/>
      <c r="L87" s="318"/>
      <c r="M87" s="136"/>
      <c r="N87" s="136"/>
      <c r="O87" s="136"/>
      <c r="P87" s="136"/>
      <c r="Q87" s="2"/>
    </row>
    <row r="88" spans="1:17" ht="12.75">
      <c r="A88" s="140">
        <v>12</v>
      </c>
      <c r="B88" s="320" t="str">
        <f>VLOOKUP(A88,'пр.взвешивания'!B8:E65,2,FALSE)</f>
        <v>СЕЛИВЕРСТОВА Юлия Алексеевна</v>
      </c>
      <c r="C88" s="320" t="str">
        <f>VLOOKUP(B88,'пр.взвешивания'!C8:F65,2,FALSE)</f>
        <v>05.02.94 КМС</v>
      </c>
      <c r="D88" s="320" t="str">
        <f>VLOOKUP(C88,'пр.взвешивания'!D8:G65,2,FALSE)</f>
        <v>ЮФО Краснодарский Ейск Д</v>
      </c>
      <c r="E88" s="140"/>
      <c r="F88" s="140"/>
      <c r="G88" s="140"/>
      <c r="H88" s="140"/>
      <c r="I88" s="140">
        <v>26</v>
      </c>
      <c r="J88" s="320" t="str">
        <f>VLOOKUP(I88,'пр.взвешивания'!B17:E74,2,FALSE)</f>
        <v>ЯКУПОВА Эльвира Мухтаровна</v>
      </c>
      <c r="K88" s="320" t="str">
        <f>VLOOKUP(J88,'пр.взвешивания'!C17:F74,2,FALSE)</f>
        <v>26.05.93 1</v>
      </c>
      <c r="L88" s="320" t="str">
        <f>VLOOKUP(K88,'пр.взвешивания'!D17:G74,2,FALSE)</f>
        <v>ПФО Р.Башкортостан </v>
      </c>
      <c r="M88" s="140"/>
      <c r="N88" s="140"/>
      <c r="O88" s="140"/>
      <c r="P88" s="140"/>
      <c r="Q88" s="2"/>
    </row>
    <row r="89" spans="1:17" ht="13.5" thickBot="1">
      <c r="A89" s="319"/>
      <c r="B89" s="321"/>
      <c r="C89" s="321"/>
      <c r="D89" s="321"/>
      <c r="E89" s="319"/>
      <c r="F89" s="319"/>
      <c r="G89" s="319"/>
      <c r="H89" s="319"/>
      <c r="I89" s="319"/>
      <c r="J89" s="321"/>
      <c r="K89" s="321"/>
      <c r="L89" s="321"/>
      <c r="M89" s="319"/>
      <c r="N89" s="319"/>
      <c r="O89" s="319"/>
      <c r="P89" s="319"/>
      <c r="Q89" s="2"/>
    </row>
    <row r="90" spans="1:17" ht="12.75">
      <c r="A90" s="316">
        <v>11</v>
      </c>
      <c r="B90" s="317" t="str">
        <f>VLOOKUP(A90,'пр.взвешивания'!B10:E67,2,FALSE)</f>
        <v>ЛАГУНОВА Наталья Александровна</v>
      </c>
      <c r="C90" s="317" t="str">
        <f>VLOOKUP(B90,'пр.взвешивания'!C10:F67,2,FALSE)</f>
        <v>23.09.94 КМС</v>
      </c>
      <c r="D90" s="317" t="str">
        <f>VLOOKUP(C90,'пр.взвешивания'!D10:G67,2,FALSE)</f>
        <v>УФО Курганская Курган МО</v>
      </c>
      <c r="E90" s="313"/>
      <c r="F90" s="314"/>
      <c r="G90" s="315"/>
      <c r="H90" s="316"/>
      <c r="I90" s="316">
        <v>25</v>
      </c>
      <c r="J90" s="317" t="str">
        <f>VLOOKUP(I90,'пр.взвешивания'!B19:E76,2,FALSE)</f>
        <v>САДОВНИКОВА Илона Игоревна</v>
      </c>
      <c r="K90" s="317" t="str">
        <f>VLOOKUP(J90,'пр.взвешивания'!C19:F76,2,FALSE)</f>
        <v>03.12.93 КМС</v>
      </c>
      <c r="L90" s="317" t="str">
        <f>VLOOKUP(K90,'пр.взвешивания'!D19:G76,2,FALSE)</f>
        <v>ПФО Пермский Березники ПР</v>
      </c>
      <c r="M90" s="313"/>
      <c r="N90" s="314"/>
      <c r="O90" s="315"/>
      <c r="P90" s="316"/>
      <c r="Q90" s="2"/>
    </row>
    <row r="91" spans="1:17" ht="12.75">
      <c r="A91" s="136"/>
      <c r="B91" s="318"/>
      <c r="C91" s="318"/>
      <c r="D91" s="318"/>
      <c r="E91" s="138"/>
      <c r="F91" s="138"/>
      <c r="G91" s="143"/>
      <c r="H91" s="136"/>
      <c r="I91" s="136"/>
      <c r="J91" s="318"/>
      <c r="K91" s="318"/>
      <c r="L91" s="318"/>
      <c r="M91" s="138"/>
      <c r="N91" s="138"/>
      <c r="O91" s="143"/>
      <c r="P91" s="136"/>
      <c r="Q91" s="2"/>
    </row>
    <row r="92" spans="1:17" ht="12.75">
      <c r="A92" s="140">
        <v>10</v>
      </c>
      <c r="B92" s="320" t="str">
        <f>VLOOKUP(A92,'пр.взвешивания'!B12:E69,2,FALSE)</f>
        <v>ПЕНЬКОВА Галина Николаевна</v>
      </c>
      <c r="C92" s="320" t="str">
        <f>VLOOKUP(B92,'пр.взвешивания'!C12:F69,2,FALSE)</f>
        <v>10.10.95 1</v>
      </c>
      <c r="D92" s="320" t="str">
        <f>VLOOKUP(C92,'пр.взвешивания'!D12:G69,2,FALSE)</f>
        <v>ЮФО Астраханская Астрахань Д</v>
      </c>
      <c r="E92" s="322"/>
      <c r="F92" s="322"/>
      <c r="G92" s="140"/>
      <c r="H92" s="140"/>
      <c r="I92" s="140">
        <v>24</v>
      </c>
      <c r="J92" s="320" t="str">
        <f>VLOOKUP(I92,'пр.взвешивания'!B21:E78,2,FALSE)</f>
        <v>ЕГОРИХИНА Кристина  Владимировна</v>
      </c>
      <c r="K92" s="320" t="str">
        <f>VLOOKUP(J92,'пр.взвешивания'!C21:F78,2,FALSE)</f>
        <v>20.06.93 1</v>
      </c>
      <c r="L92" s="320" t="str">
        <f>VLOOKUP(K92,'пр.взвешивания'!D21:G78,2,FALSE)</f>
        <v>СФО Новосибирская Новосибирск МО</v>
      </c>
      <c r="M92" s="322"/>
      <c r="N92" s="322"/>
      <c r="O92" s="140"/>
      <c r="P92" s="140"/>
      <c r="Q92" s="2"/>
    </row>
    <row r="93" spans="1:17" ht="12.75">
      <c r="A93" s="144"/>
      <c r="B93" s="318"/>
      <c r="C93" s="318"/>
      <c r="D93" s="318"/>
      <c r="E93" s="323"/>
      <c r="F93" s="323"/>
      <c r="G93" s="144"/>
      <c r="H93" s="144"/>
      <c r="I93" s="144"/>
      <c r="J93" s="318"/>
      <c r="K93" s="318"/>
      <c r="L93" s="318"/>
      <c r="M93" s="323"/>
      <c r="N93" s="323"/>
      <c r="O93" s="144"/>
      <c r="P93" s="144"/>
      <c r="Q93" s="2"/>
    </row>
    <row r="94" spans="1:17" ht="12.75">
      <c r="A94" s="50" t="s">
        <v>20</v>
      </c>
      <c r="B94" s="50" t="s">
        <v>36</v>
      </c>
      <c r="C94" s="50"/>
      <c r="D94" s="50"/>
      <c r="E94" s="51" t="str">
        <f>E85</f>
        <v>в.к.     48       кг.</v>
      </c>
      <c r="F94" s="50"/>
      <c r="G94" s="50"/>
      <c r="H94" s="50"/>
      <c r="I94" s="50" t="s">
        <v>23</v>
      </c>
      <c r="J94" s="50" t="s">
        <v>36</v>
      </c>
      <c r="K94" s="50"/>
      <c r="L94" s="50"/>
      <c r="M94" s="51" t="str">
        <f>M85</f>
        <v>в.к.     48       кг.</v>
      </c>
      <c r="N94" s="50"/>
      <c r="O94" s="50"/>
      <c r="P94" s="50"/>
      <c r="Q94" s="2"/>
    </row>
    <row r="95" spans="1:17" ht="12.75">
      <c r="A95" s="136" t="s">
        <v>0</v>
      </c>
      <c r="B95" s="136" t="s">
        <v>1</v>
      </c>
      <c r="C95" s="136" t="s">
        <v>2</v>
      </c>
      <c r="D95" s="136" t="s">
        <v>3</v>
      </c>
      <c r="E95" s="136" t="s">
        <v>37</v>
      </c>
      <c r="F95" s="136" t="s">
        <v>38</v>
      </c>
      <c r="G95" s="136" t="s">
        <v>39</v>
      </c>
      <c r="H95" s="136" t="s">
        <v>40</v>
      </c>
      <c r="I95" s="136" t="s">
        <v>0</v>
      </c>
      <c r="J95" s="136" t="s">
        <v>1</v>
      </c>
      <c r="K95" s="136" t="s">
        <v>2</v>
      </c>
      <c r="L95" s="136" t="s">
        <v>3</v>
      </c>
      <c r="M95" s="136" t="s">
        <v>37</v>
      </c>
      <c r="N95" s="136" t="s">
        <v>38</v>
      </c>
      <c r="O95" s="136" t="s">
        <v>39</v>
      </c>
      <c r="P95" s="136" t="s">
        <v>40</v>
      </c>
      <c r="Q95" s="2"/>
    </row>
    <row r="96" spans="1:17" ht="12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2"/>
    </row>
    <row r="97" spans="1:17" ht="12.75">
      <c r="A97" s="136">
        <v>13</v>
      </c>
      <c r="B97" s="320" t="str">
        <f>VLOOKUP(A97,'пр.взвешивания'!B6:E63,2,FALSE)</f>
        <v>ШМЕЛЕВА Людмила Владимировна</v>
      </c>
      <c r="C97" s="320" t="str">
        <f>VLOOKUP(B97,'пр.взвешивания'!C6:F63,2,FALSE)</f>
        <v>08.08.94 КМС</v>
      </c>
      <c r="D97" s="320" t="str">
        <f>VLOOKUP(C97,'пр.взвешивания'!D6:G63,2,FALSE)</f>
        <v>МОСКВА МКС</v>
      </c>
      <c r="E97" s="136"/>
      <c r="F97" s="136"/>
      <c r="G97" s="136"/>
      <c r="H97" s="136"/>
      <c r="I97" s="136">
        <v>27</v>
      </c>
      <c r="J97" s="320" t="str">
        <f>VLOOKUP(I97,'пр.взвешивания'!B26:E83,2,FALSE)</f>
        <v>ФРИХЕРТ Эрна Владимировна</v>
      </c>
      <c r="K97" s="320" t="str">
        <f>VLOOKUP(J97,'пр.взвешивания'!C26:F83,2,FALSE)</f>
        <v>30.09.93 кмс</v>
      </c>
      <c r="L97" s="320" t="str">
        <f>VLOOKUP(K97,'пр.взвешивания'!D26:G83,2,FALSE)</f>
        <v>УФО ХМАО-ЮГРА Радужный МО</v>
      </c>
      <c r="M97" s="136"/>
      <c r="N97" s="136"/>
      <c r="O97" s="136"/>
      <c r="P97" s="136"/>
      <c r="Q97" s="2"/>
    </row>
    <row r="98" spans="1:17" ht="12.75">
      <c r="A98" s="136"/>
      <c r="B98" s="318"/>
      <c r="C98" s="318"/>
      <c r="D98" s="318"/>
      <c r="E98" s="136"/>
      <c r="F98" s="136"/>
      <c r="G98" s="136"/>
      <c r="H98" s="136"/>
      <c r="I98" s="136"/>
      <c r="J98" s="318"/>
      <c r="K98" s="318"/>
      <c r="L98" s="318"/>
      <c r="M98" s="136"/>
      <c r="N98" s="136"/>
      <c r="O98" s="136"/>
      <c r="P98" s="136"/>
      <c r="Q98" s="2"/>
    </row>
    <row r="99" spans="1:17" ht="12.75">
      <c r="A99" s="140">
        <v>14</v>
      </c>
      <c r="B99" s="320" t="str">
        <f>VLOOKUP(A99,'пр.взвешивания'!B8:E65,2,FALSE)</f>
        <v>МИХАЙЛОВА Ксения Евгеньевна</v>
      </c>
      <c r="C99" s="320" t="str">
        <f>VLOOKUP(B99,'пр.взвешивания'!C8:F65,2,FALSE)</f>
        <v>05.02.93 КМС</v>
      </c>
      <c r="D99" s="320" t="str">
        <f>VLOOKUP(C99,'пр.взвешивания'!D8:G65,2,FALSE)</f>
        <v>ПФО Оренбургская Оренбург МО</v>
      </c>
      <c r="E99" s="140"/>
      <c r="F99" s="140"/>
      <c r="G99" s="140"/>
      <c r="H99" s="140"/>
      <c r="I99" s="140">
        <v>28</v>
      </c>
      <c r="J99" s="320" t="str">
        <f>VLOOKUP(I99,'пр.взвешивания'!B28:E85,2,FALSE)</f>
        <v>ОКУНЬ Екатерина Евгеньевна</v>
      </c>
      <c r="K99" s="320">
        <f>VLOOKUP(J99,'пр.взвешивания'!C28:F85,2,FALSE)</f>
        <v>34575</v>
      </c>
      <c r="L99" s="320" t="str">
        <f>VLOOKUP(K99,'пр.взвешивания'!D28:G85,2,FALSE)</f>
        <v>МОСКВА МО</v>
      </c>
      <c r="M99" s="140"/>
      <c r="N99" s="140"/>
      <c r="O99" s="140"/>
      <c r="P99" s="140"/>
      <c r="Q99" s="2"/>
    </row>
    <row r="100" spans="1:17" ht="13.5" thickBot="1">
      <c r="A100" s="319"/>
      <c r="B100" s="321"/>
      <c r="C100" s="321"/>
      <c r="D100" s="321"/>
      <c r="E100" s="319"/>
      <c r="F100" s="319"/>
      <c r="G100" s="319"/>
      <c r="H100" s="319"/>
      <c r="I100" s="319"/>
      <c r="J100" s="321"/>
      <c r="K100" s="321"/>
      <c r="L100" s="321"/>
      <c r="M100" s="319"/>
      <c r="N100" s="319"/>
      <c r="O100" s="319"/>
      <c r="P100" s="319"/>
      <c r="Q100" s="2"/>
    </row>
    <row r="101" spans="1:17" ht="12.75">
      <c r="A101" s="316">
        <v>15</v>
      </c>
      <c r="B101" s="317" t="str">
        <f>VLOOKUP(A101,'пр.взвешивания'!B10:E67,2,FALSE)</f>
        <v>КОВАЛЬЧУК Анна Сергеевна</v>
      </c>
      <c r="C101" s="317" t="str">
        <f>VLOOKUP(B101,'пр.взвешивания'!C10:F67,2,FALSE)</f>
        <v>23.12.93 КМС</v>
      </c>
      <c r="D101" s="317" t="str">
        <f>VLOOKUP(C101,'пр.взвешивания'!D10:G67,2,FALSE)</f>
        <v>ЮФО Волгоградская  МО</v>
      </c>
      <c r="E101" s="313"/>
      <c r="F101" s="314"/>
      <c r="G101" s="315"/>
      <c r="H101" s="316"/>
      <c r="I101" s="316">
        <v>29</v>
      </c>
      <c r="J101" s="317" t="str">
        <f>VLOOKUP(I101,'пр.взвешивания'!B30:E87,2,FALSE)</f>
        <v>ПЕНЬКОВИЧ Виктория Сергеевна</v>
      </c>
      <c r="K101" s="317" t="str">
        <f>VLOOKUP(J101,'пр.взвешивания'!C30:F87,2,FALSE)</f>
        <v>27.04.95 кмс</v>
      </c>
      <c r="L101" s="317" t="str">
        <f>VLOOKUP(K101,'пр.взвешивания'!D30:G87,2,FALSE)</f>
        <v>СФО Иркутская Иркутск Д</v>
      </c>
      <c r="M101" s="313"/>
      <c r="N101" s="314"/>
      <c r="O101" s="315"/>
      <c r="P101" s="316"/>
      <c r="Q101" s="2"/>
    </row>
    <row r="102" spans="1:17" ht="12.75">
      <c r="A102" s="136"/>
      <c r="B102" s="318"/>
      <c r="C102" s="318"/>
      <c r="D102" s="318"/>
      <c r="E102" s="138"/>
      <c r="F102" s="138"/>
      <c r="G102" s="143"/>
      <c r="H102" s="136"/>
      <c r="I102" s="136"/>
      <c r="J102" s="318"/>
      <c r="K102" s="318"/>
      <c r="L102" s="318"/>
      <c r="M102" s="138"/>
      <c r="N102" s="138"/>
      <c r="O102" s="143"/>
      <c r="P102" s="136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50" t="s">
        <v>20</v>
      </c>
      <c r="B105" s="50" t="s">
        <v>41</v>
      </c>
      <c r="C105" s="2"/>
      <c r="D105" s="2"/>
      <c r="E105" s="132" t="s">
        <v>187</v>
      </c>
      <c r="F105" s="2"/>
      <c r="G105" s="2"/>
      <c r="H105" s="2"/>
      <c r="I105" s="50" t="s">
        <v>23</v>
      </c>
      <c r="J105" s="50" t="s">
        <v>41</v>
      </c>
      <c r="K105" s="2"/>
      <c r="L105" s="2"/>
      <c r="M105" s="132" t="s">
        <v>187</v>
      </c>
      <c r="N105" s="2"/>
      <c r="O105" s="2"/>
      <c r="P105" s="2"/>
      <c r="Q105" s="2"/>
    </row>
    <row r="106" spans="1:17" ht="12.75">
      <c r="A106" s="136">
        <v>13</v>
      </c>
      <c r="B106" s="320" t="str">
        <f>VLOOKUP(A106,'пр.взвешивания'!B6:E63,2,FALSE)</f>
        <v>ШМЕЛЕВА Людмила Владимировна</v>
      </c>
      <c r="C106" s="320" t="str">
        <f>VLOOKUP(B106,'пр.взвешивания'!C6:F63,2,FALSE)</f>
        <v>08.08.94 КМС</v>
      </c>
      <c r="D106" s="320" t="str">
        <f>VLOOKUP(C106,'пр.взвешивания'!D6:G63,2,FALSE)</f>
        <v>МОСКВА МКС</v>
      </c>
      <c r="E106" s="136"/>
      <c r="F106" s="136"/>
      <c r="G106" s="136"/>
      <c r="H106" s="136"/>
      <c r="I106" s="136">
        <v>27</v>
      </c>
      <c r="J106" s="320" t="str">
        <f>VLOOKUP(I106,'пр.взвешивания'!B6:E63,2,FALSE)</f>
        <v>ФРИХЕРТ Эрна Владимировна</v>
      </c>
      <c r="K106" s="320" t="str">
        <f>VLOOKUP(J106,'пр.взвешивания'!C6:F63,2,FALSE)</f>
        <v>30.09.93 кмс</v>
      </c>
      <c r="L106" s="320" t="str">
        <f>VLOOKUP(K106,'пр.взвешивания'!D6:G63,2,FALSE)</f>
        <v>УФО ХМАО-ЮГРА Радужный МО</v>
      </c>
      <c r="M106" s="136"/>
      <c r="N106" s="136"/>
      <c r="O106" s="136"/>
      <c r="P106" s="136"/>
      <c r="Q106" s="2"/>
    </row>
    <row r="107" spans="1:17" ht="12.75">
      <c r="A107" s="136"/>
      <c r="B107" s="318"/>
      <c r="C107" s="318"/>
      <c r="D107" s="318"/>
      <c r="E107" s="136"/>
      <c r="F107" s="136"/>
      <c r="G107" s="136"/>
      <c r="H107" s="136"/>
      <c r="I107" s="136"/>
      <c r="J107" s="318"/>
      <c r="K107" s="318"/>
      <c r="L107" s="318"/>
      <c r="M107" s="136"/>
      <c r="N107" s="136"/>
      <c r="O107" s="136"/>
      <c r="P107" s="136"/>
      <c r="Q107" s="2"/>
    </row>
    <row r="108" spans="1:17" ht="12.75">
      <c r="A108" s="140">
        <v>15</v>
      </c>
      <c r="B108" s="320" t="str">
        <f>VLOOKUP(A108,'пр.взвешивания'!B8:E65,2,FALSE)</f>
        <v>КОВАЛЬЧУК Анна Сергеевна</v>
      </c>
      <c r="C108" s="320" t="str">
        <f>VLOOKUP(B108,'пр.взвешивания'!C8:F65,2,FALSE)</f>
        <v>23.12.93 КМС</v>
      </c>
      <c r="D108" s="320" t="str">
        <f>VLOOKUP(C108,'пр.взвешивания'!D8:G65,2,FALSE)</f>
        <v>ЮФО Волгоградская  МО</v>
      </c>
      <c r="E108" s="140"/>
      <c r="F108" s="140"/>
      <c r="G108" s="140"/>
      <c r="H108" s="140"/>
      <c r="I108" s="140">
        <v>29</v>
      </c>
      <c r="J108" s="320" t="str">
        <f>VLOOKUP(I108,'пр.взвешивания'!B8:E65,2,FALSE)</f>
        <v>ПЕНЬКОВИЧ Виктория Сергеевна</v>
      </c>
      <c r="K108" s="320" t="str">
        <f>VLOOKUP(J108,'пр.взвешивания'!C8:F65,2,FALSE)</f>
        <v>27.04.95 кмс</v>
      </c>
      <c r="L108" s="320" t="str">
        <f>VLOOKUP(K108,'пр.взвешивания'!D8:G65,2,FALSE)</f>
        <v>СФО Иркутская Иркутск Д</v>
      </c>
      <c r="M108" s="140"/>
      <c r="N108" s="140"/>
      <c r="O108" s="140"/>
      <c r="P108" s="140"/>
      <c r="Q108" s="2"/>
    </row>
    <row r="109" spans="1:17" ht="13.5" thickBot="1">
      <c r="A109" s="319"/>
      <c r="B109" s="321"/>
      <c r="C109" s="321"/>
      <c r="D109" s="321"/>
      <c r="E109" s="319"/>
      <c r="F109" s="319"/>
      <c r="G109" s="319"/>
      <c r="H109" s="319"/>
      <c r="I109" s="319"/>
      <c r="J109" s="321"/>
      <c r="K109" s="321"/>
      <c r="L109" s="321"/>
      <c r="M109" s="319"/>
      <c r="N109" s="319"/>
      <c r="O109" s="319"/>
      <c r="P109" s="319"/>
      <c r="Q109" s="2"/>
    </row>
    <row r="110" spans="1:17" ht="12.75">
      <c r="A110" s="316">
        <v>14</v>
      </c>
      <c r="B110" s="317" t="str">
        <f>VLOOKUP(A110,'пр.взвешивания'!B10:E67,2,FALSE)</f>
        <v>МИХАЙЛОВА Ксения Евгеньевна</v>
      </c>
      <c r="C110" s="317" t="str">
        <f>VLOOKUP(B110,'пр.взвешивания'!C10:F67,2,FALSE)</f>
        <v>05.02.93 КМС</v>
      </c>
      <c r="D110" s="317" t="str">
        <f>VLOOKUP(C110,'пр.взвешивания'!D10:G67,2,FALSE)</f>
        <v>ПФО Оренбургская Оренбург МО</v>
      </c>
      <c r="E110" s="313"/>
      <c r="F110" s="314"/>
      <c r="G110" s="315"/>
      <c r="H110" s="316"/>
      <c r="I110" s="316">
        <v>28</v>
      </c>
      <c r="J110" s="317" t="str">
        <f>VLOOKUP(I110,'пр.взвешивания'!B10:E67,2,FALSE)</f>
        <v>ОКУНЬ Екатерина Евгеньевна</v>
      </c>
      <c r="K110" s="317">
        <f>VLOOKUP(J110,'пр.взвешивания'!C10:F67,2,FALSE)</f>
        <v>34575</v>
      </c>
      <c r="L110" s="317" t="str">
        <f>VLOOKUP(K110,'пр.взвешивания'!D10:G67,2,FALSE)</f>
        <v>МОСКВА МО</v>
      </c>
      <c r="M110" s="313"/>
      <c r="N110" s="314"/>
      <c r="O110" s="315"/>
      <c r="P110" s="316"/>
      <c r="Q110" s="2"/>
    </row>
    <row r="111" spans="1:17" ht="12.75">
      <c r="A111" s="136"/>
      <c r="B111" s="318"/>
      <c r="C111" s="318"/>
      <c r="D111" s="318"/>
      <c r="E111" s="138"/>
      <c r="F111" s="138"/>
      <c r="G111" s="143"/>
      <c r="H111" s="136"/>
      <c r="I111" s="136"/>
      <c r="J111" s="318"/>
      <c r="K111" s="318"/>
      <c r="L111" s="318"/>
      <c r="M111" s="138"/>
      <c r="N111" s="138"/>
      <c r="O111" s="143"/>
      <c r="P111" s="136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50" t="s">
        <v>20</v>
      </c>
      <c r="B114" s="50" t="s">
        <v>43</v>
      </c>
      <c r="C114" s="2"/>
      <c r="D114" s="2"/>
      <c r="E114" s="132" t="s">
        <v>187</v>
      </c>
      <c r="F114" s="2"/>
      <c r="G114" s="2"/>
      <c r="H114" s="2"/>
      <c r="I114" s="50" t="s">
        <v>23</v>
      </c>
      <c r="J114" s="50" t="s">
        <v>43</v>
      </c>
      <c r="K114" s="2"/>
      <c r="L114" s="2"/>
      <c r="M114" s="132" t="s">
        <v>187</v>
      </c>
      <c r="N114" s="2"/>
      <c r="O114" s="2"/>
      <c r="P114" s="2"/>
      <c r="Q114" s="2"/>
    </row>
    <row r="115" spans="1:17" ht="12.75">
      <c r="A115" s="136">
        <v>15</v>
      </c>
      <c r="B115" s="320" t="str">
        <f>VLOOKUP(A115,'пр.взвешивания'!B6:E63,2,FALSE)</f>
        <v>КОВАЛЬЧУК Анна Сергеевна</v>
      </c>
      <c r="C115" s="320" t="str">
        <f>VLOOKUP(B115,'пр.взвешивания'!C6:F63,2,FALSE)</f>
        <v>23.12.93 КМС</v>
      </c>
      <c r="D115" s="320" t="str">
        <f>VLOOKUP(C115,'пр.взвешивания'!D6:G63,2,FALSE)</f>
        <v>ЮФО Волгоградская  МО</v>
      </c>
      <c r="E115" s="136"/>
      <c r="F115" s="136"/>
      <c r="G115" s="136"/>
      <c r="H115" s="136"/>
      <c r="I115" s="136">
        <v>29</v>
      </c>
      <c r="J115" s="320" t="str">
        <f>VLOOKUP(I115,'пр.взвешивания'!B15:E72,2,FALSE)</f>
        <v>ПЕНЬКОВИЧ Виктория Сергеевна</v>
      </c>
      <c r="K115" s="320" t="str">
        <f>VLOOKUP(J115,'пр.взвешивания'!C15:F72,2,FALSE)</f>
        <v>27.04.95 кмс</v>
      </c>
      <c r="L115" s="320" t="str">
        <f>VLOOKUP(K115,'пр.взвешивания'!D15:G72,2,FALSE)</f>
        <v>СФО Иркутская Иркутск Д</v>
      </c>
      <c r="M115" s="136"/>
      <c r="N115" s="136"/>
      <c r="O115" s="136"/>
      <c r="P115" s="136"/>
      <c r="Q115" s="2"/>
    </row>
    <row r="116" spans="1:17" ht="12.75">
      <c r="A116" s="136"/>
      <c r="B116" s="318"/>
      <c r="C116" s="318"/>
      <c r="D116" s="318"/>
      <c r="E116" s="136"/>
      <c r="F116" s="136"/>
      <c r="G116" s="136"/>
      <c r="H116" s="136"/>
      <c r="I116" s="136"/>
      <c r="J116" s="318"/>
      <c r="K116" s="318"/>
      <c r="L116" s="318"/>
      <c r="M116" s="136"/>
      <c r="N116" s="136"/>
      <c r="O116" s="136"/>
      <c r="P116" s="136"/>
      <c r="Q116" s="2"/>
    </row>
    <row r="117" spans="1:17" ht="12.75">
      <c r="A117" s="140">
        <v>14</v>
      </c>
      <c r="B117" s="320" t="str">
        <f>VLOOKUP(A117,'пр.взвешивания'!B8:E65,2,FALSE)</f>
        <v>МИХАЙЛОВА Ксения Евгеньевна</v>
      </c>
      <c r="C117" s="320" t="str">
        <f>VLOOKUP(B117,'пр.взвешивания'!C8:F65,2,FALSE)</f>
        <v>05.02.93 КМС</v>
      </c>
      <c r="D117" s="320" t="str">
        <f>VLOOKUP(C117,'пр.взвешивания'!D8:G65,2,FALSE)</f>
        <v>ПФО Оренбургская Оренбург МО</v>
      </c>
      <c r="E117" s="140"/>
      <c r="F117" s="140"/>
      <c r="G117" s="140"/>
      <c r="H117" s="140"/>
      <c r="I117" s="140">
        <v>28</v>
      </c>
      <c r="J117" s="320" t="str">
        <f>VLOOKUP(I117,'пр.взвешивания'!B17:E74,2,FALSE)</f>
        <v>ОКУНЬ Екатерина Евгеньевна</v>
      </c>
      <c r="K117" s="320">
        <f>VLOOKUP(J117,'пр.взвешивания'!C17:F74,2,FALSE)</f>
        <v>34575</v>
      </c>
      <c r="L117" s="320" t="str">
        <f>VLOOKUP(K117,'пр.взвешивания'!D17:G74,2,FALSE)</f>
        <v>МОСКВА МО</v>
      </c>
      <c r="M117" s="140"/>
      <c r="N117" s="140"/>
      <c r="O117" s="140"/>
      <c r="P117" s="140"/>
      <c r="Q117" s="2"/>
    </row>
    <row r="118" spans="1:17" ht="13.5" thickBot="1">
      <c r="A118" s="319"/>
      <c r="B118" s="321"/>
      <c r="C118" s="321"/>
      <c r="D118" s="321"/>
      <c r="E118" s="319"/>
      <c r="F118" s="319"/>
      <c r="G118" s="319"/>
      <c r="H118" s="319"/>
      <c r="I118" s="319"/>
      <c r="J118" s="321"/>
      <c r="K118" s="321"/>
      <c r="L118" s="321"/>
      <c r="M118" s="319"/>
      <c r="N118" s="319"/>
      <c r="O118" s="319"/>
      <c r="P118" s="319"/>
      <c r="Q118" s="2"/>
    </row>
    <row r="119" spans="1:17" ht="12.75">
      <c r="A119" s="316">
        <v>13</v>
      </c>
      <c r="B119" s="317" t="str">
        <f>VLOOKUP(A119,'пр.взвешивания'!B10:E67,2,FALSE)</f>
        <v>ШМЕЛЕВА Людмила Владимировна</v>
      </c>
      <c r="C119" s="317" t="str">
        <f>VLOOKUP(B119,'пр.взвешивания'!C10:F67,2,FALSE)</f>
        <v>08.08.94 КМС</v>
      </c>
      <c r="D119" s="317" t="str">
        <f>VLOOKUP(C119,'пр.взвешивания'!D10:G67,2,FALSE)</f>
        <v>МОСКВА МКС</v>
      </c>
      <c r="E119" s="313"/>
      <c r="F119" s="314"/>
      <c r="G119" s="315"/>
      <c r="H119" s="316"/>
      <c r="I119" s="316">
        <v>27</v>
      </c>
      <c r="J119" s="317" t="str">
        <f>VLOOKUP(I119,'пр.взвешивания'!B19:E76,2,FALSE)</f>
        <v>ФРИХЕРТ Эрна Владимировна</v>
      </c>
      <c r="K119" s="317" t="str">
        <f>VLOOKUP(J119,'пр.взвешивания'!C19:F76,2,FALSE)</f>
        <v>30.09.93 кмс</v>
      </c>
      <c r="L119" s="317" t="str">
        <f>VLOOKUP(K119,'пр.взвешивания'!D19:G76,2,FALSE)</f>
        <v>УФО ХМАО-ЮГРА Радужный МО</v>
      </c>
      <c r="M119" s="313"/>
      <c r="N119" s="314"/>
      <c r="O119" s="315"/>
      <c r="P119" s="316"/>
      <c r="Q119" s="2"/>
    </row>
    <row r="120" spans="1:17" ht="12.75">
      <c r="A120" s="136"/>
      <c r="B120" s="318"/>
      <c r="C120" s="318"/>
      <c r="D120" s="318"/>
      <c r="E120" s="138"/>
      <c r="F120" s="138"/>
      <c r="G120" s="143"/>
      <c r="H120" s="136"/>
      <c r="I120" s="136"/>
      <c r="J120" s="318"/>
      <c r="K120" s="318"/>
      <c r="L120" s="318"/>
      <c r="M120" s="138"/>
      <c r="N120" s="138"/>
      <c r="O120" s="143"/>
      <c r="P120" s="136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50" t="s">
        <v>29</v>
      </c>
      <c r="B127" s="50" t="s">
        <v>65</v>
      </c>
      <c r="C127" s="50"/>
      <c r="D127" s="50"/>
      <c r="E127" s="132" t="s">
        <v>187</v>
      </c>
      <c r="F127" s="50"/>
      <c r="G127" s="50"/>
      <c r="H127" s="50"/>
      <c r="I127" s="50" t="s">
        <v>31</v>
      </c>
      <c r="J127" s="50" t="s">
        <v>65</v>
      </c>
      <c r="K127" s="50"/>
      <c r="L127" s="50"/>
      <c r="M127" s="132" t="s">
        <v>187</v>
      </c>
      <c r="N127" s="50"/>
      <c r="O127" s="50"/>
      <c r="P127" s="50"/>
      <c r="Q127" s="2"/>
    </row>
    <row r="128" spans="1:17" ht="12.75">
      <c r="A128" s="140" t="s">
        <v>0</v>
      </c>
      <c r="B128" s="140" t="s">
        <v>1</v>
      </c>
      <c r="C128" s="140" t="s">
        <v>2</v>
      </c>
      <c r="D128" s="140" t="s">
        <v>3</v>
      </c>
      <c r="E128" s="140" t="s">
        <v>37</v>
      </c>
      <c r="F128" s="140" t="s">
        <v>38</v>
      </c>
      <c r="G128" s="140" t="s">
        <v>39</v>
      </c>
      <c r="H128" s="140" t="s">
        <v>40</v>
      </c>
      <c r="I128" s="140" t="s">
        <v>0</v>
      </c>
      <c r="J128" s="140" t="s">
        <v>1</v>
      </c>
      <c r="K128" s="140" t="s">
        <v>2</v>
      </c>
      <c r="L128" s="140" t="s">
        <v>3</v>
      </c>
      <c r="M128" s="140" t="s">
        <v>37</v>
      </c>
      <c r="N128" s="140" t="s">
        <v>38</v>
      </c>
      <c r="O128" s="140" t="s">
        <v>39</v>
      </c>
      <c r="P128" s="140" t="s">
        <v>40</v>
      </c>
      <c r="Q128" s="2"/>
    </row>
    <row r="129" spans="1:17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2"/>
    </row>
    <row r="130" spans="1:17" ht="12.75">
      <c r="A130" s="329" t="s">
        <v>67</v>
      </c>
      <c r="B130" s="331" t="e">
        <f>VLOOKUP(A130,'[4]пр.взвешивания'!B60:C87,2,FALSE)</f>
        <v>#N/A</v>
      </c>
      <c r="C130" s="331" t="e">
        <f>VLOOKUP(B130,'[4]пр.взвешивания'!C60:D87,2,FALSE)</f>
        <v>#N/A</v>
      </c>
      <c r="D130" s="331" t="e">
        <f>VLOOKUP(C130,'[4]пр.взвешивания'!D60:E87,2,FALSE)</f>
        <v>#N/A</v>
      </c>
      <c r="E130" s="322"/>
      <c r="F130" s="333"/>
      <c r="G130" s="335"/>
      <c r="H130" s="140"/>
      <c r="I130" s="329">
        <v>18</v>
      </c>
      <c r="J130" s="331" t="e">
        <f>VLOOKUP(I130,'[4]пр.взвешивания'!B60:C87,2,FALSE)</f>
        <v>#N/A</v>
      </c>
      <c r="K130" s="331" t="e">
        <f>VLOOKUP(J130,'[4]пр.взвешивания'!C60:D87,2,FALSE)</f>
        <v>#N/A</v>
      </c>
      <c r="L130" s="331" t="e">
        <f>VLOOKUP(K130,'[4]пр.взвешивания'!D60:E87,2,FALSE)</f>
        <v>#N/A</v>
      </c>
      <c r="M130" s="322"/>
      <c r="N130" s="333"/>
      <c r="O130" s="335"/>
      <c r="P130" s="140"/>
      <c r="Q130" s="2"/>
    </row>
    <row r="131" spans="1:17" ht="12.75">
      <c r="A131" s="330"/>
      <c r="B131" s="332"/>
      <c r="C131" s="332"/>
      <c r="D131" s="332"/>
      <c r="E131" s="323"/>
      <c r="F131" s="334"/>
      <c r="G131" s="336"/>
      <c r="H131" s="144"/>
      <c r="I131" s="330"/>
      <c r="J131" s="332"/>
      <c r="K131" s="332"/>
      <c r="L131" s="332"/>
      <c r="M131" s="323"/>
      <c r="N131" s="334"/>
      <c r="O131" s="336"/>
      <c r="P131" s="144"/>
      <c r="Q131" s="2"/>
    </row>
    <row r="132" spans="1:17" ht="12.75">
      <c r="A132" s="140" t="s">
        <v>69</v>
      </c>
      <c r="B132" s="331" t="e">
        <f>VLOOKUP(A132,'[4]пр.взвешивания'!B62:C89,2,FALSE)</f>
        <v>#N/A</v>
      </c>
      <c r="C132" s="331" t="e">
        <f>VLOOKUP(B132,'[4]пр.взвешивания'!C62:D89,2,FALSE)</f>
        <v>#N/A</v>
      </c>
      <c r="D132" s="331" t="e">
        <f>VLOOKUP(C132,'[4]пр.взвешивания'!D62:E89,2,FALSE)</f>
        <v>#N/A</v>
      </c>
      <c r="E132" s="322"/>
      <c r="F132" s="322"/>
      <c r="G132" s="140"/>
      <c r="H132" s="140"/>
      <c r="I132" s="140">
        <v>22</v>
      </c>
      <c r="J132" s="331" t="e">
        <f>VLOOKUP(I132,'[4]пр.взвешивания'!B62:C89,2,FALSE)</f>
        <v>#N/A</v>
      </c>
      <c r="K132" s="331" t="e">
        <f>VLOOKUP(J132,'[4]пр.взвешивания'!C62:D89,2,FALSE)</f>
        <v>#N/A</v>
      </c>
      <c r="L132" s="331" t="e">
        <f>VLOOKUP(K132,'[4]пр.взвешивания'!D62:E89,2,FALSE)</f>
        <v>#N/A</v>
      </c>
      <c r="M132" s="322"/>
      <c r="N132" s="322"/>
      <c r="O132" s="140"/>
      <c r="P132" s="140"/>
      <c r="Q132" s="2"/>
    </row>
    <row r="133" spans="1:17" ht="13.5" thickBot="1">
      <c r="A133" s="319"/>
      <c r="B133" s="337"/>
      <c r="C133" s="337"/>
      <c r="D133" s="337"/>
      <c r="E133" s="325"/>
      <c r="F133" s="325"/>
      <c r="G133" s="319"/>
      <c r="H133" s="319"/>
      <c r="I133" s="319"/>
      <c r="J133" s="337"/>
      <c r="K133" s="337"/>
      <c r="L133" s="337"/>
      <c r="M133" s="325"/>
      <c r="N133" s="325"/>
      <c r="O133" s="319"/>
      <c r="P133" s="319"/>
      <c r="Q133" s="2"/>
    </row>
    <row r="134" spans="1:17" ht="12.75">
      <c r="A134" s="338" t="s">
        <v>71</v>
      </c>
      <c r="B134" s="339" t="e">
        <f>VLOOKUP(A134,'[4]пр.взвешивания'!B64:C91,2,FALSE)</f>
        <v>#N/A</v>
      </c>
      <c r="C134" s="339" t="e">
        <f>VLOOKUP(B134,'[4]пр.взвешивания'!C64:D91,2,FALSE)</f>
        <v>#N/A</v>
      </c>
      <c r="D134" s="339" t="e">
        <f>VLOOKUP(C134,'[4]пр.взвешивания'!D64:E91,2,FALSE)</f>
        <v>#N/A</v>
      </c>
      <c r="E134" s="340"/>
      <c r="F134" s="341"/>
      <c r="G134" s="342"/>
      <c r="H134" s="343"/>
      <c r="I134" s="338" t="s">
        <v>72</v>
      </c>
      <c r="J134" s="345" t="e">
        <f>VLOOKUP(I134,'[4]пр.взвешивания'!B64:C91,2,FALSE)</f>
        <v>#N/A</v>
      </c>
      <c r="K134" s="345" t="e">
        <f>VLOOKUP(J134,'[4]пр.взвешивания'!C64:D91,2,FALSE)</f>
        <v>#N/A</v>
      </c>
      <c r="L134" s="345" t="e">
        <f>VLOOKUP(K134,'[4]пр.взвешивания'!D64:E91,2,FALSE)</f>
        <v>#N/A</v>
      </c>
      <c r="M134" s="340"/>
      <c r="N134" s="341"/>
      <c r="O134" s="342"/>
      <c r="P134" s="343"/>
      <c r="Q134" s="2"/>
    </row>
    <row r="135" spans="1:17" ht="12.75">
      <c r="A135" s="144"/>
      <c r="B135" s="332"/>
      <c r="C135" s="332"/>
      <c r="D135" s="332"/>
      <c r="E135" s="323"/>
      <c r="F135" s="334"/>
      <c r="G135" s="336"/>
      <c r="H135" s="344"/>
      <c r="I135" s="144"/>
      <c r="J135" s="332"/>
      <c r="K135" s="332"/>
      <c r="L135" s="332"/>
      <c r="M135" s="323"/>
      <c r="N135" s="334"/>
      <c r="O135" s="336"/>
      <c r="P135" s="344"/>
      <c r="Q135" s="2"/>
    </row>
    <row r="136" spans="1:17" ht="12.75">
      <c r="A136" s="140" t="s">
        <v>73</v>
      </c>
      <c r="B136" s="331" t="e">
        <f>VLOOKUP(A136,'[4]пр.взвешивания'!B60:C87,2,FALSE)</f>
        <v>#N/A</v>
      </c>
      <c r="C136" s="331" t="e">
        <f>VLOOKUP(B136,'[4]пр.взвешивания'!C60:D87,2,FALSE)</f>
        <v>#N/A</v>
      </c>
      <c r="D136" s="331" t="e">
        <f>VLOOKUP(C136,'[4]пр.взвешивания'!D60:E87,2,FALSE)</f>
        <v>#N/A</v>
      </c>
      <c r="E136" s="322"/>
      <c r="F136" s="333"/>
      <c r="G136" s="335"/>
      <c r="H136" s="346"/>
      <c r="I136" s="140" t="s">
        <v>74</v>
      </c>
      <c r="J136" s="331" t="e">
        <f>VLOOKUP(I136,'[4]пр.взвешивания'!B60:E87,2,FALSE)</f>
        <v>#N/A</v>
      </c>
      <c r="K136" s="331" t="e">
        <f>VLOOKUP(J136,'[4]пр.взвешивания'!C60:F87,2,FALSE)</f>
        <v>#N/A</v>
      </c>
      <c r="L136" s="331" t="e">
        <f>VLOOKUP(K136,'[4]пр.взвешивания'!D60:G87,2,FALSE)</f>
        <v>#N/A</v>
      </c>
      <c r="M136" s="322"/>
      <c r="N136" s="333"/>
      <c r="O136" s="335"/>
      <c r="P136" s="346"/>
      <c r="Q136" s="2"/>
    </row>
    <row r="137" spans="1:17" ht="12.75">
      <c r="A137" s="144"/>
      <c r="B137" s="332"/>
      <c r="C137" s="332"/>
      <c r="D137" s="332"/>
      <c r="E137" s="323"/>
      <c r="F137" s="334"/>
      <c r="G137" s="336"/>
      <c r="H137" s="344"/>
      <c r="I137" s="144"/>
      <c r="J137" s="332"/>
      <c r="K137" s="332"/>
      <c r="L137" s="332"/>
      <c r="M137" s="323"/>
      <c r="N137" s="334"/>
      <c r="O137" s="336"/>
      <c r="P137" s="344"/>
      <c r="Q137" s="2"/>
    </row>
    <row r="138" spans="1:17" ht="12.75">
      <c r="A138" s="50" t="s">
        <v>64</v>
      </c>
      <c r="B138" s="50" t="s">
        <v>75</v>
      </c>
      <c r="C138" s="50"/>
      <c r="D138" s="50"/>
      <c r="E138" s="132" t="s">
        <v>187</v>
      </c>
      <c r="F138" s="50"/>
      <c r="G138" s="50"/>
      <c r="H138" s="50"/>
      <c r="I138" s="50" t="s">
        <v>66</v>
      </c>
      <c r="J138" s="50" t="s">
        <v>75</v>
      </c>
      <c r="K138" s="50"/>
      <c r="L138" s="50"/>
      <c r="M138" s="132" t="s">
        <v>187</v>
      </c>
      <c r="N138" s="50"/>
      <c r="O138" s="50"/>
      <c r="P138" s="50"/>
      <c r="Q138" s="2"/>
    </row>
    <row r="139" spans="1:17" ht="12.75">
      <c r="A139" s="140" t="s">
        <v>0</v>
      </c>
      <c r="B139" s="140" t="s">
        <v>1</v>
      </c>
      <c r="C139" s="140" t="s">
        <v>2</v>
      </c>
      <c r="D139" s="140" t="s">
        <v>3</v>
      </c>
      <c r="E139" s="140" t="s">
        <v>37</v>
      </c>
      <c r="F139" s="140" t="s">
        <v>38</v>
      </c>
      <c r="G139" s="140" t="s">
        <v>39</v>
      </c>
      <c r="H139" s="140" t="s">
        <v>40</v>
      </c>
      <c r="I139" s="140" t="s">
        <v>0</v>
      </c>
      <c r="J139" s="140" t="s">
        <v>1</v>
      </c>
      <c r="K139" s="140" t="s">
        <v>2</v>
      </c>
      <c r="L139" s="140" t="s">
        <v>3</v>
      </c>
      <c r="M139" s="140" t="s">
        <v>37</v>
      </c>
      <c r="N139" s="140" t="s">
        <v>38</v>
      </c>
      <c r="O139" s="140" t="s">
        <v>39</v>
      </c>
      <c r="P139" s="140" t="s">
        <v>40</v>
      </c>
      <c r="Q139" s="2"/>
    </row>
    <row r="140" spans="1:17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2"/>
    </row>
    <row r="141" spans="1:17" ht="12.75">
      <c r="A141" s="329" t="s">
        <v>67</v>
      </c>
      <c r="B141" s="331" t="e">
        <f>VLOOKUP(A141,'[4]пр.взвешивания'!B60:C87,2,FALSE)</f>
        <v>#N/A</v>
      </c>
      <c r="C141" s="331" t="e">
        <f>VLOOKUP(B141,'[4]пр.взвешивания'!C60:D87,2,FALSE)</f>
        <v>#N/A</v>
      </c>
      <c r="D141" s="331" t="e">
        <f>VLOOKUP(C141,'[4]пр.взвешивания'!D60:E87,2,FALSE)</f>
        <v>#N/A</v>
      </c>
      <c r="E141" s="322"/>
      <c r="F141" s="333"/>
      <c r="G141" s="335"/>
      <c r="H141" s="140"/>
      <c r="I141" s="329">
        <v>16</v>
      </c>
      <c r="J141" s="331" t="e">
        <f>VLOOKUP(I141,'[4]пр.взвешивания'!B60:C87,2,FALSE)</f>
        <v>#N/A</v>
      </c>
      <c r="K141" s="331" t="e">
        <f>VLOOKUP(J141,'[4]пр.взвешивания'!C60:D87,2,FALSE)</f>
        <v>#N/A</v>
      </c>
      <c r="L141" s="331" t="e">
        <f>VLOOKUP(K141,'[4]пр.взвешивания'!D60:E87,2,FALSE)</f>
        <v>#N/A</v>
      </c>
      <c r="M141" s="322"/>
      <c r="N141" s="333"/>
      <c r="O141" s="335"/>
      <c r="P141" s="140"/>
      <c r="Q141" s="2"/>
    </row>
    <row r="142" spans="1:17" ht="12.75">
      <c r="A142" s="330"/>
      <c r="B142" s="332"/>
      <c r="C142" s="332"/>
      <c r="D142" s="332"/>
      <c r="E142" s="323"/>
      <c r="F142" s="334"/>
      <c r="G142" s="336"/>
      <c r="H142" s="144"/>
      <c r="I142" s="330"/>
      <c r="J142" s="332"/>
      <c r="K142" s="332"/>
      <c r="L142" s="332"/>
      <c r="M142" s="323"/>
      <c r="N142" s="334"/>
      <c r="O142" s="336"/>
      <c r="P142" s="144"/>
      <c r="Q142" s="2"/>
    </row>
    <row r="143" spans="1:17" ht="12.75">
      <c r="A143" s="140" t="s">
        <v>71</v>
      </c>
      <c r="B143" s="331" t="e">
        <f>VLOOKUP(A143,'[4]пр.взвешивания'!B62:C89,2,FALSE)</f>
        <v>#N/A</v>
      </c>
      <c r="C143" s="331" t="e">
        <f>VLOOKUP(B143,'[4]пр.взвешивания'!C62:D89,2,FALSE)</f>
        <v>#N/A</v>
      </c>
      <c r="D143" s="331" t="e">
        <f>VLOOKUP(C143,'[4]пр.взвешивания'!D62:E89,2,FALSE)</f>
        <v>#N/A</v>
      </c>
      <c r="E143" s="322"/>
      <c r="F143" s="322"/>
      <c r="G143" s="140"/>
      <c r="H143" s="140"/>
      <c r="I143" s="140">
        <v>20</v>
      </c>
      <c r="J143" s="331" t="e">
        <f>VLOOKUP(I143,'[4]пр.взвешивания'!B62:C89,2,FALSE)</f>
        <v>#N/A</v>
      </c>
      <c r="K143" s="331" t="e">
        <f>VLOOKUP(J143,'[4]пр.взвешивания'!C62:D89,2,FALSE)</f>
        <v>#N/A</v>
      </c>
      <c r="L143" s="331" t="e">
        <f>VLOOKUP(K143,'[4]пр.взвешивания'!D62:E89,2,FALSE)</f>
        <v>#N/A</v>
      </c>
      <c r="M143" s="322"/>
      <c r="N143" s="322"/>
      <c r="O143" s="140"/>
      <c r="P143" s="140"/>
      <c r="Q143" s="2"/>
    </row>
    <row r="144" spans="1:17" ht="13.5" thickBot="1">
      <c r="A144" s="319"/>
      <c r="B144" s="337"/>
      <c r="C144" s="337"/>
      <c r="D144" s="337"/>
      <c r="E144" s="325"/>
      <c r="F144" s="325"/>
      <c r="G144" s="319"/>
      <c r="H144" s="319"/>
      <c r="I144" s="319"/>
      <c r="J144" s="337"/>
      <c r="K144" s="337"/>
      <c r="L144" s="337"/>
      <c r="M144" s="325"/>
      <c r="N144" s="325"/>
      <c r="O144" s="319"/>
      <c r="P144" s="319"/>
      <c r="Q144" s="2"/>
    </row>
    <row r="145" spans="1:17" ht="12.75">
      <c r="A145" s="338" t="s">
        <v>73</v>
      </c>
      <c r="B145" s="345" t="e">
        <f>VLOOKUP(A145,'[4]пр.взвешивания'!B60:C87,2,FALSE)</f>
        <v>#N/A</v>
      </c>
      <c r="C145" s="345" t="e">
        <f>VLOOKUP(B145,'[4]пр.взвешивания'!C60:D87,2,FALSE)</f>
        <v>#N/A</v>
      </c>
      <c r="D145" s="345" t="e">
        <f>VLOOKUP(C145,'[4]пр.взвешивания'!D60:E87,2,FALSE)</f>
        <v>#N/A</v>
      </c>
      <c r="E145" s="340"/>
      <c r="F145" s="341"/>
      <c r="G145" s="342"/>
      <c r="H145" s="343"/>
      <c r="I145" s="338">
        <v>22</v>
      </c>
      <c r="J145" s="339" t="e">
        <f>VLOOKUP(I145,'[4]пр.взвешивания'!B64:C91,2,FALSE)</f>
        <v>#N/A</v>
      </c>
      <c r="K145" s="339" t="e">
        <f>VLOOKUP(J145,'[4]пр.взвешивания'!C64:D91,2,FALSE)</f>
        <v>#N/A</v>
      </c>
      <c r="L145" s="339" t="e">
        <f>VLOOKUP(K145,'[4]пр.взвешивания'!D64:E91,2,FALSE)</f>
        <v>#N/A</v>
      </c>
      <c r="M145" s="340"/>
      <c r="N145" s="341"/>
      <c r="O145" s="342"/>
      <c r="P145" s="343"/>
      <c r="Q145" s="2"/>
    </row>
    <row r="146" spans="1:17" ht="12.75">
      <c r="A146" s="144"/>
      <c r="B146" s="332"/>
      <c r="C146" s="332"/>
      <c r="D146" s="332"/>
      <c r="E146" s="323"/>
      <c r="F146" s="334"/>
      <c r="G146" s="336"/>
      <c r="H146" s="344"/>
      <c r="I146" s="144"/>
      <c r="J146" s="332"/>
      <c r="K146" s="332"/>
      <c r="L146" s="332"/>
      <c r="M146" s="323"/>
      <c r="N146" s="334"/>
      <c r="O146" s="336"/>
      <c r="P146" s="344"/>
      <c r="Q146" s="2"/>
    </row>
    <row r="147" spans="1:17" ht="12.75">
      <c r="A147" s="140" t="s">
        <v>69</v>
      </c>
      <c r="B147" s="339" t="e">
        <f>VLOOKUP(A147,'[4]пр.взвешивания'!B60:E87,2,FALSE)</f>
        <v>#N/A</v>
      </c>
      <c r="C147" s="339" t="e">
        <f>VLOOKUP(B147,'[4]пр.взвешивания'!C60:F87,2,FALSE)</f>
        <v>#N/A</v>
      </c>
      <c r="D147" s="339" t="e">
        <f>VLOOKUP(C147,'[4]пр.взвешивания'!D60:G87,2,FALSE)</f>
        <v>#N/A</v>
      </c>
      <c r="E147" s="322"/>
      <c r="F147" s="333"/>
      <c r="G147" s="335"/>
      <c r="H147" s="346"/>
      <c r="I147" s="140">
        <v>19</v>
      </c>
      <c r="J147" s="331" t="e">
        <f>VLOOKUP(I147,'[4]пр.взвешивания'!B60:E87,2,FALSE)</f>
        <v>#N/A</v>
      </c>
      <c r="K147" s="331" t="e">
        <f>VLOOKUP(J147,'[4]пр.взвешивания'!C60:F87,2,FALSE)</f>
        <v>#N/A</v>
      </c>
      <c r="L147" s="331" t="e">
        <f>VLOOKUP(K147,'[4]пр.взвешивания'!D60:G87,2,FALSE)</f>
        <v>#N/A</v>
      </c>
      <c r="M147" s="322"/>
      <c r="N147" s="333"/>
      <c r="O147" s="335"/>
      <c r="P147" s="346"/>
      <c r="Q147" s="2"/>
    </row>
    <row r="148" spans="1:17" ht="12.75">
      <c r="A148" s="144"/>
      <c r="B148" s="332"/>
      <c r="C148" s="332"/>
      <c r="D148" s="332"/>
      <c r="E148" s="323"/>
      <c r="F148" s="334"/>
      <c r="G148" s="336"/>
      <c r="H148" s="344"/>
      <c r="I148" s="144"/>
      <c r="J148" s="332"/>
      <c r="K148" s="332"/>
      <c r="L148" s="332"/>
      <c r="M148" s="323"/>
      <c r="N148" s="334"/>
      <c r="O148" s="336"/>
      <c r="P148" s="344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50" t="s">
        <v>64</v>
      </c>
      <c r="B153" s="50" t="s">
        <v>212</v>
      </c>
      <c r="C153" s="50"/>
      <c r="D153" s="50"/>
      <c r="E153" s="132" t="s">
        <v>187</v>
      </c>
      <c r="F153" s="50"/>
      <c r="G153" s="50"/>
      <c r="H153" s="50"/>
      <c r="I153" s="50" t="s">
        <v>66</v>
      </c>
      <c r="J153" s="50" t="s">
        <v>212</v>
      </c>
      <c r="K153" s="50"/>
      <c r="L153" s="50"/>
      <c r="M153" s="132" t="s">
        <v>187</v>
      </c>
      <c r="N153" s="50"/>
      <c r="O153" s="50"/>
      <c r="P153" s="50"/>
      <c r="Q153" s="2"/>
    </row>
    <row r="154" spans="1:17" ht="12.75">
      <c r="A154" s="140" t="s">
        <v>0</v>
      </c>
      <c r="B154" s="140" t="s">
        <v>1</v>
      </c>
      <c r="C154" s="140" t="s">
        <v>2</v>
      </c>
      <c r="D154" s="140" t="s">
        <v>3</v>
      </c>
      <c r="E154" s="140" t="s">
        <v>37</v>
      </c>
      <c r="F154" s="140" t="s">
        <v>38</v>
      </c>
      <c r="G154" s="140" t="s">
        <v>39</v>
      </c>
      <c r="H154" s="140" t="s">
        <v>40</v>
      </c>
      <c r="I154" s="140" t="s">
        <v>0</v>
      </c>
      <c r="J154" s="140" t="s">
        <v>1</v>
      </c>
      <c r="K154" s="140" t="s">
        <v>2</v>
      </c>
      <c r="L154" s="140" t="s">
        <v>3</v>
      </c>
      <c r="M154" s="140" t="s">
        <v>37</v>
      </c>
      <c r="N154" s="140" t="s">
        <v>38</v>
      </c>
      <c r="O154" s="140" t="s">
        <v>39</v>
      </c>
      <c r="P154" s="140" t="s">
        <v>40</v>
      </c>
      <c r="Q154" s="2"/>
    </row>
    <row r="155" spans="1:17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2"/>
    </row>
    <row r="156" spans="1:17" ht="12.75" customHeight="1">
      <c r="A156" s="140">
        <v>4</v>
      </c>
      <c r="B156" s="347" t="str">
        <f>VLOOKUP(A156,'пр.взвешивания'!B6:G63,2,FALSE)</f>
        <v>КУЗЬМЯК  Юлия Юрьевна</v>
      </c>
      <c r="C156" s="347" t="str">
        <f>VLOOKUP(B156,'пр.взвешивания'!C6:H63,2,FALSE)</f>
        <v>12.06.93 1</v>
      </c>
      <c r="D156" s="347" t="str">
        <f>VLOOKUP(C156,'пр.взвешивания'!D6:I63,2,FALSE)</f>
        <v>МОСКВА МО</v>
      </c>
      <c r="E156" s="322"/>
      <c r="F156" s="333"/>
      <c r="G156" s="335"/>
      <c r="H156" s="140"/>
      <c r="I156" s="329">
        <v>18</v>
      </c>
      <c r="J156" s="347" t="str">
        <f>VLOOKUP(I156,'пр.взвешивания'!B6:F63,2,FALSE)</f>
        <v>ГИЛЯЗОВА Сабина Альбертовна</v>
      </c>
      <c r="K156" s="347" t="str">
        <f>VLOOKUP(J156,'пр.взвешивания'!C6:G63,2,FALSE)</f>
        <v>30.09.94 КМС</v>
      </c>
      <c r="L156" s="347" t="str">
        <f>VLOOKUP(K156,'пр.взвешивания'!D6:H63,2,FALSE)</f>
        <v>МОСКВА МКС</v>
      </c>
      <c r="M156" s="322"/>
      <c r="N156" s="333"/>
      <c r="O156" s="335"/>
      <c r="P156" s="140"/>
      <c r="Q156" s="2"/>
    </row>
    <row r="157" spans="1:17" ht="12.75">
      <c r="A157" s="144"/>
      <c r="B157" s="317"/>
      <c r="C157" s="317"/>
      <c r="D157" s="317"/>
      <c r="E157" s="323"/>
      <c r="F157" s="334"/>
      <c r="G157" s="336"/>
      <c r="H157" s="144"/>
      <c r="I157" s="330"/>
      <c r="J157" s="317"/>
      <c r="K157" s="317"/>
      <c r="L157" s="317"/>
      <c r="M157" s="323"/>
      <c r="N157" s="334"/>
      <c r="O157" s="336"/>
      <c r="P157" s="144"/>
      <c r="Q157" s="2"/>
    </row>
    <row r="158" spans="1:17" ht="12.75" customHeight="1">
      <c r="A158" s="140">
        <v>11</v>
      </c>
      <c r="B158" s="347" t="str">
        <f>VLOOKUP(A158,'пр.взвешивания'!B8:G65,2,FALSE)</f>
        <v>ЛАГУНОВА Наталья Александровна</v>
      </c>
      <c r="C158" s="347" t="str">
        <f>VLOOKUP(B158,'пр.взвешивания'!C8:H65,2,FALSE)</f>
        <v>23.09.94 КМС</v>
      </c>
      <c r="D158" s="347" t="str">
        <f>VLOOKUP(C158,'пр.взвешивания'!D8:I65,2,FALSE)</f>
        <v>УФО Курганская Курган МО</v>
      </c>
      <c r="E158" s="322"/>
      <c r="F158" s="322"/>
      <c r="G158" s="140"/>
      <c r="H158" s="140"/>
      <c r="I158" s="140">
        <v>25</v>
      </c>
      <c r="J158" s="347" t="str">
        <f>VLOOKUP(I158,'пр.взвешивания'!B8:F65,2,FALSE)</f>
        <v>САДОВНИКОВА Илона Игоревна</v>
      </c>
      <c r="K158" s="347" t="str">
        <f>VLOOKUP(J158,'пр.взвешивания'!C8:G65,2,FALSE)</f>
        <v>03.12.93 КМС</v>
      </c>
      <c r="L158" s="347" t="str">
        <f>VLOOKUP(K158,'пр.взвешивания'!D8:H65,2,FALSE)</f>
        <v>ПФО Пермский Березники ПР</v>
      </c>
      <c r="M158" s="322"/>
      <c r="N158" s="322"/>
      <c r="O158" s="140"/>
      <c r="P158" s="140"/>
      <c r="Q158" s="2"/>
    </row>
    <row r="159" spans="1:17" ht="13.5" thickBot="1">
      <c r="A159" s="319"/>
      <c r="B159" s="348"/>
      <c r="C159" s="348"/>
      <c r="D159" s="348"/>
      <c r="E159" s="325"/>
      <c r="F159" s="325"/>
      <c r="G159" s="319"/>
      <c r="H159" s="319"/>
      <c r="I159" s="319"/>
      <c r="J159" s="348"/>
      <c r="K159" s="348"/>
      <c r="L159" s="348"/>
      <c r="M159" s="325"/>
      <c r="N159" s="325"/>
      <c r="O159" s="319"/>
      <c r="P159" s="319"/>
      <c r="Q159" s="2"/>
    </row>
    <row r="160" spans="1:17" ht="12.75" customHeight="1">
      <c r="A160" s="338">
        <v>15</v>
      </c>
      <c r="B160" s="349" t="str">
        <f>VLOOKUP(A160,'пр.взвешивания'!B1:G67,2,FALSE)</f>
        <v>КОВАЛЬЧУК Анна Сергеевна</v>
      </c>
      <c r="C160" s="349" t="str">
        <f>VLOOKUP(B160,'пр.взвешивания'!C1:H67,2,FALSE)</f>
        <v>23.12.93 КМС</v>
      </c>
      <c r="D160" s="349" t="str">
        <f>VLOOKUP(C160,'пр.взвешивания'!D1:I67,2,FALSE)</f>
        <v>ЮФО Волгоградская  МО</v>
      </c>
      <c r="E160" s="340"/>
      <c r="F160" s="341"/>
      <c r="G160" s="342"/>
      <c r="H160" s="350"/>
      <c r="I160" s="338">
        <v>26</v>
      </c>
      <c r="J160" s="349" t="str">
        <f>VLOOKUP(I160,'пр.взвешивания'!B1:F67,2,FALSE)</f>
        <v>ЯКУПОВА Эльвира Мухтаровна</v>
      </c>
      <c r="K160" s="349" t="str">
        <f>VLOOKUP(I160,'пр.взвешивания'!B1:G67,2,FALSE)</f>
        <v>ЯКУПОВА Эльвира Мухтаровна</v>
      </c>
      <c r="L160" s="349" t="str">
        <f>VLOOKUP(I160,'пр.взвешивания'!B1:G67,2,FALSE)</f>
        <v>ЯКУПОВА Эльвира Мухтаровна</v>
      </c>
      <c r="M160" s="340"/>
      <c r="N160" s="341"/>
      <c r="O160" s="342"/>
      <c r="P160" s="343"/>
      <c r="Q160" s="2"/>
    </row>
    <row r="161" spans="1:17" ht="12.75">
      <c r="A161" s="144"/>
      <c r="B161" s="317"/>
      <c r="C161" s="317"/>
      <c r="D161" s="317"/>
      <c r="E161" s="323"/>
      <c r="F161" s="334"/>
      <c r="G161" s="336"/>
      <c r="H161" s="351"/>
      <c r="I161" s="144"/>
      <c r="J161" s="317"/>
      <c r="K161" s="317"/>
      <c r="L161" s="317"/>
      <c r="M161" s="323"/>
      <c r="N161" s="334"/>
      <c r="O161" s="336"/>
      <c r="P161" s="344"/>
      <c r="Q161" s="2"/>
    </row>
    <row r="162" spans="1:17" ht="12.75" customHeight="1">
      <c r="A162" s="140">
        <v>5</v>
      </c>
      <c r="B162" s="352" t="str">
        <f>VLOOKUP(A162,'пр.взвешивания'!B2:G69,2,FALSE)</f>
        <v>КОСТРОВА Юлия Витальевна</v>
      </c>
      <c r="C162" s="352" t="str">
        <f>VLOOKUP(B162,'пр.взвешивания'!C2:H69,2,FALSE)</f>
        <v>09.09.94 кмс</v>
      </c>
      <c r="D162" s="352" t="str">
        <f>VLOOKUP(C162,'пр.взвешивания'!D2:I69,2,FALSE)</f>
        <v>СФО Новосибирская Новосибирск МО</v>
      </c>
      <c r="E162" s="322"/>
      <c r="F162" s="333"/>
      <c r="G162" s="335"/>
      <c r="H162" s="353"/>
      <c r="I162" s="140">
        <v>21</v>
      </c>
      <c r="J162" s="352" t="str">
        <f>VLOOKUP(I162,'пр.взвешивания'!B1:F69,2,FALSE)</f>
        <v>КУРОЧКИНА Алина Сергеевна</v>
      </c>
      <c r="K162" s="352" t="str">
        <f>VLOOKUP(J162,'пр.взвешивания'!C1:G69,2,FALSE)</f>
        <v>24.02.94 КМС</v>
      </c>
      <c r="L162" s="352" t="str">
        <f>VLOOKUP(K162,'пр.взвешивания'!D1:H69,2,FALSE)</f>
        <v>ЦФО Брянская Брянск Д </v>
      </c>
      <c r="M162" s="322"/>
      <c r="N162" s="333"/>
      <c r="O162" s="335"/>
      <c r="P162" s="346"/>
      <c r="Q162" s="2"/>
    </row>
    <row r="163" spans="1:17" ht="12.75">
      <c r="A163" s="144"/>
      <c r="B163" s="317"/>
      <c r="C163" s="317"/>
      <c r="D163" s="317"/>
      <c r="E163" s="323"/>
      <c r="F163" s="334"/>
      <c r="G163" s="336"/>
      <c r="H163" s="351"/>
      <c r="I163" s="144"/>
      <c r="J163" s="317"/>
      <c r="K163" s="317"/>
      <c r="L163" s="317"/>
      <c r="M163" s="323"/>
      <c r="N163" s="334"/>
      <c r="O163" s="336"/>
      <c r="P163" s="344"/>
      <c r="Q163" s="2"/>
    </row>
    <row r="164" spans="1:17" ht="15.75">
      <c r="A164" s="50" t="s">
        <v>64</v>
      </c>
      <c r="B164" s="50" t="s">
        <v>213</v>
      </c>
      <c r="C164" s="50"/>
      <c r="D164" s="50"/>
      <c r="E164" s="116">
        <f>HYPERLINK('[4]пр.взвешивания'!E83)</f>
      </c>
      <c r="F164" s="50"/>
      <c r="G164" s="50"/>
      <c r="H164" s="50"/>
      <c r="I164" s="50" t="s">
        <v>66</v>
      </c>
      <c r="J164" s="50" t="s">
        <v>213</v>
      </c>
      <c r="K164" s="50"/>
      <c r="L164" s="50" t="s">
        <v>25</v>
      </c>
      <c r="M164" s="97">
        <f>HYPERLINK('[4]пр.взвешивания'!E83)</f>
      </c>
      <c r="N164" s="50"/>
      <c r="O164" s="50"/>
      <c r="P164" s="50"/>
      <c r="Q164" s="2"/>
    </row>
    <row r="165" spans="1:17" ht="12.75" customHeight="1">
      <c r="A165" s="140" t="s">
        <v>0</v>
      </c>
      <c r="B165" s="140" t="s">
        <v>1</v>
      </c>
      <c r="C165" s="140" t="s">
        <v>2</v>
      </c>
      <c r="D165" s="140" t="s">
        <v>3</v>
      </c>
      <c r="E165" s="140" t="s">
        <v>37</v>
      </c>
      <c r="F165" s="140" t="s">
        <v>38</v>
      </c>
      <c r="G165" s="140" t="s">
        <v>39</v>
      </c>
      <c r="H165" s="140" t="s">
        <v>40</v>
      </c>
      <c r="I165" s="140" t="s">
        <v>0</v>
      </c>
      <c r="J165" s="140" t="s">
        <v>1</v>
      </c>
      <c r="K165" s="140" t="s">
        <v>2</v>
      </c>
      <c r="L165" s="140" t="s">
        <v>3</v>
      </c>
      <c r="M165" s="140" t="s">
        <v>37</v>
      </c>
      <c r="N165" s="140" t="s">
        <v>38</v>
      </c>
      <c r="O165" s="140" t="s">
        <v>39</v>
      </c>
      <c r="P165" s="140" t="s">
        <v>40</v>
      </c>
      <c r="Q165" s="2"/>
    </row>
    <row r="166" spans="1:17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2"/>
    </row>
    <row r="167" spans="1:17" ht="12.75" customHeight="1">
      <c r="A167" s="140">
        <v>4</v>
      </c>
      <c r="B167" s="347" t="str">
        <f>VLOOKUP(A167,'пр.взвешивания'!B1:G74,2,FALSE)</f>
        <v>КУЗЬМЯК  Юлия Юрьевна</v>
      </c>
      <c r="C167" s="347" t="str">
        <f>VLOOKUP(B167,'пр.взвешивания'!C1:H74,2,FALSE)</f>
        <v>12.06.93 1</v>
      </c>
      <c r="D167" s="347" t="str">
        <f>VLOOKUP(C167,'пр.взвешивания'!D1:I74,2,FALSE)</f>
        <v>МОСКВА МО</v>
      </c>
      <c r="E167" s="322"/>
      <c r="F167" s="333"/>
      <c r="G167" s="335"/>
      <c r="H167" s="140"/>
      <c r="I167" s="329">
        <v>18</v>
      </c>
      <c r="J167" s="347" t="str">
        <f>VLOOKUP(I167,'пр.взвешивания'!B1:F74,2,FALSE)</f>
        <v>ГИЛЯЗОВА Сабина Альбертовна</v>
      </c>
      <c r="K167" s="347" t="str">
        <f>VLOOKUP(J167,'пр.взвешивания'!C1:G74,2,FALSE)</f>
        <v>30.09.94 КМС</v>
      </c>
      <c r="L167" s="347" t="str">
        <f>VLOOKUP(K167,'пр.взвешивания'!D1:H74,2,FALSE)</f>
        <v>МОСКВА МКС</v>
      </c>
      <c r="M167" s="322"/>
      <c r="N167" s="333"/>
      <c r="O167" s="335"/>
      <c r="P167" s="140"/>
      <c r="Q167" s="2"/>
    </row>
    <row r="168" spans="1:17" ht="12.75">
      <c r="A168" s="144"/>
      <c r="B168" s="317"/>
      <c r="C168" s="317"/>
      <c r="D168" s="317"/>
      <c r="E168" s="323"/>
      <c r="F168" s="334"/>
      <c r="G168" s="336"/>
      <c r="H168" s="144"/>
      <c r="I168" s="330"/>
      <c r="J168" s="317"/>
      <c r="K168" s="317"/>
      <c r="L168" s="317"/>
      <c r="M168" s="323"/>
      <c r="N168" s="334"/>
      <c r="O168" s="336"/>
      <c r="P168" s="144"/>
      <c r="Q168" s="2"/>
    </row>
    <row r="169" spans="1:17" ht="12.75" customHeight="1">
      <c r="A169" s="140">
        <v>15</v>
      </c>
      <c r="B169" s="347" t="str">
        <f>VLOOKUP(A169,'пр.взвешивания'!B1:G76,2,FALSE)</f>
        <v>КОВАЛЬЧУК Анна Сергеевна</v>
      </c>
      <c r="C169" s="347" t="str">
        <f>VLOOKUP(B169,'пр.взвешивания'!C1:H76,2,FALSE)</f>
        <v>23.12.93 КМС</v>
      </c>
      <c r="D169" s="347" t="str">
        <f>VLOOKUP(C169,'пр.взвешивания'!D1:I76,2,FALSE)</f>
        <v>ЮФО Волгоградская  МО</v>
      </c>
      <c r="E169" s="322"/>
      <c r="F169" s="322"/>
      <c r="G169" s="140"/>
      <c r="H169" s="140"/>
      <c r="I169" s="140">
        <v>26</v>
      </c>
      <c r="J169" s="347" t="str">
        <f>VLOOKUP(I169,'пр.взвешивания'!B1:F76,2,FALSE)</f>
        <v>ЯКУПОВА Эльвира Мухтаровна</v>
      </c>
      <c r="K169" s="347" t="str">
        <f>VLOOKUP(J169,'пр.взвешивания'!C1:G76,2,FALSE)</f>
        <v>26.05.93 1</v>
      </c>
      <c r="L169" s="347" t="str">
        <f>VLOOKUP(K169,'пр.взвешивания'!D1:H76,2,FALSE)</f>
        <v>ПФО Р.Башкортостан </v>
      </c>
      <c r="M169" s="322"/>
      <c r="N169" s="322"/>
      <c r="O169" s="140"/>
      <c r="P169" s="140"/>
      <c r="Q169" s="2"/>
    </row>
    <row r="170" spans="1:17" ht="13.5" thickBot="1">
      <c r="A170" s="319"/>
      <c r="B170" s="348"/>
      <c r="C170" s="348"/>
      <c r="D170" s="348"/>
      <c r="E170" s="325"/>
      <c r="F170" s="325"/>
      <c r="G170" s="319"/>
      <c r="H170" s="319"/>
      <c r="I170" s="319"/>
      <c r="J170" s="348"/>
      <c r="K170" s="348"/>
      <c r="L170" s="348"/>
      <c r="M170" s="325"/>
      <c r="N170" s="325"/>
      <c r="O170" s="319"/>
      <c r="P170" s="319"/>
      <c r="Q170" s="2"/>
    </row>
    <row r="171" spans="1:17" ht="12.75" customHeight="1">
      <c r="A171" s="338">
        <v>5</v>
      </c>
      <c r="B171" s="349" t="str">
        <f>VLOOKUP(A171,'пр.взвешивания'!B1:G78,2,FALSE)</f>
        <v>КОСТРОВА Юлия Витальевна</v>
      </c>
      <c r="C171" s="349" t="str">
        <f>VLOOKUP(B171,'пр.взвешивания'!C1:H78,2,FALSE)</f>
        <v>09.09.94 кмс</v>
      </c>
      <c r="D171" s="349" t="str">
        <f>VLOOKUP(C171,'пр.взвешивания'!D1:I78,2,FALSE)</f>
        <v>СФО Новосибирская Новосибирск МО</v>
      </c>
      <c r="E171" s="340"/>
      <c r="F171" s="341"/>
      <c r="G171" s="342"/>
      <c r="H171" s="350"/>
      <c r="I171" s="338">
        <v>21</v>
      </c>
      <c r="J171" s="349" t="str">
        <f>VLOOKUP(I171,'пр.взвешивания'!B1:F78,2,FALSE)</f>
        <v>КУРОЧКИНА Алина Сергеевна</v>
      </c>
      <c r="K171" s="349" t="str">
        <f>VLOOKUP(J171,'пр.взвешивания'!C1:G78,2,FALSE)</f>
        <v>24.02.94 КМС</v>
      </c>
      <c r="L171" s="349" t="str">
        <f>VLOOKUP(K171,'пр.взвешивания'!D1:H78,2,FALSE)</f>
        <v>ЦФО Брянская Брянск Д </v>
      </c>
      <c r="M171" s="340"/>
      <c r="N171" s="341"/>
      <c r="O171" s="342"/>
      <c r="P171" s="343"/>
      <c r="Q171" s="2"/>
    </row>
    <row r="172" spans="1:17" ht="12.75">
      <c r="A172" s="144"/>
      <c r="B172" s="317"/>
      <c r="C172" s="317"/>
      <c r="D172" s="317"/>
      <c r="E172" s="323"/>
      <c r="F172" s="334"/>
      <c r="G172" s="336"/>
      <c r="H172" s="351"/>
      <c r="I172" s="144"/>
      <c r="J172" s="317"/>
      <c r="K172" s="317"/>
      <c r="L172" s="317"/>
      <c r="M172" s="323"/>
      <c r="N172" s="334"/>
      <c r="O172" s="336"/>
      <c r="P172" s="344"/>
      <c r="Q172" s="2"/>
    </row>
    <row r="173" spans="1:17" ht="12.75" customHeight="1">
      <c r="A173" s="140">
        <v>11</v>
      </c>
      <c r="B173" s="352" t="str">
        <f>VLOOKUP(A173,'пр.взвешивания'!B1:G80,2,FALSE)</f>
        <v>ЛАГУНОВА Наталья Александровна</v>
      </c>
      <c r="C173" s="352" t="str">
        <f>VLOOKUP(B173,'пр.взвешивания'!C1:H80,2,FALSE)</f>
        <v>23.09.94 КМС</v>
      </c>
      <c r="D173" s="352" t="str">
        <f>VLOOKUP(C173,'пр.взвешивания'!D1:I80,2,FALSE)</f>
        <v>УФО Курганская Курган МО</v>
      </c>
      <c r="E173" s="322"/>
      <c r="F173" s="333"/>
      <c r="G173" s="335"/>
      <c r="H173" s="353"/>
      <c r="I173" s="140">
        <v>25</v>
      </c>
      <c r="J173" s="352" t="str">
        <f>VLOOKUP(I173,'пр.взвешивания'!B1:F80,2,FALSE)</f>
        <v>САДОВНИКОВА Илона Игоревна</v>
      </c>
      <c r="K173" s="352" t="str">
        <f>VLOOKUP(J173,'пр.взвешивания'!C1:G80,2,FALSE)</f>
        <v>03.12.93 КМС</v>
      </c>
      <c r="L173" s="352" t="str">
        <f>VLOOKUP(K173,'пр.взвешивания'!D1:H80,2,FALSE)</f>
        <v>ПФО Пермский Березники ПР</v>
      </c>
      <c r="M173" s="322"/>
      <c r="N173" s="333"/>
      <c r="O173" s="335"/>
      <c r="P173" s="346"/>
      <c r="Q173" s="2"/>
    </row>
    <row r="174" spans="1:17" ht="12.75">
      <c r="A174" s="144"/>
      <c r="B174" s="317"/>
      <c r="C174" s="317"/>
      <c r="D174" s="317"/>
      <c r="E174" s="323"/>
      <c r="F174" s="334"/>
      <c r="G174" s="336"/>
      <c r="H174" s="351"/>
      <c r="I174" s="144"/>
      <c r="J174" s="317"/>
      <c r="K174" s="317"/>
      <c r="L174" s="317"/>
      <c r="M174" s="323"/>
      <c r="N174" s="334"/>
      <c r="O174" s="336"/>
      <c r="P174" s="344"/>
      <c r="Q174" s="2"/>
    </row>
    <row r="175" spans="1: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>
      <c r="A189" s="50" t="s">
        <v>64</v>
      </c>
      <c r="B189" s="50" t="s">
        <v>65</v>
      </c>
      <c r="C189" s="50"/>
      <c r="D189" s="50"/>
      <c r="E189" s="97">
        <f>HYPERLINK('[4]пр.взвешивания'!E119)</f>
      </c>
      <c r="F189" s="50"/>
      <c r="G189" s="50"/>
      <c r="H189" s="50"/>
      <c r="I189" s="50" t="s">
        <v>66</v>
      </c>
      <c r="J189" s="50" t="s">
        <v>65</v>
      </c>
      <c r="K189" s="50"/>
      <c r="L189" s="50"/>
      <c r="M189" s="97">
        <f>HYPERLINK('[4]пр.взвешивания'!E119)</f>
      </c>
      <c r="N189" s="50"/>
      <c r="O189" s="50"/>
      <c r="P189" s="50"/>
      <c r="Q189" s="2"/>
    </row>
    <row r="190" spans="1:17" ht="12.75">
      <c r="A190" s="140" t="s">
        <v>0</v>
      </c>
      <c r="B190" s="140" t="s">
        <v>1</v>
      </c>
      <c r="C190" s="140" t="s">
        <v>2</v>
      </c>
      <c r="D190" s="140" t="s">
        <v>3</v>
      </c>
      <c r="E190" s="140" t="s">
        <v>37</v>
      </c>
      <c r="F190" s="140" t="s">
        <v>38</v>
      </c>
      <c r="G190" s="140" t="s">
        <v>39</v>
      </c>
      <c r="H190" s="140" t="s">
        <v>40</v>
      </c>
      <c r="I190" s="140" t="s">
        <v>0</v>
      </c>
      <c r="J190" s="140" t="s">
        <v>1</v>
      </c>
      <c r="K190" s="140" t="s">
        <v>2</v>
      </c>
      <c r="L190" s="140" t="s">
        <v>3</v>
      </c>
      <c r="M190" s="140" t="s">
        <v>37</v>
      </c>
      <c r="N190" s="140" t="s">
        <v>38</v>
      </c>
      <c r="O190" s="140" t="s">
        <v>39</v>
      </c>
      <c r="P190" s="140" t="s">
        <v>40</v>
      </c>
      <c r="Q190" s="2"/>
    </row>
    <row r="191" spans="1:17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2"/>
    </row>
    <row r="192" spans="1:17" ht="12.75">
      <c r="A192" s="329" t="s">
        <v>67</v>
      </c>
      <c r="B192" s="331" t="e">
        <f>VLOOKUP(A192,'пр.взвешивания'!B2:G99,2,FALSE)</f>
        <v>#N/A</v>
      </c>
      <c r="C192" s="331" t="e">
        <f>VLOOKUP(A192,'пр.взвешивания'!B42:G99,2,FALSE)</f>
        <v>#N/A</v>
      </c>
      <c r="D192" s="331" t="e">
        <f>VLOOKUP(A192,'пр.взвешивания'!B42:G99,2,FALSE)</f>
        <v>#N/A</v>
      </c>
      <c r="E192" s="322"/>
      <c r="F192" s="333"/>
      <c r="G192" s="335"/>
      <c r="H192" s="140"/>
      <c r="I192" s="329" t="s">
        <v>68</v>
      </c>
      <c r="J192" s="331" t="e">
        <f>VLOOKUP(I192,'пр.взвешивания'!B2:F99,2,FALSE)</f>
        <v>#N/A</v>
      </c>
      <c r="K192" s="331" t="e">
        <f>VLOOKUP(I192,'пр.взвешивания'!B2:G99,2,FALSE)</f>
        <v>#N/A</v>
      </c>
      <c r="L192" s="331" t="e">
        <f>VLOOKUP(I192,'пр.взвешивания'!B42:G99,2,FALSE)</f>
        <v>#N/A</v>
      </c>
      <c r="M192" s="322"/>
      <c r="N192" s="333"/>
      <c r="O192" s="335"/>
      <c r="P192" s="140"/>
      <c r="Q192" s="2"/>
    </row>
    <row r="193" spans="1:17" ht="12.75">
      <c r="A193" s="330"/>
      <c r="B193" s="332"/>
      <c r="C193" s="332"/>
      <c r="D193" s="332"/>
      <c r="E193" s="323"/>
      <c r="F193" s="334"/>
      <c r="G193" s="336"/>
      <c r="H193" s="144"/>
      <c r="I193" s="330"/>
      <c r="J193" s="332"/>
      <c r="K193" s="332"/>
      <c r="L193" s="332"/>
      <c r="M193" s="323"/>
      <c r="N193" s="334"/>
      <c r="O193" s="336"/>
      <c r="P193" s="144"/>
      <c r="Q193" s="2"/>
    </row>
    <row r="194" spans="1:17" ht="12.75">
      <c r="A194" s="140" t="s">
        <v>69</v>
      </c>
      <c r="B194" s="331" t="e">
        <f>VLOOKUP(A194,'пр.взвешивания'!B4:G101,2,FALSE)</f>
        <v>#N/A</v>
      </c>
      <c r="C194" s="331" t="e">
        <f>VLOOKUP(A194,'пр.взвешивания'!B44:G101,2,FALSE)</f>
        <v>#N/A</v>
      </c>
      <c r="D194" s="331" t="e">
        <f>VLOOKUP(A194,'пр.взвешивания'!B44:G101,2,FALSE)</f>
        <v>#N/A</v>
      </c>
      <c r="E194" s="322"/>
      <c r="F194" s="322"/>
      <c r="G194" s="140"/>
      <c r="H194" s="140"/>
      <c r="I194" s="140" t="s">
        <v>70</v>
      </c>
      <c r="J194" s="331" t="e">
        <f>VLOOKUP(I194,'пр.взвешивания'!B4:F101,2,FALSE)</f>
        <v>#N/A</v>
      </c>
      <c r="K194" s="331" t="e">
        <f>VLOOKUP(I194,'пр.взвешивания'!B44:G101,2,FALSE)</f>
        <v>#N/A</v>
      </c>
      <c r="L194" s="331" t="e">
        <f>VLOOKUP(I194,'пр.взвешивания'!B44:G101,2,FALSE)</f>
        <v>#N/A</v>
      </c>
      <c r="M194" s="322"/>
      <c r="N194" s="322"/>
      <c r="O194" s="140"/>
      <c r="P194" s="140"/>
      <c r="Q194" s="2"/>
    </row>
    <row r="195" spans="1:17" ht="13.5" thickBot="1">
      <c r="A195" s="319"/>
      <c r="B195" s="337"/>
      <c r="C195" s="337"/>
      <c r="D195" s="337"/>
      <c r="E195" s="325"/>
      <c r="F195" s="325"/>
      <c r="G195" s="319"/>
      <c r="H195" s="319"/>
      <c r="I195" s="319"/>
      <c r="J195" s="337"/>
      <c r="K195" s="337"/>
      <c r="L195" s="337"/>
      <c r="M195" s="325"/>
      <c r="N195" s="325"/>
      <c r="O195" s="319"/>
      <c r="P195" s="319"/>
      <c r="Q195" s="2"/>
    </row>
    <row r="196" spans="1:17" ht="12.75">
      <c r="A196" s="338" t="s">
        <v>71</v>
      </c>
      <c r="B196" s="345" t="e">
        <f>VLOOKUP(A196,'пр.взвешивания'!B3:G103,2,FALSE)</f>
        <v>#N/A</v>
      </c>
      <c r="C196" s="345" t="e">
        <f>VLOOKUP(A196,'пр.взвешивания'!B37:G103,2,FALSE)</f>
        <v>#N/A</v>
      </c>
      <c r="D196" s="345" t="e">
        <f>VLOOKUP(A196,'пр.взвешивания'!B37:G103,2,FALSE)</f>
        <v>#N/A</v>
      </c>
      <c r="E196" s="340"/>
      <c r="F196" s="341"/>
      <c r="G196" s="342"/>
      <c r="H196" s="343"/>
      <c r="I196" s="338" t="s">
        <v>72</v>
      </c>
      <c r="J196" s="345" t="e">
        <f>VLOOKUP(I196,'пр.взвешивания'!B3:F103,2,FALSE)</f>
        <v>#N/A</v>
      </c>
      <c r="K196" s="345" t="e">
        <f>VLOOKUP(I196,'пр.взвешивания'!B37:G103,2,FALSE)</f>
        <v>#N/A</v>
      </c>
      <c r="L196" s="345" t="e">
        <f>VLOOKUP(I196,'пр.взвешивания'!B37:G103,2,FALSE)</f>
        <v>#N/A</v>
      </c>
      <c r="M196" s="340"/>
      <c r="N196" s="341"/>
      <c r="O196" s="342"/>
      <c r="P196" s="343"/>
      <c r="Q196" s="2"/>
    </row>
    <row r="197" spans="1:17" ht="12.75">
      <c r="A197" s="144"/>
      <c r="B197" s="332"/>
      <c r="C197" s="332"/>
      <c r="D197" s="332"/>
      <c r="E197" s="323"/>
      <c r="F197" s="334"/>
      <c r="G197" s="336"/>
      <c r="H197" s="344"/>
      <c r="I197" s="144"/>
      <c r="J197" s="332"/>
      <c r="K197" s="332"/>
      <c r="L197" s="332"/>
      <c r="M197" s="323"/>
      <c r="N197" s="334"/>
      <c r="O197" s="336"/>
      <c r="P197" s="344"/>
      <c r="Q197" s="2"/>
    </row>
    <row r="198" spans="1:17" ht="12.75">
      <c r="A198" s="140" t="s">
        <v>73</v>
      </c>
      <c r="B198" s="339" t="e">
        <f>VLOOKUP(A198,'пр.взвешивания'!B3:G105,2,FALSE)</f>
        <v>#N/A</v>
      </c>
      <c r="C198" s="339" t="e">
        <f>VLOOKUP(A198,'пр.взвешивания'!B37:G105,2,FALSE)</f>
        <v>#N/A</v>
      </c>
      <c r="D198" s="339" t="e">
        <f>VLOOKUP(A198,'пр.взвешивания'!B38:G105,2,FALSE)</f>
        <v>#N/A</v>
      </c>
      <c r="E198" s="322"/>
      <c r="F198" s="333"/>
      <c r="G198" s="335"/>
      <c r="H198" s="346"/>
      <c r="I198" s="140" t="s">
        <v>74</v>
      </c>
      <c r="J198" s="339" t="e">
        <f>VLOOKUP(I198,'пр.взвешивания'!B3:F105,2,FALSE)</f>
        <v>#N/A</v>
      </c>
      <c r="K198" s="339" t="e">
        <f>VLOOKUP(I198,'пр.взвешивания'!B37:G105,2,FALSE)</f>
        <v>#N/A</v>
      </c>
      <c r="L198" s="339" t="e">
        <f>VLOOKUP(I198,'пр.взвешивания'!B37:G105,2,FALSE)</f>
        <v>#N/A</v>
      </c>
      <c r="M198" s="322"/>
      <c r="N198" s="333"/>
      <c r="O198" s="335"/>
      <c r="P198" s="346"/>
      <c r="Q198" s="2"/>
    </row>
    <row r="199" spans="1:17" ht="12.75">
      <c r="A199" s="144"/>
      <c r="B199" s="332"/>
      <c r="C199" s="332"/>
      <c r="D199" s="332"/>
      <c r="E199" s="323"/>
      <c r="F199" s="334"/>
      <c r="G199" s="336"/>
      <c r="H199" s="344"/>
      <c r="I199" s="144"/>
      <c r="J199" s="332"/>
      <c r="K199" s="332"/>
      <c r="L199" s="332"/>
      <c r="M199" s="323"/>
      <c r="N199" s="334"/>
      <c r="O199" s="336"/>
      <c r="P199" s="344"/>
      <c r="Q199" s="2"/>
    </row>
    <row r="200" spans="1:17" ht="15.75">
      <c r="A200" s="50" t="s">
        <v>64</v>
      </c>
      <c r="B200" s="50" t="s">
        <v>75</v>
      </c>
      <c r="C200" s="50"/>
      <c r="D200" s="50"/>
      <c r="E200" s="97">
        <f>HYPERLINK('[4]пр.взвешивания'!E119)</f>
      </c>
      <c r="F200" s="50"/>
      <c r="G200" s="50"/>
      <c r="H200" s="50"/>
      <c r="I200" s="50" t="s">
        <v>66</v>
      </c>
      <c r="J200" s="50" t="s">
        <v>75</v>
      </c>
      <c r="K200" s="50"/>
      <c r="L200" s="50"/>
      <c r="M200" s="97">
        <f>HYPERLINK('[4]пр.взвешивания'!E119)</f>
      </c>
      <c r="N200" s="50"/>
      <c r="O200" s="50"/>
      <c r="P200" s="50"/>
      <c r="Q200" s="2"/>
    </row>
    <row r="201" spans="1:17" ht="12.75">
      <c r="A201" s="140" t="s">
        <v>0</v>
      </c>
      <c r="B201" s="140" t="s">
        <v>1</v>
      </c>
      <c r="C201" s="140" t="s">
        <v>2</v>
      </c>
      <c r="D201" s="140" t="s">
        <v>3</v>
      </c>
      <c r="E201" s="140" t="s">
        <v>37</v>
      </c>
      <c r="F201" s="140" t="s">
        <v>38</v>
      </c>
      <c r="G201" s="140" t="s">
        <v>39</v>
      </c>
      <c r="H201" s="140" t="s">
        <v>40</v>
      </c>
      <c r="I201" s="140" t="s">
        <v>0</v>
      </c>
      <c r="J201" s="140" t="s">
        <v>1</v>
      </c>
      <c r="K201" s="140" t="s">
        <v>2</v>
      </c>
      <c r="L201" s="140" t="s">
        <v>3</v>
      </c>
      <c r="M201" s="140" t="s">
        <v>37</v>
      </c>
      <c r="N201" s="140" t="s">
        <v>38</v>
      </c>
      <c r="O201" s="140" t="s">
        <v>39</v>
      </c>
      <c r="P201" s="140" t="s">
        <v>40</v>
      </c>
      <c r="Q201" s="2"/>
    </row>
    <row r="202" spans="1:16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</row>
    <row r="203" spans="1:16" ht="12.75">
      <c r="A203" s="329" t="s">
        <v>67</v>
      </c>
      <c r="B203" s="331" t="e">
        <f>VLOOKUP(A203,'пр.взвешивания'!B3:G110,2,FALSE)</f>
        <v>#N/A</v>
      </c>
      <c r="C203" s="331" t="e">
        <f>VLOOKUP(A203,'пр.взвешивания'!B7:G110,2,FALSE)</f>
        <v>#N/A</v>
      </c>
      <c r="D203" s="331" t="e">
        <f>VLOOKUP(A203,'пр.взвешивания'!B37:G110,2,FALSE)</f>
        <v>#N/A</v>
      </c>
      <c r="E203" s="322"/>
      <c r="F203" s="333"/>
      <c r="G203" s="335"/>
      <c r="H203" s="140"/>
      <c r="I203" s="329" t="s">
        <v>68</v>
      </c>
      <c r="J203" s="331" t="e">
        <f>VLOOKUP(I203,'пр.взвешивания'!B3:F110,2,FALSE)</f>
        <v>#N/A</v>
      </c>
      <c r="K203" s="331" t="e">
        <f>VLOOKUP(I203,'пр.взвешивания'!B3:G110,2,FALSE)</f>
        <v>#N/A</v>
      </c>
      <c r="L203" s="331" t="e">
        <f>VLOOKUP(I203,'пр.взвешивания'!B3:G110,2,FALSE)</f>
        <v>#N/A</v>
      </c>
      <c r="M203" s="322"/>
      <c r="N203" s="333"/>
      <c r="O203" s="335"/>
      <c r="P203" s="140"/>
    </row>
    <row r="204" spans="1:16" ht="12.75">
      <c r="A204" s="330"/>
      <c r="B204" s="332"/>
      <c r="C204" s="332"/>
      <c r="D204" s="332"/>
      <c r="E204" s="323"/>
      <c r="F204" s="334"/>
      <c r="G204" s="336"/>
      <c r="H204" s="144"/>
      <c r="I204" s="330"/>
      <c r="J204" s="332"/>
      <c r="K204" s="332"/>
      <c r="L204" s="332"/>
      <c r="M204" s="323"/>
      <c r="N204" s="334"/>
      <c r="O204" s="336"/>
      <c r="P204" s="144"/>
    </row>
    <row r="205" spans="1:16" ht="12.75">
      <c r="A205" s="140" t="s">
        <v>71</v>
      </c>
      <c r="B205" s="331" t="e">
        <f>VLOOKUP(A205,'пр.взвешивания'!B3:G112,2,FALSE)</f>
        <v>#N/A</v>
      </c>
      <c r="C205" s="331" t="e">
        <f>VLOOKUP(A205,'пр.взвешивания'!B37:G112,2,FALSE)</f>
        <v>#N/A</v>
      </c>
      <c r="D205" s="331" t="e">
        <f>VLOOKUP(A205,'пр.взвешивания'!B37:G112,2,FALSE)</f>
        <v>#N/A</v>
      </c>
      <c r="E205" s="322"/>
      <c r="F205" s="322"/>
      <c r="G205" s="140"/>
      <c r="H205" s="140"/>
      <c r="I205" s="140" t="s">
        <v>72</v>
      </c>
      <c r="J205" s="331" t="e">
        <f>VLOOKUP(I205,'пр.взвешивания'!B3:F112,2,FALSE)</f>
        <v>#N/A</v>
      </c>
      <c r="K205" s="331" t="e">
        <f>VLOOKUP(I205,'пр.взвешивания'!B3:G112,2,FALSE)</f>
        <v>#N/A</v>
      </c>
      <c r="L205" s="331" t="e">
        <f>VLOOKUP(I205,'пр.взвешивания'!B3:G112,2,FALSE)</f>
        <v>#N/A</v>
      </c>
      <c r="M205" s="322"/>
      <c r="N205" s="322"/>
      <c r="O205" s="140"/>
      <c r="P205" s="140"/>
    </row>
    <row r="206" spans="1:16" ht="13.5" thickBot="1">
      <c r="A206" s="319"/>
      <c r="B206" s="337"/>
      <c r="C206" s="337"/>
      <c r="D206" s="337"/>
      <c r="E206" s="325"/>
      <c r="F206" s="325"/>
      <c r="G206" s="319"/>
      <c r="H206" s="319"/>
      <c r="I206" s="319"/>
      <c r="J206" s="337"/>
      <c r="K206" s="337"/>
      <c r="L206" s="337"/>
      <c r="M206" s="325"/>
      <c r="N206" s="325"/>
      <c r="O206" s="319"/>
      <c r="P206" s="319"/>
    </row>
    <row r="207" spans="1:16" ht="12.75">
      <c r="A207" s="338" t="s">
        <v>73</v>
      </c>
      <c r="B207" s="345" t="e">
        <f>VLOOKUP(A207,'пр.взвешивания'!B3:G114,2,FALSE)</f>
        <v>#N/A</v>
      </c>
      <c r="C207" s="345" t="e">
        <f>VLOOKUP(A207,'пр.взвешивания'!B37:G114,2,FALSE)</f>
        <v>#N/A</v>
      </c>
      <c r="D207" s="345" t="e">
        <f>VLOOKUP(A207,'пр.взвешивания'!B37:G114,2,FALSE)</f>
        <v>#N/A</v>
      </c>
      <c r="E207" s="340"/>
      <c r="F207" s="341"/>
      <c r="G207" s="342"/>
      <c r="H207" s="343"/>
      <c r="I207" s="338" t="s">
        <v>74</v>
      </c>
      <c r="J207" s="345" t="e">
        <f>VLOOKUP(I207,'пр.взвешивания'!B3:F114,2,FALSE)</f>
        <v>#N/A</v>
      </c>
      <c r="K207" s="345" t="e">
        <f>VLOOKUP(I207,'пр.взвешивания'!B3:G114,2,FALSE)</f>
        <v>#N/A</v>
      </c>
      <c r="L207" s="345" t="e">
        <f>VLOOKUP(I207,'пр.взвешивания'!B3:G114,2,FALSE)</f>
        <v>#N/A</v>
      </c>
      <c r="M207" s="340"/>
      <c r="N207" s="341"/>
      <c r="O207" s="342"/>
      <c r="P207" s="343"/>
    </row>
    <row r="208" spans="1:16" ht="12.75">
      <c r="A208" s="144"/>
      <c r="B208" s="332"/>
      <c r="C208" s="332"/>
      <c r="D208" s="332"/>
      <c r="E208" s="323"/>
      <c r="F208" s="334"/>
      <c r="G208" s="336"/>
      <c r="H208" s="344"/>
      <c r="I208" s="144"/>
      <c r="J208" s="332"/>
      <c r="K208" s="332"/>
      <c r="L208" s="332"/>
      <c r="M208" s="323"/>
      <c r="N208" s="334"/>
      <c r="O208" s="336"/>
      <c r="P208" s="344"/>
    </row>
    <row r="209" spans="1:16" ht="12.75">
      <c r="A209" s="140" t="s">
        <v>69</v>
      </c>
      <c r="B209" s="339" t="e">
        <f>VLOOKUP(A209,'пр.взвешивания'!B3:G116,2,FALSE)</f>
        <v>#N/A</v>
      </c>
      <c r="C209" s="339" t="e">
        <f>VLOOKUP(A209,'пр.взвешивания'!B37:G116,2,FALSE)</f>
        <v>#N/A</v>
      </c>
      <c r="D209" s="339" t="e">
        <f>VLOOKUP(A209,'пр.взвешивания'!B37:G116,2,FALSE)</f>
        <v>#N/A</v>
      </c>
      <c r="E209" s="322"/>
      <c r="F209" s="333"/>
      <c r="G209" s="335"/>
      <c r="H209" s="346"/>
      <c r="I209" s="140" t="s">
        <v>70</v>
      </c>
      <c r="J209" s="339" t="e">
        <f>VLOOKUP(I209,'пр.взвешивания'!B3:F116,2,FALSE)</f>
        <v>#N/A</v>
      </c>
      <c r="K209" s="339" t="e">
        <f>VLOOKUP(I209,'пр.взвешивания'!B3:G116,2,FALSE)</f>
        <v>#N/A</v>
      </c>
      <c r="L209" s="339" t="e">
        <f>VLOOKUP(I209,'пр.взвешивания'!B3:G116,2,FALSE)</f>
        <v>#N/A</v>
      </c>
      <c r="M209" s="322"/>
      <c r="N209" s="333"/>
      <c r="O209" s="335"/>
      <c r="P209" s="346"/>
    </row>
    <row r="210" spans="1:16" ht="12.75">
      <c r="A210" s="144"/>
      <c r="B210" s="332"/>
      <c r="C210" s="332"/>
      <c r="D210" s="332"/>
      <c r="E210" s="323"/>
      <c r="F210" s="334"/>
      <c r="G210" s="336"/>
      <c r="H210" s="344"/>
      <c r="I210" s="144"/>
      <c r="J210" s="332"/>
      <c r="K210" s="332"/>
      <c r="L210" s="332"/>
      <c r="M210" s="323"/>
      <c r="N210" s="334"/>
      <c r="O210" s="336"/>
      <c r="P210" s="344"/>
    </row>
  </sheetData>
  <mergeCells count="1244">
    <mergeCell ref="M209:M210"/>
    <mergeCell ref="N209:N210"/>
    <mergeCell ref="O209:O210"/>
    <mergeCell ref="P209:P210"/>
    <mergeCell ref="I209:I210"/>
    <mergeCell ref="J209:J210"/>
    <mergeCell ref="K209:K210"/>
    <mergeCell ref="L209:L210"/>
    <mergeCell ref="E209:E210"/>
    <mergeCell ref="F209:F210"/>
    <mergeCell ref="G209:G210"/>
    <mergeCell ref="H209:H210"/>
    <mergeCell ref="A209:A210"/>
    <mergeCell ref="B209:B210"/>
    <mergeCell ref="C209:C210"/>
    <mergeCell ref="D209:D210"/>
    <mergeCell ref="M207:M208"/>
    <mergeCell ref="N207:N208"/>
    <mergeCell ref="O207:O208"/>
    <mergeCell ref="P207:P208"/>
    <mergeCell ref="I207:I208"/>
    <mergeCell ref="J207:J208"/>
    <mergeCell ref="K207:K208"/>
    <mergeCell ref="L207:L208"/>
    <mergeCell ref="E207:E208"/>
    <mergeCell ref="F207:F208"/>
    <mergeCell ref="G207:G208"/>
    <mergeCell ref="H207:H208"/>
    <mergeCell ref="A207:A208"/>
    <mergeCell ref="B207:B208"/>
    <mergeCell ref="C207:C208"/>
    <mergeCell ref="D207:D208"/>
    <mergeCell ref="M205:M206"/>
    <mergeCell ref="N205:N206"/>
    <mergeCell ref="O205:O206"/>
    <mergeCell ref="P205:P206"/>
    <mergeCell ref="I205:I206"/>
    <mergeCell ref="J205:J206"/>
    <mergeCell ref="K205:K206"/>
    <mergeCell ref="L205:L206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M203:M204"/>
    <mergeCell ref="N203:N204"/>
    <mergeCell ref="O203:O204"/>
    <mergeCell ref="P203:P204"/>
    <mergeCell ref="I203:I204"/>
    <mergeCell ref="J203:J204"/>
    <mergeCell ref="K203:K204"/>
    <mergeCell ref="L203:L204"/>
    <mergeCell ref="E203:E204"/>
    <mergeCell ref="F203:F204"/>
    <mergeCell ref="G203:G204"/>
    <mergeCell ref="H203:H204"/>
    <mergeCell ref="A203:A204"/>
    <mergeCell ref="B203:B204"/>
    <mergeCell ref="C203:C204"/>
    <mergeCell ref="D203:D204"/>
    <mergeCell ref="M201:M202"/>
    <mergeCell ref="N201:N202"/>
    <mergeCell ref="O201:O202"/>
    <mergeCell ref="P201:P202"/>
    <mergeCell ref="I201:I202"/>
    <mergeCell ref="J201:J202"/>
    <mergeCell ref="K201:K202"/>
    <mergeCell ref="L201:L202"/>
    <mergeCell ref="E201:E202"/>
    <mergeCell ref="F201:F202"/>
    <mergeCell ref="G201:G202"/>
    <mergeCell ref="H201:H202"/>
    <mergeCell ref="A201:A202"/>
    <mergeCell ref="B201:B202"/>
    <mergeCell ref="C201:C202"/>
    <mergeCell ref="D201:D202"/>
    <mergeCell ref="M198:M199"/>
    <mergeCell ref="N198:N199"/>
    <mergeCell ref="O198:O199"/>
    <mergeCell ref="P198:P199"/>
    <mergeCell ref="I198:I199"/>
    <mergeCell ref="J198:J199"/>
    <mergeCell ref="K198:K199"/>
    <mergeCell ref="L198:L199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M196:M197"/>
    <mergeCell ref="N196:N197"/>
    <mergeCell ref="O196:O197"/>
    <mergeCell ref="P196:P197"/>
    <mergeCell ref="I196:I197"/>
    <mergeCell ref="J196:J197"/>
    <mergeCell ref="K196:K197"/>
    <mergeCell ref="L196:L197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M194:M195"/>
    <mergeCell ref="N194:N195"/>
    <mergeCell ref="O194:O195"/>
    <mergeCell ref="P194:P195"/>
    <mergeCell ref="I194:I195"/>
    <mergeCell ref="J194:J195"/>
    <mergeCell ref="K194:K195"/>
    <mergeCell ref="L194:L195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M192:M193"/>
    <mergeCell ref="N192:N193"/>
    <mergeCell ref="O192:O193"/>
    <mergeCell ref="P192:P193"/>
    <mergeCell ref="I192:I193"/>
    <mergeCell ref="J192:J193"/>
    <mergeCell ref="K192:K193"/>
    <mergeCell ref="L192:L193"/>
    <mergeCell ref="E192:E193"/>
    <mergeCell ref="F192:F193"/>
    <mergeCell ref="G192:G193"/>
    <mergeCell ref="H192:H193"/>
    <mergeCell ref="A192:A193"/>
    <mergeCell ref="B192:B193"/>
    <mergeCell ref="C192:C193"/>
    <mergeCell ref="D192:D193"/>
    <mergeCell ref="M190:M191"/>
    <mergeCell ref="N190:N191"/>
    <mergeCell ref="O190:O191"/>
    <mergeCell ref="P190:P191"/>
    <mergeCell ref="I190:I191"/>
    <mergeCell ref="J190:J191"/>
    <mergeCell ref="K190:K191"/>
    <mergeCell ref="L190:L191"/>
    <mergeCell ref="E190:E191"/>
    <mergeCell ref="F190:F191"/>
    <mergeCell ref="G190:G191"/>
    <mergeCell ref="H190:H191"/>
    <mergeCell ref="A190:A191"/>
    <mergeCell ref="B190:B191"/>
    <mergeCell ref="C190:C191"/>
    <mergeCell ref="D190:D191"/>
    <mergeCell ref="M173:M174"/>
    <mergeCell ref="N173:N174"/>
    <mergeCell ref="O173:O174"/>
    <mergeCell ref="P173:P174"/>
    <mergeCell ref="I173:I174"/>
    <mergeCell ref="J173:J174"/>
    <mergeCell ref="K173:K174"/>
    <mergeCell ref="L173:L174"/>
    <mergeCell ref="E173:E174"/>
    <mergeCell ref="F173:F174"/>
    <mergeCell ref="G173:G174"/>
    <mergeCell ref="H173:H174"/>
    <mergeCell ref="A173:A174"/>
    <mergeCell ref="B173:B174"/>
    <mergeCell ref="C173:C174"/>
    <mergeCell ref="D173:D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E171:E172"/>
    <mergeCell ref="F171:F172"/>
    <mergeCell ref="G171:G172"/>
    <mergeCell ref="H171:H172"/>
    <mergeCell ref="A171:A172"/>
    <mergeCell ref="B171:B172"/>
    <mergeCell ref="C171:C172"/>
    <mergeCell ref="D171:D172"/>
    <mergeCell ref="M169:M170"/>
    <mergeCell ref="N169:N170"/>
    <mergeCell ref="O169:O170"/>
    <mergeCell ref="P169:P170"/>
    <mergeCell ref="I169:I170"/>
    <mergeCell ref="J169:J170"/>
    <mergeCell ref="K169:K170"/>
    <mergeCell ref="L169:L170"/>
    <mergeCell ref="E169:E170"/>
    <mergeCell ref="F169:F170"/>
    <mergeCell ref="G169:G170"/>
    <mergeCell ref="H169:H170"/>
    <mergeCell ref="A169:A170"/>
    <mergeCell ref="B169:B170"/>
    <mergeCell ref="C169:C170"/>
    <mergeCell ref="D169:D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E167:E168"/>
    <mergeCell ref="F167:F168"/>
    <mergeCell ref="G167:G168"/>
    <mergeCell ref="H167:H168"/>
    <mergeCell ref="A167:A168"/>
    <mergeCell ref="B167:B168"/>
    <mergeCell ref="C167:C168"/>
    <mergeCell ref="D167:D168"/>
    <mergeCell ref="M165:M166"/>
    <mergeCell ref="N165:N166"/>
    <mergeCell ref="O165:O166"/>
    <mergeCell ref="P165:P166"/>
    <mergeCell ref="I165:I166"/>
    <mergeCell ref="J165:J166"/>
    <mergeCell ref="K165:K166"/>
    <mergeCell ref="L165:L166"/>
    <mergeCell ref="E165:E166"/>
    <mergeCell ref="F165:F166"/>
    <mergeCell ref="G165:G166"/>
    <mergeCell ref="H165:H166"/>
    <mergeCell ref="A165:A166"/>
    <mergeCell ref="B165:B166"/>
    <mergeCell ref="C165:C166"/>
    <mergeCell ref="D165:D166"/>
    <mergeCell ref="M162:M163"/>
    <mergeCell ref="N162:N163"/>
    <mergeCell ref="O162:O163"/>
    <mergeCell ref="P162:P163"/>
    <mergeCell ref="I162:I163"/>
    <mergeCell ref="J162:J163"/>
    <mergeCell ref="K162:K163"/>
    <mergeCell ref="L162:L163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M160:M161"/>
    <mergeCell ref="N160:N161"/>
    <mergeCell ref="O160:O161"/>
    <mergeCell ref="P160:P161"/>
    <mergeCell ref="I160:I161"/>
    <mergeCell ref="J160:J161"/>
    <mergeCell ref="K160:K161"/>
    <mergeCell ref="L160:L161"/>
    <mergeCell ref="E160:E161"/>
    <mergeCell ref="F160:F161"/>
    <mergeCell ref="G160:G161"/>
    <mergeCell ref="H160:H161"/>
    <mergeCell ref="A160:A161"/>
    <mergeCell ref="B160:B161"/>
    <mergeCell ref="C160:C161"/>
    <mergeCell ref="D160:D161"/>
    <mergeCell ref="M158:M159"/>
    <mergeCell ref="N158:N159"/>
    <mergeCell ref="O158:O159"/>
    <mergeCell ref="P158:P159"/>
    <mergeCell ref="I158:I159"/>
    <mergeCell ref="J158:J159"/>
    <mergeCell ref="K158:K159"/>
    <mergeCell ref="L158:L159"/>
    <mergeCell ref="E158:E159"/>
    <mergeCell ref="F158:F159"/>
    <mergeCell ref="G158:G159"/>
    <mergeCell ref="H158:H159"/>
    <mergeCell ref="A158:A159"/>
    <mergeCell ref="B158:B159"/>
    <mergeCell ref="C158:C159"/>
    <mergeCell ref="D158:D159"/>
    <mergeCell ref="M156:M157"/>
    <mergeCell ref="N156:N157"/>
    <mergeCell ref="O156:O157"/>
    <mergeCell ref="P156:P157"/>
    <mergeCell ref="I156:I157"/>
    <mergeCell ref="J156:J157"/>
    <mergeCell ref="K156:K157"/>
    <mergeCell ref="L156:L157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M154:M155"/>
    <mergeCell ref="N154:N155"/>
    <mergeCell ref="O154:O155"/>
    <mergeCell ref="P154:P155"/>
    <mergeCell ref="I154:I155"/>
    <mergeCell ref="J154:J155"/>
    <mergeCell ref="K154:K155"/>
    <mergeCell ref="L154:L155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M145:M146"/>
    <mergeCell ref="N145:N146"/>
    <mergeCell ref="O145:O146"/>
    <mergeCell ref="P145:P146"/>
    <mergeCell ref="I145:I146"/>
    <mergeCell ref="J145:J146"/>
    <mergeCell ref="K145:K146"/>
    <mergeCell ref="L145:L146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M141:M142"/>
    <mergeCell ref="N141:N142"/>
    <mergeCell ref="O141:O142"/>
    <mergeCell ref="P141:P142"/>
    <mergeCell ref="I141:I142"/>
    <mergeCell ref="J141:J142"/>
    <mergeCell ref="K141:K142"/>
    <mergeCell ref="L141:L142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E139:E140"/>
    <mergeCell ref="F139:F140"/>
    <mergeCell ref="G139:G140"/>
    <mergeCell ref="H139:H140"/>
    <mergeCell ref="A139:A140"/>
    <mergeCell ref="B139:B140"/>
    <mergeCell ref="C139:C140"/>
    <mergeCell ref="D139:D140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M132:M133"/>
    <mergeCell ref="N132:N133"/>
    <mergeCell ref="O132:O133"/>
    <mergeCell ref="P132:P133"/>
    <mergeCell ref="I132:I133"/>
    <mergeCell ref="J132:J133"/>
    <mergeCell ref="K132:K133"/>
    <mergeCell ref="L132:L133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M130:M131"/>
    <mergeCell ref="N130:N131"/>
    <mergeCell ref="O130:O131"/>
    <mergeCell ref="P130:P131"/>
    <mergeCell ref="I130:I131"/>
    <mergeCell ref="J130:J131"/>
    <mergeCell ref="K130:K131"/>
    <mergeCell ref="L130:L131"/>
    <mergeCell ref="E130:E131"/>
    <mergeCell ref="F130:F131"/>
    <mergeCell ref="G130:G131"/>
    <mergeCell ref="H130:H131"/>
    <mergeCell ref="A130:A131"/>
    <mergeCell ref="B130:B131"/>
    <mergeCell ref="C130:C131"/>
    <mergeCell ref="D130:D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E128:E129"/>
    <mergeCell ref="F128:F129"/>
    <mergeCell ref="G128:G129"/>
    <mergeCell ref="H128:H129"/>
    <mergeCell ref="A128:A129"/>
    <mergeCell ref="B128:B129"/>
    <mergeCell ref="C128:C129"/>
    <mergeCell ref="D128:D129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A64:H64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64:P64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0:I71"/>
    <mergeCell ref="J70:J71"/>
    <mergeCell ref="K70:K71"/>
    <mergeCell ref="L70:L71"/>
    <mergeCell ref="M70:M71"/>
    <mergeCell ref="N70:N71"/>
    <mergeCell ref="O70:O71"/>
    <mergeCell ref="P70:P71"/>
    <mergeCell ref="I72:I73"/>
    <mergeCell ref="J72:J73"/>
    <mergeCell ref="K72:K73"/>
    <mergeCell ref="L72:L73"/>
    <mergeCell ref="M72:M73"/>
    <mergeCell ref="N72:N73"/>
    <mergeCell ref="O72:O73"/>
    <mergeCell ref="P72:P73"/>
    <mergeCell ref="I74:I75"/>
    <mergeCell ref="J74:J75"/>
    <mergeCell ref="K74:K75"/>
    <mergeCell ref="L74:L75"/>
    <mergeCell ref="M74:M75"/>
    <mergeCell ref="N74:N75"/>
    <mergeCell ref="O74:O75"/>
    <mergeCell ref="P74:P75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9:I120"/>
    <mergeCell ref="J119:J120"/>
    <mergeCell ref="K119:K120"/>
    <mergeCell ref="L119:L120"/>
    <mergeCell ref="M119:M120"/>
    <mergeCell ref="N119:N120"/>
    <mergeCell ref="O119:O120"/>
    <mergeCell ref="P119:P12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2"/>
  <sheetViews>
    <sheetView workbookViewId="0" topLeftCell="A1">
      <selection activeCell="E18" sqref="E18:E1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8" ht="30" customHeight="1">
      <c r="A1" s="366" t="s">
        <v>27</v>
      </c>
      <c r="B1" s="366"/>
      <c r="C1" s="366"/>
      <c r="D1" s="366"/>
      <c r="E1" s="366"/>
      <c r="F1" s="366"/>
      <c r="G1" s="366"/>
      <c r="H1" s="11"/>
    </row>
    <row r="2" spans="1:8" ht="20.25" customHeight="1">
      <c r="A2" s="367" t="s">
        <v>28</v>
      </c>
      <c r="B2" s="367"/>
      <c r="C2" s="367"/>
      <c r="D2" s="367"/>
      <c r="E2" s="367"/>
      <c r="F2" s="367"/>
      <c r="G2" s="367"/>
      <c r="H2" s="11" t="s">
        <v>24</v>
      </c>
    </row>
    <row r="3" spans="1:8" ht="20.25" customHeight="1">
      <c r="A3" s="89"/>
      <c r="B3" s="89"/>
      <c r="C3" s="89"/>
      <c r="D3" s="89"/>
      <c r="E3" t="s">
        <v>187</v>
      </c>
      <c r="F3" s="89"/>
      <c r="G3" s="89"/>
      <c r="H3" s="11"/>
    </row>
    <row r="4" spans="1:7" ht="12.75" customHeight="1">
      <c r="A4" s="140" t="s">
        <v>11</v>
      </c>
      <c r="B4" s="140" t="s">
        <v>0</v>
      </c>
      <c r="C4" s="140" t="s">
        <v>1</v>
      </c>
      <c r="D4" s="140" t="s">
        <v>12</v>
      </c>
      <c r="E4" s="140" t="s">
        <v>13</v>
      </c>
      <c r="F4" s="140" t="s">
        <v>14</v>
      </c>
      <c r="G4" s="140" t="s">
        <v>15</v>
      </c>
    </row>
    <row r="5" spans="1:7" ht="12.75">
      <c r="A5" s="144"/>
      <c r="B5" s="144"/>
      <c r="C5" s="144"/>
      <c r="D5" s="144"/>
      <c r="E5" s="144"/>
      <c r="F5" s="144"/>
      <c r="G5" s="144"/>
    </row>
    <row r="6" spans="1:7" ht="12.75" customHeight="1">
      <c r="A6" s="355">
        <v>1</v>
      </c>
      <c r="B6" s="359">
        <v>1</v>
      </c>
      <c r="C6" s="357" t="s">
        <v>175</v>
      </c>
      <c r="D6" s="136" t="s">
        <v>176</v>
      </c>
      <c r="E6" s="354" t="s">
        <v>177</v>
      </c>
      <c r="F6" s="143"/>
      <c r="G6" s="318" t="s">
        <v>189</v>
      </c>
    </row>
    <row r="7" spans="1:7" ht="12.75">
      <c r="A7" s="355"/>
      <c r="B7" s="356"/>
      <c r="C7" s="357"/>
      <c r="D7" s="136"/>
      <c r="E7" s="354"/>
      <c r="F7" s="143"/>
      <c r="G7" s="318"/>
    </row>
    <row r="8" spans="1:7" ht="12.75" customHeight="1">
      <c r="A8" s="355">
        <v>2</v>
      </c>
      <c r="B8" s="359">
        <v>2</v>
      </c>
      <c r="C8" s="357" t="s">
        <v>153</v>
      </c>
      <c r="D8" s="358">
        <v>34925</v>
      </c>
      <c r="E8" s="354" t="s">
        <v>154</v>
      </c>
      <c r="F8" s="143"/>
      <c r="G8" s="318" t="s">
        <v>155</v>
      </c>
    </row>
    <row r="9" spans="1:7" ht="12.75">
      <c r="A9" s="355"/>
      <c r="B9" s="356"/>
      <c r="C9" s="357"/>
      <c r="D9" s="136"/>
      <c r="E9" s="354"/>
      <c r="F9" s="143"/>
      <c r="G9" s="318"/>
    </row>
    <row r="10" spans="1:7" ht="12.75" customHeight="1">
      <c r="A10" s="355">
        <v>3</v>
      </c>
      <c r="B10" s="359">
        <v>3</v>
      </c>
      <c r="C10" s="357" t="s">
        <v>169</v>
      </c>
      <c r="D10" s="358" t="s">
        <v>170</v>
      </c>
      <c r="E10" s="354" t="s">
        <v>62</v>
      </c>
      <c r="F10" s="143"/>
      <c r="G10" s="318" t="s">
        <v>171</v>
      </c>
    </row>
    <row r="11" spans="1:7" ht="12.75">
      <c r="A11" s="355"/>
      <c r="B11" s="356"/>
      <c r="C11" s="357"/>
      <c r="D11" s="136"/>
      <c r="E11" s="354"/>
      <c r="F11" s="143"/>
      <c r="G11" s="318"/>
    </row>
    <row r="12" spans="1:7" ht="12.75" customHeight="1">
      <c r="A12" s="355">
        <v>4</v>
      </c>
      <c r="B12" s="359">
        <v>4</v>
      </c>
      <c r="C12" s="357" t="s">
        <v>178</v>
      </c>
      <c r="D12" s="136" t="s">
        <v>179</v>
      </c>
      <c r="E12" s="354" t="s">
        <v>180</v>
      </c>
      <c r="F12" s="143"/>
      <c r="G12" s="318" t="s">
        <v>181</v>
      </c>
    </row>
    <row r="13" spans="1:7" ht="12.75" customHeight="1">
      <c r="A13" s="355"/>
      <c r="B13" s="356"/>
      <c r="C13" s="357"/>
      <c r="D13" s="136"/>
      <c r="E13" s="354"/>
      <c r="F13" s="143"/>
      <c r="G13" s="318"/>
    </row>
    <row r="14" spans="1:7" ht="12.75" customHeight="1">
      <c r="A14" s="355">
        <v>5</v>
      </c>
      <c r="B14" s="359">
        <v>5</v>
      </c>
      <c r="C14" s="357" t="s">
        <v>149</v>
      </c>
      <c r="D14" s="136" t="s">
        <v>150</v>
      </c>
      <c r="E14" s="354" t="s">
        <v>60</v>
      </c>
      <c r="F14" s="143"/>
      <c r="G14" s="318" t="s">
        <v>61</v>
      </c>
    </row>
    <row r="15" spans="1:7" ht="12.75">
      <c r="A15" s="355"/>
      <c r="B15" s="356"/>
      <c r="C15" s="357"/>
      <c r="D15" s="136"/>
      <c r="E15" s="354"/>
      <c r="F15" s="143"/>
      <c r="G15" s="318"/>
    </row>
    <row r="16" spans="1:7" ht="12.75" customHeight="1">
      <c r="A16" s="355">
        <v>6</v>
      </c>
      <c r="B16" s="359">
        <v>6</v>
      </c>
      <c r="C16" s="357" t="s">
        <v>109</v>
      </c>
      <c r="D16" s="136" t="s">
        <v>110</v>
      </c>
      <c r="E16" s="354" t="s">
        <v>196</v>
      </c>
      <c r="F16" s="143" t="s">
        <v>112</v>
      </c>
      <c r="G16" s="318" t="s">
        <v>113</v>
      </c>
    </row>
    <row r="17" spans="1:7" ht="12.75">
      <c r="A17" s="355"/>
      <c r="B17" s="356"/>
      <c r="C17" s="357"/>
      <c r="D17" s="136"/>
      <c r="E17" s="354"/>
      <c r="F17" s="143"/>
      <c r="G17" s="318"/>
    </row>
    <row r="18" spans="1:7" ht="12.75" customHeight="1">
      <c r="A18" s="355">
        <v>7</v>
      </c>
      <c r="B18" s="359">
        <v>7</v>
      </c>
      <c r="C18" s="357" t="s">
        <v>124</v>
      </c>
      <c r="D18" s="136" t="s">
        <v>110</v>
      </c>
      <c r="E18" s="354" t="s">
        <v>111</v>
      </c>
      <c r="F18" s="143" t="s">
        <v>125</v>
      </c>
      <c r="G18" s="318" t="s">
        <v>113</v>
      </c>
    </row>
    <row r="19" spans="1:7" ht="12.75">
      <c r="A19" s="355"/>
      <c r="B19" s="356"/>
      <c r="C19" s="357"/>
      <c r="D19" s="136"/>
      <c r="E19" s="354"/>
      <c r="F19" s="143"/>
      <c r="G19" s="318"/>
    </row>
    <row r="20" spans="1:7" ht="12.75" customHeight="1">
      <c r="A20" s="355">
        <v>8</v>
      </c>
      <c r="B20" s="356">
        <v>8</v>
      </c>
      <c r="C20" s="357" t="s">
        <v>104</v>
      </c>
      <c r="D20" s="136" t="s">
        <v>105</v>
      </c>
      <c r="E20" s="354" t="s">
        <v>106</v>
      </c>
      <c r="F20" s="143" t="s">
        <v>107</v>
      </c>
      <c r="G20" s="318" t="s">
        <v>108</v>
      </c>
    </row>
    <row r="21" spans="1:7" ht="12.75">
      <c r="A21" s="355"/>
      <c r="B21" s="356"/>
      <c r="C21" s="357"/>
      <c r="D21" s="136"/>
      <c r="E21" s="354"/>
      <c r="F21" s="143"/>
      <c r="G21" s="318"/>
    </row>
    <row r="22" spans="1:7" ht="12.75" customHeight="1">
      <c r="A22" s="355">
        <v>9</v>
      </c>
      <c r="B22" s="356">
        <v>9</v>
      </c>
      <c r="C22" s="357" t="s">
        <v>99</v>
      </c>
      <c r="D22" s="136" t="s">
        <v>100</v>
      </c>
      <c r="E22" s="354" t="s">
        <v>101</v>
      </c>
      <c r="F22" s="143" t="s">
        <v>102</v>
      </c>
      <c r="G22" s="318" t="s">
        <v>103</v>
      </c>
    </row>
    <row r="23" spans="1:7" ht="12.75">
      <c r="A23" s="355"/>
      <c r="B23" s="356"/>
      <c r="C23" s="357"/>
      <c r="D23" s="136"/>
      <c r="E23" s="354"/>
      <c r="F23" s="143"/>
      <c r="G23" s="318"/>
    </row>
    <row r="24" spans="1:7" ht="12.75" customHeight="1">
      <c r="A24" s="355">
        <v>10</v>
      </c>
      <c r="B24" s="359">
        <v>10</v>
      </c>
      <c r="C24" s="357" t="s">
        <v>84</v>
      </c>
      <c r="D24" s="136" t="s">
        <v>85</v>
      </c>
      <c r="E24" s="354" t="s">
        <v>191</v>
      </c>
      <c r="F24" s="143"/>
      <c r="G24" s="318" t="s">
        <v>86</v>
      </c>
    </row>
    <row r="25" spans="1:7" ht="12.75">
      <c r="A25" s="355"/>
      <c r="B25" s="356"/>
      <c r="C25" s="357"/>
      <c r="D25" s="136"/>
      <c r="E25" s="354"/>
      <c r="F25" s="143"/>
      <c r="G25" s="318"/>
    </row>
    <row r="26" spans="1:7" ht="12.75" customHeight="1">
      <c r="A26" s="355">
        <v>11</v>
      </c>
      <c r="B26" s="359">
        <v>11</v>
      </c>
      <c r="C26" s="357" t="s">
        <v>119</v>
      </c>
      <c r="D26" s="136" t="s">
        <v>120</v>
      </c>
      <c r="E26" s="354" t="s">
        <v>121</v>
      </c>
      <c r="F26" s="143" t="s">
        <v>122</v>
      </c>
      <c r="G26" s="318" t="s">
        <v>123</v>
      </c>
    </row>
    <row r="27" spans="1:7" ht="12.75">
      <c r="A27" s="355"/>
      <c r="B27" s="356"/>
      <c r="C27" s="357"/>
      <c r="D27" s="136"/>
      <c r="E27" s="354"/>
      <c r="F27" s="143"/>
      <c r="G27" s="318"/>
    </row>
    <row r="28" spans="1:7" ht="12.75" customHeight="1">
      <c r="A28" s="355">
        <v>12</v>
      </c>
      <c r="B28" s="359">
        <v>12</v>
      </c>
      <c r="C28" s="357" t="s">
        <v>96</v>
      </c>
      <c r="D28" s="136" t="s">
        <v>97</v>
      </c>
      <c r="E28" s="354" t="s">
        <v>57</v>
      </c>
      <c r="F28" s="143" t="s">
        <v>98</v>
      </c>
      <c r="G28" s="318" t="s">
        <v>58</v>
      </c>
    </row>
    <row r="29" spans="1:7" ht="12.75">
      <c r="A29" s="355"/>
      <c r="B29" s="356"/>
      <c r="C29" s="357"/>
      <c r="D29" s="136"/>
      <c r="E29" s="354"/>
      <c r="F29" s="143"/>
      <c r="G29" s="318"/>
    </row>
    <row r="30" spans="1:7" ht="12.75" customHeight="1">
      <c r="A30" s="355">
        <v>13</v>
      </c>
      <c r="B30" s="359">
        <v>13</v>
      </c>
      <c r="C30" s="357" t="s">
        <v>145</v>
      </c>
      <c r="D30" s="136" t="s">
        <v>146</v>
      </c>
      <c r="E30" s="354" t="s">
        <v>59</v>
      </c>
      <c r="F30" s="143" t="s">
        <v>147</v>
      </c>
      <c r="G30" s="318" t="s">
        <v>148</v>
      </c>
    </row>
    <row r="31" spans="1:7" ht="12.75">
      <c r="A31" s="355"/>
      <c r="B31" s="356"/>
      <c r="C31" s="357"/>
      <c r="D31" s="136"/>
      <c r="E31" s="354"/>
      <c r="F31" s="143"/>
      <c r="G31" s="318"/>
    </row>
    <row r="32" spans="1:7" ht="12.75" customHeight="1">
      <c r="A32" s="355">
        <v>14</v>
      </c>
      <c r="B32" s="359">
        <v>14</v>
      </c>
      <c r="C32" s="357" t="s">
        <v>114</v>
      </c>
      <c r="D32" s="136" t="s">
        <v>115</v>
      </c>
      <c r="E32" s="354" t="s">
        <v>116</v>
      </c>
      <c r="F32" s="143" t="s">
        <v>117</v>
      </c>
      <c r="G32" s="318" t="s">
        <v>118</v>
      </c>
    </row>
    <row r="33" spans="1:7" ht="12.75">
      <c r="A33" s="355"/>
      <c r="B33" s="356"/>
      <c r="C33" s="357"/>
      <c r="D33" s="136"/>
      <c r="E33" s="354"/>
      <c r="F33" s="143"/>
      <c r="G33" s="318"/>
    </row>
    <row r="34" spans="1:7" ht="12.75" customHeight="1">
      <c r="A34" s="355">
        <v>15</v>
      </c>
      <c r="B34" s="356">
        <v>15</v>
      </c>
      <c r="C34" s="357" t="s">
        <v>91</v>
      </c>
      <c r="D34" s="136" t="s">
        <v>92</v>
      </c>
      <c r="E34" s="354" t="s">
        <v>93</v>
      </c>
      <c r="F34" s="143" t="s">
        <v>94</v>
      </c>
      <c r="G34" s="318" t="s">
        <v>95</v>
      </c>
    </row>
    <row r="35" spans="1:7" ht="12.75">
      <c r="A35" s="355"/>
      <c r="B35" s="356"/>
      <c r="C35" s="357"/>
      <c r="D35" s="136"/>
      <c r="E35" s="354"/>
      <c r="F35" s="143"/>
      <c r="G35" s="318"/>
    </row>
    <row r="36" spans="1:7" ht="12.75" customHeight="1">
      <c r="A36" s="355">
        <v>16</v>
      </c>
      <c r="B36" s="359">
        <v>16</v>
      </c>
      <c r="C36" s="357" t="s">
        <v>172</v>
      </c>
      <c r="D36" s="136" t="s">
        <v>173</v>
      </c>
      <c r="E36" s="354" t="s">
        <v>174</v>
      </c>
      <c r="F36" s="143"/>
      <c r="G36" s="318" t="s">
        <v>190</v>
      </c>
    </row>
    <row r="37" spans="1:7" ht="12.75">
      <c r="A37" s="355"/>
      <c r="B37" s="356"/>
      <c r="C37" s="357"/>
      <c r="D37" s="136"/>
      <c r="E37" s="354"/>
      <c r="F37" s="143"/>
      <c r="G37" s="318"/>
    </row>
    <row r="38" spans="1:8" ht="12.75" customHeight="1">
      <c r="A38" s="355">
        <v>17</v>
      </c>
      <c r="B38" s="359">
        <v>17</v>
      </c>
      <c r="C38" s="357" t="s">
        <v>156</v>
      </c>
      <c r="D38" s="136" t="s">
        <v>157</v>
      </c>
      <c r="E38" s="354" t="s">
        <v>154</v>
      </c>
      <c r="F38" s="143"/>
      <c r="G38" s="318" t="s">
        <v>155</v>
      </c>
      <c r="H38" t="s">
        <v>25</v>
      </c>
    </row>
    <row r="39" spans="1:7" ht="12.75">
      <c r="A39" s="355"/>
      <c r="B39" s="356"/>
      <c r="C39" s="357"/>
      <c r="D39" s="136"/>
      <c r="E39" s="354"/>
      <c r="F39" s="143"/>
      <c r="G39" s="318"/>
    </row>
    <row r="40" spans="1:7" ht="12.75" customHeight="1">
      <c r="A40" s="355">
        <v>18</v>
      </c>
      <c r="B40" s="359">
        <v>18</v>
      </c>
      <c r="C40" s="357" t="s">
        <v>136</v>
      </c>
      <c r="D40" s="358" t="s">
        <v>137</v>
      </c>
      <c r="E40" s="354" t="s">
        <v>59</v>
      </c>
      <c r="F40" s="143" t="s">
        <v>138</v>
      </c>
      <c r="G40" s="318" t="s">
        <v>139</v>
      </c>
    </row>
    <row r="41" spans="1:7" ht="12.75">
      <c r="A41" s="355"/>
      <c r="B41" s="356"/>
      <c r="C41" s="357"/>
      <c r="D41" s="136"/>
      <c r="E41" s="354"/>
      <c r="F41" s="143"/>
      <c r="G41" s="318"/>
    </row>
    <row r="42" spans="1:7" ht="12.75" customHeight="1">
      <c r="A42" s="355">
        <v>19</v>
      </c>
      <c r="B42" s="356">
        <v>19</v>
      </c>
      <c r="C42" s="357" t="s">
        <v>81</v>
      </c>
      <c r="D42" s="358">
        <v>34471</v>
      </c>
      <c r="E42" s="354" t="s">
        <v>82</v>
      </c>
      <c r="F42" s="143"/>
      <c r="G42" s="318" t="s">
        <v>83</v>
      </c>
    </row>
    <row r="43" spans="1:7" ht="12.75">
      <c r="A43" s="355"/>
      <c r="B43" s="356"/>
      <c r="C43" s="357"/>
      <c r="D43" s="136"/>
      <c r="E43" s="354"/>
      <c r="F43" s="143"/>
      <c r="G43" s="318"/>
    </row>
    <row r="44" spans="1:7" ht="12.75" customHeight="1">
      <c r="A44" s="355">
        <v>20</v>
      </c>
      <c r="B44" s="359">
        <v>20</v>
      </c>
      <c r="C44" s="357" t="s">
        <v>140</v>
      </c>
      <c r="D44" s="136" t="s">
        <v>141</v>
      </c>
      <c r="E44" s="354" t="s">
        <v>142</v>
      </c>
      <c r="F44" s="143" t="s">
        <v>143</v>
      </c>
      <c r="G44" s="318" t="s">
        <v>144</v>
      </c>
    </row>
    <row r="45" spans="1:7" ht="12.75">
      <c r="A45" s="355"/>
      <c r="B45" s="356"/>
      <c r="C45" s="357"/>
      <c r="D45" s="136"/>
      <c r="E45" s="354"/>
      <c r="F45" s="143"/>
      <c r="G45" s="318"/>
    </row>
    <row r="46" spans="1:7" ht="12.75" customHeight="1">
      <c r="A46" s="355">
        <v>21</v>
      </c>
      <c r="B46" s="359">
        <v>21</v>
      </c>
      <c r="C46" s="357" t="s">
        <v>131</v>
      </c>
      <c r="D46" s="136" t="s">
        <v>132</v>
      </c>
      <c r="E46" s="354" t="s">
        <v>133</v>
      </c>
      <c r="F46" s="143" t="s">
        <v>134</v>
      </c>
      <c r="G46" s="318" t="s">
        <v>135</v>
      </c>
    </row>
    <row r="47" spans="1:7" ht="12.75">
      <c r="A47" s="355"/>
      <c r="B47" s="356"/>
      <c r="C47" s="357"/>
      <c r="D47" s="136"/>
      <c r="E47" s="354"/>
      <c r="F47" s="143"/>
      <c r="G47" s="318"/>
    </row>
    <row r="48" spans="1:7" ht="12.75" customHeight="1">
      <c r="A48" s="355">
        <v>22</v>
      </c>
      <c r="B48" s="356">
        <v>22</v>
      </c>
      <c r="C48" s="357" t="s">
        <v>87</v>
      </c>
      <c r="D48" s="136" t="s">
        <v>88</v>
      </c>
      <c r="E48" s="354" t="s">
        <v>89</v>
      </c>
      <c r="F48" s="143"/>
      <c r="G48" s="318" t="s">
        <v>90</v>
      </c>
    </row>
    <row r="49" spans="1:7" ht="12.75">
      <c r="A49" s="355"/>
      <c r="B49" s="356"/>
      <c r="C49" s="357"/>
      <c r="D49" s="136"/>
      <c r="E49" s="354"/>
      <c r="F49" s="143"/>
      <c r="G49" s="318"/>
    </row>
    <row r="50" spans="1:7" ht="12.75" customHeight="1">
      <c r="A50" s="355">
        <v>23</v>
      </c>
      <c r="B50" s="359">
        <v>23</v>
      </c>
      <c r="C50" s="357" t="s">
        <v>182</v>
      </c>
      <c r="D50" s="136" t="s">
        <v>183</v>
      </c>
      <c r="E50" s="354" t="s">
        <v>63</v>
      </c>
      <c r="F50" s="143"/>
      <c r="G50" s="318" t="s">
        <v>184</v>
      </c>
    </row>
    <row r="51" spans="1:7" ht="12.75">
      <c r="A51" s="355"/>
      <c r="B51" s="356"/>
      <c r="C51" s="357"/>
      <c r="D51" s="136"/>
      <c r="E51" s="354"/>
      <c r="F51" s="143"/>
      <c r="G51" s="318"/>
    </row>
    <row r="52" spans="1:7" ht="12.75" customHeight="1">
      <c r="A52" s="355">
        <v>24</v>
      </c>
      <c r="B52" s="359">
        <v>24</v>
      </c>
      <c r="C52" s="357" t="s">
        <v>188</v>
      </c>
      <c r="D52" s="136" t="s">
        <v>151</v>
      </c>
      <c r="E52" s="354" t="s">
        <v>60</v>
      </c>
      <c r="F52" s="143"/>
      <c r="G52" s="318" t="s">
        <v>152</v>
      </c>
    </row>
    <row r="53" spans="1:7" ht="12.75">
      <c r="A53" s="355"/>
      <c r="B53" s="356"/>
      <c r="C53" s="357"/>
      <c r="D53" s="136"/>
      <c r="E53" s="354"/>
      <c r="F53" s="143"/>
      <c r="G53" s="318"/>
    </row>
    <row r="54" spans="1:7" ht="12.75" customHeight="1">
      <c r="A54" s="355">
        <v>25</v>
      </c>
      <c r="B54" s="359">
        <v>25</v>
      </c>
      <c r="C54" s="357" t="s">
        <v>126</v>
      </c>
      <c r="D54" s="358" t="s">
        <v>127</v>
      </c>
      <c r="E54" s="354" t="s">
        <v>128</v>
      </c>
      <c r="F54" s="143" t="s">
        <v>129</v>
      </c>
      <c r="G54" s="318" t="s">
        <v>130</v>
      </c>
    </row>
    <row r="55" spans="1:7" ht="12.75">
      <c r="A55" s="355"/>
      <c r="B55" s="356"/>
      <c r="C55" s="357"/>
      <c r="D55" s="136"/>
      <c r="E55" s="354"/>
      <c r="F55" s="143"/>
      <c r="G55" s="318"/>
    </row>
    <row r="56" spans="1:7" ht="12.75" customHeight="1">
      <c r="A56" s="355">
        <v>26</v>
      </c>
      <c r="B56" s="359">
        <v>26</v>
      </c>
      <c r="C56" s="357" t="s">
        <v>165</v>
      </c>
      <c r="D56" s="136" t="s">
        <v>166</v>
      </c>
      <c r="E56" s="354" t="s">
        <v>167</v>
      </c>
      <c r="F56" s="143"/>
      <c r="G56" s="318" t="s">
        <v>168</v>
      </c>
    </row>
    <row r="57" spans="1:7" ht="12.75">
      <c r="A57" s="355"/>
      <c r="B57" s="356"/>
      <c r="C57" s="357"/>
      <c r="D57" s="136"/>
      <c r="E57" s="354"/>
      <c r="F57" s="143"/>
      <c r="G57" s="318"/>
    </row>
    <row r="58" spans="1:7" ht="12.75" customHeight="1">
      <c r="A58" s="355">
        <v>27</v>
      </c>
      <c r="B58" s="359">
        <v>27</v>
      </c>
      <c r="C58" s="357" t="s">
        <v>162</v>
      </c>
      <c r="D58" s="136" t="s">
        <v>163</v>
      </c>
      <c r="E58" s="354" t="s">
        <v>101</v>
      </c>
      <c r="F58" s="143"/>
      <c r="G58" s="318" t="s">
        <v>164</v>
      </c>
    </row>
    <row r="59" spans="1:7" ht="12.75">
      <c r="A59" s="355"/>
      <c r="B59" s="356"/>
      <c r="C59" s="357"/>
      <c r="D59" s="136"/>
      <c r="E59" s="354"/>
      <c r="F59" s="143"/>
      <c r="G59" s="318"/>
    </row>
    <row r="60" spans="1:7" ht="12.75" customHeight="1">
      <c r="A60" s="355">
        <v>28</v>
      </c>
      <c r="B60" s="359">
        <v>28</v>
      </c>
      <c r="C60" s="357" t="s">
        <v>185</v>
      </c>
      <c r="D60" s="358">
        <v>34575</v>
      </c>
      <c r="E60" s="354" t="s">
        <v>180</v>
      </c>
      <c r="F60" s="143"/>
      <c r="G60" s="318" t="s">
        <v>186</v>
      </c>
    </row>
    <row r="61" spans="1:7" ht="12.75">
      <c r="A61" s="355"/>
      <c r="B61" s="356"/>
      <c r="C61" s="357"/>
      <c r="D61" s="136"/>
      <c r="E61" s="354"/>
      <c r="F61" s="143"/>
      <c r="G61" s="318"/>
    </row>
    <row r="62" spans="1:8" ht="12.75" customHeight="1">
      <c r="A62" s="355">
        <v>29</v>
      </c>
      <c r="B62" s="359">
        <v>29</v>
      </c>
      <c r="C62" s="357" t="s">
        <v>158</v>
      </c>
      <c r="D62" s="136" t="s">
        <v>159</v>
      </c>
      <c r="E62" s="354" t="s">
        <v>160</v>
      </c>
      <c r="F62" s="143"/>
      <c r="G62" s="318" t="s">
        <v>161</v>
      </c>
      <c r="H62" s="1"/>
    </row>
    <row r="63" spans="1:8" ht="12.75">
      <c r="A63" s="355"/>
      <c r="B63" s="356"/>
      <c r="C63" s="357"/>
      <c r="D63" s="136"/>
      <c r="E63" s="354"/>
      <c r="F63" s="143"/>
      <c r="G63" s="318"/>
      <c r="H63" s="1"/>
    </row>
    <row r="64" spans="1:9" ht="12.75">
      <c r="A64" s="360"/>
      <c r="B64" s="361"/>
      <c r="C64" s="362"/>
      <c r="D64" s="363"/>
      <c r="E64" s="365"/>
      <c r="F64" s="146"/>
      <c r="G64" s="362"/>
      <c r="H64" s="1"/>
      <c r="I64" s="1"/>
    </row>
    <row r="65" spans="1:9" ht="12.75">
      <c r="A65" s="360"/>
      <c r="B65" s="360"/>
      <c r="C65" s="362"/>
      <c r="D65" s="364"/>
      <c r="E65" s="365"/>
      <c r="F65" s="146"/>
      <c r="G65" s="362"/>
      <c r="H65" s="1"/>
      <c r="I65" s="1"/>
    </row>
    <row r="66" spans="1:9" ht="12.75">
      <c r="A66" s="360"/>
      <c r="B66" s="361"/>
      <c r="C66" s="362"/>
      <c r="D66" s="363"/>
      <c r="E66" s="365"/>
      <c r="F66" s="146"/>
      <c r="G66" s="362"/>
      <c r="H66" s="1"/>
      <c r="I66" s="1"/>
    </row>
    <row r="67" spans="1:9" ht="12.75">
      <c r="A67" s="360"/>
      <c r="B67" s="360"/>
      <c r="C67" s="362"/>
      <c r="D67" s="364"/>
      <c r="E67" s="365"/>
      <c r="F67" s="146"/>
      <c r="G67" s="362"/>
      <c r="H67" s="1"/>
      <c r="I67" s="1"/>
    </row>
    <row r="68" spans="1:9" ht="12.75">
      <c r="A68" s="360"/>
      <c r="B68" s="361"/>
      <c r="C68" s="362"/>
      <c r="D68" s="363"/>
      <c r="E68" s="365"/>
      <c r="F68" s="146"/>
      <c r="G68" s="362"/>
      <c r="H68" s="1"/>
      <c r="I68" s="1"/>
    </row>
    <row r="69" spans="1:9" ht="12.75">
      <c r="A69" s="360"/>
      <c r="B69" s="360"/>
      <c r="C69" s="362"/>
      <c r="D69" s="364"/>
      <c r="E69" s="365"/>
      <c r="F69" s="146"/>
      <c r="G69" s="362"/>
      <c r="H69" s="1"/>
      <c r="I69" s="1"/>
    </row>
    <row r="70" spans="1:9" ht="12.75">
      <c r="A70" s="360"/>
      <c r="B70" s="361"/>
      <c r="C70" s="362"/>
      <c r="D70" s="363"/>
      <c r="E70" s="365"/>
      <c r="F70" s="146"/>
      <c r="G70" s="362"/>
      <c r="H70" s="1"/>
      <c r="I70" s="1"/>
    </row>
    <row r="71" spans="1:9" ht="12.75">
      <c r="A71" s="360"/>
      <c r="B71" s="360"/>
      <c r="C71" s="362"/>
      <c r="D71" s="364"/>
      <c r="E71" s="365"/>
      <c r="F71" s="146"/>
      <c r="G71" s="362"/>
      <c r="H71" s="1"/>
      <c r="I71" s="1"/>
    </row>
    <row r="72" spans="1:9" ht="12.75">
      <c r="A72" s="360"/>
      <c r="B72" s="361"/>
      <c r="C72" s="362"/>
      <c r="D72" s="363"/>
      <c r="E72" s="365"/>
      <c r="F72" s="146"/>
      <c r="G72" s="362"/>
      <c r="H72" s="1"/>
      <c r="I72" s="1"/>
    </row>
    <row r="73" spans="1:9" ht="12.75">
      <c r="A73" s="360"/>
      <c r="B73" s="360"/>
      <c r="C73" s="362"/>
      <c r="D73" s="364"/>
      <c r="E73" s="365"/>
      <c r="F73" s="146"/>
      <c r="G73" s="362"/>
      <c r="H73" s="1"/>
      <c r="I73" s="1"/>
    </row>
    <row r="74" spans="1:9" ht="12.75">
      <c r="A74" s="360"/>
      <c r="B74" s="361"/>
      <c r="C74" s="362"/>
      <c r="D74" s="363"/>
      <c r="E74" s="365"/>
      <c r="F74" s="146"/>
      <c r="G74" s="362"/>
      <c r="H74" s="1"/>
      <c r="I74" s="1"/>
    </row>
    <row r="75" spans="1:9" ht="12.75">
      <c r="A75" s="360"/>
      <c r="B75" s="360"/>
      <c r="C75" s="362"/>
      <c r="D75" s="364"/>
      <c r="E75" s="365"/>
      <c r="F75" s="146"/>
      <c r="G75" s="362"/>
      <c r="H75" s="1"/>
      <c r="I75" s="1"/>
    </row>
    <row r="76" spans="1:9" ht="12.75">
      <c r="A76" s="360"/>
      <c r="B76" s="361"/>
      <c r="C76" s="362"/>
      <c r="D76" s="363"/>
      <c r="E76" s="365"/>
      <c r="F76" s="146"/>
      <c r="G76" s="362"/>
      <c r="H76" s="1"/>
      <c r="I76" s="1"/>
    </row>
    <row r="77" spans="1:9" ht="12.75">
      <c r="A77" s="360"/>
      <c r="B77" s="360"/>
      <c r="C77" s="362"/>
      <c r="D77" s="364"/>
      <c r="E77" s="365"/>
      <c r="F77" s="146"/>
      <c r="G77" s="362"/>
      <c r="H77" s="1"/>
      <c r="I77" s="1"/>
    </row>
    <row r="78" spans="1:9" ht="12.75">
      <c r="A78" s="360"/>
      <c r="B78" s="361"/>
      <c r="C78" s="362"/>
      <c r="D78" s="363"/>
      <c r="E78" s="365"/>
      <c r="F78" s="146"/>
      <c r="G78" s="362"/>
      <c r="H78" s="1"/>
      <c r="I78" s="1"/>
    </row>
    <row r="79" spans="1:9" ht="12.75">
      <c r="A79" s="360"/>
      <c r="B79" s="360"/>
      <c r="C79" s="362"/>
      <c r="D79" s="364"/>
      <c r="E79" s="365"/>
      <c r="F79" s="146"/>
      <c r="G79" s="362"/>
      <c r="H79" s="1"/>
      <c r="I79" s="1"/>
    </row>
    <row r="80" spans="1:9" ht="12.75">
      <c r="A80" s="360"/>
      <c r="B80" s="361"/>
      <c r="C80" s="362"/>
      <c r="D80" s="363"/>
      <c r="E80" s="365"/>
      <c r="F80" s="146"/>
      <c r="G80" s="362"/>
      <c r="H80" s="1"/>
      <c r="I80" s="1"/>
    </row>
    <row r="81" spans="1:9" ht="12.75">
      <c r="A81" s="360"/>
      <c r="B81" s="360"/>
      <c r="C81" s="362"/>
      <c r="D81" s="364"/>
      <c r="E81" s="365"/>
      <c r="F81" s="146"/>
      <c r="G81" s="362"/>
      <c r="H81" s="1"/>
      <c r="I81" s="1"/>
    </row>
    <row r="82" spans="1:9" ht="12.75">
      <c r="A82" s="360"/>
      <c r="B82" s="361"/>
      <c r="C82" s="362"/>
      <c r="D82" s="363"/>
      <c r="E82" s="365"/>
      <c r="F82" s="146"/>
      <c r="G82" s="362"/>
      <c r="H82" s="1"/>
      <c r="I82" s="1"/>
    </row>
    <row r="83" spans="1:9" ht="12.75">
      <c r="A83" s="360"/>
      <c r="B83" s="360"/>
      <c r="C83" s="362"/>
      <c r="D83" s="364"/>
      <c r="E83" s="365"/>
      <c r="F83" s="146"/>
      <c r="G83" s="362"/>
      <c r="H83" s="1"/>
      <c r="I83" s="1"/>
    </row>
    <row r="84" spans="1:9" ht="12.75">
      <c r="A84" s="360"/>
      <c r="B84" s="361"/>
      <c r="C84" s="362"/>
      <c r="D84" s="363"/>
      <c r="E84" s="365"/>
      <c r="F84" s="146"/>
      <c r="G84" s="362"/>
      <c r="H84" s="1"/>
      <c r="I84" s="1"/>
    </row>
    <row r="85" spans="1:9" ht="12.75">
      <c r="A85" s="360"/>
      <c r="B85" s="360"/>
      <c r="C85" s="362"/>
      <c r="D85" s="364"/>
      <c r="E85" s="365"/>
      <c r="F85" s="146"/>
      <c r="G85" s="362"/>
      <c r="H85" s="1"/>
      <c r="I85" s="1"/>
    </row>
    <row r="86" spans="1:9" ht="12.75">
      <c r="A86" s="360"/>
      <c r="B86" s="361"/>
      <c r="C86" s="362"/>
      <c r="D86" s="363"/>
      <c r="E86" s="365"/>
      <c r="F86" s="146"/>
      <c r="G86" s="362"/>
      <c r="H86" s="1"/>
      <c r="I86" s="1"/>
    </row>
    <row r="87" spans="1:9" ht="12.75">
      <c r="A87" s="360"/>
      <c r="B87" s="360"/>
      <c r="C87" s="362"/>
      <c r="D87" s="364"/>
      <c r="E87" s="365"/>
      <c r="F87" s="146"/>
      <c r="G87" s="362"/>
      <c r="H87" s="1"/>
      <c r="I87" s="1"/>
    </row>
    <row r="88" spans="1:9" ht="12.75">
      <c r="A88" s="360"/>
      <c r="B88" s="361"/>
      <c r="C88" s="362"/>
      <c r="D88" s="363"/>
      <c r="E88" s="365"/>
      <c r="F88" s="146"/>
      <c r="G88" s="362"/>
      <c r="H88" s="1"/>
      <c r="I88" s="1"/>
    </row>
    <row r="89" spans="1:9" ht="12.75">
      <c r="A89" s="360"/>
      <c r="B89" s="360"/>
      <c r="C89" s="362"/>
      <c r="D89" s="364"/>
      <c r="E89" s="365"/>
      <c r="F89" s="146"/>
      <c r="G89" s="362"/>
      <c r="H89" s="1"/>
      <c r="I89" s="1"/>
    </row>
    <row r="90" spans="1:9" ht="12.75">
      <c r="A90" s="360"/>
      <c r="B90" s="360"/>
      <c r="C90" s="360"/>
      <c r="D90" s="360"/>
      <c r="E90" s="360"/>
      <c r="F90" s="360"/>
      <c r="G90" s="364"/>
      <c r="H90" s="1"/>
      <c r="I90" s="1"/>
    </row>
    <row r="91" spans="1:9" ht="12.75">
      <c r="A91" s="360"/>
      <c r="B91" s="360"/>
      <c r="C91" s="360"/>
      <c r="D91" s="360"/>
      <c r="E91" s="360"/>
      <c r="F91" s="360"/>
      <c r="G91" s="364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</sheetData>
  <mergeCells count="310">
    <mergeCell ref="A2:G2"/>
    <mergeCell ref="E90:E91"/>
    <mergeCell ref="F90:F91"/>
    <mergeCell ref="G90:G91"/>
    <mergeCell ref="C88:C89"/>
    <mergeCell ref="D88:D89"/>
    <mergeCell ref="E88:E89"/>
    <mergeCell ref="F88:F89"/>
    <mergeCell ref="G88:G89"/>
    <mergeCell ref="A86:A87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G82:G83"/>
    <mergeCell ref="B86:B87"/>
    <mergeCell ref="C86:C87"/>
    <mergeCell ref="D86:D87"/>
    <mergeCell ref="E82:E83"/>
    <mergeCell ref="E84:E85"/>
    <mergeCell ref="F84:F85"/>
    <mergeCell ref="G84:G85"/>
    <mergeCell ref="C84:C85"/>
    <mergeCell ref="D84:D85"/>
    <mergeCell ref="A82:A83"/>
    <mergeCell ref="B82:B83"/>
    <mergeCell ref="A84:A85"/>
    <mergeCell ref="B84:B85"/>
    <mergeCell ref="F82:F83"/>
    <mergeCell ref="C82:C83"/>
    <mergeCell ref="E78:E79"/>
    <mergeCell ref="F78:F79"/>
    <mergeCell ref="C78:C79"/>
    <mergeCell ref="D78:D79"/>
    <mergeCell ref="D82:D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A44:A45"/>
    <mergeCell ref="B44:B45"/>
    <mergeCell ref="C44:C45"/>
    <mergeCell ref="D44:D45"/>
    <mergeCell ref="G32:G33"/>
    <mergeCell ref="E34:E35"/>
    <mergeCell ref="F34:F35"/>
    <mergeCell ref="G34:G35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C30:C31"/>
    <mergeCell ref="A34:A35"/>
    <mergeCell ref="B34:B35"/>
    <mergeCell ref="C34:C35"/>
    <mergeCell ref="A32:A33"/>
    <mergeCell ref="B32:B33"/>
    <mergeCell ref="C32:C33"/>
    <mergeCell ref="D32:D33"/>
    <mergeCell ref="D30:D31"/>
    <mergeCell ref="E26:E27"/>
    <mergeCell ref="F26:F27"/>
    <mergeCell ref="E30:E31"/>
    <mergeCell ref="F30:F31"/>
    <mergeCell ref="E32:E33"/>
    <mergeCell ref="F32:F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24:G25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16:E17"/>
    <mergeCell ref="F16:F17"/>
    <mergeCell ref="C16:C17"/>
    <mergeCell ref="D16:D17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8:B9"/>
    <mergeCell ref="C8:C9"/>
    <mergeCell ref="E4:E5"/>
    <mergeCell ref="D8:D9"/>
    <mergeCell ref="E8:E9"/>
    <mergeCell ref="B4:B5"/>
    <mergeCell ref="C4:C5"/>
    <mergeCell ref="D4:D5"/>
    <mergeCell ref="D38:D39"/>
    <mergeCell ref="B36:B37"/>
    <mergeCell ref="C36:C37"/>
    <mergeCell ref="D36:D37"/>
    <mergeCell ref="A36:A37"/>
    <mergeCell ref="A40:A41"/>
    <mergeCell ref="B40:B41"/>
    <mergeCell ref="C40:C41"/>
    <mergeCell ref="A38:A39"/>
    <mergeCell ref="B38:B39"/>
    <mergeCell ref="C38:C39"/>
    <mergeCell ref="D40:D41"/>
    <mergeCell ref="E40:E41"/>
    <mergeCell ref="F40:F41"/>
    <mergeCell ref="G40:G41"/>
    <mergeCell ref="E42:E43"/>
    <mergeCell ref="F42:F43"/>
    <mergeCell ref="G42:G43"/>
    <mergeCell ref="A42:A43"/>
    <mergeCell ref="B42:B43"/>
    <mergeCell ref="C42:C43"/>
    <mergeCell ref="D42:D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2011-02-14T10:53:30Z</cp:lastPrinted>
  <dcterms:created xsi:type="dcterms:W3CDTF">1996-10-08T23:32:33Z</dcterms:created>
  <dcterms:modified xsi:type="dcterms:W3CDTF">2011-02-14T11:25:11Z</dcterms:modified>
  <cp:category/>
  <cp:version/>
  <cp:contentType/>
  <cp:contentStatus/>
</cp:coreProperties>
</file>