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наградной лист" sheetId="1" r:id="rId1"/>
    <sheet name="итоговый протокол" sheetId="2" r:id="rId2"/>
    <sheet name="пр. хода" sheetId="3" r:id="rId3"/>
    <sheet name="ПОЛУФИНАЛ ФИНАЛ" sheetId="4" r:id="rId4"/>
    <sheet name="круги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<sst xmlns="http://schemas.openxmlformats.org/spreadsheetml/2006/main" count="342" uniqueCount="170">
  <si>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</si>
  <si>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</si>
  <si>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</si>
  <si>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</si>
  <si>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</si>
  <si>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</si>
  <si>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</si>
  <si>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</si>
  <si>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</si>
  <si>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</si>
  <si>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</si>
  <si>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</si>
  <si>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</si>
  <si>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</si>
  <si>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</si>
  <si>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</si>
  <si>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</si>
  <si>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</si>
  <si>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</si>
  <si>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</si>
  <si>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</si>
  <si>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</si>
  <si>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</si>
  <si>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</si>
  <si>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</si>
  <si>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</si>
  <si>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</si>
  <si>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</si>
  <si>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</si>
  <si>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</si>
  <si>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</si>
  <si>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</si>
  <si>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</si>
  <si>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</si>
  <si>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</si>
  <si>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СОСТАВ ПАР ПО КРУГАМ</t>
  </si>
  <si>
    <t>ИТОГОВЫЙ ПРОТОКОЛ</t>
  </si>
  <si>
    <t xml:space="preserve">ПРОТОКОЛ ХОДА СОРЕВНОВАНИЙ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</si>
  <si>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</si>
  <si>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</si>
  <si>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</si>
  <si>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</si>
  <si>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</si>
  <si>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</si>
  <si>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</si>
  <si>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6 КРУГ</t>
  </si>
  <si>
    <t>7 КРУГ</t>
  </si>
  <si>
    <t>ДРЕВО Екатерина И горевна</t>
  </si>
  <si>
    <t>04.01.93 КМС</t>
  </si>
  <si>
    <t>ЦФО Московскя Коломна МО</t>
  </si>
  <si>
    <t>4607617185</t>
  </si>
  <si>
    <t>Древо ИН</t>
  </si>
  <si>
    <t>МУХТАРОВА Гульфия Рубиновна</t>
  </si>
  <si>
    <t>26.10.95 КМС</t>
  </si>
  <si>
    <t>ЮФО Астраханская Астрахань Д</t>
  </si>
  <si>
    <t>1209278568</t>
  </si>
  <si>
    <t>Дуйсенов К.</t>
  </si>
  <si>
    <t>МИТИНА Ольга Александровна</t>
  </si>
  <si>
    <t>ДВФО Приморский Владивосток МО</t>
  </si>
  <si>
    <t>0508561387</t>
  </si>
  <si>
    <t>Леонтьев ЮА Фалеева ОА</t>
  </si>
  <si>
    <t>ЛУКЬЯНЧУК Оксана Юрьевна</t>
  </si>
  <si>
    <t>14.09.93 КМС</t>
  </si>
  <si>
    <t>0507393242</t>
  </si>
  <si>
    <t>ХАЛИКОВА Анжелика Ринатовна</t>
  </si>
  <si>
    <t>23.05.93 1</t>
  </si>
  <si>
    <t xml:space="preserve">ПФО Татарстан Н.Челны ПР  </t>
  </si>
  <si>
    <t>9207106156</t>
  </si>
  <si>
    <t>Ахметов ШЯ</t>
  </si>
  <si>
    <t>ХРУНИНА Екатерина Александровна</t>
  </si>
  <si>
    <t>18.03.94 КМС</t>
  </si>
  <si>
    <t>ЦФО Тамбовская Тамбов ЛОК</t>
  </si>
  <si>
    <t>6808480016</t>
  </si>
  <si>
    <t>Чумаков РИ</t>
  </si>
  <si>
    <t>САЛЬНИКОВА Алина Геннадьевна</t>
  </si>
  <si>
    <t>28.06.94 1</t>
  </si>
  <si>
    <t>ЦФО Тверская Торжок МО</t>
  </si>
  <si>
    <t>2808889564</t>
  </si>
  <si>
    <t>Кулагин СВ</t>
  </si>
  <si>
    <t>ЛЯШЕНКО Яна Вячеславовна</t>
  </si>
  <si>
    <t>08.06.95 1</t>
  </si>
  <si>
    <t>ЦФО Тверская Ржев МО</t>
  </si>
  <si>
    <t>2808956719</t>
  </si>
  <si>
    <t>Образцов АН Крылов ЕС</t>
  </si>
  <si>
    <t>ТЕРЗИ Ирина Николаевна</t>
  </si>
  <si>
    <t>18.05.95 1</t>
  </si>
  <si>
    <t>УФО ХМАО-ЮГРА Радужный МО</t>
  </si>
  <si>
    <t>6708903971</t>
  </si>
  <si>
    <t>Агеев ОВ</t>
  </si>
  <si>
    <t>ДЮКОВА Екатерина Леонидовна</t>
  </si>
  <si>
    <t>26.02.94 КМС</t>
  </si>
  <si>
    <t>СФО Кемеровская Прокопьевск МО</t>
  </si>
  <si>
    <t>3207438910</t>
  </si>
  <si>
    <t>Сергеев ВА</t>
  </si>
  <si>
    <t>ЧУЧАЛИНА Наталья Андреевна</t>
  </si>
  <si>
    <t>20.02.94 КМС</t>
  </si>
  <si>
    <t>320743959</t>
  </si>
  <si>
    <t>УЛЬЯНИЧ Вероника Викторовна</t>
  </si>
  <si>
    <t>28.07.94 КМС</t>
  </si>
  <si>
    <t>СЗФО Р.Карелия Петрозаводск ПР</t>
  </si>
  <si>
    <t>4708181004</t>
  </si>
  <si>
    <t>Лоптунов АВ Шег</t>
  </si>
  <si>
    <t>СЕЛЬВЯН Кристина Ншановна</t>
  </si>
  <si>
    <t>03.02.93 1</t>
  </si>
  <si>
    <t>ЮФО Ростовская  Гуково МО</t>
  </si>
  <si>
    <t>0308832119</t>
  </si>
  <si>
    <t>Гончаров ВН Табачук АЕ</t>
  </si>
  <si>
    <t>КОВАЛЕВА Анастасия Андреевна</t>
  </si>
  <si>
    <t>20.01.94 КМС</t>
  </si>
  <si>
    <t>ЦФО Тульская Тула МО</t>
  </si>
  <si>
    <t>7007986693</t>
  </si>
  <si>
    <t>Савельев ВП Ратаев  ИВ</t>
  </si>
  <si>
    <t>ТАШТИМИРОВА Айгуль Галейевна</t>
  </si>
  <si>
    <t>11.03.93 КМС</t>
  </si>
  <si>
    <t>УФО Тюменская Тюмень МО</t>
  </si>
  <si>
    <t>7106501413</t>
  </si>
  <si>
    <t>Вуколов АВ Буклаускас АА</t>
  </si>
  <si>
    <t>ПОЛЫГАЛОВА Карина Александровна</t>
  </si>
  <si>
    <t>14.04.93 КМС</t>
  </si>
  <si>
    <t>ПФО Пермский Краснокамск ПР</t>
  </si>
  <si>
    <t>5707050921</t>
  </si>
  <si>
    <t>Штейников ЛГ Костылева НГ</t>
  </si>
  <si>
    <t>ГУСЕВА Ксения Андреевна</t>
  </si>
  <si>
    <t>С.П МО</t>
  </si>
  <si>
    <t>4008479613</t>
  </si>
  <si>
    <t>Гусева СВ</t>
  </si>
  <si>
    <t>МОГИЛЬНИКОВА Виктория Юрьевна</t>
  </si>
  <si>
    <t>26.07.93 КМС</t>
  </si>
  <si>
    <t>СФО Томская Северск МО</t>
  </si>
  <si>
    <t>6904034496</t>
  </si>
  <si>
    <t>Вышегородцев ДЕ Вахмистрова НА</t>
  </si>
  <si>
    <t>ТАРАСОВА Ольга Юрьевна</t>
  </si>
  <si>
    <t>25.08.93 КМС</t>
  </si>
  <si>
    <t>МОСКВА МКС</t>
  </si>
  <si>
    <t>4707130796</t>
  </si>
  <si>
    <t>Кожавин НВ Шмаков ОВ</t>
  </si>
  <si>
    <t>НОВИКОВА Юлия Вячеславовна</t>
  </si>
  <si>
    <t>28.03.94 КМС</t>
  </si>
  <si>
    <t>УФО Челябинская Челябинск МО</t>
  </si>
  <si>
    <t>7508270905</t>
  </si>
  <si>
    <t>ХУСАИНОВА Юлия Михайлова</t>
  </si>
  <si>
    <t>17.06.95 1</t>
  </si>
  <si>
    <t>6508572558</t>
  </si>
  <si>
    <t>Брызгалов ВА</t>
  </si>
  <si>
    <t>в.к.     52       кг.</t>
  </si>
  <si>
    <t>50''</t>
  </si>
  <si>
    <t>1'</t>
  </si>
  <si>
    <t>2'40''</t>
  </si>
  <si>
    <t>3'55''</t>
  </si>
  <si>
    <t>2'11''</t>
  </si>
  <si>
    <t>2'31''</t>
  </si>
  <si>
    <t>43''</t>
  </si>
  <si>
    <t>2'7''</t>
  </si>
  <si>
    <t xml:space="preserve"> </t>
  </si>
  <si>
    <t>0'0''</t>
  </si>
  <si>
    <t>3'12''</t>
  </si>
  <si>
    <t>ВСТРЕЧА 2</t>
  </si>
  <si>
    <t>1</t>
  </si>
  <si>
    <t>17</t>
  </si>
  <si>
    <t>3:0</t>
  </si>
  <si>
    <t>3:1</t>
  </si>
  <si>
    <t>2</t>
  </si>
  <si>
    <t>3</t>
  </si>
  <si>
    <t>5-6</t>
  </si>
  <si>
    <t>7-8</t>
  </si>
  <si>
    <t>9-12</t>
  </si>
  <si>
    <t>13-16</t>
  </si>
  <si>
    <t>17-20</t>
  </si>
  <si>
    <t>21</t>
  </si>
  <si>
    <t>Брызгалов ВА Новикова НВ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</si>
</sst>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18"/>
      <name val="Arial Narrow"/>
      <family val="2"/>
    </font>
    <font>
      <b/>
      <sz val="14"/>
      <color indexed="9"/>
      <name val="Arial"/>
      <family val="2"/>
    </font>
    <font>
      <sz val="12"/>
      <name val="Arial"/>
      <family val="0"/>
    </font>
    <font>
      <b/>
      <i/>
      <sz val="11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u val="single"/>
      <sz val="10"/>
      <name val="Arial"/>
      <family val="0"/>
    </font>
    <font>
      <b/>
      <sz val="9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4"/>
      <name val="BrushScriptUkrain"/>
      <family val="1"/>
    </font>
    <font>
      <b/>
      <sz val="16"/>
      <color indexed="10"/>
      <name val="CyrillicOld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b/>
      <i/>
      <sz val="11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15" applyFont="1" applyAlignment="1">
      <alignment vertical="center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15" applyFont="1" applyBorder="1" applyAlignment="1">
      <alignment vertical="center" wrapText="1"/>
    </xf>
    <xf numFmtId="0" fontId="0" fillId="0" borderId="4" xfId="15" applyFont="1" applyBorder="1" applyAlignment="1">
      <alignment vertical="center" wrapText="1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5" fillId="0" borderId="1" xfId="15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5" fillId="0" borderId="12" xfId="15" applyNumberFormat="1" applyFont="1" applyFill="1" applyBorder="1" applyAlignment="1">
      <alignment horizontal="center"/>
    </xf>
    <xf numFmtId="0" fontId="3" fillId="0" borderId="2" xfId="15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0" borderId="11" xfId="15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49" fontId="3" fillId="0" borderId="0" xfId="0" applyNumberFormat="1" applyFont="1" applyAlignment="1">
      <alignment/>
    </xf>
    <xf numFmtId="0" fontId="18" fillId="0" borderId="0" xfId="0" applyFont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/>
    </xf>
    <xf numFmtId="0" fontId="5" fillId="0" borderId="9" xfId="15" applyNumberFormat="1" applyFont="1" applyFill="1" applyBorder="1" applyAlignment="1">
      <alignment horizontal="center"/>
    </xf>
    <xf numFmtId="0" fontId="5" fillId="0" borderId="10" xfId="15" applyNumberFormat="1" applyFont="1" applyFill="1" applyBorder="1" applyAlignment="1">
      <alignment horizontal="center"/>
    </xf>
    <xf numFmtId="0" fontId="5" fillId="0" borderId="17" xfId="15" applyNumberFormat="1" applyFont="1" applyFill="1" applyBorder="1" applyAlignment="1">
      <alignment horizontal="center"/>
    </xf>
    <xf numFmtId="0" fontId="5" fillId="0" borderId="18" xfId="15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0" fontId="3" fillId="0" borderId="21" xfId="15" applyNumberFormat="1" applyFont="1" applyFill="1" applyBorder="1" applyAlignment="1">
      <alignment horizontal="center"/>
    </xf>
    <xf numFmtId="0" fontId="3" fillId="0" borderId="22" xfId="15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5" fillId="0" borderId="24" xfId="15" applyNumberFormat="1" applyFont="1" applyFill="1" applyBorder="1" applyAlignment="1">
      <alignment horizontal="center"/>
    </xf>
    <xf numFmtId="0" fontId="5" fillId="2" borderId="24" xfId="0" applyNumberFormat="1" applyFont="1" applyFill="1" applyBorder="1" applyAlignment="1">
      <alignment horizontal="center"/>
    </xf>
    <xf numFmtId="0" fontId="5" fillId="0" borderId="25" xfId="15" applyNumberFormat="1" applyFont="1" applyFill="1" applyBorder="1" applyAlignment="1">
      <alignment horizontal="center"/>
    </xf>
    <xf numFmtId="0" fontId="5" fillId="0" borderId="26" xfId="15" applyNumberFormat="1" applyFont="1" applyFill="1" applyBorder="1" applyAlignment="1">
      <alignment horizontal="center"/>
    </xf>
    <xf numFmtId="0" fontId="5" fillId="0" borderId="27" xfId="15" applyNumberFormat="1" applyFont="1" applyFill="1" applyBorder="1" applyAlignment="1">
      <alignment horizontal="center"/>
    </xf>
    <xf numFmtId="0" fontId="3" fillId="0" borderId="20" xfId="15" applyNumberFormat="1" applyFont="1" applyFill="1" applyBorder="1" applyAlignment="1">
      <alignment horizontal="center"/>
    </xf>
    <xf numFmtId="0" fontId="3" fillId="0" borderId="23" xfId="15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0" borderId="28" xfId="15" applyNumberFormat="1" applyFont="1" applyFill="1" applyBorder="1" applyAlignment="1">
      <alignment horizontal="center"/>
    </xf>
    <xf numFmtId="0" fontId="5" fillId="0" borderId="0" xfId="15" applyNumberFormat="1" applyFont="1" applyFill="1" applyBorder="1" applyAlignment="1">
      <alignment horizontal="center"/>
    </xf>
    <xf numFmtId="0" fontId="5" fillId="2" borderId="29" xfId="0" applyNumberFormat="1" applyFont="1" applyFill="1" applyBorder="1" applyAlignment="1">
      <alignment horizontal="center"/>
    </xf>
    <xf numFmtId="0" fontId="5" fillId="0" borderId="30" xfId="15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29" xfId="0" applyNumberFormat="1" applyFont="1" applyFill="1" applyBorder="1" applyAlignment="1">
      <alignment horizontal="center"/>
    </xf>
    <xf numFmtId="0" fontId="3" fillId="0" borderId="30" xfId="15" applyNumberFormat="1" applyFont="1" applyFill="1" applyBorder="1" applyAlignment="1">
      <alignment horizontal="center"/>
    </xf>
    <xf numFmtId="0" fontId="3" fillId="2" borderId="31" xfId="0" applyNumberFormat="1" applyFont="1" applyFill="1" applyBorder="1" applyAlignment="1">
      <alignment horizontal="center"/>
    </xf>
    <xf numFmtId="0" fontId="5" fillId="2" borderId="26" xfId="0" applyNumberFormat="1" applyFont="1" applyFill="1" applyBorder="1" applyAlignment="1">
      <alignment horizontal="center"/>
    </xf>
    <xf numFmtId="0" fontId="3" fillId="0" borderId="32" xfId="15" applyNumberFormat="1" applyFont="1" applyFill="1" applyBorder="1" applyAlignment="1">
      <alignment horizontal="center"/>
    </xf>
    <xf numFmtId="0" fontId="3" fillId="0" borderId="14" xfId="15" applyNumberFormat="1" applyFont="1" applyFill="1" applyBorder="1" applyAlignment="1">
      <alignment horizontal="center"/>
    </xf>
    <xf numFmtId="0" fontId="3" fillId="0" borderId="33" xfId="15" applyNumberFormat="1" applyFont="1" applyFill="1" applyBorder="1" applyAlignment="1">
      <alignment horizontal="center"/>
    </xf>
    <xf numFmtId="0" fontId="3" fillId="2" borderId="34" xfId="0" applyNumberFormat="1" applyFont="1" applyFill="1" applyBorder="1" applyAlignment="1">
      <alignment horizontal="center"/>
    </xf>
    <xf numFmtId="0" fontId="15" fillId="0" borderId="11" xfId="15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2" borderId="35" xfId="0" applyNumberFormat="1" applyFont="1" applyFill="1" applyBorder="1" applyAlignment="1">
      <alignment horizontal="center"/>
    </xf>
    <xf numFmtId="0" fontId="3" fillId="2" borderId="36" xfId="0" applyNumberFormat="1" applyFont="1" applyFill="1" applyBorder="1" applyAlignment="1">
      <alignment horizontal="center"/>
    </xf>
    <xf numFmtId="0" fontId="19" fillId="0" borderId="0" xfId="15" applyFont="1" applyBorder="1" applyAlignment="1">
      <alignment/>
    </xf>
    <xf numFmtId="0" fontId="19" fillId="0" borderId="0" xfId="0" applyFont="1" applyBorder="1" applyAlignment="1">
      <alignment/>
    </xf>
    <xf numFmtId="0" fontId="5" fillId="0" borderId="37" xfId="15" applyNumberFormat="1" applyFont="1" applyFill="1" applyBorder="1" applyAlignment="1">
      <alignment horizontal="center"/>
    </xf>
    <xf numFmtId="0" fontId="3" fillId="0" borderId="36" xfId="15" applyNumberFormat="1" applyFont="1" applyFill="1" applyBorder="1" applyAlignment="1">
      <alignment horizontal="center"/>
    </xf>
    <xf numFmtId="0" fontId="5" fillId="0" borderId="38" xfId="15" applyNumberFormat="1" applyFont="1" applyFill="1" applyBorder="1" applyAlignment="1">
      <alignment horizontal="center"/>
    </xf>
    <xf numFmtId="0" fontId="3" fillId="0" borderId="39" xfId="15" applyNumberFormat="1" applyFont="1" applyFill="1" applyBorder="1" applyAlignment="1">
      <alignment horizontal="center"/>
    </xf>
    <xf numFmtId="0" fontId="1" fillId="0" borderId="0" xfId="15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0" fillId="0" borderId="0" xfId="15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15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1" fillId="0" borderId="0" xfId="0" applyFont="1" applyBorder="1" applyAlignment="1">
      <alignment/>
    </xf>
    <xf numFmtId="0" fontId="0" fillId="2" borderId="9" xfId="0" applyNumberFormat="1" applyFont="1" applyFill="1" applyBorder="1" applyAlignment="1">
      <alignment horizontal="center" vertical="center"/>
    </xf>
    <xf numFmtId="0" fontId="1" fillId="0" borderId="10" xfId="15" applyNumberFormat="1" applyFont="1" applyFill="1" applyBorder="1" applyAlignment="1">
      <alignment horizontal="center" vertical="center"/>
    </xf>
    <xf numFmtId="0" fontId="1" fillId="0" borderId="9" xfId="15" applyNumberFormat="1" applyFont="1" applyFill="1" applyBorder="1" applyAlignment="1">
      <alignment horizontal="center" vertical="center"/>
    </xf>
    <xf numFmtId="0" fontId="1" fillId="0" borderId="17" xfId="15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11" xfId="15" applyNumberFormat="1" applyFont="1" applyFill="1" applyBorder="1" applyAlignment="1">
      <alignment horizontal="center" vertical="center"/>
    </xf>
    <xf numFmtId="0" fontId="0" fillId="0" borderId="2" xfId="15" applyNumberFormat="1" applyFont="1" applyFill="1" applyBorder="1" applyAlignment="1">
      <alignment horizontal="center" vertical="center"/>
    </xf>
    <xf numFmtId="0" fontId="0" fillId="0" borderId="21" xfId="15" applyNumberFormat="1" applyFont="1" applyFill="1" applyBorder="1" applyAlignment="1">
      <alignment horizontal="center" vertical="center"/>
    </xf>
    <xf numFmtId="0" fontId="1" fillId="0" borderId="1" xfId="15" applyNumberFormat="1" applyFont="1" applyFill="1" applyBorder="1" applyAlignment="1">
      <alignment horizontal="center" vertical="center"/>
    </xf>
    <xf numFmtId="0" fontId="1" fillId="2" borderId="12" xfId="15" applyNumberFormat="1" applyFont="1" applyFill="1" applyBorder="1" applyAlignment="1">
      <alignment horizontal="center" vertical="center"/>
    </xf>
    <xf numFmtId="0" fontId="1" fillId="0" borderId="12" xfId="15" applyNumberFormat="1" applyFont="1" applyFill="1" applyBorder="1" applyAlignment="1">
      <alignment horizontal="center" vertical="center"/>
    </xf>
    <xf numFmtId="0" fontId="1" fillId="0" borderId="25" xfId="15" applyNumberFormat="1" applyFont="1" applyFill="1" applyBorder="1" applyAlignment="1">
      <alignment horizontal="center" vertical="center"/>
    </xf>
    <xf numFmtId="0" fontId="0" fillId="2" borderId="11" xfId="15" applyNumberFormat="1" applyFont="1" applyFill="1" applyBorder="1" applyAlignment="1">
      <alignment horizontal="center" vertical="center"/>
    </xf>
    <xf numFmtId="0" fontId="1" fillId="2" borderId="1" xfId="15" applyNumberFormat="1" applyFont="1" applyFill="1" applyBorder="1" applyAlignment="1">
      <alignment horizontal="center" vertical="center"/>
    </xf>
    <xf numFmtId="0" fontId="0" fillId="2" borderId="2" xfId="15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0" borderId="14" xfId="15" applyNumberFormat="1" applyFont="1" applyFill="1" applyBorder="1" applyAlignment="1">
      <alignment horizontal="center" vertical="center"/>
    </xf>
    <xf numFmtId="0" fontId="0" fillId="0" borderId="15" xfId="15" applyNumberFormat="1" applyFont="1" applyFill="1" applyBorder="1" applyAlignment="1">
      <alignment horizontal="center" vertical="center"/>
    </xf>
    <xf numFmtId="0" fontId="0" fillId="2" borderId="33" xfId="0" applyNumberFormat="1" applyFont="1" applyFill="1" applyBorder="1" applyAlignment="1">
      <alignment horizontal="center" vertical="center"/>
    </xf>
    <xf numFmtId="0" fontId="0" fillId="0" borderId="11" xfId="15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0" fontId="3" fillId="0" borderId="0" xfId="15" applyFont="1" applyBorder="1" applyAlignment="1">
      <alignment/>
    </xf>
    <xf numFmtId="0" fontId="29" fillId="0" borderId="0" xfId="15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5" fillId="3" borderId="42" xfId="0" applyFont="1" applyFill="1" applyBorder="1" applyAlignment="1">
      <alignment horizontal="center" vertical="center"/>
    </xf>
    <xf numFmtId="0" fontId="25" fillId="3" borderId="44" xfId="0" applyFont="1" applyFill="1" applyBorder="1" applyAlignment="1">
      <alignment horizontal="center" vertical="center"/>
    </xf>
    <xf numFmtId="0" fontId="25" fillId="3" borderId="43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 wrapText="1"/>
    </xf>
    <xf numFmtId="0" fontId="25" fillId="4" borderId="42" xfId="0" applyFont="1" applyFill="1" applyBorder="1" applyAlignment="1">
      <alignment horizontal="center" vertical="center"/>
    </xf>
    <xf numFmtId="0" fontId="25" fillId="4" borderId="44" xfId="0" applyFont="1" applyFill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0" fontId="25" fillId="5" borderId="42" xfId="0" applyFont="1" applyFill="1" applyBorder="1" applyAlignment="1">
      <alignment horizontal="center" vertical="center"/>
    </xf>
    <xf numFmtId="0" fontId="25" fillId="5" borderId="44" xfId="0" applyFont="1" applyFill="1" applyBorder="1" applyAlignment="1">
      <alignment horizontal="center" vertical="center"/>
    </xf>
    <xf numFmtId="0" fontId="25" fillId="5" borderId="43" xfId="0" applyFont="1" applyFill="1" applyBorder="1" applyAlignment="1">
      <alignment horizontal="center" vertical="center"/>
    </xf>
    <xf numFmtId="0" fontId="22" fillId="6" borderId="45" xfId="15" applyFont="1" applyFill="1" applyBorder="1" applyAlignment="1" applyProtection="1">
      <alignment horizontal="center" vertical="center" wrapText="1"/>
      <protection/>
    </xf>
    <xf numFmtId="0" fontId="22" fillId="6" borderId="46" xfId="15" applyFont="1" applyFill="1" applyBorder="1" applyAlignment="1" applyProtection="1">
      <alignment horizontal="center" vertical="center" wrapText="1"/>
      <protection/>
    </xf>
    <xf numFmtId="0" fontId="22" fillId="6" borderId="47" xfId="15" applyFont="1" applyFill="1" applyBorder="1" applyAlignment="1" applyProtection="1">
      <alignment horizontal="center" vertical="center" wrapText="1"/>
      <protection/>
    </xf>
    <xf numFmtId="0" fontId="0" fillId="0" borderId="9" xfId="15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10" fillId="4" borderId="45" xfId="15" applyFont="1" applyFill="1" applyBorder="1" applyAlignment="1">
      <alignment horizontal="center" vertical="center"/>
    </xf>
    <xf numFmtId="0" fontId="10" fillId="4" borderId="46" xfId="15" applyFont="1" applyFill="1" applyBorder="1" applyAlignment="1">
      <alignment horizontal="center" vertical="center"/>
    </xf>
    <xf numFmtId="0" fontId="10" fillId="4" borderId="47" xfId="15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7" borderId="45" xfId="15" applyNumberFormat="1" applyFont="1" applyFill="1" applyBorder="1" applyAlignment="1" applyProtection="1">
      <alignment horizontal="center" vertical="center" wrapText="1"/>
      <protection/>
    </xf>
    <xf numFmtId="0" fontId="2" fillId="7" borderId="46" xfId="15" applyNumberFormat="1" applyFont="1" applyFill="1" applyBorder="1" applyAlignment="1" applyProtection="1">
      <alignment horizontal="center" vertical="center" wrapText="1"/>
      <protection/>
    </xf>
    <xf numFmtId="0" fontId="2" fillId="7" borderId="47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Font="1" applyBorder="1" applyAlignment="1">
      <alignment horizontal="center" vertical="center" wrapText="1"/>
    </xf>
    <xf numFmtId="0" fontId="10" fillId="8" borderId="45" xfId="15" applyFont="1" applyFill="1" applyBorder="1" applyAlignment="1">
      <alignment horizontal="center" vertical="center"/>
    </xf>
    <xf numFmtId="0" fontId="10" fillId="8" borderId="4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4" xfId="15" applyFont="1" applyBorder="1" applyAlignment="1">
      <alignment horizontal="center" vertical="center" wrapText="1"/>
    </xf>
    <xf numFmtId="0" fontId="29" fillId="0" borderId="0" xfId="15" applyFont="1" applyBorder="1" applyAlignment="1">
      <alignment horizontal="center"/>
    </xf>
    <xf numFmtId="0" fontId="10" fillId="8" borderId="46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4" fillId="0" borderId="49" xfId="15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14" fillId="0" borderId="51" xfId="15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4" fillId="0" borderId="53" xfId="15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14" fillId="0" borderId="52" xfId="15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14" xfId="15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left" vertical="center" wrapText="1"/>
    </xf>
    <xf numFmtId="0" fontId="17" fillId="0" borderId="52" xfId="15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17" fillId="0" borderId="54" xfId="15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14" fillId="0" borderId="52" xfId="15" applyFont="1" applyBorder="1" applyAlignment="1">
      <alignment horizontal="left" vertical="center" wrapText="1"/>
    </xf>
    <xf numFmtId="0" fontId="16" fillId="0" borderId="52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center" vertical="center" wrapText="1"/>
    </xf>
    <xf numFmtId="0" fontId="14" fillId="0" borderId="51" xfId="15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56" xfId="0" applyNumberFormat="1" applyFont="1" applyBorder="1" applyAlignment="1">
      <alignment horizontal="center" vertical="center" wrapText="1"/>
    </xf>
    <xf numFmtId="0" fontId="1" fillId="0" borderId="63" xfId="0" applyNumberFormat="1" applyFont="1" applyBorder="1" applyAlignment="1">
      <alignment horizontal="center" vertical="center" wrapText="1"/>
    </xf>
    <xf numFmtId="0" fontId="14" fillId="0" borderId="54" xfId="15" applyFont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4" fillId="0" borderId="62" xfId="15" applyFont="1" applyBorder="1" applyAlignment="1">
      <alignment horizontal="left" vertical="center" wrapText="1"/>
    </xf>
    <xf numFmtId="0" fontId="17" fillId="0" borderId="51" xfId="15" applyFont="1" applyBorder="1" applyAlignment="1">
      <alignment horizontal="center" vertical="center" wrapText="1"/>
    </xf>
    <xf numFmtId="0" fontId="17" fillId="0" borderId="53" xfId="15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58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0" fillId="0" borderId="48" xfId="15" applyFont="1" applyBorder="1" applyAlignment="1">
      <alignment horizontal="center" vertical="center" wrapText="1"/>
    </xf>
    <xf numFmtId="0" fontId="3" fillId="0" borderId="48" xfId="15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6" xfId="15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48" xfId="15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11" xfId="15" applyFont="1" applyBorder="1" applyAlignment="1">
      <alignment horizontal="left" vertical="center" wrapText="1"/>
    </xf>
    <xf numFmtId="0" fontId="3" fillId="0" borderId="12" xfId="1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3" fillId="0" borderId="15" xfId="15" applyFont="1" applyBorder="1" applyAlignment="1">
      <alignment horizontal="left" vertical="center" wrapText="1"/>
    </xf>
    <xf numFmtId="0" fontId="3" fillId="0" borderId="10" xfId="15" applyFont="1" applyBorder="1" applyAlignment="1">
      <alignment horizontal="left" vertical="center" wrapText="1"/>
    </xf>
    <xf numFmtId="0" fontId="3" fillId="0" borderId="13" xfId="15" applyFont="1" applyBorder="1" applyAlignment="1">
      <alignment horizontal="left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8" xfId="0" applyFont="1" applyBorder="1" applyAlignment="1">
      <alignment vertical="center" wrapText="1"/>
    </xf>
    <xf numFmtId="14" fontId="3" fillId="0" borderId="4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15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56" xfId="0" applyNumberFormat="1" applyFont="1" applyBorder="1" applyAlignment="1">
      <alignment horizontal="center" vertical="center" wrapText="1"/>
    </xf>
    <xf numFmtId="49" fontId="27" fillId="0" borderId="56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9525</xdr:colOff>
      <xdr:row>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171450</xdr:colOff>
      <xdr:row>2</xdr:row>
      <xdr:rowOff>47625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2476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&#1076;&#1077;&#1074;.%20&#1063;&#1077;&#1083;&#1103;&#1073;&#1080;&#1085;&#1089;&#1082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&#1076;&#1077;&#1074;.%20&#1063;&#1077;&#1083;&#1103;&#1073;&#1080;&#1085;&#1089;&#1082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девушек 1993-94 гг.р.</v>
          </cell>
        </row>
        <row r="3">
          <cell r="A3" t="str">
            <v>11-15 февраля 2011 г.    г. Челябинск</v>
          </cell>
        </row>
        <row r="6">
          <cell r="A6" t="str">
            <v>Гл. судья, судья МК</v>
          </cell>
          <cell r="G6" t="str">
            <v>Р.Г. Мухаметшин</v>
          </cell>
        </row>
        <row r="7">
          <cell r="G7" t="str">
            <v>/г. Краснокамск/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workbookViewId="0" topLeftCell="A1">
      <selection activeCell="H38" sqref="A1:H38"/>
    </sheetView>
  </sheetViews>
  <sheetFormatPr defaultColWidth="9.140625" defaultRowHeight="12.75"/>
  <cols>
    <col min="8" max="8" width="13.421875" style="0" customWidth="1"/>
  </cols>
  <sheetData>
    <row r="1" spans="1:8" ht="15.75" thickBot="1">
      <c r="A1" s="168" t="str">
        <f>'[2]реквизиты'!$A$2</f>
        <v>Первенство России среди девушек 1993-94 гг.р.</v>
      </c>
      <c r="B1" s="169"/>
      <c r="C1" s="169"/>
      <c r="D1" s="169"/>
      <c r="E1" s="169"/>
      <c r="F1" s="169"/>
      <c r="G1" s="169"/>
      <c r="H1" s="170"/>
    </row>
    <row r="2" spans="1:8" ht="12.75">
      <c r="A2" s="171" t="str">
        <f>'[2]реквизиты'!$A$3</f>
        <v>11-15 февраля 2011 г.    г. Челябинск</v>
      </c>
      <c r="B2" s="171"/>
      <c r="C2" s="171"/>
      <c r="D2" s="171"/>
      <c r="E2" s="171"/>
      <c r="F2" s="171"/>
      <c r="G2" s="171"/>
      <c r="H2" s="171"/>
    </row>
    <row r="3" spans="1:8" ht="18.75" thickBot="1">
      <c r="A3" s="172" t="s">
        <v>39</v>
      </c>
      <c r="B3" s="172"/>
      <c r="C3" s="172"/>
      <c r="D3" s="172"/>
      <c r="E3" s="172"/>
      <c r="F3" s="172"/>
      <c r="G3" s="172"/>
      <c r="H3" s="172"/>
    </row>
    <row r="4" spans="2:8" ht="18.75" thickBot="1">
      <c r="B4" s="109"/>
      <c r="C4" s="110"/>
      <c r="D4" s="173" t="str">
        <f>'пр.взвешивания'!E3</f>
        <v>в.к.     52       кг.</v>
      </c>
      <c r="E4" s="174"/>
      <c r="F4" s="175"/>
      <c r="G4" s="110"/>
      <c r="H4" s="110"/>
    </row>
    <row r="5" spans="1:8" ht="18.75" thickBot="1">
      <c r="A5" s="110"/>
      <c r="B5" s="110"/>
      <c r="C5" s="110"/>
      <c r="D5" s="110"/>
      <c r="E5" s="110"/>
      <c r="F5" s="110"/>
      <c r="G5" s="110"/>
      <c r="H5" s="110"/>
    </row>
    <row r="6" spans="1:10" ht="18" customHeight="1">
      <c r="A6" s="165" t="s">
        <v>40</v>
      </c>
      <c r="B6" s="159" t="str">
        <f>VLOOKUP(J6,'пр.взвешивания'!B6:G47,2,FALSE)</f>
        <v>НОВИКОВА Юлия Вячеславовна</v>
      </c>
      <c r="C6" s="159"/>
      <c r="D6" s="159"/>
      <c r="E6" s="159"/>
      <c r="F6" s="159"/>
      <c r="G6" s="159"/>
      <c r="H6" s="152" t="str">
        <f>VLOOKUP(J6,'пр.взвешивания'!B6:G47,3,FALSE)</f>
        <v>28.03.94 КМС</v>
      </c>
      <c r="I6" s="110"/>
      <c r="J6" s="111">
        <v>17</v>
      </c>
    </row>
    <row r="7" spans="1:10" ht="18" customHeight="1">
      <c r="A7" s="166"/>
      <c r="B7" s="160"/>
      <c r="C7" s="160"/>
      <c r="D7" s="160"/>
      <c r="E7" s="160"/>
      <c r="F7" s="160"/>
      <c r="G7" s="160"/>
      <c r="H7" s="161"/>
      <c r="I7" s="110"/>
      <c r="J7" s="111"/>
    </row>
    <row r="8" spans="1:10" ht="18">
      <c r="A8" s="166"/>
      <c r="B8" s="149" t="str">
        <f>VLOOKUP(J6,'пр.взвешивания'!B6:G47,4,FALSE)</f>
        <v>УФО Челябинская Челябинск МО</v>
      </c>
      <c r="C8" s="149"/>
      <c r="D8" s="149"/>
      <c r="E8" s="149"/>
      <c r="F8" s="149"/>
      <c r="G8" s="149"/>
      <c r="H8" s="161"/>
      <c r="I8" s="110"/>
      <c r="J8" s="111"/>
    </row>
    <row r="9" spans="1:10" ht="18.75" thickBot="1">
      <c r="A9" s="167"/>
      <c r="B9" s="154"/>
      <c r="C9" s="154"/>
      <c r="D9" s="154"/>
      <c r="E9" s="154"/>
      <c r="F9" s="154"/>
      <c r="G9" s="154"/>
      <c r="H9" s="155"/>
      <c r="I9" s="110"/>
      <c r="J9" s="111"/>
    </row>
    <row r="10" spans="1:10" ht="18.75" thickBot="1">
      <c r="A10" s="110"/>
      <c r="B10" s="110"/>
      <c r="C10" s="110"/>
      <c r="D10" s="110"/>
      <c r="E10" s="110"/>
      <c r="F10" s="110"/>
      <c r="G10" s="110"/>
      <c r="H10" s="110"/>
      <c r="I10" s="110"/>
      <c r="J10" s="111"/>
    </row>
    <row r="11" spans="1:10" ht="18" customHeight="1">
      <c r="A11" s="162" t="s">
        <v>41</v>
      </c>
      <c r="B11" s="159" t="str">
        <f>VLOOKUP(J11,'пр.взвешивания'!B6:G47,2,FALSE)</f>
        <v>СЕЛЬВЯН Кристина Ншановна</v>
      </c>
      <c r="C11" s="159"/>
      <c r="D11" s="159"/>
      <c r="E11" s="159"/>
      <c r="F11" s="159"/>
      <c r="G11" s="159"/>
      <c r="H11" s="152" t="str">
        <f>VLOOKUP(J11,'пр.взвешивания'!B6:G47,3,FALSE)</f>
        <v>03.02.93 1</v>
      </c>
      <c r="I11" s="110"/>
      <c r="J11" s="111">
        <v>1</v>
      </c>
    </row>
    <row r="12" spans="1:10" ht="18" customHeight="1">
      <c r="A12" s="163"/>
      <c r="B12" s="160"/>
      <c r="C12" s="160"/>
      <c r="D12" s="160"/>
      <c r="E12" s="160"/>
      <c r="F12" s="160"/>
      <c r="G12" s="160"/>
      <c r="H12" s="161"/>
      <c r="I12" s="110"/>
      <c r="J12" s="111"/>
    </row>
    <row r="13" spans="1:10" ht="18">
      <c r="A13" s="163"/>
      <c r="B13" s="149" t="str">
        <f>VLOOKUP(J11,'пр.взвешивания'!B6:G47,4,FALSE)</f>
        <v>ЮФО Ростовская  Гуково МО</v>
      </c>
      <c r="C13" s="149"/>
      <c r="D13" s="149"/>
      <c r="E13" s="149"/>
      <c r="F13" s="149"/>
      <c r="G13" s="149"/>
      <c r="H13" s="161"/>
      <c r="I13" s="110"/>
      <c r="J13" s="111"/>
    </row>
    <row r="14" spans="1:10" ht="18.75" thickBot="1">
      <c r="A14" s="164"/>
      <c r="B14" s="154"/>
      <c r="C14" s="154"/>
      <c r="D14" s="154"/>
      <c r="E14" s="154"/>
      <c r="F14" s="154"/>
      <c r="G14" s="154"/>
      <c r="H14" s="155"/>
      <c r="I14" s="110"/>
      <c r="J14" s="111"/>
    </row>
    <row r="15" spans="1:10" ht="18.75" thickBot="1">
      <c r="A15" s="110"/>
      <c r="B15" s="110"/>
      <c r="C15" s="110"/>
      <c r="D15" s="110"/>
      <c r="E15" s="110"/>
      <c r="F15" s="110"/>
      <c r="G15" s="110"/>
      <c r="H15" s="110"/>
      <c r="I15" s="110"/>
      <c r="J15" s="111"/>
    </row>
    <row r="16" spans="1:10" ht="18" customHeight="1">
      <c r="A16" s="156" t="s">
        <v>42</v>
      </c>
      <c r="B16" s="159" t="str">
        <f>VLOOKUP(J16,'пр.взвешивания'!B6:G47,2,FALSE)</f>
        <v>ХАЛИКОВА Анжелика Ринатовна</v>
      </c>
      <c r="C16" s="159"/>
      <c r="D16" s="159"/>
      <c r="E16" s="159"/>
      <c r="F16" s="159"/>
      <c r="G16" s="159"/>
      <c r="H16" s="152" t="str">
        <f>VLOOKUP(J16,'пр.взвешивания'!B6:G47,3,FALSE)</f>
        <v>23.05.93 1</v>
      </c>
      <c r="I16" s="110"/>
      <c r="J16" s="111">
        <v>7</v>
      </c>
    </row>
    <row r="17" spans="1:10" ht="18" customHeight="1">
      <c r="A17" s="157"/>
      <c r="B17" s="160"/>
      <c r="C17" s="160"/>
      <c r="D17" s="160"/>
      <c r="E17" s="160"/>
      <c r="F17" s="160"/>
      <c r="G17" s="160"/>
      <c r="H17" s="161"/>
      <c r="I17" s="110"/>
      <c r="J17" s="111"/>
    </row>
    <row r="18" spans="1:10" ht="18">
      <c r="A18" s="157"/>
      <c r="B18" s="149" t="str">
        <f>VLOOKUP(J16,'пр.взвешивания'!B6:G47,4,FALSE)</f>
        <v>ПФО Татарстан Н.Челны ПР  </v>
      </c>
      <c r="C18" s="149"/>
      <c r="D18" s="149"/>
      <c r="E18" s="149"/>
      <c r="F18" s="149"/>
      <c r="G18" s="149"/>
      <c r="H18" s="161"/>
      <c r="I18" s="110"/>
      <c r="J18" s="111"/>
    </row>
    <row r="19" spans="1:10" ht="18.75" thickBot="1">
      <c r="A19" s="158"/>
      <c r="B19" s="154"/>
      <c r="C19" s="154"/>
      <c r="D19" s="154"/>
      <c r="E19" s="154"/>
      <c r="F19" s="154"/>
      <c r="G19" s="154"/>
      <c r="H19" s="155"/>
      <c r="I19" s="110"/>
      <c r="J19" s="111"/>
    </row>
    <row r="20" spans="1:10" ht="18.75" thickBot="1">
      <c r="A20" s="110"/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8" customHeight="1">
      <c r="A21" s="156" t="s">
        <v>42</v>
      </c>
      <c r="B21" s="159" t="str">
        <f>VLOOKUP(J21,'пр.взвешивания'!B11:G52,2,FALSE)</f>
        <v>ПОЛЫГАЛОВА Карина Александровна</v>
      </c>
      <c r="C21" s="159"/>
      <c r="D21" s="159"/>
      <c r="E21" s="159"/>
      <c r="F21" s="159"/>
      <c r="G21" s="159"/>
      <c r="H21" s="152" t="str">
        <f>VLOOKUP(J21,'пр.взвешивания'!B11:G52,3,FALSE)</f>
        <v>14.04.93 КМС</v>
      </c>
      <c r="I21" s="110"/>
      <c r="J21" s="111">
        <v>12</v>
      </c>
    </row>
    <row r="22" spans="1:10" ht="18" customHeight="1">
      <c r="A22" s="157"/>
      <c r="B22" s="160"/>
      <c r="C22" s="160"/>
      <c r="D22" s="160"/>
      <c r="E22" s="160"/>
      <c r="F22" s="160"/>
      <c r="G22" s="160"/>
      <c r="H22" s="161"/>
      <c r="I22" s="110"/>
      <c r="J22" s="111"/>
    </row>
    <row r="23" spans="1:9" ht="18">
      <c r="A23" s="157"/>
      <c r="B23" s="149" t="str">
        <f>VLOOKUP(J21,'пр.взвешивания'!B11:G52,4,FALSE)</f>
        <v>ПФО Пермский Краснокамск ПР</v>
      </c>
      <c r="C23" s="149"/>
      <c r="D23" s="149"/>
      <c r="E23" s="149"/>
      <c r="F23" s="149"/>
      <c r="G23" s="149"/>
      <c r="H23" s="161"/>
      <c r="I23" s="110"/>
    </row>
    <row r="24" spans="1:9" ht="18.75" thickBot="1">
      <c r="A24" s="158"/>
      <c r="B24" s="154"/>
      <c r="C24" s="154"/>
      <c r="D24" s="154"/>
      <c r="E24" s="154"/>
      <c r="F24" s="154"/>
      <c r="G24" s="154"/>
      <c r="H24" s="155"/>
      <c r="I24" s="110"/>
    </row>
    <row r="25" spans="1:8" ht="18">
      <c r="A25" s="110"/>
      <c r="B25" s="110"/>
      <c r="C25" s="110"/>
      <c r="D25" s="110"/>
      <c r="E25" s="110"/>
      <c r="F25" s="110"/>
      <c r="G25" s="110"/>
      <c r="H25" s="110"/>
    </row>
    <row r="26" spans="1:8" ht="18">
      <c r="A26" s="110" t="s">
        <v>43</v>
      </c>
      <c r="B26" s="110"/>
      <c r="C26" s="110"/>
      <c r="D26" s="110"/>
      <c r="E26" s="110"/>
      <c r="F26" s="110"/>
      <c r="G26" s="110"/>
      <c r="H26" s="110"/>
    </row>
    <row r="27" ht="13.5" thickBot="1"/>
    <row r="28" spans="1:10" ht="12.75">
      <c r="A28" s="150" t="str">
        <f>VLOOKUP(J28,'пр.взвешивания'!B6:G47,6,FALSE)</f>
        <v>Брызгалов ВА Новикова НВ</v>
      </c>
      <c r="B28" s="151"/>
      <c r="C28" s="151"/>
      <c r="D28" s="151"/>
      <c r="E28" s="151"/>
      <c r="F28" s="151"/>
      <c r="G28" s="151"/>
      <c r="H28" s="152"/>
      <c r="J28">
        <v>17</v>
      </c>
    </row>
    <row r="29" spans="1:8" ht="13.5" thickBot="1">
      <c r="A29" s="153"/>
      <c r="B29" s="154"/>
      <c r="C29" s="154"/>
      <c r="D29" s="154"/>
      <c r="E29" s="154"/>
      <c r="F29" s="154"/>
      <c r="G29" s="154"/>
      <c r="H29" s="155"/>
    </row>
    <row r="32" spans="1:8" ht="18">
      <c r="A32" s="110" t="s">
        <v>44</v>
      </c>
      <c r="B32" s="110"/>
      <c r="C32" s="110"/>
      <c r="D32" s="110"/>
      <c r="E32" s="110"/>
      <c r="F32" s="110"/>
      <c r="G32" s="110"/>
      <c r="H32" s="110"/>
    </row>
    <row r="33" spans="1:8" ht="18">
      <c r="A33" s="110"/>
      <c r="B33" s="110"/>
      <c r="C33" s="110"/>
      <c r="D33" s="110"/>
      <c r="E33" s="110"/>
      <c r="F33" s="110"/>
      <c r="G33" s="110"/>
      <c r="H33" s="110"/>
    </row>
    <row r="34" spans="1:8" ht="18">
      <c r="A34" s="110"/>
      <c r="B34" s="110"/>
      <c r="C34" s="110"/>
      <c r="D34" s="110"/>
      <c r="E34" s="110"/>
      <c r="F34" s="110"/>
      <c r="G34" s="110"/>
      <c r="H34" s="110"/>
    </row>
    <row r="35" spans="1:8" ht="18">
      <c r="A35" s="112"/>
      <c r="B35" s="112"/>
      <c r="C35" s="112"/>
      <c r="D35" s="112"/>
      <c r="E35" s="112"/>
      <c r="F35" s="112"/>
      <c r="G35" s="112"/>
      <c r="H35" s="112"/>
    </row>
    <row r="36" spans="1:8" ht="18">
      <c r="A36" s="113"/>
      <c r="B36" s="113"/>
      <c r="C36" s="113"/>
      <c r="D36" s="113"/>
      <c r="E36" s="113"/>
      <c r="F36" s="113"/>
      <c r="G36" s="113"/>
      <c r="H36" s="113"/>
    </row>
    <row r="37" spans="1:8" ht="18">
      <c r="A37" s="112"/>
      <c r="B37" s="112"/>
      <c r="C37" s="112"/>
      <c r="D37" s="112"/>
      <c r="E37" s="112"/>
      <c r="F37" s="112"/>
      <c r="G37" s="112"/>
      <c r="H37" s="112"/>
    </row>
    <row r="38" spans="1:8" ht="18">
      <c r="A38" s="114"/>
      <c r="B38" s="114"/>
      <c r="C38" s="114"/>
      <c r="D38" s="114"/>
      <c r="E38" s="114"/>
      <c r="F38" s="114"/>
      <c r="G38" s="114"/>
      <c r="H38" s="114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workbookViewId="0" topLeftCell="A43">
      <selection activeCell="A1" sqref="A1:G54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spans="1:7" ht="26.25" customHeight="1" thickBot="1">
      <c r="A1" s="180" t="s">
        <v>38</v>
      </c>
      <c r="B1" s="180"/>
      <c r="C1" s="180"/>
      <c r="D1" s="180"/>
      <c r="E1" s="180"/>
      <c r="F1" s="180"/>
      <c r="G1" s="180"/>
    </row>
    <row r="2" spans="1:7" ht="44.25" customHeight="1" thickBot="1">
      <c r="A2" s="189" t="s">
        <v>36</v>
      </c>
      <c r="B2" s="189"/>
      <c r="C2" s="190"/>
      <c r="D2" s="181" t="str">
        <f>HYPERLINK('[2]реквизиты'!$A$2)</f>
        <v>Первенство России среди девушек 1993-94 гг.р.</v>
      </c>
      <c r="E2" s="182"/>
      <c r="F2" s="182"/>
      <c r="G2" s="183"/>
    </row>
    <row r="3" spans="1:7" ht="33" customHeight="1" thickBot="1">
      <c r="A3" s="184" t="str">
        <f>HYPERLINK('[2]реквизиты'!$A$3)</f>
        <v>11-15 февраля 2011 г.    г. Челябинск</v>
      </c>
      <c r="B3" s="184"/>
      <c r="C3" s="184"/>
      <c r="D3" s="17"/>
      <c r="E3" s="18"/>
      <c r="F3" s="185" t="str">
        <f>HYPERLINK('пр.взвешивания'!E3)</f>
        <v>в.к.     52       кг.</v>
      </c>
      <c r="G3" s="186"/>
    </row>
    <row r="4" spans="1:7" ht="12.75">
      <c r="A4" s="187" t="s">
        <v>34</v>
      </c>
      <c r="B4" s="187" t="s">
        <v>0</v>
      </c>
      <c r="C4" s="187" t="s">
        <v>1</v>
      </c>
      <c r="D4" s="187" t="s">
        <v>21</v>
      </c>
      <c r="E4" s="187" t="s">
        <v>22</v>
      </c>
      <c r="F4" s="187" t="s">
        <v>23</v>
      </c>
      <c r="G4" s="187" t="s">
        <v>24</v>
      </c>
    </row>
    <row r="5" spans="1:7" ht="12.75">
      <c r="A5" s="188"/>
      <c r="B5" s="188"/>
      <c r="C5" s="188"/>
      <c r="D5" s="188"/>
      <c r="E5" s="188"/>
      <c r="F5" s="188"/>
      <c r="G5" s="188"/>
    </row>
    <row r="6" spans="1:7" ht="12.75" customHeight="1">
      <c r="A6" s="176" t="s">
        <v>157</v>
      </c>
      <c r="B6" s="178">
        <v>17</v>
      </c>
      <c r="C6" s="177" t="str">
        <f>VLOOKUP(B6,'пр.взвешивания'!B6:G55,2,FALSE)</f>
        <v>НОВИКОВА Юлия Вячеславовна</v>
      </c>
      <c r="D6" s="177" t="str">
        <f>VLOOKUP(B6,'пр.взвешивания'!B6:G55,3,FALSE)</f>
        <v>28.03.94 КМС</v>
      </c>
      <c r="E6" s="177" t="str">
        <f>VLOOKUP(B6,'пр.взвешивания'!B6:G55,4,FALSE)</f>
        <v>УФО Челябинская Челябинск МО</v>
      </c>
      <c r="F6" s="177" t="str">
        <f>VLOOKUP(B6,'пр.взвешивания'!B6:G55,5,FALSE)</f>
        <v>7508270905</v>
      </c>
      <c r="G6" s="177" t="str">
        <f>VLOOKUP(B6,'пр.взвешивания'!B6:G55,6,FALSE)</f>
        <v>Брызгалов ВА Новикова НВ</v>
      </c>
    </row>
    <row r="7" spans="1:7" ht="12.75">
      <c r="A7" s="176"/>
      <c r="B7" s="179"/>
      <c r="C7" s="177"/>
      <c r="D7" s="177"/>
      <c r="E7" s="177"/>
      <c r="F7" s="177"/>
      <c r="G7" s="177"/>
    </row>
    <row r="8" spans="1:7" ht="12.75" customHeight="1">
      <c r="A8" s="176" t="s">
        <v>161</v>
      </c>
      <c r="B8" s="178">
        <v>1</v>
      </c>
      <c r="C8" s="177" t="str">
        <f>VLOOKUP(B8,'пр.взвешивания'!B6:G57,2,FALSE)</f>
        <v>СЕЛЬВЯН Кристина Ншановна</v>
      </c>
      <c r="D8" s="177" t="str">
        <f>VLOOKUP(B8,'пр.взвешивания'!B6:G57,3,FALSE)</f>
        <v>03.02.93 1</v>
      </c>
      <c r="E8" s="177" t="str">
        <f>VLOOKUP(B8,'пр.взвешивания'!B6:G57,4,FALSE)</f>
        <v>ЮФО Ростовская  Гуково МО</v>
      </c>
      <c r="F8" s="177" t="str">
        <f>VLOOKUP(B8,'пр.взвешивания'!B6:G57,5,FALSE)</f>
        <v>0308832119</v>
      </c>
      <c r="G8" s="177" t="str">
        <f>VLOOKUP(B8,'пр.взвешивания'!B6:G57,6,FALSE)</f>
        <v>Гончаров ВН Табачук АЕ</v>
      </c>
    </row>
    <row r="9" spans="1:7" ht="12.75" customHeight="1">
      <c r="A9" s="176"/>
      <c r="B9" s="179"/>
      <c r="C9" s="177"/>
      <c r="D9" s="177"/>
      <c r="E9" s="177"/>
      <c r="F9" s="177"/>
      <c r="G9" s="177"/>
    </row>
    <row r="10" spans="1:7" ht="12.75" customHeight="1">
      <c r="A10" s="176" t="s">
        <v>162</v>
      </c>
      <c r="B10" s="178">
        <v>7</v>
      </c>
      <c r="C10" s="177" t="str">
        <f>VLOOKUP(B10,'пр.взвешивания'!B6:G59,2,FALSE)</f>
        <v>ХАЛИКОВА Анжелика Ринатовна</v>
      </c>
      <c r="D10" s="177" t="str">
        <f>VLOOKUP(B10,'пр.взвешивания'!B6:G59,3,FALSE)</f>
        <v>23.05.93 1</v>
      </c>
      <c r="E10" s="177" t="str">
        <f>VLOOKUP(B10,'пр.взвешивания'!B6:G59,4,FALSE)</f>
        <v>ПФО Татарстан Н.Челны ПР  </v>
      </c>
      <c r="F10" s="177" t="str">
        <f>VLOOKUP(B10,'пр.взвешивания'!B6:G59,5,FALSE)</f>
        <v>9207106156</v>
      </c>
      <c r="G10" s="177" t="str">
        <f>VLOOKUP(B10,'пр.взвешивания'!B6:G59,6,FALSE)</f>
        <v>Ахметов ШЯ</v>
      </c>
    </row>
    <row r="11" spans="1:7" ht="12.75" customHeight="1">
      <c r="A11" s="176"/>
      <c r="B11" s="179"/>
      <c r="C11" s="177"/>
      <c r="D11" s="177"/>
      <c r="E11" s="177"/>
      <c r="F11" s="177"/>
      <c r="G11" s="177"/>
    </row>
    <row r="12" spans="1:7" ht="12.75" customHeight="1">
      <c r="A12" s="176" t="s">
        <v>162</v>
      </c>
      <c r="B12" s="178">
        <v>12</v>
      </c>
      <c r="C12" s="177" t="str">
        <f>VLOOKUP(B12,'пр.взвешивания'!B6:G61,2,FALSE)</f>
        <v>ПОЛЫГАЛОВА Карина Александровна</v>
      </c>
      <c r="D12" s="177" t="str">
        <f>VLOOKUP(B12,'пр.взвешивания'!B6:G61,3,FALSE)</f>
        <v>14.04.93 КМС</v>
      </c>
      <c r="E12" s="177" t="str">
        <f>VLOOKUP(B12,'пр.взвешивания'!B6:G61,4,FALSE)</f>
        <v>ПФО Пермский Краснокамск ПР</v>
      </c>
      <c r="F12" s="177" t="str">
        <f>VLOOKUP(B12,'пр.взвешивания'!B6:G61,5,FALSE)</f>
        <v>5707050921</v>
      </c>
      <c r="G12" s="177" t="str">
        <f>VLOOKUP(B12,'пр.взвешивания'!B6:G61,6,FALSE)</f>
        <v>Штейников ЛГ Костылева НГ</v>
      </c>
    </row>
    <row r="13" spans="1:7" ht="12.75" customHeight="1">
      <c r="A13" s="176"/>
      <c r="B13" s="179"/>
      <c r="C13" s="177"/>
      <c r="D13" s="177"/>
      <c r="E13" s="177"/>
      <c r="F13" s="177"/>
      <c r="G13" s="177"/>
    </row>
    <row r="14" spans="1:7" ht="12.75" customHeight="1">
      <c r="A14" s="176" t="s">
        <v>163</v>
      </c>
      <c r="B14" s="178">
        <v>2</v>
      </c>
      <c r="C14" s="177" t="str">
        <f>VLOOKUP(B14,'пр.взвешивания'!B6:G63,2,FALSE)</f>
        <v>МУХТАРОВА Гульфия Рубиновна</v>
      </c>
      <c r="D14" s="177" t="str">
        <f>VLOOKUP(B14,'пр.взвешивания'!B6:G63,3,FALSE)</f>
        <v>26.10.95 КМС</v>
      </c>
      <c r="E14" s="177" t="str">
        <f>VLOOKUP(B14,'пр.взвешивания'!B6:G63,4,FALSE)</f>
        <v>ЮФО Астраханская Астрахань Д</v>
      </c>
      <c r="F14" s="177" t="str">
        <f>VLOOKUP(B14,'пр.взвешивания'!B6:G63,5,FALSE)</f>
        <v>1209278568</v>
      </c>
      <c r="G14" s="177" t="str">
        <f>VLOOKUP(B14,'пр.взвешивания'!B6:G63,6,FALSE)</f>
        <v>Дуйсенов К.</v>
      </c>
    </row>
    <row r="15" spans="1:7" ht="12.75" customHeight="1">
      <c r="A15" s="176"/>
      <c r="B15" s="179"/>
      <c r="C15" s="177"/>
      <c r="D15" s="177"/>
      <c r="E15" s="177"/>
      <c r="F15" s="177"/>
      <c r="G15" s="177"/>
    </row>
    <row r="16" spans="1:7" ht="12.75" customHeight="1">
      <c r="A16" s="176" t="s">
        <v>163</v>
      </c>
      <c r="B16" s="178">
        <v>21</v>
      </c>
      <c r="C16" s="177" t="str">
        <f>VLOOKUP(B16,'пр.взвешивания'!B6:G65,2,FALSE)</f>
        <v>ХРУНИНА Екатерина Александровна</v>
      </c>
      <c r="D16" s="177" t="str">
        <f>VLOOKUP(B16,'пр.взвешивания'!B6:G65,3,FALSE)</f>
        <v>18.03.94 КМС</v>
      </c>
      <c r="E16" s="177" t="str">
        <f>VLOOKUP(B16,'пр.взвешивания'!B6:G65,4,FALSE)</f>
        <v>ЦФО Тамбовская Тамбов ЛОК</v>
      </c>
      <c r="F16" s="177" t="str">
        <f>VLOOKUP(B16,'пр.взвешивания'!B6:G65,5,FALSE)</f>
        <v>6808480016</v>
      </c>
      <c r="G16" s="177" t="str">
        <f>VLOOKUP(B16,'пр.взвешивания'!B6:G65,6,FALSE)</f>
        <v>Чумаков РИ</v>
      </c>
    </row>
    <row r="17" spans="1:7" ht="12.75" customHeight="1">
      <c r="A17" s="176"/>
      <c r="B17" s="179"/>
      <c r="C17" s="177"/>
      <c r="D17" s="177"/>
      <c r="E17" s="177"/>
      <c r="F17" s="177"/>
      <c r="G17" s="177"/>
    </row>
    <row r="18" spans="1:7" ht="12.75" customHeight="1">
      <c r="A18" s="176" t="s">
        <v>164</v>
      </c>
      <c r="B18" s="178">
        <v>10</v>
      </c>
      <c r="C18" s="177" t="str">
        <f>VLOOKUP(B18,'пр.взвешивания'!B6:G67,2,FALSE)</f>
        <v>ДЮКОВА Екатерина Леонидовна</v>
      </c>
      <c r="D18" s="177" t="str">
        <f>VLOOKUP(B18,'пр.взвешивания'!B6:G67,3,FALSE)</f>
        <v>26.02.94 КМС</v>
      </c>
      <c r="E18" s="177" t="str">
        <f>VLOOKUP(B18,'пр.взвешивания'!B6:G67,4,FALSE)</f>
        <v>СФО Кемеровская Прокопьевск МО</v>
      </c>
      <c r="F18" s="177" t="str">
        <f>VLOOKUP(B18,'пр.взвешивания'!B6:G67,5,FALSE)</f>
        <v>3207438910</v>
      </c>
      <c r="G18" s="177" t="str">
        <f>VLOOKUP(B18,'пр.взвешивания'!B6:G67,6,FALSE)</f>
        <v>Сергеев ВА</v>
      </c>
    </row>
    <row r="19" spans="1:7" ht="12.75" customHeight="1">
      <c r="A19" s="176"/>
      <c r="B19" s="179"/>
      <c r="C19" s="177"/>
      <c r="D19" s="177"/>
      <c r="E19" s="177"/>
      <c r="F19" s="177"/>
      <c r="G19" s="177"/>
    </row>
    <row r="20" spans="1:7" ht="12.75" customHeight="1">
      <c r="A20" s="176" t="s">
        <v>164</v>
      </c>
      <c r="B20" s="178">
        <v>14</v>
      </c>
      <c r="C20" s="177" t="str">
        <f>VLOOKUP(B20,'пр.взвешивания'!B6:G69,2,FALSE)</f>
        <v>ТАРАСОВА Ольга Юрьевна</v>
      </c>
      <c r="D20" s="177" t="str">
        <f>VLOOKUP(B20,'пр.взвешивания'!B6:G69,3,FALSE)</f>
        <v>25.08.93 КМС</v>
      </c>
      <c r="E20" s="177" t="str">
        <f>VLOOKUP(B20,'пр.взвешивания'!B6:G69,4,FALSE)</f>
        <v>МОСКВА МКС</v>
      </c>
      <c r="F20" s="177" t="str">
        <f>VLOOKUP(B20,'пр.взвешивания'!B6:G69,5,FALSE)</f>
        <v>4707130796</v>
      </c>
      <c r="G20" s="177" t="str">
        <f>VLOOKUP(B20,'пр.взвешивания'!B6:G69,6,FALSE)</f>
        <v>Кожавин НВ Шмаков ОВ</v>
      </c>
    </row>
    <row r="21" spans="1:7" ht="12.75" customHeight="1">
      <c r="A21" s="176"/>
      <c r="B21" s="179"/>
      <c r="C21" s="177"/>
      <c r="D21" s="177"/>
      <c r="E21" s="177"/>
      <c r="F21" s="177"/>
      <c r="G21" s="177"/>
    </row>
    <row r="22" spans="1:7" ht="12.75" customHeight="1">
      <c r="A22" s="176" t="s">
        <v>165</v>
      </c>
      <c r="B22" s="178">
        <v>3</v>
      </c>
      <c r="C22" s="177" t="str">
        <f>VLOOKUP(B22,'пр.взвешивания'!B6:G71,2,FALSE)</f>
        <v>ГУСЕВА Ксения Андреевна</v>
      </c>
      <c r="D22" s="177" t="str">
        <f>VLOOKUP(B22,'пр.взвешивания'!B6:G71,3,FALSE)</f>
        <v>20.01.94 КМС</v>
      </c>
      <c r="E22" s="177" t="str">
        <f>VLOOKUP(B22,'пр.взвешивания'!B6:G71,4,FALSE)</f>
        <v>С.П МО</v>
      </c>
      <c r="F22" s="177" t="str">
        <f>VLOOKUP(B22,'пр.взвешивания'!B6:G71,5,FALSE)</f>
        <v>4008479613</v>
      </c>
      <c r="G22" s="177" t="str">
        <f>VLOOKUP(B22,'пр.взвешивания'!B6:G71,6,FALSE)</f>
        <v>Гусева СВ</v>
      </c>
    </row>
    <row r="23" spans="1:7" ht="12.75" customHeight="1">
      <c r="A23" s="176"/>
      <c r="B23" s="179"/>
      <c r="C23" s="177"/>
      <c r="D23" s="177"/>
      <c r="E23" s="177"/>
      <c r="F23" s="177"/>
      <c r="G23" s="177"/>
    </row>
    <row r="24" spans="1:7" ht="12.75" customHeight="1">
      <c r="A24" s="176" t="s">
        <v>165</v>
      </c>
      <c r="B24" s="178">
        <v>11</v>
      </c>
      <c r="C24" s="177" t="str">
        <f>VLOOKUP(B24,'пр.взвешивания'!B6:G73,2,FALSE)</f>
        <v>КОВАЛЕВА Анастасия Андреевна</v>
      </c>
      <c r="D24" s="177" t="str">
        <f>VLOOKUP(B24,'пр.взвешивания'!B6:G73,3,FALSE)</f>
        <v>20.01.94 КМС</v>
      </c>
      <c r="E24" s="177" t="str">
        <f>VLOOKUP(B24,'пр.взвешивания'!B6:G73,4,FALSE)</f>
        <v>ЦФО Тульская Тула МО</v>
      </c>
      <c r="F24" s="177" t="str">
        <f>VLOOKUP(B24,'пр.взвешивания'!B6:G73,5,FALSE)</f>
        <v>7007986693</v>
      </c>
      <c r="G24" s="177" t="str">
        <f>VLOOKUP(B24,'пр.взвешивания'!B6:G73,6,FALSE)</f>
        <v>Савельев ВП Ратаев  ИВ</v>
      </c>
    </row>
    <row r="25" spans="1:7" ht="12.75" customHeight="1">
      <c r="A25" s="176"/>
      <c r="B25" s="179"/>
      <c r="C25" s="177"/>
      <c r="D25" s="177"/>
      <c r="E25" s="177"/>
      <c r="F25" s="177"/>
      <c r="G25" s="177"/>
    </row>
    <row r="26" spans="1:7" ht="12.75" customHeight="1">
      <c r="A26" s="176" t="s">
        <v>165</v>
      </c>
      <c r="B26" s="178">
        <v>15</v>
      </c>
      <c r="C26" s="177" t="str">
        <f>VLOOKUP(B26,'пр.взвешивания'!B6:G75,2,FALSE)</f>
        <v>ЛУКЬЯНЧУК Оксана Юрьевна</v>
      </c>
      <c r="D26" s="177" t="str">
        <f>VLOOKUP(B26,'пр.взвешивания'!B6:G75,3,FALSE)</f>
        <v>14.09.93 КМС</v>
      </c>
      <c r="E26" s="177" t="str">
        <f>VLOOKUP(B26,'пр.взвешивания'!B6:G75,4,FALSE)</f>
        <v>ДВФО Приморский Владивосток МО</v>
      </c>
      <c r="F26" s="177" t="str">
        <f>VLOOKUP(B26,'пр.взвешивания'!B6:G75,5,FALSE)</f>
        <v>0507393242</v>
      </c>
      <c r="G26" s="177" t="str">
        <f>VLOOKUP(B26,'пр.взвешивания'!B6:G75,6,FALSE)</f>
        <v>Леонтьев ЮА Фалеева ОА</v>
      </c>
    </row>
    <row r="27" spans="1:7" ht="12.75" customHeight="1">
      <c r="A27" s="176"/>
      <c r="B27" s="179"/>
      <c r="C27" s="177"/>
      <c r="D27" s="177"/>
      <c r="E27" s="177"/>
      <c r="F27" s="177"/>
      <c r="G27" s="177"/>
    </row>
    <row r="28" spans="1:7" ht="12.75" customHeight="1">
      <c r="A28" s="176" t="s">
        <v>165</v>
      </c>
      <c r="B28" s="178">
        <v>18</v>
      </c>
      <c r="C28" s="177" t="str">
        <f>VLOOKUP(B28,'пр.взвешивания'!B6:G77,2,FALSE)</f>
        <v>МОГИЛЬНИКОВА Виктория Юрьевна</v>
      </c>
      <c r="D28" s="177" t="str">
        <f>VLOOKUP(B28,'пр.взвешивания'!B6:G77,3,FALSE)</f>
        <v>26.07.93 КМС</v>
      </c>
      <c r="E28" s="177" t="str">
        <f>VLOOKUP(B28,'пр.взвешивания'!B6:G77,4,FALSE)</f>
        <v>СФО Томская Северск МО</v>
      </c>
      <c r="F28" s="177" t="str">
        <f>VLOOKUP(B28,'пр.взвешивания'!B6:G77,5,FALSE)</f>
        <v>6904034496</v>
      </c>
      <c r="G28" s="177" t="str">
        <f>VLOOKUP(B28,'пр.взвешивания'!B6:G77,6,FALSE)</f>
        <v>Вышегородцев ДЕ Вахмистрова НА</v>
      </c>
    </row>
    <row r="29" spans="1:7" ht="12.75" customHeight="1">
      <c r="A29" s="176"/>
      <c r="B29" s="179"/>
      <c r="C29" s="177"/>
      <c r="D29" s="177"/>
      <c r="E29" s="177"/>
      <c r="F29" s="177"/>
      <c r="G29" s="177"/>
    </row>
    <row r="30" spans="1:7" ht="12.75" customHeight="1">
      <c r="A30" s="176" t="s">
        <v>166</v>
      </c>
      <c r="B30" s="178">
        <v>5</v>
      </c>
      <c r="C30" s="177" t="str">
        <f>VLOOKUP(B30,'пр.взвешивания'!B6:G79,2,FALSE)</f>
        <v>МИТИНА Ольга Александровна</v>
      </c>
      <c r="D30" s="177">
        <f>VLOOKUP(B30,'пр.взвешивания'!B6:G79,3,FALSE)</f>
        <v>34523</v>
      </c>
      <c r="E30" s="177" t="str">
        <f>VLOOKUP(B30,'пр.взвешивания'!B6:G79,4,FALSE)</f>
        <v>ДВФО Приморский Владивосток МО</v>
      </c>
      <c r="F30" s="177" t="str">
        <f>VLOOKUP(B30,'пр.взвешивания'!B6:G79,5,FALSE)</f>
        <v>0508561387</v>
      </c>
      <c r="G30" s="177" t="str">
        <f>VLOOKUP(B30,'пр.взвешивания'!B6:G79,6,FALSE)</f>
        <v>Леонтьев ЮА Фалеева ОА</v>
      </c>
    </row>
    <row r="31" spans="1:7" ht="12.75" customHeight="1">
      <c r="A31" s="176"/>
      <c r="B31" s="179"/>
      <c r="C31" s="177"/>
      <c r="D31" s="177"/>
      <c r="E31" s="177"/>
      <c r="F31" s="177"/>
      <c r="G31" s="177"/>
    </row>
    <row r="32" spans="1:7" ht="12.75" customHeight="1">
      <c r="A32" s="176" t="s">
        <v>166</v>
      </c>
      <c r="B32" s="178">
        <v>8</v>
      </c>
      <c r="C32" s="177" t="str">
        <f>VLOOKUP(B32,'пр.взвешивания'!B6:G81,2,FALSE)</f>
        <v>УЛЬЯНИЧ Вероника Викторовна</v>
      </c>
      <c r="D32" s="177" t="str">
        <f>VLOOKUP(B32,'пр.взвешивания'!B6:G81,3,FALSE)</f>
        <v>28.07.94 КМС</v>
      </c>
      <c r="E32" s="177" t="str">
        <f>VLOOKUP(B32,'пр.взвешивания'!B6:G81,4,FALSE)</f>
        <v>СЗФО Р.Карелия Петрозаводск ПР</v>
      </c>
      <c r="F32" s="177" t="str">
        <f>VLOOKUP(B32,'пр.взвешивания'!B6:G81,5,FALSE)</f>
        <v>4708181004</v>
      </c>
      <c r="G32" s="177" t="str">
        <f>VLOOKUP(B32,'пр.взвешивания'!B6:G81,6,FALSE)</f>
        <v>Лоптунов АВ Шег</v>
      </c>
    </row>
    <row r="33" spans="1:7" ht="12.75" customHeight="1">
      <c r="A33" s="176"/>
      <c r="B33" s="179"/>
      <c r="C33" s="177"/>
      <c r="D33" s="177"/>
      <c r="E33" s="177"/>
      <c r="F33" s="177"/>
      <c r="G33" s="177"/>
    </row>
    <row r="34" spans="1:7" ht="12.75">
      <c r="A34" s="176" t="s">
        <v>166</v>
      </c>
      <c r="B34" s="178">
        <v>13</v>
      </c>
      <c r="C34" s="177" t="str">
        <f>VLOOKUP(B34,'пр.взвешивания'!B6:G83,2,FALSE)</f>
        <v>ДРЕВО Екатерина И горевна</v>
      </c>
      <c r="D34" s="177" t="str">
        <f>VLOOKUP(B34,'пр.взвешивания'!B6:G83,3,FALSE)</f>
        <v>04.01.93 КМС</v>
      </c>
      <c r="E34" s="177" t="str">
        <f>VLOOKUP(B34,'пр.взвешивания'!B6:G83,4,FALSE)</f>
        <v>ЦФО Московскя Коломна МО</v>
      </c>
      <c r="F34" s="177" t="str">
        <f>VLOOKUP(B34,'пр.взвешивания'!B6:G83,5,FALSE)</f>
        <v>4607617185</v>
      </c>
      <c r="G34" s="177" t="str">
        <f>VLOOKUP(B34,'пр.взвешивания'!B6:G83,6,FALSE)</f>
        <v>Древо ИН</v>
      </c>
    </row>
    <row r="35" spans="1:7" ht="12.75" customHeight="1">
      <c r="A35" s="176"/>
      <c r="B35" s="179"/>
      <c r="C35" s="177"/>
      <c r="D35" s="177"/>
      <c r="E35" s="177"/>
      <c r="F35" s="177"/>
      <c r="G35" s="177"/>
    </row>
    <row r="36" spans="1:7" ht="12.75" customHeight="1">
      <c r="A36" s="176" t="s">
        <v>166</v>
      </c>
      <c r="B36" s="178">
        <v>20</v>
      </c>
      <c r="C36" s="177" t="str">
        <f>VLOOKUP(B36,'пр.взвешивания'!B6:G85,2,FALSE)</f>
        <v>ЛЯШЕНКО Яна Вячеславовна</v>
      </c>
      <c r="D36" s="177" t="str">
        <f>VLOOKUP(B36,'пр.взвешивания'!B6:G85,3,FALSE)</f>
        <v>08.06.95 1</v>
      </c>
      <c r="E36" s="177" t="str">
        <f>VLOOKUP(B36,'пр.взвешивания'!B6:G85,4,FALSE)</f>
        <v>ЦФО Тверская Ржев МО</v>
      </c>
      <c r="F36" s="177" t="str">
        <f>VLOOKUP(B36,'пр.взвешивания'!B6:G85,5,FALSE)</f>
        <v>2808956719</v>
      </c>
      <c r="G36" s="177" t="str">
        <f>VLOOKUP(B36,'пр.взвешивания'!B6:G85,6,FALSE)</f>
        <v>Образцов АН Крылов ЕС</v>
      </c>
    </row>
    <row r="37" spans="1:7" ht="12.75" customHeight="1">
      <c r="A37" s="176"/>
      <c r="B37" s="179"/>
      <c r="C37" s="177"/>
      <c r="D37" s="177"/>
      <c r="E37" s="177"/>
      <c r="F37" s="177"/>
      <c r="G37" s="177"/>
    </row>
    <row r="38" spans="1:7" ht="12.75">
      <c r="A38" s="176" t="s">
        <v>167</v>
      </c>
      <c r="B38" s="178">
        <v>6</v>
      </c>
      <c r="C38" s="177" t="str">
        <f>VLOOKUP(B38,'пр.взвешивания'!B6:G87,2,FALSE)</f>
        <v>ХУСАИНОВА Юлия Михайлова</v>
      </c>
      <c r="D38" s="177" t="str">
        <f>VLOOKUP(B38,'пр.взвешивания'!B6:G87,3,FALSE)</f>
        <v>17.06.95 1</v>
      </c>
      <c r="E38" s="177" t="str">
        <f>VLOOKUP(B38,'пр.взвешивания'!B6:G87,4,FALSE)</f>
        <v>УФО Челябинская Челябинск МО</v>
      </c>
      <c r="F38" s="177" t="str">
        <f>VLOOKUP(B38,'пр.взвешивания'!B6:G87,5,FALSE)</f>
        <v>6508572558</v>
      </c>
      <c r="G38" s="177" t="str">
        <f>VLOOKUP(B38,'пр.взвешивания'!B6:G87,6,FALSE)</f>
        <v>Брызгалов ВА</v>
      </c>
    </row>
    <row r="39" spans="1:7" ht="12.75" customHeight="1">
      <c r="A39" s="176"/>
      <c r="B39" s="179"/>
      <c r="C39" s="177"/>
      <c r="D39" s="177"/>
      <c r="E39" s="177"/>
      <c r="F39" s="177"/>
      <c r="G39" s="177"/>
    </row>
    <row r="40" spans="1:7" ht="12.75" customHeight="1">
      <c r="A40" s="176" t="s">
        <v>167</v>
      </c>
      <c r="B40" s="178">
        <v>9</v>
      </c>
      <c r="C40" s="177" t="str">
        <f>VLOOKUP(B40,'пр.взвешивания'!B6:G89,2,FALSE)</f>
        <v>САЛЬНИКОВА Алина Геннадьевна</v>
      </c>
      <c r="D40" s="177" t="str">
        <f>VLOOKUP(B40,'пр.взвешивания'!B6:G89,3,FALSE)</f>
        <v>28.06.94 1</v>
      </c>
      <c r="E40" s="177" t="str">
        <f>VLOOKUP(B40,'пр.взвешивания'!B6:G89,4,FALSE)</f>
        <v>ЦФО Тверская Торжок МО</v>
      </c>
      <c r="F40" s="177" t="str">
        <f>VLOOKUP(B40,'пр.взвешивания'!B6:G40,5,FALSE)</f>
        <v>2808889564</v>
      </c>
      <c r="G40" s="177" t="str">
        <f>VLOOKUP(B40,'пр.взвешивания'!B6:G89,6,FALSE)</f>
        <v>Кулагин СВ</v>
      </c>
    </row>
    <row r="41" spans="1:7" ht="12.75" customHeight="1">
      <c r="A41" s="176"/>
      <c r="B41" s="179"/>
      <c r="C41" s="177"/>
      <c r="D41" s="177"/>
      <c r="E41" s="177"/>
      <c r="F41" s="177"/>
      <c r="G41" s="177"/>
    </row>
    <row r="42" spans="1:7" ht="12.75" customHeight="1">
      <c r="A42" s="176" t="s">
        <v>167</v>
      </c>
      <c r="B42" s="178">
        <v>16</v>
      </c>
      <c r="C42" s="177" t="str">
        <f>VLOOKUP(B42,'пр.взвешивания'!B6:G91,2,FALSE)</f>
        <v>ЧУЧАЛИНА Наталья Андреевна</v>
      </c>
      <c r="D42" s="177" t="str">
        <f>VLOOKUP(B42,'пр.взвешивания'!B6:G91,3,FALSE)</f>
        <v>20.02.94 КМС</v>
      </c>
      <c r="E42" s="177" t="str">
        <f>VLOOKUP(B42,'пр.взвешивания'!B6:G91,4,FALSE)</f>
        <v>СФО Кемеровская Прокопьевск МО</v>
      </c>
      <c r="F42" s="177" t="str">
        <f>VLOOKUP(B42,'пр.взвешивания'!B6:G91,5,FALSE)</f>
        <v>320743959</v>
      </c>
      <c r="G42" s="177" t="str">
        <f>VLOOKUP(B42,'пр.взвешивания'!B6:G91,6,FALSE)</f>
        <v>Сергеев ВА</v>
      </c>
    </row>
    <row r="43" spans="1:7" ht="12.75" customHeight="1">
      <c r="A43" s="176"/>
      <c r="B43" s="179"/>
      <c r="C43" s="177"/>
      <c r="D43" s="177"/>
      <c r="E43" s="177"/>
      <c r="F43" s="177"/>
      <c r="G43" s="177"/>
    </row>
    <row r="44" spans="1:7" ht="12.75" customHeight="1">
      <c r="A44" s="176" t="s">
        <v>167</v>
      </c>
      <c r="B44" s="178">
        <v>19</v>
      </c>
      <c r="C44" s="177" t="str">
        <f>VLOOKUP(B44,'пр.взвешивания'!B6:G93,2,FALSE)</f>
        <v>ТЕРЗИ Ирина Николаевна</v>
      </c>
      <c r="D44" s="177" t="str">
        <f>VLOOKUP(B44,'пр.взвешивания'!B6:G93,3,FALSE)</f>
        <v>18.05.95 1</v>
      </c>
      <c r="E44" s="177" t="str">
        <f>VLOOKUP(B44,'пр.взвешивания'!B6:G93,4,FALSE)</f>
        <v>УФО ХМАО-ЮГРА Радужный МО</v>
      </c>
      <c r="F44" s="177" t="str">
        <f>VLOOKUP(B44,'пр.взвешивания'!B6:G93,5,FALSE)</f>
        <v>6708903971</v>
      </c>
      <c r="G44" s="177" t="str">
        <f>VLOOKUP(B44,'пр.взвешивания'!B6:G93,6,FALSE)</f>
        <v>Агеев ОВ</v>
      </c>
    </row>
    <row r="45" spans="1:7" ht="12.75" customHeight="1">
      <c r="A45" s="176"/>
      <c r="B45" s="179"/>
      <c r="C45" s="177"/>
      <c r="D45" s="177"/>
      <c r="E45" s="177"/>
      <c r="F45" s="177"/>
      <c r="G45" s="177"/>
    </row>
    <row r="46" spans="1:7" ht="12.75">
      <c r="A46" s="176" t="s">
        <v>168</v>
      </c>
      <c r="B46" s="178">
        <v>4</v>
      </c>
      <c r="C46" s="177" t="str">
        <f>VLOOKUP(B46,'пр.взвешивания'!B6:G95,2,FALSE)</f>
        <v>ТАШТИМИРОВА Айгуль Галейевна</v>
      </c>
      <c r="D46" s="177" t="str">
        <f>VLOOKUP(B46,'пр.взвешивания'!B6:G95,3,FALSE)</f>
        <v>11.03.93 КМС</v>
      </c>
      <c r="E46" s="177" t="str">
        <f>VLOOKUP(B46,'пр.взвешивания'!B6:G95,4,FALSE)</f>
        <v>УФО Тюменская Тюмень МО</v>
      </c>
      <c r="F46" s="177" t="str">
        <f>VLOOKUP(B46,'пр.взвешивания'!B6:G95,5,FALSE)</f>
        <v>7106501413</v>
      </c>
      <c r="G46" s="177" t="str">
        <f>VLOOKUP(B46,'пр.взвешивания'!B6:G95,6,FALSE)</f>
        <v>Вуколов АВ Буклаускас АА</v>
      </c>
    </row>
    <row r="47" spans="1:7" ht="12.75">
      <c r="A47" s="176"/>
      <c r="B47" s="179"/>
      <c r="C47" s="177"/>
      <c r="D47" s="177"/>
      <c r="E47" s="177"/>
      <c r="F47" s="177"/>
      <c r="G47" s="177"/>
    </row>
    <row r="49" spans="1:7" ht="15.75">
      <c r="A49" s="19" t="str">
        <f>HYPERLINK('[2]реквизиты'!$A$6)</f>
        <v>Гл. судья, судья МК</v>
      </c>
      <c r="B49" s="20"/>
      <c r="C49" s="20"/>
      <c r="D49" s="22"/>
      <c r="E49" s="115"/>
      <c r="F49" s="3"/>
      <c r="G49" s="116" t="str">
        <f>HYPERLINK('[2]реквизиты'!$G$6)</f>
        <v>Р.Г. Мухаметшин</v>
      </c>
    </row>
    <row r="50" spans="1:7" ht="15.75">
      <c r="A50" s="20"/>
      <c r="B50" s="20"/>
      <c r="C50" s="108"/>
      <c r="D50" s="22"/>
      <c r="E50" s="115"/>
      <c r="F50" s="3"/>
      <c r="G50" s="117" t="str">
        <f>HYPERLINK('[2]реквизиты'!$G$7)</f>
        <v>/г. Краснокамск/</v>
      </c>
    </row>
    <row r="51" spans="4:7" ht="12.75">
      <c r="D51" s="3"/>
      <c r="E51" s="3"/>
      <c r="F51" s="3"/>
      <c r="G51" s="3"/>
    </row>
    <row r="52" spans="4:7" ht="12.75">
      <c r="D52" s="3"/>
      <c r="E52" s="3"/>
      <c r="F52" s="3"/>
      <c r="G52" s="3"/>
    </row>
    <row r="53" spans="1:7" ht="15.75">
      <c r="A53" s="19" t="str">
        <f>HYPERLINK('[3]реквизиты'!$A$22)</f>
        <v>Гл. секретарь, судья МК</v>
      </c>
      <c r="B53" s="20"/>
      <c r="C53" s="20"/>
      <c r="D53" s="22"/>
      <c r="E53" s="115"/>
      <c r="F53" s="115"/>
      <c r="G53" s="116" t="str">
        <f>HYPERLINK('[2]реквизиты'!$G$8)</f>
        <v>Н.Ю. Глушкова</v>
      </c>
    </row>
    <row r="54" spans="1:7" ht="12.75">
      <c r="A54" s="21"/>
      <c r="B54" s="21"/>
      <c r="C54" s="21"/>
      <c r="D54" s="22"/>
      <c r="E54" s="22"/>
      <c r="F54" s="22"/>
      <c r="G54" s="117" t="str">
        <f>HYPERLINK('[2]реквизиты'!$G$9)</f>
        <v>/г. Рязань/</v>
      </c>
    </row>
    <row r="55" spans="4:7" ht="12.75">
      <c r="D55" s="3"/>
      <c r="E55" s="3"/>
      <c r="F55" s="3"/>
      <c r="G55" s="3"/>
    </row>
    <row r="56" spans="4:7" ht="12.75">
      <c r="D56" s="3"/>
      <c r="E56" s="3"/>
      <c r="F56" s="3"/>
      <c r="G56" s="3"/>
    </row>
  </sheetData>
  <mergeCells count="159">
    <mergeCell ref="E4:E5"/>
    <mergeCell ref="F4:F5"/>
    <mergeCell ref="G4:G5"/>
    <mergeCell ref="A2:C2"/>
    <mergeCell ref="A4:A5"/>
    <mergeCell ref="B4:B5"/>
    <mergeCell ref="C4:C5"/>
    <mergeCell ref="D4:D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A44:A45"/>
    <mergeCell ref="B44:B45"/>
    <mergeCell ref="C44:C45"/>
    <mergeCell ref="F40:F41"/>
    <mergeCell ref="B40:B41"/>
    <mergeCell ref="C40:C41"/>
    <mergeCell ref="D40:D41"/>
    <mergeCell ref="E40:E41"/>
    <mergeCell ref="A42:A43"/>
    <mergeCell ref="B42:B43"/>
    <mergeCell ref="E44:E45"/>
    <mergeCell ref="F44:F45"/>
    <mergeCell ref="G44:G45"/>
    <mergeCell ref="G40:G41"/>
    <mergeCell ref="F38:F39"/>
    <mergeCell ref="C42:C43"/>
    <mergeCell ref="D42:D43"/>
    <mergeCell ref="G38:G39"/>
    <mergeCell ref="A1:G1"/>
    <mergeCell ref="A40:A41"/>
    <mergeCell ref="D44:D45"/>
    <mergeCell ref="D2:G2"/>
    <mergeCell ref="A3:C3"/>
    <mergeCell ref="F3:G3"/>
    <mergeCell ref="E42:E43"/>
    <mergeCell ref="F42:F43"/>
    <mergeCell ref="G42:G43"/>
    <mergeCell ref="E38:E39"/>
    <mergeCell ref="A46:A47"/>
    <mergeCell ref="F46:F47"/>
    <mergeCell ref="G46:G47"/>
    <mergeCell ref="B46:B47"/>
    <mergeCell ref="C46:C47"/>
    <mergeCell ref="D46:D47"/>
    <mergeCell ref="E46:E47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C76"/>
  <sheetViews>
    <sheetView tabSelected="1" workbookViewId="0" topLeftCell="A23">
      <selection activeCell="A1" sqref="A1:V50"/>
    </sheetView>
  </sheetViews>
  <sheetFormatPr defaultColWidth="9.140625" defaultRowHeight="12.75"/>
  <cols>
    <col min="1" max="1" width="4.140625" style="0" customWidth="1"/>
    <col min="2" max="2" width="16.7109375" style="0" customWidth="1"/>
    <col min="3" max="3" width="7.57421875" style="0" customWidth="1"/>
    <col min="4" max="4" width="12.28125" style="0" customWidth="1"/>
    <col min="5" max="10" width="4.7109375" style="0" customWidth="1"/>
    <col min="11" max="11" width="5.421875" style="0" customWidth="1"/>
    <col min="12" max="12" width="4.28125" style="0" customWidth="1"/>
    <col min="13" max="13" width="4.7109375" style="0" customWidth="1"/>
    <col min="14" max="14" width="16.140625" style="0" customWidth="1"/>
    <col min="15" max="15" width="7.57421875" style="0" customWidth="1"/>
    <col min="17" max="21" width="4.7109375" style="0" customWidth="1"/>
    <col min="22" max="22" width="4.140625" style="0" customWidth="1"/>
  </cols>
  <sheetData>
    <row r="1" spans="1:22" ht="18.75" customHeight="1" thickBot="1">
      <c r="A1" s="180" t="s">
        <v>38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</row>
    <row r="2" spans="1:29" ht="15.75" customHeight="1" thickBot="1">
      <c r="A2" s="11"/>
      <c r="B2" s="189" t="s">
        <v>37</v>
      </c>
      <c r="C2" s="206"/>
      <c r="D2" s="206"/>
      <c r="E2" s="206"/>
      <c r="F2" s="206"/>
      <c r="G2" s="206"/>
      <c r="H2" s="206"/>
      <c r="I2" s="206"/>
      <c r="J2" s="206"/>
      <c r="M2" s="181" t="str">
        <f>HYPERLINK('[2]реквизиты'!$A$2)</f>
        <v>Первенство России среди девушек 1993-94 гг.р.</v>
      </c>
      <c r="N2" s="182"/>
      <c r="O2" s="182"/>
      <c r="P2" s="182"/>
      <c r="Q2" s="182"/>
      <c r="R2" s="182"/>
      <c r="S2" s="182"/>
      <c r="T2" s="182"/>
      <c r="U2" s="182"/>
      <c r="V2" s="183"/>
      <c r="W2" s="98"/>
      <c r="X2" s="98"/>
      <c r="Y2" s="96"/>
      <c r="Z2" s="12"/>
      <c r="AA2" s="12"/>
      <c r="AB2" s="12"/>
      <c r="AC2" s="12"/>
    </row>
    <row r="3" spans="1:25" ht="16.5" customHeight="1" thickBot="1">
      <c r="A3" s="23" t="s">
        <v>9</v>
      </c>
      <c r="B3" s="207" t="str">
        <f>HYPERLINK('[2]реквизиты'!$A$3)</f>
        <v>11-15 февраля 2011 г.    г. Челябинск</v>
      </c>
      <c r="C3" s="207"/>
      <c r="D3" s="207"/>
      <c r="E3" s="207"/>
      <c r="F3" s="207"/>
      <c r="G3" s="207"/>
      <c r="H3" s="207"/>
      <c r="I3" s="207"/>
      <c r="J3" s="207"/>
      <c r="K3" s="207"/>
      <c r="M3" s="23" t="s">
        <v>7</v>
      </c>
      <c r="N3" s="23"/>
      <c r="Q3" s="185" t="str">
        <f>HYPERLINK('пр.взвешивания'!E3)</f>
        <v>в.к.     52       кг.</v>
      </c>
      <c r="R3" s="192"/>
      <c r="S3" s="192"/>
      <c r="T3" s="192"/>
      <c r="U3" s="192"/>
      <c r="V3" s="192"/>
      <c r="W3" s="99"/>
      <c r="X3" s="99"/>
      <c r="Y3" s="97"/>
    </row>
    <row r="4" spans="1:24" ht="11.25" customHeight="1" thickBot="1">
      <c r="A4" s="231" t="s">
        <v>0</v>
      </c>
      <c r="B4" s="231" t="s">
        <v>1</v>
      </c>
      <c r="C4" s="231" t="s">
        <v>2</v>
      </c>
      <c r="D4" s="231" t="s">
        <v>3</v>
      </c>
      <c r="E4" s="246" t="s">
        <v>4</v>
      </c>
      <c r="F4" s="247"/>
      <c r="G4" s="247"/>
      <c r="H4" s="247"/>
      <c r="I4" s="247"/>
      <c r="J4" s="248"/>
      <c r="K4" s="231" t="s">
        <v>5</v>
      </c>
      <c r="L4" s="231" t="s">
        <v>6</v>
      </c>
      <c r="M4" s="244" t="s">
        <v>0</v>
      </c>
      <c r="N4" s="244" t="s">
        <v>1</v>
      </c>
      <c r="O4" s="244" t="s">
        <v>2</v>
      </c>
      <c r="P4" s="244" t="s">
        <v>3</v>
      </c>
      <c r="Q4" s="249" t="s">
        <v>4</v>
      </c>
      <c r="R4" s="250"/>
      <c r="S4" s="250"/>
      <c r="T4" s="250"/>
      <c r="U4" s="244" t="s">
        <v>5</v>
      </c>
      <c r="V4" s="244" t="s">
        <v>6</v>
      </c>
      <c r="W4" s="4"/>
      <c r="X4" s="4"/>
    </row>
    <row r="5" spans="1:24" ht="13.5" customHeight="1" thickBot="1">
      <c r="A5" s="232"/>
      <c r="B5" s="232"/>
      <c r="C5" s="232"/>
      <c r="D5" s="232"/>
      <c r="E5" s="24">
        <v>1</v>
      </c>
      <c r="F5" s="25">
        <v>2</v>
      </c>
      <c r="G5" s="26">
        <v>3</v>
      </c>
      <c r="H5" s="25">
        <v>4</v>
      </c>
      <c r="I5" s="25">
        <v>5</v>
      </c>
      <c r="J5" s="27">
        <v>6</v>
      </c>
      <c r="K5" s="232"/>
      <c r="L5" s="232"/>
      <c r="M5" s="245"/>
      <c r="N5" s="245"/>
      <c r="O5" s="245"/>
      <c r="P5" s="245"/>
      <c r="Q5" s="28">
        <v>1</v>
      </c>
      <c r="R5" s="29">
        <v>2</v>
      </c>
      <c r="S5" s="30">
        <v>3</v>
      </c>
      <c r="T5" s="29">
        <v>4</v>
      </c>
      <c r="U5" s="245"/>
      <c r="V5" s="245"/>
      <c r="W5" s="4"/>
      <c r="X5" s="4"/>
    </row>
    <row r="6" spans="1:24" ht="11.25" customHeight="1">
      <c r="A6" s="233">
        <v>1</v>
      </c>
      <c r="B6" s="234" t="str">
        <f>VLOOKUP(A6,'пр.взвешивания'!B6:E47,2,FALSE)</f>
        <v>СЕЛЬВЯН Кристина Ншановна</v>
      </c>
      <c r="C6" s="235" t="str">
        <f>VLOOKUP(A6,'пр.взвешивания'!B6:F47,3,FALSE)</f>
        <v>03.02.93 1</v>
      </c>
      <c r="D6" s="236" t="str">
        <f>VLOOKUP(A6,'пр.взвешивания'!B6:G47,4,FALSE)</f>
        <v>ЮФО Ростовская  Гуково МО</v>
      </c>
      <c r="E6" s="119"/>
      <c r="F6" s="120">
        <v>3</v>
      </c>
      <c r="G6" s="121">
        <v>3</v>
      </c>
      <c r="H6" s="120">
        <v>4</v>
      </c>
      <c r="I6" s="121">
        <v>3</v>
      </c>
      <c r="J6" s="122">
        <v>4</v>
      </c>
      <c r="K6" s="230">
        <f>SUM(E6:J6)</f>
        <v>17</v>
      </c>
      <c r="L6" s="209">
        <v>1</v>
      </c>
      <c r="M6" s="221">
        <v>1</v>
      </c>
      <c r="N6" s="234" t="str">
        <f>VLOOKUP(M6,'пр.взвешивания'!B6:Q47,2,FALSE)</f>
        <v>СЕЛЬВЯН Кристина Ншановна</v>
      </c>
      <c r="O6" s="197" t="str">
        <f>VLOOKUP(M6,'пр.взвешивания'!B6:R47,3,FALSE)</f>
        <v>03.02.93 1</v>
      </c>
      <c r="P6" s="199" t="str">
        <f>VLOOKUP(M6,'пр.взвешивания'!B6:S47,4,FALSE)</f>
        <v>ЮФО Ростовская  Гуково МО</v>
      </c>
      <c r="Q6" s="31"/>
      <c r="R6" s="32">
        <v>1</v>
      </c>
      <c r="S6" s="32">
        <v>3</v>
      </c>
      <c r="T6" s="33">
        <v>3</v>
      </c>
      <c r="U6" s="201">
        <f>SUM(Q6:T6)</f>
        <v>7</v>
      </c>
      <c r="V6" s="228">
        <v>2</v>
      </c>
      <c r="W6" s="4"/>
      <c r="X6" s="4"/>
    </row>
    <row r="7" spans="1:24" ht="11.25" customHeight="1">
      <c r="A7" s="210"/>
      <c r="B7" s="211"/>
      <c r="C7" s="213"/>
      <c r="D7" s="218"/>
      <c r="E7" s="123"/>
      <c r="F7" s="124"/>
      <c r="G7" s="125"/>
      <c r="H7" s="124" t="s">
        <v>155</v>
      </c>
      <c r="I7" s="125"/>
      <c r="J7" s="126"/>
      <c r="K7" s="225"/>
      <c r="L7" s="205"/>
      <c r="M7" s="193"/>
      <c r="N7" s="211"/>
      <c r="O7" s="198"/>
      <c r="P7" s="200"/>
      <c r="Q7" s="34"/>
      <c r="R7" s="35"/>
      <c r="S7" s="35"/>
      <c r="T7" s="36"/>
      <c r="U7" s="202"/>
      <c r="V7" s="229"/>
      <c r="W7" s="4"/>
      <c r="X7" s="4"/>
    </row>
    <row r="8" spans="1:24" ht="11.25" customHeight="1">
      <c r="A8" s="210">
        <v>2</v>
      </c>
      <c r="B8" s="195" t="str">
        <f>VLOOKUP(A8,'пр.взвешивания'!B6:E49,2,FALSE)</f>
        <v>МУХТАРОВА Гульфия Рубиновна</v>
      </c>
      <c r="C8" s="212" t="str">
        <f>VLOOKUP(A8,'пр.взвешивания'!B6:F49,3,FALSE)</f>
        <v>26.10.95 КМС</v>
      </c>
      <c r="D8" s="216" t="str">
        <f>VLOOKUP(A8,'пр.взвешивания'!B6:G49,4,FALSE)</f>
        <v>ЮФО Астраханская Астрахань Д</v>
      </c>
      <c r="E8" s="127">
        <v>1</v>
      </c>
      <c r="F8" s="128"/>
      <c r="G8" s="127">
        <v>3</v>
      </c>
      <c r="H8" s="129">
        <v>4</v>
      </c>
      <c r="I8" s="127">
        <v>1</v>
      </c>
      <c r="J8" s="130">
        <v>3.5</v>
      </c>
      <c r="K8" s="225">
        <f>SUM(E8:J8)</f>
        <v>12.5</v>
      </c>
      <c r="L8" s="205">
        <v>2</v>
      </c>
      <c r="M8" s="193">
        <v>7</v>
      </c>
      <c r="N8" s="195" t="str">
        <f>VLOOKUP(M8,'пр.взвешивания'!B6:Q49,2,FALSE)</f>
        <v>ХАЛИКОВА Анжелика Ринатовна</v>
      </c>
      <c r="O8" s="203" t="str">
        <f>VLOOKUP(M8,'пр.взвешивания'!B6:R49,3,FALSE)</f>
        <v>23.05.93 1</v>
      </c>
      <c r="P8" s="227" t="str">
        <f>VLOOKUP(M8,'пр.взвешивания'!B6:S49,4,FALSE)</f>
        <v>ПФО Татарстан Н.Челны ПР  </v>
      </c>
      <c r="Q8" s="37">
        <v>3</v>
      </c>
      <c r="R8" s="38"/>
      <c r="S8" s="39">
        <v>3</v>
      </c>
      <c r="T8" s="37">
        <v>1</v>
      </c>
      <c r="U8" s="202">
        <f>SUM(Q8:T8)</f>
        <v>7</v>
      </c>
      <c r="V8" s="229">
        <v>1</v>
      </c>
      <c r="W8" s="4"/>
      <c r="X8" s="4"/>
    </row>
    <row r="9" spans="1:24" ht="11.25" customHeight="1">
      <c r="A9" s="210"/>
      <c r="B9" s="211"/>
      <c r="C9" s="213"/>
      <c r="D9" s="218"/>
      <c r="E9" s="125"/>
      <c r="F9" s="131"/>
      <c r="G9" s="125"/>
      <c r="H9" s="124" t="s">
        <v>149</v>
      </c>
      <c r="I9" s="125"/>
      <c r="J9" s="126"/>
      <c r="K9" s="225"/>
      <c r="L9" s="205"/>
      <c r="M9" s="193"/>
      <c r="N9" s="211"/>
      <c r="O9" s="198"/>
      <c r="P9" s="200"/>
      <c r="Q9" s="40"/>
      <c r="R9" s="41"/>
      <c r="S9" s="42"/>
      <c r="T9" s="40"/>
      <c r="U9" s="202"/>
      <c r="V9" s="229"/>
      <c r="W9" s="4"/>
      <c r="X9" s="4"/>
    </row>
    <row r="10" spans="1:24" ht="11.25" customHeight="1">
      <c r="A10" s="210">
        <v>3</v>
      </c>
      <c r="B10" s="195" t="str">
        <f>VLOOKUP(A10,'пр.взвешивания'!B6:E51,2,FALSE)</f>
        <v>ГУСЕВА Ксения Андреевна</v>
      </c>
      <c r="C10" s="212" t="str">
        <f>VLOOKUP(A10,'пр.взвешивания'!B6:F51,3,FALSE)</f>
        <v>20.01.94 КМС</v>
      </c>
      <c r="D10" s="216" t="str">
        <f>VLOOKUP(A10,'пр.взвешивания'!B6:G51,4,FALSE)</f>
        <v>С.П МО</v>
      </c>
      <c r="E10" s="127">
        <v>1</v>
      </c>
      <c r="F10" s="129">
        <v>1</v>
      </c>
      <c r="G10" s="132"/>
      <c r="H10" s="129">
        <v>4</v>
      </c>
      <c r="I10" s="127">
        <v>1</v>
      </c>
      <c r="J10" s="130">
        <v>4</v>
      </c>
      <c r="K10" s="225">
        <f>SUM(E10:J10)</f>
        <v>11</v>
      </c>
      <c r="L10" s="205">
        <v>3</v>
      </c>
      <c r="M10" s="193">
        <v>10</v>
      </c>
      <c r="N10" s="195" t="str">
        <f>VLOOKUP(M10,'пр.взвешивания'!B6:Q51,2,FALSE)</f>
        <v>ДЮКОВА Екатерина Леонидовна</v>
      </c>
      <c r="O10" s="203" t="str">
        <f>VLOOKUP(M10,'пр.взвешивания'!B6:R51,3,FALSE)</f>
        <v>26.02.94 КМС</v>
      </c>
      <c r="P10" s="227" t="str">
        <f>VLOOKUP(M10,'пр.взвешивания'!B6:S51,4,FALSE)</f>
        <v>СФО Кемеровская Прокопьевск МО</v>
      </c>
      <c r="Q10" s="37">
        <v>0</v>
      </c>
      <c r="R10" s="39">
        <v>1</v>
      </c>
      <c r="S10" s="43"/>
      <c r="T10" s="37">
        <v>3</v>
      </c>
      <c r="U10" s="202">
        <f>SUM(Q10:T10)</f>
        <v>4</v>
      </c>
      <c r="V10" s="229">
        <v>4</v>
      </c>
      <c r="W10" s="4"/>
      <c r="X10" s="4"/>
    </row>
    <row r="11" spans="1:24" ht="11.25" customHeight="1">
      <c r="A11" s="210"/>
      <c r="B11" s="211"/>
      <c r="C11" s="213"/>
      <c r="D11" s="218"/>
      <c r="E11" s="125"/>
      <c r="F11" s="124"/>
      <c r="G11" s="133"/>
      <c r="H11" s="124"/>
      <c r="I11" s="125"/>
      <c r="J11" s="126" t="s">
        <v>145</v>
      </c>
      <c r="K11" s="225"/>
      <c r="L11" s="205"/>
      <c r="M11" s="193"/>
      <c r="N11" s="211"/>
      <c r="O11" s="198"/>
      <c r="P11" s="200"/>
      <c r="Q11" s="40"/>
      <c r="R11" s="42"/>
      <c r="S11" s="41"/>
      <c r="T11" s="40"/>
      <c r="U11" s="202"/>
      <c r="V11" s="229"/>
      <c r="W11" s="4"/>
      <c r="X11" s="4"/>
    </row>
    <row r="12" spans="1:24" ht="11.25" customHeight="1">
      <c r="A12" s="210">
        <v>4</v>
      </c>
      <c r="B12" s="195" t="str">
        <f>VLOOKUP(A12,'пр.взвешивания'!B6:E53,2,FALSE)</f>
        <v>ТАШТИМИРОВА Айгуль Галейевна</v>
      </c>
      <c r="C12" s="212" t="str">
        <f>VLOOKUP(A12,'пр.взвешивания'!B6:F53,3,FALSE)</f>
        <v>11.03.93 КМС</v>
      </c>
      <c r="D12" s="216" t="str">
        <f>VLOOKUP(A12,'пр.взвешивания'!B6:G53,4,FALSE)</f>
        <v>УФО Тюменская Тюмень МО</v>
      </c>
      <c r="E12" s="127">
        <v>0</v>
      </c>
      <c r="F12" s="129">
        <v>0</v>
      </c>
      <c r="G12" s="127">
        <v>0</v>
      </c>
      <c r="H12" s="128"/>
      <c r="I12" s="127">
        <v>3</v>
      </c>
      <c r="J12" s="130">
        <v>0</v>
      </c>
      <c r="K12" s="225">
        <f>SUM(E12:J12)</f>
        <v>3</v>
      </c>
      <c r="L12" s="204">
        <v>6</v>
      </c>
      <c r="M12" s="193">
        <v>2</v>
      </c>
      <c r="N12" s="195" t="str">
        <f>VLOOKUP(M12,'пр.взвешивания'!B6:Q53,2,FALSE)</f>
        <v>МУХТАРОВА Гульфия Рубиновна</v>
      </c>
      <c r="O12" s="203" t="str">
        <f>VLOOKUP(M12,'пр.взвешивания'!B6:R53,3,FALSE)</f>
        <v>26.10.95 КМС</v>
      </c>
      <c r="P12" s="227" t="str">
        <f>VLOOKUP(M12,'пр.взвешивания'!B6:S53,4,FALSE)</f>
        <v>ЮФО Астраханская Астрахань Д</v>
      </c>
      <c r="Q12" s="44">
        <v>1</v>
      </c>
      <c r="R12" s="45">
        <v>3</v>
      </c>
      <c r="S12" s="45">
        <v>1</v>
      </c>
      <c r="T12" s="46"/>
      <c r="U12" s="202">
        <f>SUM(Q12:T12)</f>
        <v>5</v>
      </c>
      <c r="V12" s="242">
        <v>3</v>
      </c>
      <c r="W12" s="4"/>
      <c r="X12" s="4"/>
    </row>
    <row r="13" spans="1:24" ht="11.25" customHeight="1" thickBot="1">
      <c r="A13" s="210"/>
      <c r="B13" s="211"/>
      <c r="C13" s="213"/>
      <c r="D13" s="218"/>
      <c r="E13" s="125"/>
      <c r="F13" s="124"/>
      <c r="G13" s="125"/>
      <c r="H13" s="131"/>
      <c r="I13" s="125"/>
      <c r="J13" s="126"/>
      <c r="K13" s="225"/>
      <c r="L13" s="205"/>
      <c r="M13" s="194"/>
      <c r="N13" s="196"/>
      <c r="O13" s="239"/>
      <c r="P13" s="240"/>
      <c r="Q13" s="47"/>
      <c r="R13" s="48"/>
      <c r="S13" s="48"/>
      <c r="T13" s="49"/>
      <c r="U13" s="241"/>
      <c r="V13" s="243"/>
      <c r="W13" s="4"/>
      <c r="X13" s="4"/>
    </row>
    <row r="14" spans="1:24" ht="11.25" customHeight="1">
      <c r="A14" s="210">
        <v>5</v>
      </c>
      <c r="B14" s="195" t="str">
        <f>VLOOKUP(A14,'пр.взвешивания'!B6:E55,2,FALSE)</f>
        <v>МИТИНА Ольга Александровна</v>
      </c>
      <c r="C14" s="212">
        <f>VLOOKUP(A14,'пр.взвешивания'!B6:F55,3,FALSE)</f>
        <v>34523</v>
      </c>
      <c r="D14" s="216" t="str">
        <f>VLOOKUP(A14,'пр.взвешивания'!B6:G55,4,FALSE)</f>
        <v>ДВФО Приморский Владивосток МО</v>
      </c>
      <c r="E14" s="127">
        <v>0</v>
      </c>
      <c r="F14" s="129">
        <v>3</v>
      </c>
      <c r="G14" s="127">
        <v>3</v>
      </c>
      <c r="H14" s="129">
        <v>1</v>
      </c>
      <c r="I14" s="132"/>
      <c r="J14" s="130">
        <v>4</v>
      </c>
      <c r="K14" s="225">
        <f>SUM(E14:J14)</f>
        <v>11</v>
      </c>
      <c r="L14" s="205">
        <v>4</v>
      </c>
      <c r="M14" s="4"/>
      <c r="N14" s="50"/>
      <c r="O14" s="51"/>
      <c r="P14" s="52"/>
      <c r="Q14" s="53"/>
      <c r="R14" s="53"/>
      <c r="S14" s="53"/>
      <c r="T14" s="53"/>
      <c r="U14" s="107"/>
      <c r="V14" s="4"/>
      <c r="W14" s="4"/>
      <c r="X14" s="4"/>
    </row>
    <row r="15" spans="1:24" ht="11.25" customHeight="1">
      <c r="A15" s="210"/>
      <c r="B15" s="211"/>
      <c r="C15" s="213"/>
      <c r="D15" s="218"/>
      <c r="E15" s="125"/>
      <c r="F15" s="124"/>
      <c r="G15" s="125"/>
      <c r="H15" s="124"/>
      <c r="I15" s="133"/>
      <c r="J15" s="126" t="s">
        <v>150</v>
      </c>
      <c r="K15" s="225"/>
      <c r="L15" s="205"/>
      <c r="M15" s="4"/>
      <c r="N15" s="50"/>
      <c r="O15" s="51"/>
      <c r="P15" s="52"/>
      <c r="Q15" s="53"/>
      <c r="R15" s="53"/>
      <c r="S15" s="53"/>
      <c r="T15" s="53"/>
      <c r="U15" s="107"/>
      <c r="V15" s="4"/>
      <c r="W15" s="4"/>
      <c r="X15" s="4"/>
    </row>
    <row r="16" spans="1:24" ht="11.25" customHeight="1">
      <c r="A16" s="210">
        <v>6</v>
      </c>
      <c r="B16" s="195" t="str">
        <f>VLOOKUP(A16,'пр.взвешивания'!B6:E57,2,FALSE)</f>
        <v>ХУСАИНОВА Юлия Михайлова</v>
      </c>
      <c r="C16" s="212" t="str">
        <f>VLOOKUP(A16,'пр.взвешивания'!B6:F57,3,FALSE)</f>
        <v>17.06.95 1</v>
      </c>
      <c r="D16" s="216" t="str">
        <f>VLOOKUP(A16,'пр.взвешивания'!B6:G57,4,FALSE)</f>
        <v>УФО Челябинская Челябинск МО</v>
      </c>
      <c r="E16" s="127">
        <v>0</v>
      </c>
      <c r="F16" s="129">
        <v>0</v>
      </c>
      <c r="G16" s="127">
        <v>0</v>
      </c>
      <c r="H16" s="129">
        <v>4</v>
      </c>
      <c r="I16" s="127">
        <v>0</v>
      </c>
      <c r="J16" s="134"/>
      <c r="K16" s="225">
        <f>SUM(E16:J16)</f>
        <v>4</v>
      </c>
      <c r="L16" s="205">
        <v>5</v>
      </c>
      <c r="M16" s="4"/>
      <c r="N16" s="50"/>
      <c r="O16" s="51"/>
      <c r="P16" s="52"/>
      <c r="Q16" s="53"/>
      <c r="R16" s="53"/>
      <c r="S16" s="53"/>
      <c r="T16" s="53"/>
      <c r="U16" s="107"/>
      <c r="V16" s="4"/>
      <c r="W16" s="4"/>
      <c r="X16" s="4"/>
    </row>
    <row r="17" spans="1:24" ht="11.25" customHeight="1" thickBot="1">
      <c r="A17" s="214"/>
      <c r="B17" s="196"/>
      <c r="C17" s="215"/>
      <c r="D17" s="217"/>
      <c r="E17" s="135"/>
      <c r="F17" s="136"/>
      <c r="G17" s="135"/>
      <c r="H17" s="136"/>
      <c r="I17" s="135"/>
      <c r="J17" s="137"/>
      <c r="K17" s="226"/>
      <c r="L17" s="208"/>
      <c r="M17" s="223" t="s">
        <v>8</v>
      </c>
      <c r="N17" s="50"/>
      <c r="O17" s="51"/>
      <c r="P17" s="52"/>
      <c r="Q17" s="53"/>
      <c r="R17" s="53"/>
      <c r="S17" s="53"/>
      <c r="T17" s="53"/>
      <c r="U17" s="107"/>
      <c r="V17" s="4"/>
      <c r="W17" s="4"/>
      <c r="X17" s="4"/>
    </row>
    <row r="18" spans="1:24" ht="12" customHeight="1" thickBot="1">
      <c r="A18" s="54" t="s">
        <v>10</v>
      </c>
      <c r="B18" s="50"/>
      <c r="C18" s="51"/>
      <c r="D18" s="52"/>
      <c r="E18" s="14"/>
      <c r="F18" s="14"/>
      <c r="G18" s="14"/>
      <c r="H18" s="14"/>
      <c r="I18" s="14"/>
      <c r="J18" s="14"/>
      <c r="K18" s="106"/>
      <c r="L18" s="14"/>
      <c r="M18" s="224"/>
      <c r="N18" s="50"/>
      <c r="O18" s="51"/>
      <c r="P18" s="52"/>
      <c r="Q18" s="53"/>
      <c r="R18" s="53"/>
      <c r="S18" s="53"/>
      <c r="T18" s="53"/>
      <c r="U18" s="107"/>
      <c r="V18" s="4"/>
      <c r="W18" s="4"/>
      <c r="X18" s="4"/>
    </row>
    <row r="19" spans="1:24" ht="11.25" customHeight="1">
      <c r="A19" s="254">
        <v>7</v>
      </c>
      <c r="B19" s="222" t="str">
        <f>VLOOKUP(A19,'пр.взвешивания'!B6:E47,2,FALSE)</f>
        <v>ХАЛИКОВА Анжелика Ринатовна</v>
      </c>
      <c r="C19" s="235" t="str">
        <f>VLOOKUP(A19,'пр.взвешивания'!B6:F60,3,FALSE)</f>
        <v>23.05.93 1</v>
      </c>
      <c r="D19" s="236" t="str">
        <f>VLOOKUP(A19,'пр.взвешивания'!B6:G60,4,FALSE)</f>
        <v>ПФО Татарстан Н.Челны ПР  </v>
      </c>
      <c r="E19" s="55"/>
      <c r="F19" s="56">
        <v>3</v>
      </c>
      <c r="G19" s="57">
        <v>4</v>
      </c>
      <c r="H19" s="58">
        <v>3</v>
      </c>
      <c r="I19" s="59">
        <v>3</v>
      </c>
      <c r="J19" s="101"/>
      <c r="K19" s="230">
        <f>SUM(E19:J19)</f>
        <v>13</v>
      </c>
      <c r="L19" s="209">
        <v>1</v>
      </c>
      <c r="M19" s="221">
        <v>12</v>
      </c>
      <c r="N19" s="222" t="str">
        <f>VLOOKUP(M19,'пр.взвешивания'!B6:Q47,2,FALSE)</f>
        <v>ПОЛЫГАЛОВА Карина Александровна</v>
      </c>
      <c r="O19" s="197" t="str">
        <f>VLOOKUP(M19,'пр.взвешивания'!B6:R60,3,FALSE)</f>
        <v>14.04.93 КМС</v>
      </c>
      <c r="P19" s="199" t="str">
        <f>VLOOKUP(M19,'пр.взвешивания'!B6:S60,4,FALSE)</f>
        <v>ПФО Пермский Краснокамск ПР</v>
      </c>
      <c r="Q19" s="31"/>
      <c r="R19" s="32">
        <v>3</v>
      </c>
      <c r="S19" s="32">
        <v>3</v>
      </c>
      <c r="T19" s="60">
        <v>3</v>
      </c>
      <c r="U19" s="201">
        <f>SUM(Q19:T19)</f>
        <v>9</v>
      </c>
      <c r="V19" s="237">
        <v>1</v>
      </c>
      <c r="W19" s="4"/>
      <c r="X19" s="4"/>
    </row>
    <row r="20" spans="1:24" ht="11.25" customHeight="1">
      <c r="A20" s="251"/>
      <c r="B20" s="220"/>
      <c r="C20" s="213"/>
      <c r="D20" s="218"/>
      <c r="E20" s="61"/>
      <c r="F20" s="36"/>
      <c r="G20" s="42" t="s">
        <v>151</v>
      </c>
      <c r="H20" s="62"/>
      <c r="I20" s="63"/>
      <c r="J20" s="101"/>
      <c r="K20" s="225"/>
      <c r="L20" s="205"/>
      <c r="M20" s="193"/>
      <c r="N20" s="220"/>
      <c r="O20" s="198"/>
      <c r="P20" s="200"/>
      <c r="Q20" s="34"/>
      <c r="R20" s="35"/>
      <c r="S20" s="35"/>
      <c r="T20" s="64"/>
      <c r="U20" s="202"/>
      <c r="V20" s="238"/>
      <c r="W20" s="4"/>
      <c r="X20" s="4"/>
    </row>
    <row r="21" spans="1:24" ht="11.25" customHeight="1">
      <c r="A21" s="251">
        <v>8</v>
      </c>
      <c r="B21" s="219" t="str">
        <f>VLOOKUP(A21,'пр.взвешивания'!B8:E49,2,FALSE)</f>
        <v>УЛЬЯНИЧ Вероника Викторовна</v>
      </c>
      <c r="C21" s="212" t="str">
        <f>VLOOKUP(A21,'пр.взвешивания'!B6:F62,3,FALSE)</f>
        <v>28.07.94 КМС</v>
      </c>
      <c r="D21" s="216" t="str">
        <f>VLOOKUP(A21,'пр.взвешивания'!B6:G62,4,FALSE)</f>
        <v>СЗФО Р.Карелия Петрозаводск ПР</v>
      </c>
      <c r="E21" s="65">
        <v>1</v>
      </c>
      <c r="F21" s="66"/>
      <c r="G21" s="37">
        <v>4</v>
      </c>
      <c r="H21" s="67">
        <v>0</v>
      </c>
      <c r="I21" s="68">
        <v>0</v>
      </c>
      <c r="J21" s="101"/>
      <c r="K21" s="225">
        <f>SUM(E21:J21)</f>
        <v>5</v>
      </c>
      <c r="L21" s="205">
        <v>4</v>
      </c>
      <c r="M21" s="193">
        <v>17</v>
      </c>
      <c r="N21" s="219" t="str">
        <f>VLOOKUP(M21,'пр.взвешивания'!B6:Q49,2,FALSE)</f>
        <v>НОВИКОВА Юлия Вячеславовна</v>
      </c>
      <c r="O21" s="203" t="str">
        <f>VLOOKUP(M21,'пр.взвешивания'!B6:R62,3,FALSE)</f>
        <v>28.03.94 КМС</v>
      </c>
      <c r="P21" s="227" t="str">
        <f>VLOOKUP(M21,'пр.взвешивания'!B6:S62,4,FALSE)</f>
        <v>УФО Челябинская Челябинск МО</v>
      </c>
      <c r="Q21" s="37">
        <v>0</v>
      </c>
      <c r="R21" s="38"/>
      <c r="S21" s="39">
        <v>3</v>
      </c>
      <c r="T21" s="69">
        <v>3</v>
      </c>
      <c r="U21" s="202">
        <f>SUM(Q21:T21)</f>
        <v>6</v>
      </c>
      <c r="V21" s="238">
        <v>2</v>
      </c>
      <c r="W21" s="4"/>
      <c r="X21" s="4"/>
    </row>
    <row r="22" spans="1:24" ht="11.25" customHeight="1">
      <c r="A22" s="251"/>
      <c r="B22" s="220"/>
      <c r="C22" s="213"/>
      <c r="D22" s="218"/>
      <c r="E22" s="70"/>
      <c r="F22" s="61"/>
      <c r="G22" s="40" t="s">
        <v>154</v>
      </c>
      <c r="H22" s="62"/>
      <c r="I22" s="63"/>
      <c r="J22" s="101"/>
      <c r="K22" s="225"/>
      <c r="L22" s="205"/>
      <c r="M22" s="193"/>
      <c r="N22" s="220"/>
      <c r="O22" s="198"/>
      <c r="P22" s="200"/>
      <c r="Q22" s="40"/>
      <c r="R22" s="41"/>
      <c r="S22" s="42"/>
      <c r="T22" s="71"/>
      <c r="U22" s="202"/>
      <c r="V22" s="238"/>
      <c r="W22" s="4"/>
      <c r="X22" s="4"/>
    </row>
    <row r="23" spans="1:24" ht="11.25" customHeight="1">
      <c r="A23" s="251">
        <v>9</v>
      </c>
      <c r="B23" s="219" t="str">
        <f>VLOOKUP(A23,'пр.взвешивания'!B10:E51,2,FALSE)</f>
        <v>САЛЬНИКОВА Алина Геннадьевна</v>
      </c>
      <c r="C23" s="212" t="str">
        <f>VLOOKUP(A23,'пр.взвешивания'!B6:F64,3,FALSE)</f>
        <v>28.06.94 1</v>
      </c>
      <c r="D23" s="216" t="str">
        <f>VLOOKUP(A23,'пр.взвешивания'!B6:G64,4,FALSE)</f>
        <v>ЦФО Тверская Торжок МО</v>
      </c>
      <c r="E23" s="65">
        <v>0</v>
      </c>
      <c r="F23" s="65">
        <v>0</v>
      </c>
      <c r="G23" s="72"/>
      <c r="H23" s="67">
        <v>0</v>
      </c>
      <c r="I23" s="68">
        <v>0</v>
      </c>
      <c r="J23" s="101"/>
      <c r="K23" s="225">
        <f>SUM(E23:J23)</f>
        <v>0</v>
      </c>
      <c r="L23" s="205">
        <v>5</v>
      </c>
      <c r="M23" s="193">
        <v>21</v>
      </c>
      <c r="N23" s="219" t="str">
        <f>VLOOKUP(M23,'пр.взвешивания'!B6:Q51,2,FALSE)</f>
        <v>ХРУНИНА Екатерина Александровна</v>
      </c>
      <c r="O23" s="203" t="str">
        <f>VLOOKUP(M23,'пр.взвешивания'!B6:R64,3,FALSE)</f>
        <v>18.03.94 КМС</v>
      </c>
      <c r="P23" s="227" t="str">
        <f>VLOOKUP(M23,'пр.взвешивания'!B6:S64,4,FALSE)</f>
        <v>ЦФО Тамбовская Тамбов ЛОК</v>
      </c>
      <c r="Q23" s="37">
        <v>0</v>
      </c>
      <c r="R23" s="39">
        <v>1</v>
      </c>
      <c r="S23" s="43"/>
      <c r="T23" s="69">
        <v>3</v>
      </c>
      <c r="U23" s="202">
        <f>SUM(Q23:T23)</f>
        <v>4</v>
      </c>
      <c r="V23" s="238">
        <v>3</v>
      </c>
      <c r="W23" s="4"/>
      <c r="X23" s="4"/>
    </row>
    <row r="24" spans="1:24" ht="11.25" customHeight="1">
      <c r="A24" s="251"/>
      <c r="B24" s="220"/>
      <c r="C24" s="213"/>
      <c r="D24" s="218"/>
      <c r="E24" s="70"/>
      <c r="F24" s="70"/>
      <c r="G24" s="34"/>
      <c r="H24" s="62"/>
      <c r="I24" s="63"/>
      <c r="J24" s="101"/>
      <c r="K24" s="225"/>
      <c r="L24" s="205"/>
      <c r="M24" s="193"/>
      <c r="N24" s="220"/>
      <c r="O24" s="198"/>
      <c r="P24" s="200"/>
      <c r="Q24" s="40"/>
      <c r="R24" s="42"/>
      <c r="S24" s="41"/>
      <c r="T24" s="71"/>
      <c r="U24" s="202"/>
      <c r="V24" s="238"/>
      <c r="W24" s="4"/>
      <c r="X24" s="4"/>
    </row>
    <row r="25" spans="1:24" ht="11.25" customHeight="1">
      <c r="A25" s="251">
        <v>10</v>
      </c>
      <c r="B25" s="219" t="str">
        <f>VLOOKUP(A25,'пр.взвешивания'!B12:E53,2,FALSE)</f>
        <v>ДЮКОВА Екатерина Леонидовна</v>
      </c>
      <c r="C25" s="212" t="str">
        <f>VLOOKUP(A25,'пр.взвешивания'!B6:F66,3,FALSE)</f>
        <v>26.02.94 КМС</v>
      </c>
      <c r="D25" s="216" t="str">
        <f>VLOOKUP(A25,'пр.взвешивания'!B6:G66,4,FALSE)</f>
        <v>СФО Кемеровская Прокопьевск МО</v>
      </c>
      <c r="E25" s="73">
        <v>1</v>
      </c>
      <c r="F25" s="73">
        <v>3</v>
      </c>
      <c r="G25" s="74">
        <v>4</v>
      </c>
      <c r="H25" s="75"/>
      <c r="I25" s="76">
        <v>3</v>
      </c>
      <c r="J25" s="101"/>
      <c r="K25" s="225">
        <f>SUM(E25:J25)</f>
        <v>11</v>
      </c>
      <c r="L25" s="204">
        <v>2</v>
      </c>
      <c r="M25" s="193">
        <v>14</v>
      </c>
      <c r="N25" s="219" t="str">
        <f>VLOOKUP(M25,'пр.взвешивания'!B6:Q53,2,FALSE)</f>
        <v>ТАРАСОВА Ольга Юрьевна</v>
      </c>
      <c r="O25" s="203" t="str">
        <f>VLOOKUP(M25,'пр.взвешивания'!B6:R66,3,FALSE)</f>
        <v>25.08.93 КМС</v>
      </c>
      <c r="P25" s="227" t="str">
        <f>VLOOKUP(M25,'пр.взвешивания'!B6:S66,4,FALSE)</f>
        <v>МОСКВА МКС</v>
      </c>
      <c r="Q25" s="44">
        <v>0</v>
      </c>
      <c r="R25" s="45">
        <v>0</v>
      </c>
      <c r="S25" s="45">
        <v>0</v>
      </c>
      <c r="T25" s="77"/>
      <c r="U25" s="202">
        <f>SUM(Q25:T25)</f>
        <v>0</v>
      </c>
      <c r="V25" s="255">
        <v>4</v>
      </c>
      <c r="W25" s="4"/>
      <c r="X25" s="4"/>
    </row>
    <row r="26" spans="1:24" ht="11.25" customHeight="1" thickBot="1">
      <c r="A26" s="251"/>
      <c r="B26" s="220"/>
      <c r="C26" s="213"/>
      <c r="D26" s="218"/>
      <c r="E26" s="70"/>
      <c r="F26" s="70"/>
      <c r="G26" s="40" t="s">
        <v>154</v>
      </c>
      <c r="H26" s="78"/>
      <c r="I26" s="79"/>
      <c r="J26" s="101"/>
      <c r="K26" s="225"/>
      <c r="L26" s="205"/>
      <c r="M26" s="194"/>
      <c r="N26" s="253"/>
      <c r="O26" s="239"/>
      <c r="P26" s="240"/>
      <c r="Q26" s="47"/>
      <c r="R26" s="48"/>
      <c r="S26" s="48"/>
      <c r="T26" s="80"/>
      <c r="U26" s="241"/>
      <c r="V26" s="256"/>
      <c r="W26" s="4"/>
      <c r="X26" s="4"/>
    </row>
    <row r="27" spans="1:24" ht="11.25" customHeight="1">
      <c r="A27" s="251">
        <v>11</v>
      </c>
      <c r="B27" s="219" t="str">
        <f>VLOOKUP(A27,'пр.взвешивания'!B14:E55,2,FALSE)</f>
        <v>КОВАЛЕВА Анастасия Андреевна</v>
      </c>
      <c r="C27" s="212" t="str">
        <f>VLOOKUP(A27,'пр.взвешивания'!B6:F68,3,FALSE)</f>
        <v>20.01.94 КМС</v>
      </c>
      <c r="D27" s="216" t="str">
        <f>VLOOKUP(A27,'пр.взвешивания'!B6:G68,4,FALSE)</f>
        <v>ЦФО Тульская Тула МО</v>
      </c>
      <c r="E27" s="65">
        <v>0</v>
      </c>
      <c r="F27" s="65">
        <v>4</v>
      </c>
      <c r="G27" s="37">
        <v>4</v>
      </c>
      <c r="H27" s="67">
        <v>1</v>
      </c>
      <c r="I27" s="81"/>
      <c r="J27" s="101"/>
      <c r="K27" s="225">
        <f>SUM(E27:J27)</f>
        <v>9</v>
      </c>
      <c r="L27" s="205">
        <v>3</v>
      </c>
      <c r="M27" s="4"/>
      <c r="N27" s="50"/>
      <c r="O27" s="51"/>
      <c r="P27" s="52"/>
      <c r="Q27" s="4"/>
      <c r="R27" s="4"/>
      <c r="S27" s="4"/>
      <c r="T27" s="4"/>
      <c r="U27" s="4"/>
      <c r="V27" s="4"/>
      <c r="W27" s="4"/>
      <c r="X27" s="4"/>
    </row>
    <row r="28" spans="1:24" ht="11.25" customHeight="1" thickBot="1">
      <c r="A28" s="252"/>
      <c r="B28" s="253"/>
      <c r="C28" s="215"/>
      <c r="D28" s="217"/>
      <c r="E28" s="82"/>
      <c r="F28" s="82"/>
      <c r="G28" s="83" t="s">
        <v>154</v>
      </c>
      <c r="H28" s="84"/>
      <c r="I28" s="85"/>
      <c r="J28" s="101"/>
      <c r="K28" s="226"/>
      <c r="L28" s="208"/>
      <c r="M28" s="4"/>
      <c r="N28" s="50"/>
      <c r="O28" s="51"/>
      <c r="P28" s="52"/>
      <c r="Q28" s="4"/>
      <c r="R28" s="4"/>
      <c r="S28" s="4"/>
      <c r="T28" s="4"/>
      <c r="U28" s="4"/>
      <c r="V28" s="4"/>
      <c r="W28" s="4"/>
      <c r="X28" s="4"/>
    </row>
    <row r="29" spans="1:24" ht="12" customHeight="1" thickBot="1">
      <c r="A29" s="54" t="s">
        <v>11</v>
      </c>
      <c r="B29" s="50"/>
      <c r="C29" s="51"/>
      <c r="D29" s="52"/>
      <c r="E29" s="14"/>
      <c r="F29" s="14"/>
      <c r="G29" s="14"/>
      <c r="H29" s="14"/>
      <c r="I29" s="14"/>
      <c r="J29" s="14"/>
      <c r="K29" s="106"/>
      <c r="L29" s="14"/>
      <c r="M29" s="4"/>
      <c r="N29" s="50" t="s">
        <v>25</v>
      </c>
      <c r="O29" s="52"/>
      <c r="P29" s="52"/>
      <c r="Q29" s="4"/>
      <c r="R29" s="4" t="s">
        <v>26</v>
      </c>
      <c r="S29" s="4"/>
      <c r="T29" s="4"/>
      <c r="U29" s="4"/>
      <c r="V29" s="4"/>
      <c r="W29" s="4"/>
      <c r="X29" s="4"/>
    </row>
    <row r="30" spans="1:24" ht="11.25" customHeight="1" thickBot="1">
      <c r="A30" s="254">
        <v>12</v>
      </c>
      <c r="B30" s="222" t="str">
        <f>VLOOKUP(A30,'пр.взвешивания'!B6:E47,2,FALSE)</f>
        <v>ПОЛЫГАЛОВА Карина Александровна</v>
      </c>
      <c r="C30" s="235" t="str">
        <f>VLOOKUP(A30,'пр.взвешивания'!B6:F71,3,FALSE)</f>
        <v>14.04.93 КМС</v>
      </c>
      <c r="D30" s="236" t="str">
        <f>VLOOKUP(A30,'пр.взвешивания'!B6:G71,4,FALSE)</f>
        <v>ПФО Пермский Краснокамск ПР</v>
      </c>
      <c r="E30" s="55"/>
      <c r="F30" s="56">
        <v>3</v>
      </c>
      <c r="G30" s="57">
        <v>3</v>
      </c>
      <c r="H30" s="58">
        <v>3</v>
      </c>
      <c r="I30" s="59">
        <v>3.5</v>
      </c>
      <c r="J30" s="101"/>
      <c r="K30" s="230">
        <f>SUM(E30:J30)</f>
        <v>12.5</v>
      </c>
      <c r="L30" s="209">
        <v>1</v>
      </c>
      <c r="M30" s="221">
        <v>7</v>
      </c>
      <c r="N30" s="222" t="str">
        <f>VLOOKUP(M30,'пр.взвешивания'!B6:Q58,2,FALSE)</f>
        <v>ХАЛИКОВА Анжелика Ринатовна</v>
      </c>
      <c r="O30" s="197" t="str">
        <f>VLOOKUP(M30,'пр.взвешивания'!B6:R71,3,FALSE)</f>
        <v>23.05.93 1</v>
      </c>
      <c r="P30" s="199" t="str">
        <f>VLOOKUP(M30,'пр.взвешивания'!B6:S71,4,FALSE)</f>
        <v>ПФО Татарстан Н.Челны ПР  </v>
      </c>
      <c r="Q30" s="53"/>
      <c r="R30" s="53"/>
      <c r="S30" s="53"/>
      <c r="T30" s="53"/>
      <c r="U30" s="53"/>
      <c r="V30" s="4"/>
      <c r="W30" s="4"/>
      <c r="X30" s="4"/>
    </row>
    <row r="31" spans="1:24" ht="11.25" customHeight="1">
      <c r="A31" s="251"/>
      <c r="B31" s="220"/>
      <c r="C31" s="213"/>
      <c r="D31" s="218"/>
      <c r="E31" s="61"/>
      <c r="F31" s="36"/>
      <c r="G31" s="86"/>
      <c r="H31" s="62"/>
      <c r="I31" s="63"/>
      <c r="J31" s="101"/>
      <c r="K31" s="225"/>
      <c r="L31" s="205"/>
      <c r="M31" s="193"/>
      <c r="N31" s="220"/>
      <c r="O31" s="198"/>
      <c r="P31" s="200"/>
      <c r="Q31" s="146">
        <v>17</v>
      </c>
      <c r="R31" s="139"/>
      <c r="S31" s="139"/>
      <c r="T31" s="139"/>
      <c r="U31" s="139"/>
      <c r="V31" s="139"/>
      <c r="W31" s="4"/>
      <c r="X31" s="4"/>
    </row>
    <row r="32" spans="1:24" ht="11.25" customHeight="1" thickBot="1">
      <c r="A32" s="251">
        <v>13</v>
      </c>
      <c r="B32" s="219" t="str">
        <f>VLOOKUP(A32,'пр.взвешивания'!B8:E49,2,FALSE)</f>
        <v>ДРЕВО Екатерина И горевна</v>
      </c>
      <c r="C32" s="212" t="str">
        <f>VLOOKUP(A32,'пр.взвешивания'!B6:F73,3,FALSE)</f>
        <v>04.01.93 КМС</v>
      </c>
      <c r="D32" s="216" t="str">
        <f>VLOOKUP(A32,'пр.взвешивания'!B6:G73,4,FALSE)</f>
        <v>ЦФО Московскя Коломна МО</v>
      </c>
      <c r="E32" s="65">
        <v>0</v>
      </c>
      <c r="F32" s="66"/>
      <c r="G32" s="37">
        <v>0</v>
      </c>
      <c r="H32" s="67">
        <v>0</v>
      </c>
      <c r="I32" s="68">
        <v>3.5</v>
      </c>
      <c r="J32" s="101"/>
      <c r="K32" s="225">
        <f>SUM(E32:J32)</f>
        <v>3.5</v>
      </c>
      <c r="L32" s="205">
        <v>4</v>
      </c>
      <c r="M32" s="193">
        <v>17</v>
      </c>
      <c r="N32" s="219" t="str">
        <f>VLOOKUP(M32,'пр.взвешивания'!B6:Q60,2,FALSE)</f>
        <v>НОВИКОВА Юлия Вячеславовна</v>
      </c>
      <c r="O32" s="203" t="str">
        <f>VLOOKUP(M32,'пр.взвешивания'!B6:R73,3,FALSE)</f>
        <v>28.03.94 КМС</v>
      </c>
      <c r="P32" s="227" t="str">
        <f>VLOOKUP(M32,'пр.взвешивания'!B6:S73,4,FALSE)</f>
        <v>УФО Челябинская Челябинск МО</v>
      </c>
      <c r="Q32" s="140" t="s">
        <v>160</v>
      </c>
      <c r="R32" s="141"/>
      <c r="S32" s="142"/>
      <c r="T32" s="139"/>
      <c r="U32" s="139"/>
      <c r="V32" s="139"/>
      <c r="W32" s="4"/>
      <c r="X32" s="4"/>
    </row>
    <row r="33" spans="1:24" ht="11.25" customHeight="1" thickBot="1">
      <c r="A33" s="251"/>
      <c r="B33" s="220"/>
      <c r="C33" s="213"/>
      <c r="D33" s="218"/>
      <c r="E33" s="70"/>
      <c r="F33" s="61"/>
      <c r="G33" s="40"/>
      <c r="H33" s="62"/>
      <c r="I33" s="63"/>
      <c r="J33" s="101"/>
      <c r="K33" s="225"/>
      <c r="L33" s="205"/>
      <c r="M33" s="194"/>
      <c r="N33" s="257"/>
      <c r="O33" s="258"/>
      <c r="P33" s="259"/>
      <c r="Q33" s="139"/>
      <c r="R33" s="143"/>
      <c r="S33" s="143"/>
      <c r="T33" s="146" t="s">
        <v>158</v>
      </c>
      <c r="U33" s="139"/>
      <c r="V33" s="139"/>
      <c r="W33" s="4"/>
      <c r="X33" s="4"/>
    </row>
    <row r="34" spans="1:24" ht="11.25" customHeight="1" thickBot="1">
      <c r="A34" s="251">
        <v>14</v>
      </c>
      <c r="B34" s="219" t="str">
        <f>VLOOKUP(A34,'пр.взвешивания'!B10:E51,2,FALSE)</f>
        <v>ТАРАСОВА Ольга Юрьевна</v>
      </c>
      <c r="C34" s="212" t="str">
        <f>VLOOKUP(A34,'пр.взвешивания'!B6:F75,3,FALSE)</f>
        <v>25.08.93 КМС</v>
      </c>
      <c r="D34" s="216" t="str">
        <f>VLOOKUP(A34,'пр.взвешивания'!B6:G75,4,FALSE)</f>
        <v>МОСКВА МКС</v>
      </c>
      <c r="E34" s="65">
        <v>0</v>
      </c>
      <c r="F34" s="65">
        <v>3</v>
      </c>
      <c r="G34" s="72"/>
      <c r="H34" s="67">
        <v>3</v>
      </c>
      <c r="I34" s="68">
        <v>4</v>
      </c>
      <c r="J34" s="101"/>
      <c r="K34" s="225">
        <f>SUM(E34:J34)</f>
        <v>10</v>
      </c>
      <c r="L34" s="205">
        <v>2</v>
      </c>
      <c r="M34" s="260">
        <v>12</v>
      </c>
      <c r="N34" s="222" t="str">
        <f>VLOOKUP(M34,'пр.взвешивания'!B6:Q62,2,FALSE)</f>
        <v>ПОЛЫГАЛОВА Карина Александровна</v>
      </c>
      <c r="O34" s="197" t="str">
        <f>VLOOKUP(M34,'пр.взвешивания'!B6:R75,3,FALSE)</f>
        <v>14.04.93 КМС</v>
      </c>
      <c r="P34" s="199" t="str">
        <f>VLOOKUP(M34,'пр.взвешивания'!B6:S75,4,FALSE)</f>
        <v>ПФО Пермский Краснокамск ПР</v>
      </c>
      <c r="Q34" s="139"/>
      <c r="R34" s="143"/>
      <c r="S34" s="143"/>
      <c r="T34" s="140" t="s">
        <v>159</v>
      </c>
      <c r="U34" s="139"/>
      <c r="V34" s="139"/>
      <c r="W34" s="4"/>
      <c r="X34" s="4"/>
    </row>
    <row r="35" spans="1:24" ht="11.25" customHeight="1">
      <c r="A35" s="251"/>
      <c r="B35" s="220"/>
      <c r="C35" s="213"/>
      <c r="D35" s="218"/>
      <c r="E35" s="70"/>
      <c r="F35" s="70"/>
      <c r="G35" s="34"/>
      <c r="H35" s="62"/>
      <c r="I35" s="63" t="s">
        <v>152</v>
      </c>
      <c r="J35" s="101"/>
      <c r="K35" s="225"/>
      <c r="L35" s="205"/>
      <c r="M35" s="193"/>
      <c r="N35" s="220"/>
      <c r="O35" s="198"/>
      <c r="P35" s="200"/>
      <c r="Q35" s="146" t="s">
        <v>157</v>
      </c>
      <c r="R35" s="144"/>
      <c r="S35" s="145"/>
      <c r="T35" s="139"/>
      <c r="U35" s="139"/>
      <c r="V35" s="139"/>
      <c r="W35" s="4"/>
      <c r="X35" s="4"/>
    </row>
    <row r="36" spans="1:24" ht="11.25" customHeight="1" thickBot="1">
      <c r="A36" s="251">
        <v>15</v>
      </c>
      <c r="B36" s="219" t="str">
        <f>VLOOKUP(A36,'пр.взвешивания'!B12:E53,2,FALSE)</f>
        <v>ЛУКЬЯНЧУК Оксана Юрьевна</v>
      </c>
      <c r="C36" s="212" t="str">
        <f>VLOOKUP(A36,'пр.взвешивания'!B6:F77,3,FALSE)</f>
        <v>14.09.93 КМС</v>
      </c>
      <c r="D36" s="216" t="str">
        <f>VLOOKUP(A36,'пр.взвешивания'!B6:G77,4,FALSE)</f>
        <v>ДВФО Приморский Владивосток МО</v>
      </c>
      <c r="E36" s="73">
        <v>0</v>
      </c>
      <c r="F36" s="73">
        <v>3</v>
      </c>
      <c r="G36" s="74">
        <v>0</v>
      </c>
      <c r="H36" s="75"/>
      <c r="I36" s="76">
        <v>3</v>
      </c>
      <c r="J36" s="101"/>
      <c r="K36" s="225">
        <f>SUM(E36:J36)</f>
        <v>6</v>
      </c>
      <c r="L36" s="204">
        <v>3</v>
      </c>
      <c r="M36" s="193">
        <v>1</v>
      </c>
      <c r="N36" s="219" t="str">
        <f>VLOOKUP(M36,'пр.взвешивания'!B6:Q64,2,FALSE)</f>
        <v>СЕЛЬВЯН Кристина Ншановна</v>
      </c>
      <c r="O36" s="203" t="str">
        <f>VLOOKUP(M36,'пр.взвешивания'!B6:R77,3,FALSE)</f>
        <v>03.02.93 1</v>
      </c>
      <c r="P36" s="227" t="str">
        <f>VLOOKUP(M36,'пр.взвешивания'!B6:S77,4,FALSE)</f>
        <v>ЮФО Ростовская  Гуково МО</v>
      </c>
      <c r="Q36" s="140" t="s">
        <v>159</v>
      </c>
      <c r="R36" s="139"/>
      <c r="S36" s="139"/>
      <c r="T36" s="139"/>
      <c r="U36" s="139"/>
      <c r="V36" s="139"/>
      <c r="W36" s="4"/>
      <c r="X36" s="4"/>
    </row>
    <row r="37" spans="1:24" ht="11.25" customHeight="1" thickBot="1">
      <c r="A37" s="251"/>
      <c r="B37" s="220"/>
      <c r="C37" s="213"/>
      <c r="D37" s="218"/>
      <c r="E37" s="70"/>
      <c r="F37" s="70"/>
      <c r="G37" s="40"/>
      <c r="H37" s="78"/>
      <c r="I37" s="79"/>
      <c r="J37" s="101"/>
      <c r="K37" s="225"/>
      <c r="L37" s="205"/>
      <c r="M37" s="194"/>
      <c r="N37" s="253"/>
      <c r="O37" s="239"/>
      <c r="P37" s="240"/>
      <c r="Q37" s="139"/>
      <c r="R37" s="139"/>
      <c r="S37" s="139"/>
      <c r="T37" s="139"/>
      <c r="U37" s="139"/>
      <c r="V37" s="139"/>
      <c r="W37" s="4"/>
      <c r="X37" s="4"/>
    </row>
    <row r="38" spans="1:24" ht="11.25" customHeight="1">
      <c r="A38" s="251">
        <v>16</v>
      </c>
      <c r="B38" s="219" t="str">
        <f>VLOOKUP(A38,'пр.взвешивания'!B14:E55,2,FALSE)</f>
        <v>ЧУЧАЛИНА Наталья Андреевна</v>
      </c>
      <c r="C38" s="212" t="str">
        <f>VLOOKUP(A38,'пр.взвешивания'!B6:F79,3,FALSE)</f>
        <v>20.02.94 КМС</v>
      </c>
      <c r="D38" s="216" t="str">
        <f>VLOOKUP(A38,'пр.взвешивания'!B6:G79,4,FALSE)</f>
        <v>СФО Кемеровская Прокопьевск МО</v>
      </c>
      <c r="E38" s="65">
        <v>0</v>
      </c>
      <c r="F38" s="65">
        <v>0</v>
      </c>
      <c r="G38" s="37">
        <v>0</v>
      </c>
      <c r="H38" s="67">
        <v>0</v>
      </c>
      <c r="I38" s="81"/>
      <c r="J38" s="101"/>
      <c r="K38" s="225">
        <f>SUM(E38:J38)</f>
        <v>0</v>
      </c>
      <c r="L38" s="205">
        <v>5</v>
      </c>
      <c r="M38" s="4"/>
      <c r="N38" s="50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1.25" customHeight="1" thickBot="1">
      <c r="A39" s="252"/>
      <c r="B39" s="253"/>
      <c r="C39" s="215"/>
      <c r="D39" s="217"/>
      <c r="E39" s="82"/>
      <c r="F39" s="82"/>
      <c r="G39" s="83"/>
      <c r="H39" s="84"/>
      <c r="I39" s="85"/>
      <c r="J39" s="101"/>
      <c r="K39" s="226"/>
      <c r="L39" s="208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2" customHeight="1" thickBot="1">
      <c r="A40" s="54" t="s">
        <v>12</v>
      </c>
      <c r="B40" s="50"/>
      <c r="C40" s="51"/>
      <c r="D40" s="52"/>
      <c r="E40" s="14"/>
      <c r="F40" s="14"/>
      <c r="G40" s="14"/>
      <c r="H40" s="14"/>
      <c r="I40" s="14"/>
      <c r="J40" s="14"/>
      <c r="K40" s="106"/>
      <c r="L40" s="1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1.25" customHeight="1">
      <c r="A41" s="254">
        <v>17</v>
      </c>
      <c r="B41" s="222" t="str">
        <f>VLOOKUP(A41,'пр.взвешивания'!B6:E47,2,FALSE)</f>
        <v>НОВИКОВА Юлия Вячеславовна</v>
      </c>
      <c r="C41" s="235" t="str">
        <f>VLOOKUP(A41,'пр.взвешивания'!B6:F82,3,FALSE)</f>
        <v>28.03.94 КМС</v>
      </c>
      <c r="D41" s="236" t="str">
        <f>VLOOKUP(A41,'пр.взвешивания'!B6:G82,4,FALSE)</f>
        <v>УФО Челябинская Челябинск МО</v>
      </c>
      <c r="E41" s="88"/>
      <c r="F41" s="56">
        <v>3</v>
      </c>
      <c r="G41" s="57">
        <v>4</v>
      </c>
      <c r="H41" s="58">
        <v>3</v>
      </c>
      <c r="I41" s="59">
        <v>3</v>
      </c>
      <c r="J41" s="101"/>
      <c r="K41" s="230">
        <f>SUM(E41:J41)</f>
        <v>13</v>
      </c>
      <c r="L41" s="209">
        <v>1</v>
      </c>
      <c r="M41" s="87"/>
      <c r="W41" s="4"/>
      <c r="X41" s="4"/>
    </row>
    <row r="42" spans="1:24" ht="11.25" customHeight="1">
      <c r="A42" s="251"/>
      <c r="B42" s="220"/>
      <c r="C42" s="213"/>
      <c r="D42" s="218"/>
      <c r="E42" s="89"/>
      <c r="F42" s="36"/>
      <c r="G42" s="138" t="s">
        <v>147</v>
      </c>
      <c r="H42" s="62"/>
      <c r="I42" s="63"/>
      <c r="J42" s="101"/>
      <c r="K42" s="225"/>
      <c r="L42" s="205"/>
      <c r="M42" s="90"/>
      <c r="W42" s="4"/>
      <c r="X42" s="4"/>
    </row>
    <row r="43" spans="1:24" ht="11.25" customHeight="1">
      <c r="A43" s="251">
        <v>18</v>
      </c>
      <c r="B43" s="219" t="str">
        <f>VLOOKUP(A43,'пр.взвешивания'!B8:E49,2,FALSE)</f>
        <v>МОГИЛЬНИКОВА Виктория Юрьевна</v>
      </c>
      <c r="C43" s="212" t="str">
        <f>VLOOKUP(A43,'пр.взвешивания'!B6:F84,3,FALSE)</f>
        <v>26.07.93 КМС</v>
      </c>
      <c r="D43" s="216" t="str">
        <f>VLOOKUP(A43,'пр.взвешивания'!B6:G84,4,FALSE)</f>
        <v>СФО Томская Северск МО</v>
      </c>
      <c r="E43" s="92">
        <v>0</v>
      </c>
      <c r="F43" s="66"/>
      <c r="G43" s="37">
        <v>4</v>
      </c>
      <c r="H43" s="67">
        <v>4</v>
      </c>
      <c r="I43" s="68">
        <v>0</v>
      </c>
      <c r="J43" s="101"/>
      <c r="K43" s="225">
        <f>SUM(E43:J43)</f>
        <v>8</v>
      </c>
      <c r="L43" s="205">
        <v>3</v>
      </c>
      <c r="M43" s="90"/>
      <c r="W43" s="4"/>
      <c r="X43" s="4"/>
    </row>
    <row r="44" spans="1:24" ht="11.25" customHeight="1">
      <c r="A44" s="251"/>
      <c r="B44" s="220"/>
      <c r="C44" s="213"/>
      <c r="D44" s="218"/>
      <c r="E44" s="93"/>
      <c r="F44" s="61"/>
      <c r="G44" s="40" t="s">
        <v>154</v>
      </c>
      <c r="H44" s="62" t="s">
        <v>148</v>
      </c>
      <c r="I44" s="63"/>
      <c r="J44" s="101"/>
      <c r="K44" s="225"/>
      <c r="L44" s="205"/>
      <c r="M44" s="91"/>
      <c r="O44" s="3"/>
      <c r="P44" s="3"/>
      <c r="Q44" s="3"/>
      <c r="R44" s="87"/>
      <c r="S44" s="191" t="str">
        <f>HYPERLINK('[2]реквизиты'!$G$6)</f>
        <v>Р.Г. Мухаметшин</v>
      </c>
      <c r="T44" s="191"/>
      <c r="U44" s="191"/>
      <c r="V44" s="191"/>
      <c r="W44" s="148"/>
      <c r="X44" s="4"/>
    </row>
    <row r="45" spans="1:24" ht="11.25" customHeight="1">
      <c r="A45" s="251">
        <v>19</v>
      </c>
      <c r="B45" s="219" t="str">
        <f>VLOOKUP(A45,'пр.взвешивания'!B10:E51,2,FALSE)</f>
        <v>ТЕРЗИ Ирина Николаевна</v>
      </c>
      <c r="C45" s="212" t="str">
        <f>VLOOKUP(A45,'пр.взвешивания'!B6:F86,3,FALSE)</f>
        <v>18.05.95 1</v>
      </c>
      <c r="D45" s="216" t="str">
        <f>VLOOKUP(A45,'пр.взвешивания'!B6:G86,4,FALSE)</f>
        <v>УФО ХМАО-ЮГРА Радужный МО</v>
      </c>
      <c r="E45" s="92">
        <v>0</v>
      </c>
      <c r="F45" s="65">
        <v>0</v>
      </c>
      <c r="G45" s="72"/>
      <c r="H45" s="67">
        <v>0</v>
      </c>
      <c r="I45" s="68">
        <v>1</v>
      </c>
      <c r="J45" s="101"/>
      <c r="K45" s="225">
        <f>SUM(E45:J45)</f>
        <v>1</v>
      </c>
      <c r="L45" s="205">
        <v>5</v>
      </c>
      <c r="M45" s="90"/>
      <c r="N45" s="19" t="str">
        <f>HYPERLINK('[2]реквизиты'!$A$6)</f>
        <v>Гл. судья, судья МК</v>
      </c>
      <c r="O45" s="108"/>
      <c r="P45" s="108"/>
      <c r="Q45" s="22"/>
      <c r="R45" s="91"/>
      <c r="S45" s="191"/>
      <c r="T45" s="191"/>
      <c r="U45" s="191"/>
      <c r="V45" s="191"/>
      <c r="W45" s="148"/>
      <c r="X45" s="4"/>
    </row>
    <row r="46" spans="1:24" ht="11.25" customHeight="1">
      <c r="A46" s="251"/>
      <c r="B46" s="220"/>
      <c r="C46" s="213"/>
      <c r="D46" s="218"/>
      <c r="E46" s="93"/>
      <c r="F46" s="70"/>
      <c r="G46" s="34"/>
      <c r="H46" s="62"/>
      <c r="I46" s="63"/>
      <c r="J46" s="101"/>
      <c r="K46" s="225"/>
      <c r="L46" s="205"/>
      <c r="M46" s="90"/>
      <c r="N46" s="20"/>
      <c r="O46" s="108"/>
      <c r="P46" s="108"/>
      <c r="Q46" s="22"/>
      <c r="R46" s="91"/>
      <c r="S46" s="147" t="str">
        <f>HYPERLINK('[2]реквизиты'!$G$7)</f>
        <v>/г. Краснокамск/</v>
      </c>
      <c r="T46" s="87"/>
      <c r="U46" s="4"/>
      <c r="V46" s="4"/>
      <c r="W46" s="4"/>
      <c r="X46" s="4"/>
    </row>
    <row r="47" spans="1:24" ht="11.25" customHeight="1">
      <c r="A47" s="251">
        <v>20</v>
      </c>
      <c r="B47" s="219" t="str">
        <f>VLOOKUP(A47,'пр.взвешивания'!B12:E53,2,FALSE)</f>
        <v>ЛЯШЕНКО Яна Вячеславовна</v>
      </c>
      <c r="C47" s="212" t="str">
        <f>VLOOKUP(A47,'пр.взвешивания'!B6:F88,3,FALSE)</f>
        <v>08.06.95 1</v>
      </c>
      <c r="D47" s="216" t="str">
        <f>VLOOKUP(A47,'пр.взвешивания'!B6:G88,4,FALSE)</f>
        <v>ЦФО Тверская Ржев МО</v>
      </c>
      <c r="E47" s="94">
        <v>1</v>
      </c>
      <c r="F47" s="73">
        <v>0</v>
      </c>
      <c r="G47" s="74">
        <v>4</v>
      </c>
      <c r="H47" s="75"/>
      <c r="I47" s="76">
        <v>0</v>
      </c>
      <c r="J47" s="101"/>
      <c r="K47" s="225">
        <f>SUM(E47:J47)</f>
        <v>5</v>
      </c>
      <c r="L47" s="204">
        <v>4</v>
      </c>
      <c r="M47" s="91"/>
      <c r="N47" s="8"/>
      <c r="O47" s="100"/>
      <c r="P47" s="100"/>
      <c r="Q47" s="3"/>
      <c r="R47" s="87"/>
      <c r="S47" s="191" t="str">
        <f>HYPERLINK('[2]реквизиты'!$G$8)</f>
        <v>Н.Ю. Глушкова</v>
      </c>
      <c r="T47" s="191"/>
      <c r="U47" s="191"/>
      <c r="V47" s="191"/>
      <c r="W47" s="4"/>
      <c r="X47" s="4"/>
    </row>
    <row r="48" spans="1:24" ht="11.25" customHeight="1">
      <c r="A48" s="251"/>
      <c r="B48" s="220"/>
      <c r="C48" s="213"/>
      <c r="D48" s="218"/>
      <c r="E48" s="93"/>
      <c r="F48" s="70"/>
      <c r="G48" s="40" t="s">
        <v>154</v>
      </c>
      <c r="H48" s="78"/>
      <c r="I48" s="79"/>
      <c r="J48" s="101"/>
      <c r="K48" s="225"/>
      <c r="L48" s="205"/>
      <c r="M48" s="4"/>
      <c r="N48" s="19" t="str">
        <f>HYPERLINK('[3]реквизиты'!$A$22)</f>
        <v>Гл. секретарь, судья МК</v>
      </c>
      <c r="O48" s="108"/>
      <c r="P48" s="108"/>
      <c r="Q48" s="22"/>
      <c r="R48" s="91"/>
      <c r="S48" s="191"/>
      <c r="T48" s="191"/>
      <c r="U48" s="191"/>
      <c r="V48" s="191"/>
      <c r="W48" s="4"/>
      <c r="X48" s="4"/>
    </row>
    <row r="49" spans="1:24" ht="11.25" customHeight="1">
      <c r="A49" s="251">
        <v>21</v>
      </c>
      <c r="B49" s="219" t="str">
        <f>VLOOKUP(A49,'пр.взвешивания'!B14:E55,2,FALSE)</f>
        <v>ХРУНИНА Екатерина Александровна</v>
      </c>
      <c r="C49" s="212" t="str">
        <f>VLOOKUP(A49,'пр.взвешивания'!B6:F90,3,FALSE)</f>
        <v>18.03.94 КМС</v>
      </c>
      <c r="D49" s="216" t="str">
        <f>VLOOKUP(A49,'пр.взвешивания'!B6:G90,4,FALSE)</f>
        <v>ЦФО Тамбовская Тамбов ЛОК</v>
      </c>
      <c r="E49" s="92">
        <v>1</v>
      </c>
      <c r="F49" s="65">
        <v>3</v>
      </c>
      <c r="G49" s="37">
        <v>3</v>
      </c>
      <c r="H49" s="67">
        <v>4</v>
      </c>
      <c r="I49" s="81"/>
      <c r="J49" s="101"/>
      <c r="K49" s="225">
        <f>SUM(E49:J49)</f>
        <v>11</v>
      </c>
      <c r="L49" s="205">
        <v>2</v>
      </c>
      <c r="M49" s="4"/>
      <c r="N49" s="21"/>
      <c r="O49" s="118"/>
      <c r="P49" s="118"/>
      <c r="Q49" s="22"/>
      <c r="R49" s="87"/>
      <c r="S49" s="147" t="str">
        <f>HYPERLINK('[2]реквизиты'!$G$9)</f>
        <v>/г. Рязань/</v>
      </c>
      <c r="T49" s="87"/>
      <c r="U49" s="4"/>
      <c r="V49" s="4"/>
      <c r="W49" s="4"/>
      <c r="X49" s="4"/>
    </row>
    <row r="50" spans="1:24" ht="11.25" customHeight="1" thickBot="1">
      <c r="A50" s="252"/>
      <c r="B50" s="253"/>
      <c r="C50" s="215"/>
      <c r="D50" s="217"/>
      <c r="E50" s="95"/>
      <c r="F50" s="82"/>
      <c r="G50" s="83"/>
      <c r="H50" s="84" t="s">
        <v>146</v>
      </c>
      <c r="I50" s="85"/>
      <c r="J50" s="101"/>
      <c r="K50" s="226"/>
      <c r="L50" s="208"/>
      <c r="M50" s="4"/>
      <c r="N50" s="87"/>
      <c r="O50" s="87"/>
      <c r="P50" s="87"/>
      <c r="Q50" s="87"/>
      <c r="R50" s="87"/>
      <c r="S50" s="87"/>
      <c r="T50" s="87"/>
      <c r="U50" s="87"/>
      <c r="V50" s="87"/>
      <c r="W50" s="4"/>
      <c r="X50" s="4"/>
    </row>
    <row r="51" spans="1:24" ht="12.75">
      <c r="A51" s="4"/>
      <c r="B51" s="4"/>
      <c r="C51" s="15"/>
      <c r="D51" s="4"/>
      <c r="E51" s="4"/>
      <c r="F51" s="4"/>
      <c r="G51" s="4"/>
      <c r="H51" s="4"/>
      <c r="I51" s="4"/>
      <c r="J51" s="14"/>
      <c r="K51" s="107"/>
      <c r="L51" s="4"/>
      <c r="M51" s="4"/>
      <c r="N51" s="4"/>
      <c r="O51" s="87"/>
      <c r="P51" s="87"/>
      <c r="Q51" s="87"/>
      <c r="R51" s="87"/>
      <c r="S51" s="87"/>
      <c r="T51" s="87"/>
      <c r="U51" s="4"/>
      <c r="V51" s="4"/>
      <c r="W51" s="4"/>
      <c r="X51" s="4"/>
    </row>
    <row r="52" spans="1:24" ht="12.75">
      <c r="A52" s="4"/>
      <c r="B52" s="4"/>
      <c r="C52" s="15"/>
      <c r="D52" s="4"/>
      <c r="E52" s="4"/>
      <c r="F52" s="4"/>
      <c r="G52" s="4"/>
      <c r="H52" s="4"/>
      <c r="I52" s="4"/>
      <c r="J52" s="14"/>
      <c r="K52" s="107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2.75">
      <c r="A53" s="4"/>
      <c r="B53" s="4"/>
      <c r="C53" s="15"/>
      <c r="D53" s="4"/>
      <c r="E53" s="4"/>
      <c r="F53" s="4"/>
      <c r="G53" s="4"/>
      <c r="H53" s="4"/>
      <c r="I53" s="4"/>
      <c r="J53" s="1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2.75">
      <c r="A54" s="4"/>
      <c r="B54" s="4"/>
      <c r="C54" s="15"/>
      <c r="D54" s="4"/>
      <c r="E54" s="4"/>
      <c r="F54" s="4"/>
      <c r="G54" s="4"/>
      <c r="H54" s="4"/>
      <c r="I54" s="4"/>
      <c r="J54" s="1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2.75">
      <c r="A55" s="4"/>
      <c r="B55" s="4"/>
      <c r="C55" s="15"/>
      <c r="D55" s="4"/>
      <c r="E55" s="4"/>
      <c r="F55" s="4"/>
      <c r="G55" s="4"/>
      <c r="H55" s="4"/>
      <c r="I55" s="4"/>
      <c r="J55" s="14"/>
      <c r="K55" s="4"/>
      <c r="L55" s="4"/>
      <c r="M55" s="4"/>
      <c r="N55" s="4"/>
      <c r="O55" s="4"/>
      <c r="P55" s="4"/>
      <c r="Q55" s="4" t="s">
        <v>153</v>
      </c>
      <c r="R55" s="4"/>
      <c r="S55" s="4"/>
      <c r="T55" s="4"/>
      <c r="U55" s="4"/>
      <c r="V55" s="4"/>
      <c r="W55" s="4"/>
      <c r="X55" s="4"/>
    </row>
    <row r="56" spans="1:24" ht="12.75">
      <c r="A56" s="4"/>
      <c r="B56" s="4"/>
      <c r="C56" s="15"/>
      <c r="D56" s="4"/>
      <c r="E56" s="4"/>
      <c r="F56" s="4"/>
      <c r="G56" s="4"/>
      <c r="H56" s="4"/>
      <c r="I56" s="4"/>
      <c r="J56" s="1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3:10" ht="12.75">
      <c r="C57" s="5"/>
      <c r="J57" s="13"/>
    </row>
    <row r="58" spans="3:10" ht="12.75">
      <c r="C58" s="5"/>
      <c r="J58" s="13"/>
    </row>
    <row r="59" spans="3:10" ht="12.75">
      <c r="C59" s="5"/>
      <c r="J59" s="13"/>
    </row>
    <row r="60" spans="3:10" ht="12.75">
      <c r="C60" s="5"/>
      <c r="J60" s="13"/>
    </row>
    <row r="61" spans="3:10" ht="12.75">
      <c r="C61" s="5"/>
      <c r="J61" s="13"/>
    </row>
    <row r="62" spans="3:10" ht="12.75">
      <c r="C62" s="5"/>
      <c r="J62" s="13"/>
    </row>
    <row r="63" spans="3:10" ht="12.75">
      <c r="C63" s="5"/>
      <c r="J63" s="13"/>
    </row>
    <row r="64" spans="3:10" ht="12.75">
      <c r="C64" s="5"/>
      <c r="J64" s="13"/>
    </row>
    <row r="65" spans="3:10" ht="12.75">
      <c r="C65" s="5"/>
      <c r="J65" s="13"/>
    </row>
    <row r="66" spans="3:10" ht="12.75">
      <c r="C66" s="5"/>
      <c r="J66" s="13"/>
    </row>
    <row r="67" spans="3:10" ht="12.75">
      <c r="C67" s="5"/>
      <c r="J67" s="13"/>
    </row>
    <row r="68" spans="3:10" ht="12.75">
      <c r="C68" s="5"/>
      <c r="J68" s="13"/>
    </row>
    <row r="69" spans="3:10" ht="12.75">
      <c r="C69" s="5"/>
      <c r="J69" s="13"/>
    </row>
    <row r="70" spans="3:10" ht="12.75">
      <c r="C70" s="5"/>
      <c r="J70" s="13"/>
    </row>
    <row r="71" spans="3:10" ht="12.75">
      <c r="C71" s="5"/>
      <c r="J71" s="13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5"/>
    </row>
  </sheetData>
  <mergeCells count="212">
    <mergeCell ref="M36:M37"/>
    <mergeCell ref="N36:N37"/>
    <mergeCell ref="O36:O37"/>
    <mergeCell ref="P36:P37"/>
    <mergeCell ref="P34:P35"/>
    <mergeCell ref="M32:M33"/>
    <mergeCell ref="N32:N33"/>
    <mergeCell ref="O32:O33"/>
    <mergeCell ref="P32:P33"/>
    <mergeCell ref="M34:M35"/>
    <mergeCell ref="N34:N35"/>
    <mergeCell ref="O34:O35"/>
    <mergeCell ref="M30:M31"/>
    <mergeCell ref="N30:N31"/>
    <mergeCell ref="O30:O31"/>
    <mergeCell ref="P30:P31"/>
    <mergeCell ref="U25:U26"/>
    <mergeCell ref="V25:V26"/>
    <mergeCell ref="M23:M24"/>
    <mergeCell ref="N23:N24"/>
    <mergeCell ref="P25:P26"/>
    <mergeCell ref="M25:M26"/>
    <mergeCell ref="N25:N26"/>
    <mergeCell ref="O25:O26"/>
    <mergeCell ref="U21:U22"/>
    <mergeCell ref="V21:V22"/>
    <mergeCell ref="P23:P24"/>
    <mergeCell ref="O21:O22"/>
    <mergeCell ref="P21:P22"/>
    <mergeCell ref="U23:U24"/>
    <mergeCell ref="V23:V24"/>
    <mergeCell ref="O23:O24"/>
    <mergeCell ref="C12:C13"/>
    <mergeCell ref="D12:D13"/>
    <mergeCell ref="A21:A22"/>
    <mergeCell ref="B21:B22"/>
    <mergeCell ref="C21:C22"/>
    <mergeCell ref="D21:D22"/>
    <mergeCell ref="B19:B20"/>
    <mergeCell ref="C19:C20"/>
    <mergeCell ref="D19:D20"/>
    <mergeCell ref="A19:A20"/>
    <mergeCell ref="C27:C28"/>
    <mergeCell ref="A30:A31"/>
    <mergeCell ref="K19:K20"/>
    <mergeCell ref="K23:K24"/>
    <mergeCell ref="C25:C26"/>
    <mergeCell ref="C23:C24"/>
    <mergeCell ref="D23:D24"/>
    <mergeCell ref="K21:K22"/>
    <mergeCell ref="D25:D26"/>
    <mergeCell ref="K25:K26"/>
    <mergeCell ref="K27:K28"/>
    <mergeCell ref="D27:D28"/>
    <mergeCell ref="C34:C35"/>
    <mergeCell ref="A34:A35"/>
    <mergeCell ref="B34:B35"/>
    <mergeCell ref="K30:K31"/>
    <mergeCell ref="C30:C31"/>
    <mergeCell ref="D30:D31"/>
    <mergeCell ref="C32:C33"/>
    <mergeCell ref="D32:D33"/>
    <mergeCell ref="B30:B31"/>
    <mergeCell ref="A32:A33"/>
    <mergeCell ref="B32:B33"/>
    <mergeCell ref="K34:K35"/>
    <mergeCell ref="D34:D35"/>
    <mergeCell ref="K32:K33"/>
    <mergeCell ref="D41:D42"/>
    <mergeCell ref="K38:K39"/>
    <mergeCell ref="D36:D37"/>
    <mergeCell ref="D38:D39"/>
    <mergeCell ref="C36:C37"/>
    <mergeCell ref="B38:B39"/>
    <mergeCell ref="C38:C39"/>
    <mergeCell ref="K36:K37"/>
    <mergeCell ref="C43:C44"/>
    <mergeCell ref="A41:A42"/>
    <mergeCell ref="B41:B42"/>
    <mergeCell ref="C41:C42"/>
    <mergeCell ref="K43:K44"/>
    <mergeCell ref="D43:D44"/>
    <mergeCell ref="K41:K42"/>
    <mergeCell ref="A45:A46"/>
    <mergeCell ref="B45:B46"/>
    <mergeCell ref="C45:C46"/>
    <mergeCell ref="D45:D46"/>
    <mergeCell ref="K45:K46"/>
    <mergeCell ref="A43:A44"/>
    <mergeCell ref="B43:B44"/>
    <mergeCell ref="B23:B24"/>
    <mergeCell ref="A47:A48"/>
    <mergeCell ref="B47:B48"/>
    <mergeCell ref="A25:A26"/>
    <mergeCell ref="B25:B26"/>
    <mergeCell ref="A27:A28"/>
    <mergeCell ref="B27:B28"/>
    <mergeCell ref="A38:A39"/>
    <mergeCell ref="A36:A37"/>
    <mergeCell ref="B36:B37"/>
    <mergeCell ref="A12:A13"/>
    <mergeCell ref="B12:B13"/>
    <mergeCell ref="K47:K48"/>
    <mergeCell ref="A49:A50"/>
    <mergeCell ref="B49:B50"/>
    <mergeCell ref="C49:C50"/>
    <mergeCell ref="D49:D50"/>
    <mergeCell ref="K49:K50"/>
    <mergeCell ref="C47:C48"/>
    <mergeCell ref="D47:D48"/>
    <mergeCell ref="N6:N7"/>
    <mergeCell ref="O6:O7"/>
    <mergeCell ref="L4:L5"/>
    <mergeCell ref="L6:L7"/>
    <mergeCell ref="E4:J4"/>
    <mergeCell ref="O8:O9"/>
    <mergeCell ref="Q4:T4"/>
    <mergeCell ref="U4:U5"/>
    <mergeCell ref="U6:U7"/>
    <mergeCell ref="M8:M9"/>
    <mergeCell ref="M4:M5"/>
    <mergeCell ref="N4:N5"/>
    <mergeCell ref="O4:O5"/>
    <mergeCell ref="M6:M7"/>
    <mergeCell ref="V4:V5"/>
    <mergeCell ref="P4:P5"/>
    <mergeCell ref="A10:A11"/>
    <mergeCell ref="B10:B11"/>
    <mergeCell ref="C10:C11"/>
    <mergeCell ref="D10:D11"/>
    <mergeCell ref="A8:A9"/>
    <mergeCell ref="B8:B9"/>
    <mergeCell ref="C8:C9"/>
    <mergeCell ref="K4:K5"/>
    <mergeCell ref="D6:D7"/>
    <mergeCell ref="V19:V20"/>
    <mergeCell ref="U10:U11"/>
    <mergeCell ref="V10:V11"/>
    <mergeCell ref="O12:O13"/>
    <mergeCell ref="P12:P13"/>
    <mergeCell ref="U12:U13"/>
    <mergeCell ref="V12:V13"/>
    <mergeCell ref="P10:P11"/>
    <mergeCell ref="K12:K13"/>
    <mergeCell ref="D8:D9"/>
    <mergeCell ref="K6:K7"/>
    <mergeCell ref="A4:A5"/>
    <mergeCell ref="B4:B5"/>
    <mergeCell ref="C4:C5"/>
    <mergeCell ref="D4:D5"/>
    <mergeCell ref="K8:K9"/>
    <mergeCell ref="A6:A7"/>
    <mergeCell ref="B6:B7"/>
    <mergeCell ref="C6:C7"/>
    <mergeCell ref="V6:V7"/>
    <mergeCell ref="U8:U9"/>
    <mergeCell ref="V8:V9"/>
    <mergeCell ref="P6:P7"/>
    <mergeCell ref="M10:M11"/>
    <mergeCell ref="N10:N11"/>
    <mergeCell ref="K10:K11"/>
    <mergeCell ref="P8:P9"/>
    <mergeCell ref="L8:L9"/>
    <mergeCell ref="N8:N9"/>
    <mergeCell ref="M17:M18"/>
    <mergeCell ref="L16:L17"/>
    <mergeCell ref="L19:L20"/>
    <mergeCell ref="K14:K15"/>
    <mergeCell ref="K16:K17"/>
    <mergeCell ref="M21:M22"/>
    <mergeCell ref="N21:N22"/>
    <mergeCell ref="M19:M20"/>
    <mergeCell ref="N19:N20"/>
    <mergeCell ref="A14:A15"/>
    <mergeCell ref="B14:B15"/>
    <mergeCell ref="C14:C15"/>
    <mergeCell ref="L25:L26"/>
    <mergeCell ref="A16:A17"/>
    <mergeCell ref="B16:B17"/>
    <mergeCell ref="C16:C17"/>
    <mergeCell ref="D16:D17"/>
    <mergeCell ref="D14:D15"/>
    <mergeCell ref="A23:A24"/>
    <mergeCell ref="L27:L28"/>
    <mergeCell ref="L30:L31"/>
    <mergeCell ref="L47:L48"/>
    <mergeCell ref="L32:L33"/>
    <mergeCell ref="L49:L50"/>
    <mergeCell ref="L38:L39"/>
    <mergeCell ref="L41:L42"/>
    <mergeCell ref="L43:L44"/>
    <mergeCell ref="L45:L46"/>
    <mergeCell ref="A1:V1"/>
    <mergeCell ref="L36:L37"/>
    <mergeCell ref="L21:L22"/>
    <mergeCell ref="L23:L24"/>
    <mergeCell ref="B2:J2"/>
    <mergeCell ref="B3:K3"/>
    <mergeCell ref="L34:L35"/>
    <mergeCell ref="L10:L11"/>
    <mergeCell ref="L12:L13"/>
    <mergeCell ref="L14:L15"/>
    <mergeCell ref="S44:V45"/>
    <mergeCell ref="S47:V48"/>
    <mergeCell ref="Q3:V3"/>
    <mergeCell ref="M2:V2"/>
    <mergeCell ref="M12:M13"/>
    <mergeCell ref="N12:N13"/>
    <mergeCell ref="O19:O20"/>
    <mergeCell ref="P19:P20"/>
    <mergeCell ref="U19:U20"/>
    <mergeCell ref="O10:O11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J39"/>
  <sheetViews>
    <sheetView workbookViewId="0" topLeftCell="A23">
      <selection activeCell="A28" sqref="A28:I38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105" t="str">
        <f>HYPERLINK('пр.взвешивания'!E3)</f>
        <v>в.к.     52       кг.</v>
      </c>
    </row>
    <row r="2" ht="12.75">
      <c r="C2" s="6" t="s">
        <v>29</v>
      </c>
    </row>
    <row r="3" ht="12.75">
      <c r="C3" s="7" t="s">
        <v>30</v>
      </c>
    </row>
    <row r="4" spans="1:9" ht="12.75" customHeight="1">
      <c r="A4" s="261" t="s">
        <v>31</v>
      </c>
      <c r="B4" s="261" t="s">
        <v>0</v>
      </c>
      <c r="C4" s="188" t="s">
        <v>1</v>
      </c>
      <c r="D4" s="261" t="s">
        <v>2</v>
      </c>
      <c r="E4" s="261" t="s">
        <v>3</v>
      </c>
      <c r="F4" s="261" t="s">
        <v>13</v>
      </c>
      <c r="G4" s="261" t="s">
        <v>14</v>
      </c>
      <c r="H4" s="261" t="s">
        <v>15</v>
      </c>
      <c r="I4" s="261" t="s">
        <v>16</v>
      </c>
    </row>
    <row r="5" spans="1:9" ht="12.75">
      <c r="A5" s="187"/>
      <c r="B5" s="187"/>
      <c r="C5" s="187"/>
      <c r="D5" s="187"/>
      <c r="E5" s="187"/>
      <c r="F5" s="187"/>
      <c r="G5" s="187"/>
      <c r="H5" s="187"/>
      <c r="I5" s="187"/>
    </row>
    <row r="6" spans="1:9" ht="12.75" customHeight="1">
      <c r="A6" s="262"/>
      <c r="B6" s="263">
        <v>7</v>
      </c>
      <c r="C6" s="264" t="str">
        <f>VLOOKUP(B6,'пр.взвешивания'!B6:G47,2,FALSE)</f>
        <v>ХАЛИКОВА Анжелика Ринатовна</v>
      </c>
      <c r="D6" s="264" t="str">
        <f>VLOOKUP(B6,'пр.взвешивания'!B6:H47,3,FALSE)</f>
        <v>23.05.93 1</v>
      </c>
      <c r="E6" s="264" t="str">
        <f>VLOOKUP(B6,'пр.взвешивания'!B6:I47,4,FALSE)</f>
        <v>ПФО Татарстан Н.Челны ПР  </v>
      </c>
      <c r="F6" s="265"/>
      <c r="G6" s="266"/>
      <c r="H6" s="267"/>
      <c r="I6" s="261"/>
    </row>
    <row r="7" spans="1:9" ht="12.75">
      <c r="A7" s="262"/>
      <c r="B7" s="261"/>
      <c r="C7" s="264"/>
      <c r="D7" s="264"/>
      <c r="E7" s="264"/>
      <c r="F7" s="265"/>
      <c r="G7" s="265"/>
      <c r="H7" s="267"/>
      <c r="I7" s="261"/>
    </row>
    <row r="8" spans="1:9" ht="12.75">
      <c r="A8" s="268"/>
      <c r="B8" s="263">
        <v>17</v>
      </c>
      <c r="C8" s="264" t="str">
        <f>VLOOKUP(B8,'пр.взвешивания'!B6:G49,2,FALSE)</f>
        <v>НОВИКОВА Юлия Вячеславовна</v>
      </c>
      <c r="D8" s="264" t="str">
        <f>VLOOKUP(B8,'пр.взвешивания'!B6:H49,3,FALSE)</f>
        <v>28.03.94 КМС</v>
      </c>
      <c r="E8" s="264" t="str">
        <f>VLOOKUP(B8,'пр.взвешивания'!B6:I49,4,FALSE)</f>
        <v>УФО Челябинская Челябинск МО</v>
      </c>
      <c r="F8" s="265"/>
      <c r="G8" s="265"/>
      <c r="H8" s="261"/>
      <c r="I8" s="261"/>
    </row>
    <row r="9" spans="1:9" ht="12.75">
      <c r="A9" s="268"/>
      <c r="B9" s="261"/>
      <c r="C9" s="264"/>
      <c r="D9" s="264"/>
      <c r="E9" s="264"/>
      <c r="F9" s="265"/>
      <c r="G9" s="265"/>
      <c r="H9" s="261"/>
      <c r="I9" s="261"/>
    </row>
    <row r="10" ht="24.75" customHeight="1">
      <c r="E10" s="8" t="s">
        <v>32</v>
      </c>
    </row>
    <row r="11" spans="5:9" ht="24.75" customHeight="1">
      <c r="E11" s="8" t="s">
        <v>7</v>
      </c>
      <c r="F11" s="9"/>
      <c r="G11" s="9"/>
      <c r="H11" s="9"/>
      <c r="I11" s="9"/>
    </row>
    <row r="12" ht="24.75" customHeight="1">
      <c r="E12" s="8" t="s">
        <v>8</v>
      </c>
    </row>
    <row r="13" spans="5:9" ht="24.75" customHeight="1">
      <c r="E13" s="8" t="s">
        <v>8</v>
      </c>
      <c r="F13" s="9"/>
      <c r="G13" s="9"/>
      <c r="H13" s="9"/>
      <c r="I13" s="9"/>
    </row>
    <row r="14" ht="24.75" customHeight="1">
      <c r="F14" s="105" t="str">
        <f>HYPERLINK('пр.взвешивания'!E3)</f>
        <v>в.к.     52       кг.</v>
      </c>
    </row>
    <row r="15" ht="12.75">
      <c r="C15" s="7" t="s">
        <v>156</v>
      </c>
    </row>
    <row r="16" spans="1:9" ht="12.75" customHeight="1">
      <c r="A16" s="261" t="s">
        <v>31</v>
      </c>
      <c r="B16" s="261" t="s">
        <v>0</v>
      </c>
      <c r="C16" s="188" t="s">
        <v>1</v>
      </c>
      <c r="D16" s="261" t="s">
        <v>2</v>
      </c>
      <c r="E16" s="261" t="s">
        <v>3</v>
      </c>
      <c r="F16" s="261" t="s">
        <v>13</v>
      </c>
      <c r="G16" s="261" t="s">
        <v>14</v>
      </c>
      <c r="H16" s="261" t="s">
        <v>15</v>
      </c>
      <c r="I16" s="261" t="s">
        <v>16</v>
      </c>
    </row>
    <row r="17" spans="1:9" ht="12.75">
      <c r="A17" s="187"/>
      <c r="B17" s="187"/>
      <c r="C17" s="187"/>
      <c r="D17" s="187"/>
      <c r="E17" s="187"/>
      <c r="F17" s="187"/>
      <c r="G17" s="187"/>
      <c r="H17" s="187"/>
      <c r="I17" s="187"/>
    </row>
    <row r="18" spans="1:9" ht="12.75">
      <c r="A18" s="262"/>
      <c r="B18" s="263">
        <v>12</v>
      </c>
      <c r="C18" s="264" t="str">
        <f>VLOOKUP(B18,'пр.взвешивания'!B6:G47,2,FALSE)</f>
        <v>ПОЛЫГАЛОВА Карина Александровна</v>
      </c>
      <c r="D18" s="264" t="str">
        <f>VLOOKUP(B18,'пр.взвешивания'!B6:H47,3,FALSE)</f>
        <v>14.04.93 КМС</v>
      </c>
      <c r="E18" s="264" t="str">
        <f>VLOOKUP(B18,'пр.взвешивания'!B6:I47,4,FALSE)</f>
        <v>ПФО Пермский Краснокамск ПР</v>
      </c>
      <c r="F18" s="265"/>
      <c r="G18" s="266"/>
      <c r="H18" s="267"/>
      <c r="I18" s="261"/>
    </row>
    <row r="19" spans="1:9" ht="12.75">
      <c r="A19" s="262"/>
      <c r="B19" s="261"/>
      <c r="C19" s="264"/>
      <c r="D19" s="264"/>
      <c r="E19" s="264"/>
      <c r="F19" s="265"/>
      <c r="G19" s="265"/>
      <c r="H19" s="267"/>
      <c r="I19" s="261"/>
    </row>
    <row r="20" spans="1:9" ht="12.75" customHeight="1">
      <c r="A20" s="268"/>
      <c r="B20" s="263">
        <v>1</v>
      </c>
      <c r="C20" s="264" t="str">
        <f>VLOOKUP(B20,'пр.взвешивания'!B6:G66,2,FALSE)</f>
        <v>СЕЛЬВЯН Кристина Ншановна</v>
      </c>
      <c r="D20" s="264" t="str">
        <f>VLOOKUP(B20,'пр.взвешивания'!B6:H49,3,FALSE)</f>
        <v>03.02.93 1</v>
      </c>
      <c r="E20" s="264" t="str">
        <f>VLOOKUP(B20,'пр.взвешивания'!B6:I49,4,FALSE)</f>
        <v>ЮФО Ростовская  Гуково МО</v>
      </c>
      <c r="F20" s="265"/>
      <c r="G20" s="265"/>
      <c r="H20" s="261"/>
      <c r="I20" s="261"/>
    </row>
    <row r="21" spans="1:9" ht="12.75">
      <c r="A21" s="268"/>
      <c r="B21" s="261"/>
      <c r="C21" s="264"/>
      <c r="D21" s="264"/>
      <c r="E21" s="264"/>
      <c r="F21" s="265"/>
      <c r="G21" s="265"/>
      <c r="H21" s="261"/>
      <c r="I21" s="261"/>
    </row>
    <row r="22" ht="24.75" customHeight="1">
      <c r="E22" s="8" t="s">
        <v>32</v>
      </c>
    </row>
    <row r="23" spans="5:9" ht="24.75" customHeight="1">
      <c r="E23" s="8" t="s">
        <v>7</v>
      </c>
      <c r="F23" s="9"/>
      <c r="G23" s="9"/>
      <c r="H23" s="9"/>
      <c r="I23" s="9"/>
    </row>
    <row r="24" ht="24.75" customHeight="1">
      <c r="E24" s="8" t="s">
        <v>8</v>
      </c>
    </row>
    <row r="25" spans="5:9" ht="24.75" customHeight="1">
      <c r="E25" s="8" t="s">
        <v>8</v>
      </c>
      <c r="F25" s="9"/>
      <c r="G25" s="9"/>
      <c r="H25" s="9"/>
      <c r="I25" s="9"/>
    </row>
    <row r="26" ht="24.75" customHeight="1"/>
    <row r="27" ht="24.75" customHeight="1"/>
    <row r="28" spans="3:6" ht="33.75" customHeight="1">
      <c r="C28" s="10" t="s">
        <v>26</v>
      </c>
      <c r="F28" s="105" t="str">
        <f>HYPERLINK('пр.взвешивания'!E3)</f>
        <v>в.к.     52       кг.</v>
      </c>
    </row>
    <row r="29" spans="1:9" ht="12.75" customHeight="1">
      <c r="A29" s="261" t="s">
        <v>31</v>
      </c>
      <c r="B29" s="261" t="s">
        <v>0</v>
      </c>
      <c r="C29" s="188" t="s">
        <v>1</v>
      </c>
      <c r="D29" s="261" t="s">
        <v>2</v>
      </c>
      <c r="E29" s="261" t="s">
        <v>3</v>
      </c>
      <c r="F29" s="261" t="s">
        <v>13</v>
      </c>
      <c r="G29" s="261" t="s">
        <v>14</v>
      </c>
      <c r="H29" s="261" t="s">
        <v>15</v>
      </c>
      <c r="I29" s="261" t="s">
        <v>16</v>
      </c>
    </row>
    <row r="30" spans="1:9" ht="12.75">
      <c r="A30" s="187"/>
      <c r="B30" s="187"/>
      <c r="C30" s="187"/>
      <c r="D30" s="187"/>
      <c r="E30" s="187"/>
      <c r="F30" s="187"/>
      <c r="G30" s="187"/>
      <c r="H30" s="187"/>
      <c r="I30" s="187"/>
    </row>
    <row r="31" spans="1:9" ht="12.75">
      <c r="A31" s="262"/>
      <c r="B31" s="261">
        <v>17</v>
      </c>
      <c r="C31" s="264" t="str">
        <f>VLOOKUP(B31,'пр.взвешивания'!B6:G60,2,FALSE)</f>
        <v>НОВИКОВА Юлия Вячеславовна</v>
      </c>
      <c r="D31" s="264" t="str">
        <f>VLOOKUP(B31,'пр.взвешивания'!B6:H60,3,FALSE)</f>
        <v>28.03.94 КМС</v>
      </c>
      <c r="E31" s="264" t="str">
        <f>VLOOKUP(B31,'пр.взвешивания'!B6:I60,4,FALSE)</f>
        <v>УФО Челябинская Челябинск МО</v>
      </c>
      <c r="F31" s="265"/>
      <c r="G31" s="266"/>
      <c r="H31" s="267"/>
      <c r="I31" s="261"/>
    </row>
    <row r="32" spans="1:9" ht="12.75">
      <c r="A32" s="262"/>
      <c r="B32" s="261"/>
      <c r="C32" s="264"/>
      <c r="D32" s="264"/>
      <c r="E32" s="264"/>
      <c r="F32" s="265"/>
      <c r="G32" s="265"/>
      <c r="H32" s="267"/>
      <c r="I32" s="261"/>
    </row>
    <row r="33" spans="1:9" ht="12.75">
      <c r="A33" s="268"/>
      <c r="B33" s="261">
        <v>1</v>
      </c>
      <c r="C33" s="264" t="str">
        <f>VLOOKUP(B33,'пр.взвешивания'!B6:G79,2,FALSE)</f>
        <v>СЕЛЬВЯН Кристина Ншановна</v>
      </c>
      <c r="D33" s="264" t="str">
        <f>VLOOKUP(B33,'пр.взвешивания'!B6:H62,3,FALSE)</f>
        <v>03.02.93 1</v>
      </c>
      <c r="E33" s="264" t="str">
        <f>VLOOKUP(B33,'пр.взвешивания'!B6:I62,4,FALSE)</f>
        <v>ЮФО Ростовская  Гуково МО</v>
      </c>
      <c r="F33" s="265"/>
      <c r="G33" s="265"/>
      <c r="H33" s="261"/>
      <c r="I33" s="261"/>
    </row>
    <row r="34" spans="1:9" ht="12.75">
      <c r="A34" s="268"/>
      <c r="B34" s="261"/>
      <c r="C34" s="264"/>
      <c r="D34" s="264"/>
      <c r="E34" s="264"/>
      <c r="F34" s="265"/>
      <c r="G34" s="265"/>
      <c r="H34" s="261"/>
      <c r="I34" s="261"/>
    </row>
    <row r="35" ht="39.75" customHeight="1">
      <c r="E35" s="8" t="s">
        <v>32</v>
      </c>
    </row>
    <row r="36" spans="5:9" ht="24.75" customHeight="1">
      <c r="E36" s="8" t="s">
        <v>7</v>
      </c>
      <c r="F36" s="9"/>
      <c r="G36" s="9"/>
      <c r="H36" s="9"/>
      <c r="I36" s="9"/>
    </row>
    <row r="37" ht="24.75" customHeight="1">
      <c r="E37" s="8" t="s">
        <v>8</v>
      </c>
    </row>
    <row r="38" spans="5:9" ht="24.75" customHeight="1">
      <c r="E38" s="8"/>
      <c r="F38" s="1"/>
      <c r="G38" s="1"/>
      <c r="H38" s="1"/>
      <c r="I38" s="1"/>
    </row>
    <row r="39" spans="5:10" ht="24.75" customHeight="1">
      <c r="E39" s="3"/>
      <c r="F39" s="3"/>
      <c r="G39" s="3"/>
      <c r="H39" s="3"/>
      <c r="I39" s="3"/>
      <c r="J39" s="3"/>
    </row>
    <row r="40" ht="24.75" customHeight="1"/>
    <row r="41" ht="24.75" customHeight="1"/>
    <row r="42" ht="24.75" customHeight="1"/>
    <row r="43" ht="24.75" customHeight="1"/>
    <row r="44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V285"/>
  <sheetViews>
    <sheetView workbookViewId="0" topLeftCell="A130">
      <selection activeCell="H149" sqref="A130:H150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2" ht="10.5" customHeight="1">
      <c r="A1" s="285" t="s">
        <v>35</v>
      </c>
      <c r="B1" s="285"/>
      <c r="C1" s="285"/>
      <c r="D1" s="285"/>
      <c r="E1" s="285"/>
      <c r="F1" s="285"/>
      <c r="G1" s="285"/>
      <c r="H1" s="285"/>
      <c r="I1" s="285" t="s">
        <v>35</v>
      </c>
      <c r="J1" s="285"/>
      <c r="K1" s="285"/>
      <c r="L1" s="285"/>
      <c r="M1" s="285"/>
      <c r="N1" s="285"/>
      <c r="O1" s="285"/>
      <c r="P1" s="285"/>
      <c r="Q1" s="4"/>
      <c r="R1" s="4"/>
      <c r="S1" s="4"/>
      <c r="T1" s="4"/>
      <c r="U1" s="4"/>
      <c r="V1" s="4"/>
    </row>
    <row r="2" spans="1:22" ht="12.75" customHeight="1">
      <c r="A2" s="102" t="s">
        <v>9</v>
      </c>
      <c r="B2" s="102" t="s">
        <v>17</v>
      </c>
      <c r="C2" s="103"/>
      <c r="D2" s="103"/>
      <c r="E2" s="105" t="str">
        <f>HYPERLINK('пр.взвешивания'!E3)</f>
        <v>в.к.     52       кг.</v>
      </c>
      <c r="F2" s="103"/>
      <c r="G2" s="103"/>
      <c r="H2" s="103"/>
      <c r="I2" s="102" t="s">
        <v>11</v>
      </c>
      <c r="J2" s="103" t="s">
        <v>17</v>
      </c>
      <c r="K2" s="103"/>
      <c r="L2" s="103"/>
      <c r="M2" s="105" t="str">
        <f>HYPERLINK('пр.взвешивания'!E3)</f>
        <v>в.к.     52       кг.</v>
      </c>
      <c r="N2" s="103"/>
      <c r="O2" s="103"/>
      <c r="P2" s="103"/>
      <c r="Q2" s="4"/>
      <c r="R2" s="4"/>
      <c r="S2" s="4"/>
      <c r="T2" s="4"/>
      <c r="U2" s="4"/>
      <c r="V2" s="4"/>
    </row>
    <row r="3" spans="1:22" ht="9.75" customHeight="1">
      <c r="A3" s="299" t="s">
        <v>0</v>
      </c>
      <c r="B3" s="299" t="s">
        <v>1</v>
      </c>
      <c r="C3" s="299" t="s">
        <v>2</v>
      </c>
      <c r="D3" s="299" t="s">
        <v>3</v>
      </c>
      <c r="E3" s="299" t="s">
        <v>13</v>
      </c>
      <c r="F3" s="299" t="s">
        <v>14</v>
      </c>
      <c r="G3" s="299" t="s">
        <v>15</v>
      </c>
      <c r="H3" s="299" t="s">
        <v>16</v>
      </c>
      <c r="I3" s="261" t="s">
        <v>0</v>
      </c>
      <c r="J3" s="261" t="s">
        <v>1</v>
      </c>
      <c r="K3" s="261" t="s">
        <v>2</v>
      </c>
      <c r="L3" s="261" t="s">
        <v>3</v>
      </c>
      <c r="M3" s="261" t="s">
        <v>13</v>
      </c>
      <c r="N3" s="261" t="s">
        <v>14</v>
      </c>
      <c r="O3" s="261" t="s">
        <v>15</v>
      </c>
      <c r="P3" s="261" t="s">
        <v>16</v>
      </c>
      <c r="Q3" s="4"/>
      <c r="R3" s="4"/>
      <c r="S3" s="4"/>
      <c r="T3" s="4"/>
      <c r="U3" s="4"/>
      <c r="V3" s="4"/>
    </row>
    <row r="4" spans="1:22" ht="8.25" customHeight="1">
      <c r="A4" s="300"/>
      <c r="B4" s="300"/>
      <c r="C4" s="300"/>
      <c r="D4" s="300"/>
      <c r="E4" s="300"/>
      <c r="F4" s="300"/>
      <c r="G4" s="300"/>
      <c r="H4" s="300"/>
      <c r="I4" s="187"/>
      <c r="J4" s="187"/>
      <c r="K4" s="187"/>
      <c r="L4" s="187"/>
      <c r="M4" s="187"/>
      <c r="N4" s="187"/>
      <c r="O4" s="187"/>
      <c r="P4" s="187"/>
      <c r="Q4" s="4"/>
      <c r="R4" s="4"/>
      <c r="S4" s="4"/>
      <c r="T4" s="4"/>
      <c r="U4" s="4"/>
      <c r="V4" s="4"/>
    </row>
    <row r="5" spans="1:22" ht="12" customHeight="1">
      <c r="A5" s="261">
        <v>1</v>
      </c>
      <c r="B5" s="282" t="str">
        <f>VLOOKUP(A5,'пр.взвешивания'!B6:E43,2,FALSE)</f>
        <v>СЕЛЬВЯН Кристина Ншановна</v>
      </c>
      <c r="C5" s="282" t="str">
        <f>VLOOKUP(A5,'пр.взвешивания'!B6:F43,3,FALSE)</f>
        <v>03.02.93 1</v>
      </c>
      <c r="D5" s="282" t="str">
        <f>VLOOKUP(A5,'пр.взвешивания'!B6:G43,4,FALSE)</f>
        <v>ЮФО Ростовская  Гуково МО</v>
      </c>
      <c r="E5" s="265"/>
      <c r="F5" s="266"/>
      <c r="G5" s="301"/>
      <c r="H5" s="261"/>
      <c r="I5" s="261">
        <v>12</v>
      </c>
      <c r="J5" s="282" t="str">
        <f>VLOOKUP(I5,'пр.взвешивания'!B6:E43,2,FALSE)</f>
        <v>ПОЛЫГАЛОВА Карина Александровна</v>
      </c>
      <c r="K5" s="282" t="str">
        <f>VLOOKUP(I5,'пр.взвешивания'!B6:N43,3,FALSE)</f>
        <v>14.04.93 КМС</v>
      </c>
      <c r="L5" s="282" t="str">
        <f>VLOOKUP(I5,'пр.взвешивания'!B6:O43,4,FALSE)</f>
        <v>ПФО Пермский Краснокамск ПР</v>
      </c>
      <c r="M5" s="265"/>
      <c r="N5" s="266"/>
      <c r="O5" s="267"/>
      <c r="P5" s="261"/>
      <c r="Q5" s="4"/>
      <c r="R5" s="4"/>
      <c r="S5" s="4"/>
      <c r="T5" s="4"/>
      <c r="U5" s="4"/>
      <c r="V5" s="4"/>
    </row>
    <row r="6" spans="1:22" ht="12" customHeight="1">
      <c r="A6" s="261"/>
      <c r="B6" s="282"/>
      <c r="C6" s="282"/>
      <c r="D6" s="282"/>
      <c r="E6" s="265"/>
      <c r="F6" s="265"/>
      <c r="G6" s="267"/>
      <c r="H6" s="261"/>
      <c r="I6" s="261"/>
      <c r="J6" s="282"/>
      <c r="K6" s="282"/>
      <c r="L6" s="282"/>
      <c r="M6" s="265"/>
      <c r="N6" s="265"/>
      <c r="O6" s="267"/>
      <c r="P6" s="261"/>
      <c r="Q6" s="4"/>
      <c r="R6" s="4"/>
      <c r="S6" s="4"/>
      <c r="T6" s="4"/>
      <c r="U6" s="4"/>
      <c r="V6" s="4"/>
    </row>
    <row r="7" spans="1:22" ht="12" customHeight="1">
      <c r="A7" s="187">
        <v>2</v>
      </c>
      <c r="B7" s="284" t="str">
        <f>VLOOKUP(A7,'пр.взвешивания'!B8:E45,2,FALSE)</f>
        <v>МУХТАРОВА Гульфия Рубиновна</v>
      </c>
      <c r="C7" s="284" t="str">
        <f>VLOOKUP(A7,'пр.взвешивания'!B6:F45,3,FALSE)</f>
        <v>26.10.95 КМС</v>
      </c>
      <c r="D7" s="284" t="str">
        <f>VLOOKUP(A7,'пр.взвешивания'!B6:G45,4,FALSE)</f>
        <v>ЮФО Астраханская Астрахань Д</v>
      </c>
      <c r="E7" s="269"/>
      <c r="F7" s="269"/>
      <c r="G7" s="187"/>
      <c r="H7" s="187"/>
      <c r="I7" s="187">
        <v>13</v>
      </c>
      <c r="J7" s="284" t="str">
        <f>VLOOKUP(I7,'пр.взвешивания'!B6:E45,2,FALSE)</f>
        <v>ДРЕВО Екатерина И горевна</v>
      </c>
      <c r="K7" s="284" t="str">
        <f>VLOOKUP(I7,'пр.взвешивания'!B6:N45,3,FALSE)</f>
        <v>04.01.93 КМС</v>
      </c>
      <c r="L7" s="284" t="str">
        <f>VLOOKUP(I7,'пр.взвешивания'!B6:O45,4,FALSE)</f>
        <v>ЦФО Московскя Коломна МО</v>
      </c>
      <c r="M7" s="269"/>
      <c r="N7" s="269"/>
      <c r="O7" s="187"/>
      <c r="P7" s="187"/>
      <c r="Q7" s="4"/>
      <c r="R7" s="4"/>
      <c r="S7" s="4"/>
      <c r="T7" s="4"/>
      <c r="U7" s="4"/>
      <c r="V7" s="4"/>
    </row>
    <row r="8" spans="1:22" ht="12" customHeight="1" thickBot="1">
      <c r="A8" s="271"/>
      <c r="B8" s="273"/>
      <c r="C8" s="273"/>
      <c r="D8" s="273"/>
      <c r="E8" s="270"/>
      <c r="F8" s="270"/>
      <c r="G8" s="271"/>
      <c r="H8" s="271"/>
      <c r="I8" s="271"/>
      <c r="J8" s="273"/>
      <c r="K8" s="273"/>
      <c r="L8" s="273"/>
      <c r="M8" s="270"/>
      <c r="N8" s="270"/>
      <c r="O8" s="271"/>
      <c r="P8" s="271"/>
      <c r="Q8" s="4"/>
      <c r="R8" s="4"/>
      <c r="S8" s="4"/>
      <c r="T8" s="4"/>
      <c r="U8" s="4"/>
      <c r="V8" s="4"/>
    </row>
    <row r="9" spans="1:22" ht="12" customHeight="1">
      <c r="A9" s="261">
        <v>6</v>
      </c>
      <c r="B9" s="282" t="str">
        <f>VLOOKUP(A9,'пр.взвешивания'!B6:E45,2,FALSE)</f>
        <v>ХУСАИНОВА Юлия Михайлова</v>
      </c>
      <c r="C9" s="282" t="str">
        <f>VLOOKUP(A9,'пр.взвешивания'!B6:F47,3,FALSE)</f>
        <v>17.06.95 1</v>
      </c>
      <c r="D9" s="282" t="str">
        <f>VLOOKUP(A9,'пр.взвешивания'!B6:G47,4,FALSE)</f>
        <v>УФО Челябинская Челябинск МО</v>
      </c>
      <c r="E9" s="265"/>
      <c r="F9" s="266"/>
      <c r="G9" s="301"/>
      <c r="H9" s="261"/>
      <c r="I9" s="261">
        <v>16</v>
      </c>
      <c r="J9" s="282" t="str">
        <f>VLOOKUP(I9,'пр.взвешивания'!B6:E45,2,FALSE)</f>
        <v>ЧУЧАЛИНА Наталья Андреевна</v>
      </c>
      <c r="K9" s="282" t="str">
        <f>VLOOKUP(I9,'пр.взвешивания'!B6:N47,3,FALSE)</f>
        <v>20.02.94 КМС</v>
      </c>
      <c r="L9" s="282" t="str">
        <f>VLOOKUP(I9,'пр.взвешивания'!B6:O47,4,FALSE)</f>
        <v>СФО Кемеровская Прокопьевск МО</v>
      </c>
      <c r="M9" s="265"/>
      <c r="N9" s="266"/>
      <c r="O9" s="267"/>
      <c r="P9" s="261"/>
      <c r="Q9" s="4"/>
      <c r="R9" s="4"/>
      <c r="S9" s="4"/>
      <c r="T9" s="4"/>
      <c r="U9" s="4"/>
      <c r="V9" s="4"/>
    </row>
    <row r="10" spans="1:22" ht="12" customHeight="1">
      <c r="A10" s="261"/>
      <c r="B10" s="282"/>
      <c r="C10" s="282"/>
      <c r="D10" s="282"/>
      <c r="E10" s="265"/>
      <c r="F10" s="265"/>
      <c r="G10" s="267"/>
      <c r="H10" s="261"/>
      <c r="I10" s="261"/>
      <c r="J10" s="282"/>
      <c r="K10" s="282"/>
      <c r="L10" s="282"/>
      <c r="M10" s="265"/>
      <c r="N10" s="265"/>
      <c r="O10" s="267"/>
      <c r="P10" s="261"/>
      <c r="Q10" s="4"/>
      <c r="R10" s="4"/>
      <c r="S10" s="4"/>
      <c r="T10" s="4"/>
      <c r="U10" s="4"/>
      <c r="V10" s="4"/>
    </row>
    <row r="11" spans="1:22" ht="12" customHeight="1">
      <c r="A11" s="187">
        <v>3</v>
      </c>
      <c r="B11" s="282" t="str">
        <f>VLOOKUP(A11,'пр.взвешивания'!B6:E47,2,FALSE)</f>
        <v>ГУСЕВА Ксения Андреевна</v>
      </c>
      <c r="C11" s="282" t="str">
        <f>VLOOKUP(A11,'пр.взвешивания'!B6:F49,3,FALSE)</f>
        <v>20.01.94 КМС</v>
      </c>
      <c r="D11" s="282" t="str">
        <f>VLOOKUP(A11,'пр.взвешивания'!B6:G49,4,FALSE)</f>
        <v>С.П МО</v>
      </c>
      <c r="E11" s="269"/>
      <c r="F11" s="269"/>
      <c r="G11" s="187"/>
      <c r="H11" s="187"/>
      <c r="I11" s="187">
        <v>15</v>
      </c>
      <c r="J11" s="272" t="str">
        <f>VLOOKUP(I11,'пр.взвешивания'!B6:E47,2,FALSE)</f>
        <v>ЛУКЬЯНЧУК Оксана Юрьевна</v>
      </c>
      <c r="K11" s="282" t="str">
        <f>VLOOKUP(I11,'пр.взвешивания'!B6:N49,3,FALSE)</f>
        <v>14.09.93 КМС</v>
      </c>
      <c r="L11" s="282" t="str">
        <f>VLOOKUP(I11,'пр.взвешивания'!B6:O49,4,FALSE)</f>
        <v>ДВФО Приморский Владивосток МО</v>
      </c>
      <c r="M11" s="269"/>
      <c r="N11" s="269"/>
      <c r="O11" s="187"/>
      <c r="P11" s="187"/>
      <c r="Q11" s="4"/>
      <c r="R11" s="4"/>
      <c r="S11" s="4"/>
      <c r="T11" s="4"/>
      <c r="U11" s="4"/>
      <c r="V11" s="4"/>
    </row>
    <row r="12" spans="1:22" ht="12" customHeight="1" thickBot="1">
      <c r="A12" s="271"/>
      <c r="B12" s="272"/>
      <c r="C12" s="272"/>
      <c r="D12" s="272"/>
      <c r="E12" s="270"/>
      <c r="F12" s="270"/>
      <c r="G12" s="271"/>
      <c r="H12" s="271"/>
      <c r="I12" s="271"/>
      <c r="J12" s="273"/>
      <c r="K12" s="272"/>
      <c r="L12" s="272"/>
      <c r="M12" s="270"/>
      <c r="N12" s="270"/>
      <c r="O12" s="271"/>
      <c r="P12" s="271"/>
      <c r="Q12" s="4"/>
      <c r="R12" s="4"/>
      <c r="S12" s="4"/>
      <c r="T12" s="4"/>
      <c r="U12" s="4"/>
      <c r="V12" s="4"/>
    </row>
    <row r="13" spans="1:22" ht="12" customHeight="1">
      <c r="A13" s="302">
        <v>5</v>
      </c>
      <c r="B13" s="280" t="str">
        <f>VLOOKUP(A13,'пр.взвешивания'!B6:E43,2,FALSE)</f>
        <v>МИТИНА Ольга Александровна</v>
      </c>
      <c r="C13" s="280">
        <f>VLOOKUP(A13,'пр.взвешивания'!B6:F51,3,FALSE)</f>
        <v>34523</v>
      </c>
      <c r="D13" s="280" t="str">
        <f>VLOOKUP(A13,'пр.взвешивания'!B6:G51,4,FALSE)</f>
        <v>ДВФО Приморский Владивосток МО</v>
      </c>
      <c r="E13" s="303"/>
      <c r="F13" s="266"/>
      <c r="G13" s="301"/>
      <c r="H13" s="261"/>
      <c r="I13" s="187">
        <v>14</v>
      </c>
      <c r="J13" s="284" t="str">
        <f>VLOOKUP(I13,'пр.взвешивания'!B6:E49,2,FALSE)</f>
        <v>ТАРАСОВА Ольга Юрьевна</v>
      </c>
      <c r="K13" s="280" t="str">
        <f>VLOOKUP(I13,'пр.взвешивания'!B6:N51,3,FALSE)</f>
        <v>25.08.93 КМС</v>
      </c>
      <c r="L13" s="280" t="str">
        <f>VLOOKUP(I13,'пр.взвешивания'!B6:O51,4,FALSE)</f>
        <v>МОСКВА МКС</v>
      </c>
      <c r="M13" s="187" t="s">
        <v>33</v>
      </c>
      <c r="N13" s="269"/>
      <c r="O13" s="187"/>
      <c r="P13" s="187"/>
      <c r="Q13" s="4"/>
      <c r="R13" s="4"/>
      <c r="S13" s="4"/>
      <c r="T13" s="4"/>
      <c r="U13" s="4"/>
      <c r="V13" s="4"/>
    </row>
    <row r="14" spans="1:22" ht="12" customHeight="1" thickBot="1">
      <c r="A14" s="302"/>
      <c r="B14" s="282"/>
      <c r="C14" s="282"/>
      <c r="D14" s="282"/>
      <c r="E14" s="303"/>
      <c r="F14" s="265"/>
      <c r="G14" s="267"/>
      <c r="H14" s="261"/>
      <c r="I14" s="271"/>
      <c r="J14" s="273"/>
      <c r="K14" s="279"/>
      <c r="L14" s="279"/>
      <c r="M14" s="271"/>
      <c r="N14" s="270"/>
      <c r="O14" s="271"/>
      <c r="P14" s="271"/>
      <c r="Q14" s="4"/>
      <c r="R14" s="4"/>
      <c r="S14" s="4"/>
      <c r="T14" s="4"/>
      <c r="U14" s="4"/>
      <c r="V14" s="4"/>
    </row>
    <row r="15" spans="1:22" ht="12" customHeight="1">
      <c r="A15" s="276">
        <v>4</v>
      </c>
      <c r="B15" s="272" t="str">
        <f>VLOOKUP(A15,'пр.взвешивания'!B6:E47,2,FALSE)</f>
        <v>ТАШТИМИРОВА Айгуль Галейевна</v>
      </c>
      <c r="C15" s="272" t="str">
        <f>VLOOKUP(A15,'пр.взвешивания'!B6:F53,3,FALSE)</f>
        <v>11.03.93 КМС</v>
      </c>
      <c r="D15" s="272" t="str">
        <f>VLOOKUP(A15,'пр.взвешивания'!B6:G53,4,FALSE)</f>
        <v>УФО Тюменская Тюмень МО</v>
      </c>
      <c r="E15" s="274"/>
      <c r="F15" s="269"/>
      <c r="G15" s="187"/>
      <c r="H15" s="187"/>
      <c r="I15" s="4"/>
      <c r="J15" s="10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2" customHeight="1" thickBot="1">
      <c r="A16" s="277"/>
      <c r="B16" s="273"/>
      <c r="C16" s="273"/>
      <c r="D16" s="273"/>
      <c r="E16" s="275"/>
      <c r="F16" s="270"/>
      <c r="G16" s="271"/>
      <c r="H16" s="271"/>
      <c r="I16" s="288" t="s">
        <v>11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7.25" customHeight="1">
      <c r="A17" s="104" t="s">
        <v>9</v>
      </c>
      <c r="B17" s="102" t="s">
        <v>18</v>
      </c>
      <c r="C17" s="4"/>
      <c r="D17" s="4"/>
      <c r="E17" s="105" t="str">
        <f>HYPERLINK('пр.взвешивания'!E3)</f>
        <v>в.к.     52       кг.</v>
      </c>
      <c r="F17" s="4"/>
      <c r="G17" s="4"/>
      <c r="H17" s="4"/>
      <c r="I17" s="289"/>
      <c r="J17" s="103" t="s">
        <v>18</v>
      </c>
      <c r="K17" s="4"/>
      <c r="L17" s="4"/>
      <c r="M17" s="105" t="str">
        <f>HYPERLINK('пр.взвешивания'!E3)</f>
        <v>в.к.     52       кг.</v>
      </c>
      <c r="N17" s="4"/>
      <c r="O17" s="4"/>
      <c r="P17" s="4"/>
      <c r="Q17" s="4"/>
      <c r="R17" s="4"/>
      <c r="S17" s="4"/>
      <c r="T17" s="4"/>
      <c r="U17" s="4"/>
      <c r="V17" s="4"/>
    </row>
    <row r="18" spans="1:22" ht="12" customHeight="1">
      <c r="A18" s="261">
        <v>1</v>
      </c>
      <c r="B18" s="282" t="str">
        <f>VLOOKUP(A18,'пр.взвешивания'!B6:F43,2,FALSE)</f>
        <v>СЕЛЬВЯН Кристина Ншановна</v>
      </c>
      <c r="C18" s="282" t="str">
        <f>VLOOKUP(A18,'пр.взвешивания'!B6:F56,3,FALSE)</f>
        <v>03.02.93 1</v>
      </c>
      <c r="D18" s="282" t="str">
        <f>VLOOKUP(A18,'пр.взвешивания'!B6:G56,4,FALSE)</f>
        <v>ЮФО Ростовская  Гуково МО</v>
      </c>
      <c r="E18" s="265"/>
      <c r="F18" s="266"/>
      <c r="G18" s="301"/>
      <c r="H18" s="261"/>
      <c r="I18" s="261">
        <v>12</v>
      </c>
      <c r="J18" s="282" t="str">
        <f>VLOOKUP(I18,'пр.взвешивания'!B6:E54,2,FALSE)</f>
        <v>ПОЛЫГАЛОВА Карина Александровна</v>
      </c>
      <c r="K18" s="282" t="str">
        <f>VLOOKUP(I18,'пр.взвешивания'!B6:N56,3,FALSE)</f>
        <v>14.04.93 КМС</v>
      </c>
      <c r="L18" s="282" t="str">
        <f>VLOOKUP(I18,'пр.взвешивания'!B6:O56,4,FALSE)</f>
        <v>ПФО Пермский Краснокамск ПР</v>
      </c>
      <c r="M18" s="265"/>
      <c r="N18" s="266"/>
      <c r="O18" s="267"/>
      <c r="P18" s="261"/>
      <c r="Q18" s="4"/>
      <c r="R18" s="4"/>
      <c r="S18" s="4"/>
      <c r="T18" s="4"/>
      <c r="U18" s="4"/>
      <c r="V18" s="4"/>
    </row>
    <row r="19" spans="1:22" ht="12" customHeight="1">
      <c r="A19" s="261"/>
      <c r="B19" s="282"/>
      <c r="C19" s="282"/>
      <c r="D19" s="282"/>
      <c r="E19" s="265"/>
      <c r="F19" s="265"/>
      <c r="G19" s="267"/>
      <c r="H19" s="261"/>
      <c r="I19" s="261"/>
      <c r="J19" s="282"/>
      <c r="K19" s="282"/>
      <c r="L19" s="282"/>
      <c r="M19" s="265"/>
      <c r="N19" s="265"/>
      <c r="O19" s="267"/>
      <c r="P19" s="261"/>
      <c r="Q19" s="4"/>
      <c r="R19" s="4"/>
      <c r="S19" s="4"/>
      <c r="T19" s="4"/>
      <c r="U19" s="4"/>
      <c r="V19" s="4"/>
    </row>
    <row r="20" spans="1:22" ht="12" customHeight="1">
      <c r="A20" s="187">
        <v>3</v>
      </c>
      <c r="B20" s="284" t="str">
        <f>VLOOKUP(A20,'пр.взвешивания'!B6:F45,2,FALSE)</f>
        <v>ГУСЕВА Ксения Андреевна</v>
      </c>
      <c r="C20" s="284" t="str">
        <f>VLOOKUP(A20,'пр.взвешивания'!B6:F58,3,FALSE)</f>
        <v>20.01.94 КМС</v>
      </c>
      <c r="D20" s="284" t="str">
        <f>VLOOKUP(A20,'пр.взвешивания'!B6:G58,4,FALSE)</f>
        <v>С.П МО</v>
      </c>
      <c r="E20" s="269"/>
      <c r="F20" s="269"/>
      <c r="G20" s="187"/>
      <c r="H20" s="187"/>
      <c r="I20" s="187">
        <v>14</v>
      </c>
      <c r="J20" s="284" t="str">
        <f>VLOOKUP(I20,'пр.взвешивания'!B6:E56,2,FALSE)</f>
        <v>ТАРАСОВА Ольга Юрьевна</v>
      </c>
      <c r="K20" s="284" t="str">
        <f>VLOOKUP(I20,'пр.взвешивания'!B6:N58,3,FALSE)</f>
        <v>25.08.93 КМС</v>
      </c>
      <c r="L20" s="284" t="str">
        <f>VLOOKUP(I20,'пр.взвешивания'!B6:O58,4,FALSE)</f>
        <v>МОСКВА МКС</v>
      </c>
      <c r="M20" s="269"/>
      <c r="N20" s="269"/>
      <c r="O20" s="187"/>
      <c r="P20" s="187"/>
      <c r="Q20" s="4"/>
      <c r="R20" s="4"/>
      <c r="S20" s="4"/>
      <c r="T20" s="4"/>
      <c r="U20" s="4"/>
      <c r="V20" s="4"/>
    </row>
    <row r="21" spans="1:22" ht="12" customHeight="1" thickBot="1">
      <c r="A21" s="271"/>
      <c r="B21" s="273"/>
      <c r="C21" s="273"/>
      <c r="D21" s="273"/>
      <c r="E21" s="270"/>
      <c r="F21" s="270"/>
      <c r="G21" s="271"/>
      <c r="H21" s="271"/>
      <c r="I21" s="271"/>
      <c r="J21" s="273"/>
      <c r="K21" s="273"/>
      <c r="L21" s="273"/>
      <c r="M21" s="270"/>
      <c r="N21" s="270"/>
      <c r="O21" s="271"/>
      <c r="P21" s="271"/>
      <c r="Q21" s="4"/>
      <c r="R21" s="4"/>
      <c r="S21" s="4"/>
      <c r="T21" s="4"/>
      <c r="U21" s="4"/>
      <c r="V21" s="4"/>
    </row>
    <row r="22" spans="1:22" ht="12" customHeight="1">
      <c r="A22" s="261">
        <v>2</v>
      </c>
      <c r="B22" s="282" t="str">
        <f>VLOOKUP(A22,'пр.взвешивания'!B6:E43,2,FALSE)</f>
        <v>МУХТАРОВА Гульфия Рубиновна</v>
      </c>
      <c r="C22" s="282" t="str">
        <f>VLOOKUP(A22,'пр.взвешивания'!B6:F60,3,FALSE)</f>
        <v>26.10.95 КМС</v>
      </c>
      <c r="D22" s="282" t="str">
        <f>VLOOKUP(A22,'пр.взвешивания'!B6:G60,4,FALSE)</f>
        <v>ЮФО Астраханская Астрахань Д</v>
      </c>
      <c r="E22" s="265"/>
      <c r="F22" s="266"/>
      <c r="G22" s="301"/>
      <c r="H22" s="261"/>
      <c r="I22" s="261">
        <v>13</v>
      </c>
      <c r="J22" s="282" t="str">
        <f>VLOOKUP(I22,'пр.взвешивания'!B6:E58,2,FALSE)</f>
        <v>ДРЕВО Екатерина И горевна</v>
      </c>
      <c r="K22" s="282" t="str">
        <f>VLOOKUP(I22,'пр.взвешивания'!B6:N60,3,FALSE)</f>
        <v>04.01.93 КМС</v>
      </c>
      <c r="L22" s="282" t="str">
        <f>VLOOKUP(I22,'пр.взвешивания'!B6:O60,4,FALSE)</f>
        <v>ЦФО Московскя Коломна МО</v>
      </c>
      <c r="M22" s="265"/>
      <c r="N22" s="266"/>
      <c r="O22" s="267"/>
      <c r="P22" s="261"/>
      <c r="Q22" s="4"/>
      <c r="R22" s="4"/>
      <c r="S22" s="4"/>
      <c r="T22" s="4"/>
      <c r="U22" s="4"/>
      <c r="V22" s="4"/>
    </row>
    <row r="23" spans="1:22" ht="12" customHeight="1">
      <c r="A23" s="261"/>
      <c r="B23" s="282"/>
      <c r="C23" s="282"/>
      <c r="D23" s="282"/>
      <c r="E23" s="265"/>
      <c r="F23" s="265"/>
      <c r="G23" s="267"/>
      <c r="H23" s="261"/>
      <c r="I23" s="261"/>
      <c r="J23" s="282"/>
      <c r="K23" s="282"/>
      <c r="L23" s="282"/>
      <c r="M23" s="265"/>
      <c r="N23" s="265"/>
      <c r="O23" s="267"/>
      <c r="P23" s="261"/>
      <c r="Q23" s="4"/>
      <c r="R23" s="4"/>
      <c r="S23" s="4"/>
      <c r="T23" s="4"/>
      <c r="U23" s="4"/>
      <c r="V23" s="4"/>
    </row>
    <row r="24" spans="1:22" ht="12" customHeight="1">
      <c r="A24" s="187">
        <v>4</v>
      </c>
      <c r="B24" s="272" t="str">
        <f>VLOOKUP(A24,'пр.взвешивания'!B6:F47,2,FALSE)</f>
        <v>ТАШТИМИРОВА Айгуль Галейевна</v>
      </c>
      <c r="C24" s="282" t="str">
        <f>VLOOKUP(A24,'пр.взвешивания'!B6:F62,3,FALSE)</f>
        <v>11.03.93 КМС</v>
      </c>
      <c r="D24" s="282" t="str">
        <f>VLOOKUP(A24,'пр.взвешивания'!B6:G62,4,FALSE)</f>
        <v>УФО Тюменская Тюмень МО</v>
      </c>
      <c r="E24" s="269"/>
      <c r="F24" s="269"/>
      <c r="G24" s="187"/>
      <c r="H24" s="187"/>
      <c r="I24" s="187">
        <v>15</v>
      </c>
      <c r="J24" s="272" t="str">
        <f>VLOOKUP(I24,'пр.взвешивания'!B6:E60,2,FALSE)</f>
        <v>ЛУКЬЯНЧУК Оксана Юрьевна</v>
      </c>
      <c r="K24" s="282" t="str">
        <f>VLOOKUP(I24,'пр.взвешивания'!B6:N62,3,FALSE)</f>
        <v>14.09.93 КМС</v>
      </c>
      <c r="L24" s="282" t="str">
        <f>VLOOKUP(I24,'пр.взвешивания'!B6:O62,4,FALSE)</f>
        <v>ДВФО Приморский Владивосток МО</v>
      </c>
      <c r="M24" s="269"/>
      <c r="N24" s="269"/>
      <c r="O24" s="187"/>
      <c r="P24" s="187"/>
      <c r="Q24" s="4"/>
      <c r="R24" s="4"/>
      <c r="S24" s="4"/>
      <c r="T24" s="4"/>
      <c r="U24" s="4"/>
      <c r="V24" s="4"/>
    </row>
    <row r="25" spans="1:22" ht="12" customHeight="1" thickBot="1">
      <c r="A25" s="271"/>
      <c r="B25" s="273"/>
      <c r="C25" s="272"/>
      <c r="D25" s="272"/>
      <c r="E25" s="270"/>
      <c r="F25" s="270"/>
      <c r="G25" s="271"/>
      <c r="H25" s="271"/>
      <c r="I25" s="271"/>
      <c r="J25" s="273"/>
      <c r="K25" s="272"/>
      <c r="L25" s="272"/>
      <c r="M25" s="270"/>
      <c r="N25" s="270"/>
      <c r="O25" s="271"/>
      <c r="P25" s="271"/>
      <c r="Q25" s="4"/>
      <c r="R25" s="4"/>
      <c r="S25" s="4"/>
      <c r="T25" s="4"/>
      <c r="U25" s="4"/>
      <c r="V25" s="4"/>
    </row>
    <row r="26" spans="1:22" ht="12" customHeight="1">
      <c r="A26" s="261">
        <v>6</v>
      </c>
      <c r="B26" s="282" t="str">
        <f>VLOOKUP(A26,'пр.взвешивания'!B6:F49,2,FALSE)</f>
        <v>ХУСАИНОВА Юлия Михайлова</v>
      </c>
      <c r="C26" s="280" t="str">
        <f>VLOOKUP(A26,'пр.взвешивания'!B6:F64,3,FALSE)</f>
        <v>17.06.95 1</v>
      </c>
      <c r="D26" s="280" t="str">
        <f>VLOOKUP(A26,'пр.взвешивания'!B6:G64,4,FALSE)</f>
        <v>УФО Челябинская Челябинск МО</v>
      </c>
      <c r="E26" s="265"/>
      <c r="F26" s="266"/>
      <c r="G26" s="301"/>
      <c r="H26" s="261"/>
      <c r="I26" s="187">
        <v>16</v>
      </c>
      <c r="J26" s="284" t="str">
        <f>VLOOKUP(I26,'пр.взвешивания'!B6:E62,2,FALSE)</f>
        <v>ЧУЧАЛИНА Наталья Андреевна</v>
      </c>
      <c r="K26" s="280" t="str">
        <f>VLOOKUP(I26,'пр.взвешивания'!B6:N64,3,FALSE)</f>
        <v>20.02.94 КМС</v>
      </c>
      <c r="L26" s="280" t="str">
        <f>VLOOKUP(I26,'пр.взвешивания'!B6:O64,4,FALSE)</f>
        <v>СФО Кемеровская Прокопьевск МО</v>
      </c>
      <c r="M26" s="187" t="s">
        <v>33</v>
      </c>
      <c r="N26" s="269"/>
      <c r="O26" s="187"/>
      <c r="P26" s="187"/>
      <c r="Q26" s="4"/>
      <c r="R26" s="4"/>
      <c r="S26" s="4"/>
      <c r="T26" s="4"/>
      <c r="U26" s="4"/>
      <c r="V26" s="4"/>
    </row>
    <row r="27" spans="1:22" ht="12" customHeight="1" thickBot="1">
      <c r="A27" s="261"/>
      <c r="B27" s="282"/>
      <c r="C27" s="282"/>
      <c r="D27" s="282"/>
      <c r="E27" s="265"/>
      <c r="F27" s="265"/>
      <c r="G27" s="267"/>
      <c r="H27" s="261"/>
      <c r="I27" s="271"/>
      <c r="J27" s="273"/>
      <c r="K27" s="279"/>
      <c r="L27" s="279"/>
      <c r="M27" s="271"/>
      <c r="N27" s="270"/>
      <c r="O27" s="271"/>
      <c r="P27" s="271"/>
      <c r="Q27" s="4"/>
      <c r="R27" s="4"/>
      <c r="S27" s="4"/>
      <c r="T27" s="4"/>
      <c r="U27" s="4"/>
      <c r="V27" s="4"/>
    </row>
    <row r="28" spans="1:22" ht="12" customHeight="1">
      <c r="A28" s="187">
        <v>5</v>
      </c>
      <c r="B28" s="272" t="str">
        <f>VLOOKUP(A28,'пр.взвешивания'!B6:E47,2,FALSE)</f>
        <v>МИТИНА Ольга Александровна</v>
      </c>
      <c r="C28" s="272">
        <f>VLOOKUP(A28,'пр.взвешивания'!B6:F66,3,FALSE)</f>
        <v>34523</v>
      </c>
      <c r="D28" s="272" t="str">
        <f>VLOOKUP(A28,'пр.взвешивания'!B6:G66,4,FALSE)</f>
        <v>ДВФО Приморский Владивосток МО</v>
      </c>
      <c r="E28" s="269"/>
      <c r="F28" s="269"/>
      <c r="G28" s="187"/>
      <c r="H28" s="18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" customHeight="1" thickBot="1">
      <c r="A29" s="271"/>
      <c r="B29" s="273"/>
      <c r="C29" s="273"/>
      <c r="D29" s="273"/>
      <c r="E29" s="270"/>
      <c r="F29" s="270"/>
      <c r="G29" s="271"/>
      <c r="H29" s="271"/>
      <c r="I29" s="288" t="s">
        <v>11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2" customHeight="1">
      <c r="A30" s="104" t="s">
        <v>9</v>
      </c>
      <c r="B30" s="102" t="s">
        <v>19</v>
      </c>
      <c r="C30" s="4"/>
      <c r="D30" s="4"/>
      <c r="E30" s="105" t="str">
        <f>HYPERLINK('пр.взвешивания'!E3)</f>
        <v>в.к.     52       кг.</v>
      </c>
      <c r="F30" s="4"/>
      <c r="G30" s="4"/>
      <c r="H30" s="4"/>
      <c r="I30" s="289"/>
      <c r="J30" s="103" t="s">
        <v>19</v>
      </c>
      <c r="K30" s="4"/>
      <c r="L30" s="4"/>
      <c r="M30" s="105" t="str">
        <f>HYPERLINK('пр.взвешивания'!E3)</f>
        <v>в.к.     52       кг.</v>
      </c>
      <c r="N30" s="4"/>
      <c r="O30" s="4"/>
      <c r="P30" s="4"/>
      <c r="Q30" s="4"/>
      <c r="R30" s="4"/>
      <c r="S30" s="4"/>
      <c r="T30" s="4"/>
      <c r="U30" s="4"/>
      <c r="V30" s="4"/>
    </row>
    <row r="31" spans="1:22" ht="12" customHeight="1">
      <c r="A31" s="261">
        <v>1</v>
      </c>
      <c r="B31" s="282" t="str">
        <f>VLOOKUP(A31,'пр.взвешивания'!B6:E43,2,FALSE)</f>
        <v>СЕЛЬВЯН Кристина Ншановна</v>
      </c>
      <c r="C31" s="282" t="str">
        <f>VLOOKUP(A31,'пр.взвешивания'!B6:F69,3,FALSE)</f>
        <v>03.02.93 1</v>
      </c>
      <c r="D31" s="282" t="str">
        <f>VLOOKUP(A31,'пр.взвешивания'!B6:G69,4,FALSE)</f>
        <v>ЮФО Ростовская  Гуково МО</v>
      </c>
      <c r="E31" s="265"/>
      <c r="F31" s="266"/>
      <c r="G31" s="301"/>
      <c r="H31" s="261"/>
      <c r="I31" s="261">
        <v>12</v>
      </c>
      <c r="J31" s="282" t="str">
        <f>VLOOKUP(I31,'пр.взвешивания'!B6:E43,2,FALSE)</f>
        <v>ПОЛЫГАЛОВА Карина Александровна</v>
      </c>
      <c r="K31" s="282" t="str">
        <f>VLOOKUP(I31,'пр.взвешивания'!B6:N69,3,FALSE)</f>
        <v>14.04.93 КМС</v>
      </c>
      <c r="L31" s="282" t="str">
        <f>VLOOKUP(I31,'пр.взвешивания'!B6:O69,4,FALSE)</f>
        <v>ПФО Пермский Краснокамск ПР</v>
      </c>
      <c r="M31" s="265"/>
      <c r="N31" s="266"/>
      <c r="O31" s="267"/>
      <c r="P31" s="261"/>
      <c r="Q31" s="4"/>
      <c r="R31" s="4"/>
      <c r="S31" s="4"/>
      <c r="T31" s="4"/>
      <c r="U31" s="4"/>
      <c r="V31" s="4"/>
    </row>
    <row r="32" spans="1:22" ht="12" customHeight="1">
      <c r="A32" s="261"/>
      <c r="B32" s="282"/>
      <c r="C32" s="282"/>
      <c r="D32" s="282"/>
      <c r="E32" s="265"/>
      <c r="F32" s="265"/>
      <c r="G32" s="267"/>
      <c r="H32" s="261"/>
      <c r="I32" s="261"/>
      <c r="J32" s="282"/>
      <c r="K32" s="282"/>
      <c r="L32" s="282"/>
      <c r="M32" s="265"/>
      <c r="N32" s="265"/>
      <c r="O32" s="267"/>
      <c r="P32" s="261"/>
      <c r="Q32" s="4"/>
      <c r="R32" s="4"/>
      <c r="S32" s="4"/>
      <c r="T32" s="4"/>
      <c r="U32" s="4"/>
      <c r="V32" s="4"/>
    </row>
    <row r="33" spans="1:22" ht="12" customHeight="1">
      <c r="A33" s="187">
        <v>4</v>
      </c>
      <c r="B33" s="284" t="str">
        <f>VLOOKUP(A33,'пр.взвешивания'!B6:E45,2,FALSE)</f>
        <v>ТАШТИМИРОВА Айгуль Галейевна</v>
      </c>
      <c r="C33" s="284" t="str">
        <f>VLOOKUP(A33,'пр.взвешивания'!B6:F71,3,FALSE)</f>
        <v>11.03.93 КМС</v>
      </c>
      <c r="D33" s="284" t="str">
        <f>VLOOKUP(A33,'пр.взвешивания'!B6:G71,4,FALSE)</f>
        <v>УФО Тюменская Тюмень МО</v>
      </c>
      <c r="E33" s="269"/>
      <c r="F33" s="269"/>
      <c r="G33" s="187"/>
      <c r="H33" s="187"/>
      <c r="I33" s="187">
        <v>15</v>
      </c>
      <c r="J33" s="284" t="str">
        <f>VLOOKUP(I33,'пр.взвешивания'!B8:E45,2,FALSE)</f>
        <v>ЛУКЬЯНЧУК Оксана Юрьевна</v>
      </c>
      <c r="K33" s="284" t="str">
        <f>VLOOKUP(I33,'пр.взвешивания'!B6:N71,3,FALSE)</f>
        <v>14.09.93 КМС</v>
      </c>
      <c r="L33" s="284" t="str">
        <f>VLOOKUP(I33,'пр.взвешивания'!B6:O71,4,FALSE)</f>
        <v>ДВФО Приморский Владивосток МО</v>
      </c>
      <c r="M33" s="269"/>
      <c r="N33" s="269"/>
      <c r="O33" s="187"/>
      <c r="P33" s="187"/>
      <c r="Q33" s="4"/>
      <c r="R33" s="4"/>
      <c r="S33" s="4"/>
      <c r="T33" s="4"/>
      <c r="U33" s="4"/>
      <c r="V33" s="4"/>
    </row>
    <row r="34" spans="1:22" ht="12" customHeight="1" thickBot="1">
      <c r="A34" s="271"/>
      <c r="B34" s="273"/>
      <c r="C34" s="273"/>
      <c r="D34" s="273"/>
      <c r="E34" s="270"/>
      <c r="F34" s="270"/>
      <c r="G34" s="271"/>
      <c r="H34" s="271"/>
      <c r="I34" s="271"/>
      <c r="J34" s="273"/>
      <c r="K34" s="273"/>
      <c r="L34" s="273"/>
      <c r="M34" s="270"/>
      <c r="N34" s="270"/>
      <c r="O34" s="271"/>
      <c r="P34" s="271"/>
      <c r="Q34" s="4"/>
      <c r="R34" s="4"/>
      <c r="S34" s="4"/>
      <c r="T34" s="4"/>
      <c r="U34" s="4"/>
      <c r="V34" s="4"/>
    </row>
    <row r="35" spans="1:22" ht="12" customHeight="1">
      <c r="A35" s="261">
        <v>3</v>
      </c>
      <c r="B35" s="282" t="str">
        <f>VLOOKUP(A35,'пр.взвешивания'!B6:E45,2,FALSE)</f>
        <v>ГУСЕВА Ксения Андреевна</v>
      </c>
      <c r="C35" s="282" t="str">
        <f>VLOOKUP(A35,'пр.взвешивания'!B6:F73,3,FALSE)</f>
        <v>20.01.94 КМС</v>
      </c>
      <c r="D35" s="282" t="str">
        <f>VLOOKUP(A35,'пр.взвешивания'!B6:G73,4,FALSE)</f>
        <v>С.П МО</v>
      </c>
      <c r="E35" s="265"/>
      <c r="F35" s="266"/>
      <c r="G35" s="301"/>
      <c r="H35" s="261"/>
      <c r="I35" s="261">
        <v>14</v>
      </c>
      <c r="J35" s="282" t="str">
        <f>VLOOKUP(I35,'пр.взвешивания'!B10:E45,2,FALSE)</f>
        <v>ТАРАСОВА Ольга Юрьевна</v>
      </c>
      <c r="K35" s="282" t="str">
        <f>VLOOKUP(I35,'пр.взвешивания'!B6:N73,3,FALSE)</f>
        <v>25.08.93 КМС</v>
      </c>
      <c r="L35" s="282" t="str">
        <f>VLOOKUP(I35,'пр.взвешивания'!B6:O73,4,FALSE)</f>
        <v>МОСКВА МКС</v>
      </c>
      <c r="M35" s="265"/>
      <c r="N35" s="266"/>
      <c r="O35" s="267"/>
      <c r="P35" s="261"/>
      <c r="Q35" s="4"/>
      <c r="R35" s="4"/>
      <c r="S35" s="4"/>
      <c r="T35" s="4"/>
      <c r="U35" s="4"/>
      <c r="V35" s="4"/>
    </row>
    <row r="36" spans="1:22" ht="12" customHeight="1">
      <c r="A36" s="261"/>
      <c r="B36" s="282"/>
      <c r="C36" s="282"/>
      <c r="D36" s="282"/>
      <c r="E36" s="265"/>
      <c r="F36" s="265"/>
      <c r="G36" s="267"/>
      <c r="H36" s="261"/>
      <c r="I36" s="261"/>
      <c r="J36" s="282"/>
      <c r="K36" s="282"/>
      <c r="L36" s="282"/>
      <c r="M36" s="265"/>
      <c r="N36" s="265"/>
      <c r="O36" s="267"/>
      <c r="P36" s="261"/>
      <c r="Q36" s="4"/>
      <c r="R36" s="4"/>
      <c r="S36" s="4"/>
      <c r="T36" s="4"/>
      <c r="U36" s="4"/>
      <c r="V36" s="4"/>
    </row>
    <row r="37" spans="1:22" ht="12" customHeight="1">
      <c r="A37" s="187">
        <v>5</v>
      </c>
      <c r="B37" s="272" t="str">
        <f>VLOOKUP(A37,'пр.взвешивания'!B6:E47,2,FALSE)</f>
        <v>МИТИНА Ольга Александровна</v>
      </c>
      <c r="C37" s="282">
        <f>VLOOKUP(A37,'пр.взвешивания'!B6:F75,3,FALSE)</f>
        <v>34523</v>
      </c>
      <c r="D37" s="282" t="str">
        <f>VLOOKUP(A37,'пр.взвешивания'!B6:G75,4,FALSE)</f>
        <v>ДВФО Приморский Владивосток МО</v>
      </c>
      <c r="E37" s="269"/>
      <c r="F37" s="269"/>
      <c r="G37" s="187"/>
      <c r="H37" s="187"/>
      <c r="I37" s="187">
        <v>16</v>
      </c>
      <c r="J37" s="272" t="str">
        <f>VLOOKUP(I37,'пр.взвешивания'!B12:E47,2,FALSE)</f>
        <v>ЧУЧАЛИНА Наталья Андреевна</v>
      </c>
      <c r="K37" s="282" t="str">
        <f>VLOOKUP(I37,'пр.взвешивания'!B6:N75,3,FALSE)</f>
        <v>20.02.94 КМС</v>
      </c>
      <c r="L37" s="282" t="str">
        <f>VLOOKUP(I37,'пр.взвешивания'!B6:O75,4,FALSE)</f>
        <v>СФО Кемеровская Прокопьевск МО</v>
      </c>
      <c r="M37" s="269"/>
      <c r="N37" s="269"/>
      <c r="O37" s="187"/>
      <c r="P37" s="187"/>
      <c r="Q37" s="4"/>
      <c r="R37" s="4"/>
      <c r="S37" s="4"/>
      <c r="T37" s="4"/>
      <c r="U37" s="4"/>
      <c r="V37" s="4"/>
    </row>
    <row r="38" spans="1:22" ht="12" customHeight="1" thickBot="1">
      <c r="A38" s="271"/>
      <c r="B38" s="273"/>
      <c r="C38" s="272"/>
      <c r="D38" s="272"/>
      <c r="E38" s="270"/>
      <c r="F38" s="270"/>
      <c r="G38" s="271"/>
      <c r="H38" s="271"/>
      <c r="I38" s="271"/>
      <c r="J38" s="273"/>
      <c r="K38" s="272"/>
      <c r="L38" s="272"/>
      <c r="M38" s="270"/>
      <c r="N38" s="270"/>
      <c r="O38" s="271"/>
      <c r="P38" s="271"/>
      <c r="Q38" s="4"/>
      <c r="R38" s="4"/>
      <c r="S38" s="4"/>
      <c r="T38" s="4"/>
      <c r="U38" s="4"/>
      <c r="V38" s="4"/>
    </row>
    <row r="39" spans="1:22" ht="12" customHeight="1">
      <c r="A39" s="261">
        <v>2</v>
      </c>
      <c r="B39" s="282" t="str">
        <f>VLOOKUP(A39,'пр.взвешивания'!B6:E43,2,FALSE)</f>
        <v>МУХТАРОВА Гульфия Рубиновна</v>
      </c>
      <c r="C39" s="280" t="str">
        <f>VLOOKUP(A39,'пр.взвешивания'!B6:F77,3,FALSE)</f>
        <v>26.10.95 КМС</v>
      </c>
      <c r="D39" s="280" t="str">
        <f>VLOOKUP(A39,'пр.взвешивания'!B6:G77,4,FALSE)</f>
        <v>ЮФО Астраханская Астрахань Д</v>
      </c>
      <c r="E39" s="265"/>
      <c r="F39" s="266"/>
      <c r="G39" s="301"/>
      <c r="H39" s="261"/>
      <c r="I39" s="187">
        <v>13</v>
      </c>
      <c r="J39" s="284" t="str">
        <f>VLOOKUP(I39,'пр.взвешивания'!B14:E49,2,FALSE)</f>
        <v>ДРЕВО Екатерина И горевна</v>
      </c>
      <c r="K39" s="280" t="str">
        <f>VLOOKUP(I39,'пр.взвешивания'!B6:N77,3,FALSE)</f>
        <v>04.01.93 КМС</v>
      </c>
      <c r="L39" s="280" t="str">
        <f>VLOOKUP(I39,'пр.взвешивания'!B6:O77,4,FALSE)</f>
        <v>ЦФО Московскя Коломна МО</v>
      </c>
      <c r="M39" s="187" t="s">
        <v>33</v>
      </c>
      <c r="N39" s="269"/>
      <c r="O39" s="187"/>
      <c r="P39" s="187"/>
      <c r="Q39" s="4"/>
      <c r="R39" s="4"/>
      <c r="S39" s="4"/>
      <c r="T39" s="4"/>
      <c r="U39" s="4"/>
      <c r="V39" s="4"/>
    </row>
    <row r="40" spans="1:22" ht="12" customHeight="1" thickBot="1">
      <c r="A40" s="261"/>
      <c r="B40" s="282"/>
      <c r="C40" s="282"/>
      <c r="D40" s="282"/>
      <c r="E40" s="265"/>
      <c r="F40" s="265"/>
      <c r="G40" s="267"/>
      <c r="H40" s="261"/>
      <c r="I40" s="271"/>
      <c r="J40" s="273"/>
      <c r="K40" s="279"/>
      <c r="L40" s="279"/>
      <c r="M40" s="271"/>
      <c r="N40" s="270"/>
      <c r="O40" s="271"/>
      <c r="P40" s="271"/>
      <c r="Q40" s="4"/>
      <c r="R40" s="4"/>
      <c r="S40" s="4"/>
      <c r="T40" s="4"/>
      <c r="U40" s="4"/>
      <c r="V40" s="4"/>
    </row>
    <row r="41" spans="1:22" ht="12" customHeight="1">
      <c r="A41" s="187">
        <v>6</v>
      </c>
      <c r="B41" s="272" t="str">
        <f>VLOOKUP(A41,'пр.взвешивания'!B6:E47,2,FALSE)</f>
        <v>ХУСАИНОВА Юлия Михайлова</v>
      </c>
      <c r="C41" s="272" t="str">
        <f>VLOOKUP(A41,'пр.взвешивания'!B6:F79,3,FALSE)</f>
        <v>17.06.95 1</v>
      </c>
      <c r="D41" s="272" t="str">
        <f>VLOOKUP(A41,'пр.взвешивания'!B6:G79,4,FALSE)</f>
        <v>УФО Челябинская Челябинск МО</v>
      </c>
      <c r="E41" s="269"/>
      <c r="F41" s="269"/>
      <c r="G41" s="187"/>
      <c r="H41" s="187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" customHeight="1" thickBot="1">
      <c r="A42" s="271"/>
      <c r="B42" s="273"/>
      <c r="C42" s="273"/>
      <c r="D42" s="273"/>
      <c r="E42" s="270"/>
      <c r="F42" s="270"/>
      <c r="G42" s="271"/>
      <c r="H42" s="271"/>
      <c r="I42" s="286" t="s">
        <v>11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" customHeight="1">
      <c r="A43" s="104" t="s">
        <v>9</v>
      </c>
      <c r="B43" s="102" t="s">
        <v>27</v>
      </c>
      <c r="C43" s="4"/>
      <c r="D43" s="4"/>
      <c r="E43" s="105" t="str">
        <f>HYPERLINK('пр.взвешивания'!E3)</f>
        <v>в.к.     52       кг.</v>
      </c>
      <c r="F43" s="4"/>
      <c r="G43" s="4"/>
      <c r="H43" s="4"/>
      <c r="I43" s="287"/>
      <c r="J43" s="103" t="s">
        <v>27</v>
      </c>
      <c r="K43" s="4"/>
      <c r="L43" s="4"/>
      <c r="M43" s="105" t="str">
        <f>HYPERLINK('пр.взвешивания'!E3)</f>
        <v>в.к.     52       кг.</v>
      </c>
      <c r="N43" s="4"/>
      <c r="O43" s="4"/>
      <c r="P43" s="4"/>
      <c r="Q43" s="4"/>
      <c r="R43" s="4"/>
      <c r="S43" s="4"/>
      <c r="T43" s="4"/>
      <c r="U43" s="4"/>
      <c r="V43" s="4"/>
    </row>
    <row r="44" spans="1:22" ht="12" customHeight="1">
      <c r="A44" s="261">
        <v>1</v>
      </c>
      <c r="B44" s="282" t="str">
        <f>VLOOKUP(A44,'пр.взвешивания'!B6:E43,2,FALSE)</f>
        <v>СЕЛЬВЯН Кристина Ншановна</v>
      </c>
      <c r="C44" s="282" t="str">
        <f>VLOOKUP(A44,'пр.взвешивания'!B6:F82,3,FALSE)</f>
        <v>03.02.93 1</v>
      </c>
      <c r="D44" s="282" t="str">
        <f>VLOOKUP(A44,'пр.взвешивания'!B6:G82,4,FALSE)</f>
        <v>ЮФО Ростовская  Гуково МО</v>
      </c>
      <c r="E44" s="265"/>
      <c r="F44" s="266"/>
      <c r="G44" s="301"/>
      <c r="H44" s="261"/>
      <c r="I44" s="261">
        <v>12</v>
      </c>
      <c r="J44" s="282" t="str">
        <f>VLOOKUP(I44,'пр.взвешивания'!B6:E43,2,FALSE)</f>
        <v>ПОЛЫГАЛОВА Карина Александровна</v>
      </c>
      <c r="K44" s="282" t="str">
        <f>VLOOKUP(I44,'пр.взвешивания'!B6:N82,3,FALSE)</f>
        <v>14.04.93 КМС</v>
      </c>
      <c r="L44" s="282" t="str">
        <f>VLOOKUP(I44,'пр.взвешивания'!B6:O82,4,FALSE)</f>
        <v>ПФО Пермский Краснокамск ПР</v>
      </c>
      <c r="M44" s="265"/>
      <c r="N44" s="266"/>
      <c r="O44" s="267"/>
      <c r="P44" s="261"/>
      <c r="Q44" s="4"/>
      <c r="R44" s="4"/>
      <c r="S44" s="4"/>
      <c r="T44" s="4"/>
      <c r="U44" s="4"/>
      <c r="V44" s="4"/>
    </row>
    <row r="45" spans="1:22" ht="12" customHeight="1">
      <c r="A45" s="261"/>
      <c r="B45" s="282"/>
      <c r="C45" s="282"/>
      <c r="D45" s="282"/>
      <c r="E45" s="265"/>
      <c r="F45" s="265"/>
      <c r="G45" s="267"/>
      <c r="H45" s="261"/>
      <c r="I45" s="261"/>
      <c r="J45" s="282"/>
      <c r="K45" s="282"/>
      <c r="L45" s="282"/>
      <c r="M45" s="265"/>
      <c r="N45" s="265"/>
      <c r="O45" s="267"/>
      <c r="P45" s="261"/>
      <c r="Q45" s="4"/>
      <c r="R45" s="4"/>
      <c r="S45" s="4"/>
      <c r="T45" s="4"/>
      <c r="U45" s="4"/>
      <c r="V45" s="4"/>
    </row>
    <row r="46" spans="1:22" ht="12" customHeight="1">
      <c r="A46" s="187">
        <v>5</v>
      </c>
      <c r="B46" s="284" t="str">
        <f>VLOOKUP(A46,'пр.взвешивания'!B6:E45,2,FALSE)</f>
        <v>МИТИНА Ольга Александровна</v>
      </c>
      <c r="C46" s="284">
        <f>VLOOKUP(A46,'пр.взвешивания'!B6:F84,3,FALSE)</f>
        <v>34523</v>
      </c>
      <c r="D46" s="284" t="str">
        <f>VLOOKUP(A46,'пр.взвешивания'!B6:G84,4,FALSE)</f>
        <v>ДВФО Приморский Владивосток МО</v>
      </c>
      <c r="E46" s="269"/>
      <c r="F46" s="269"/>
      <c r="G46" s="187"/>
      <c r="H46" s="187"/>
      <c r="I46" s="187">
        <v>16</v>
      </c>
      <c r="J46" s="284" t="str">
        <f>VLOOKUP(I46,'пр.взвешивания'!B8:E45,2,FALSE)</f>
        <v>ЧУЧАЛИНА Наталья Андреевна</v>
      </c>
      <c r="K46" s="284" t="str">
        <f>VLOOKUP(I46,'пр.взвешивания'!B6:N84,3,FALSE)</f>
        <v>20.02.94 КМС</v>
      </c>
      <c r="L46" s="284" t="str">
        <f>VLOOKUP(I46,'пр.взвешивания'!B6:O84,4,FALSE)</f>
        <v>СФО Кемеровская Прокопьевск МО</v>
      </c>
      <c r="M46" s="269"/>
      <c r="N46" s="269"/>
      <c r="O46" s="187"/>
      <c r="P46" s="187"/>
      <c r="Q46" s="4"/>
      <c r="R46" s="4"/>
      <c r="S46" s="4"/>
      <c r="T46" s="4"/>
      <c r="U46" s="4"/>
      <c r="V46" s="4"/>
    </row>
    <row r="47" spans="1:22" ht="12" customHeight="1" thickBot="1">
      <c r="A47" s="271"/>
      <c r="B47" s="273"/>
      <c r="C47" s="273"/>
      <c r="D47" s="273"/>
      <c r="E47" s="270"/>
      <c r="F47" s="270"/>
      <c r="G47" s="271"/>
      <c r="H47" s="271"/>
      <c r="I47" s="271"/>
      <c r="J47" s="273"/>
      <c r="K47" s="273"/>
      <c r="L47" s="273"/>
      <c r="M47" s="270"/>
      <c r="N47" s="270"/>
      <c r="O47" s="271"/>
      <c r="P47" s="271"/>
      <c r="Q47" s="4"/>
      <c r="R47" s="4"/>
      <c r="S47" s="4"/>
      <c r="T47" s="4"/>
      <c r="U47" s="4"/>
      <c r="V47" s="4"/>
    </row>
    <row r="48" spans="1:22" ht="12" customHeight="1">
      <c r="A48" s="261">
        <v>4</v>
      </c>
      <c r="B48" s="282" t="str">
        <f>VLOOKUP(A48,'пр.взвешивания'!B6:E45,2,FALSE)</f>
        <v>ТАШТИМИРОВА Айгуль Галейевна</v>
      </c>
      <c r="C48" s="282" t="str">
        <f>VLOOKUP(A48,'пр.взвешивания'!B6:F86,3,FALSE)</f>
        <v>11.03.93 КМС</v>
      </c>
      <c r="D48" s="282" t="str">
        <f>VLOOKUP(A48,'пр.взвешивания'!B6:G86,4,FALSE)</f>
        <v>УФО Тюменская Тюмень МО</v>
      </c>
      <c r="E48" s="265"/>
      <c r="F48" s="266"/>
      <c r="G48" s="301"/>
      <c r="H48" s="261"/>
      <c r="I48" s="261">
        <v>14</v>
      </c>
      <c r="J48" s="282" t="str">
        <f>VLOOKUP(I48,'пр.взвешивания'!B10:E45,2,FALSE)</f>
        <v>ТАРАСОВА Ольга Юрьевна</v>
      </c>
      <c r="K48" s="282" t="str">
        <f>VLOOKUP(I48,'пр.взвешивания'!B6:N86,3,FALSE)</f>
        <v>25.08.93 КМС</v>
      </c>
      <c r="L48" s="282" t="str">
        <f>VLOOKUP(I48,'пр.взвешивания'!B6:O86,4,FALSE)</f>
        <v>МОСКВА МКС</v>
      </c>
      <c r="M48" s="265"/>
      <c r="N48" s="266"/>
      <c r="O48" s="267"/>
      <c r="P48" s="261"/>
      <c r="Q48" s="4"/>
      <c r="R48" s="4"/>
      <c r="S48" s="4"/>
      <c r="T48" s="4"/>
      <c r="U48" s="4"/>
      <c r="V48" s="4"/>
    </row>
    <row r="49" spans="1:22" ht="12" customHeight="1">
      <c r="A49" s="261"/>
      <c r="B49" s="282"/>
      <c r="C49" s="282"/>
      <c r="D49" s="282"/>
      <c r="E49" s="265"/>
      <c r="F49" s="265"/>
      <c r="G49" s="267"/>
      <c r="H49" s="261"/>
      <c r="I49" s="261"/>
      <c r="J49" s="282"/>
      <c r="K49" s="282"/>
      <c r="L49" s="282"/>
      <c r="M49" s="265"/>
      <c r="N49" s="265"/>
      <c r="O49" s="267"/>
      <c r="P49" s="261"/>
      <c r="Q49" s="4"/>
      <c r="R49" s="4"/>
      <c r="S49" s="4"/>
      <c r="T49" s="4"/>
      <c r="U49" s="4"/>
      <c r="V49" s="4"/>
    </row>
    <row r="50" spans="1:22" ht="12" customHeight="1">
      <c r="A50" s="187">
        <v>6</v>
      </c>
      <c r="B50" s="272" t="str">
        <f>VLOOKUP(A50,'пр.взвешивания'!B6:E43,2,FALSE)</f>
        <v>ХУСАИНОВА Юлия Михайлова</v>
      </c>
      <c r="C50" s="282" t="str">
        <f>VLOOKUP(A50,'пр.взвешивания'!B6:F88,3,FALSE)</f>
        <v>17.06.95 1</v>
      </c>
      <c r="D50" s="282" t="str">
        <f>VLOOKUP(A50,'пр.взвешивания'!B6:G88,4,FALSE)</f>
        <v>УФО Челябинская Челябинск МО</v>
      </c>
      <c r="E50" s="269"/>
      <c r="F50" s="269"/>
      <c r="G50" s="187"/>
      <c r="H50" s="187"/>
      <c r="I50" s="187">
        <v>13</v>
      </c>
      <c r="J50" s="272" t="str">
        <f>VLOOKUP(I50,'пр.взвешивания'!B12:E47,2,FALSE)</f>
        <v>ДРЕВО Екатерина И горевна</v>
      </c>
      <c r="K50" s="282" t="str">
        <f>VLOOKUP(I50,'пр.взвешивания'!B6:N88,3,FALSE)</f>
        <v>04.01.93 КМС</v>
      </c>
      <c r="L50" s="282" t="str">
        <f>VLOOKUP(I50,'пр.взвешивания'!B6:O88,4,FALSE)</f>
        <v>ЦФО Московскя Коломна МО</v>
      </c>
      <c r="M50" s="269"/>
      <c r="N50" s="269"/>
      <c r="O50" s="187"/>
      <c r="P50" s="187"/>
      <c r="Q50" s="4"/>
      <c r="R50" s="4"/>
      <c r="S50" s="4"/>
      <c r="T50" s="4"/>
      <c r="U50" s="4"/>
      <c r="V50" s="4"/>
    </row>
    <row r="51" spans="1:22" ht="12" customHeight="1" thickBot="1">
      <c r="A51" s="271"/>
      <c r="B51" s="273"/>
      <c r="C51" s="272"/>
      <c r="D51" s="272"/>
      <c r="E51" s="270"/>
      <c r="F51" s="270"/>
      <c r="G51" s="271"/>
      <c r="H51" s="271"/>
      <c r="I51" s="271"/>
      <c r="J51" s="273"/>
      <c r="K51" s="272"/>
      <c r="L51" s="272"/>
      <c r="M51" s="270"/>
      <c r="N51" s="270"/>
      <c r="O51" s="271"/>
      <c r="P51" s="271"/>
      <c r="Q51" s="4"/>
      <c r="R51" s="4"/>
      <c r="S51" s="4"/>
      <c r="T51" s="4"/>
      <c r="U51" s="4"/>
      <c r="V51" s="4"/>
    </row>
    <row r="52" spans="1:22" ht="12" customHeight="1">
      <c r="A52" s="261">
        <v>3</v>
      </c>
      <c r="B52" s="282" t="str">
        <f>VLOOKUP(A52,'пр.взвешивания'!B6:E45,2,FALSE)</f>
        <v>ГУСЕВА Ксения Андреевна</v>
      </c>
      <c r="C52" s="280" t="str">
        <f>VLOOKUP(A52,'пр.взвешивания'!B6:F90,3,FALSE)</f>
        <v>20.01.94 КМС</v>
      </c>
      <c r="D52" s="280" t="str">
        <f>VLOOKUP(A52,'пр.взвешивания'!B6:G90,4,FALSE)</f>
        <v>С.П МО</v>
      </c>
      <c r="E52" s="265"/>
      <c r="F52" s="266"/>
      <c r="G52" s="301"/>
      <c r="H52" s="261"/>
      <c r="I52" s="187">
        <v>15</v>
      </c>
      <c r="J52" s="284" t="str">
        <f>VLOOKUP(I52,'пр.взвешивания'!B14:E49,2,FALSE)</f>
        <v>ЛУКЬЯНЧУК Оксана Юрьевна</v>
      </c>
      <c r="K52" s="280" t="str">
        <f>VLOOKUP(I52,'пр.взвешивания'!B6:N90,3,FALSE)</f>
        <v>14.09.93 КМС</v>
      </c>
      <c r="L52" s="280" t="str">
        <f>VLOOKUP(I52,'пр.взвешивания'!B6:O90,4,FALSE)</f>
        <v>ДВФО Приморский Владивосток МО</v>
      </c>
      <c r="M52" s="187" t="s">
        <v>33</v>
      </c>
      <c r="N52" s="269"/>
      <c r="O52" s="187"/>
      <c r="P52" s="187"/>
      <c r="Q52" s="4"/>
      <c r="R52" s="4"/>
      <c r="S52" s="4"/>
      <c r="T52" s="4"/>
      <c r="U52" s="4"/>
      <c r="V52" s="4"/>
    </row>
    <row r="53" spans="1:22" ht="12" customHeight="1" thickBot="1">
      <c r="A53" s="261"/>
      <c r="B53" s="282"/>
      <c r="C53" s="282"/>
      <c r="D53" s="282"/>
      <c r="E53" s="265"/>
      <c r="F53" s="265"/>
      <c r="G53" s="267"/>
      <c r="H53" s="261"/>
      <c r="I53" s="271"/>
      <c r="J53" s="273"/>
      <c r="K53" s="279"/>
      <c r="L53" s="279"/>
      <c r="M53" s="271"/>
      <c r="N53" s="270"/>
      <c r="O53" s="271"/>
      <c r="P53" s="271"/>
      <c r="Q53" s="4"/>
      <c r="R53" s="4"/>
      <c r="S53" s="4"/>
      <c r="T53" s="4"/>
      <c r="U53" s="4"/>
      <c r="V53" s="4"/>
    </row>
    <row r="54" spans="1:22" ht="12" customHeight="1">
      <c r="A54" s="187">
        <v>2</v>
      </c>
      <c r="B54" s="272" t="str">
        <f>VLOOKUP(A54,'пр.взвешивания'!B6:E47,2,FALSE)</f>
        <v>МУХТАРОВА Гульфия Рубиновна</v>
      </c>
      <c r="C54" s="272" t="str">
        <f>VLOOKUP(A54,'пр.взвешивания'!B6:F92,3,FALSE)</f>
        <v>26.10.95 КМС</v>
      </c>
      <c r="D54" s="272" t="str">
        <f>VLOOKUP(A54,'пр.взвешивания'!B6:G92,4,FALSE)</f>
        <v>ЮФО Астраханская Астрахань Д</v>
      </c>
      <c r="E54" s="269"/>
      <c r="F54" s="269"/>
      <c r="G54" s="187"/>
      <c r="H54" s="18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" customHeight="1" thickBot="1">
      <c r="A55" s="271"/>
      <c r="B55" s="273"/>
      <c r="C55" s="273"/>
      <c r="D55" s="273"/>
      <c r="E55" s="270"/>
      <c r="F55" s="270"/>
      <c r="G55" s="271"/>
      <c r="H55" s="271"/>
      <c r="I55" s="286" t="s">
        <v>11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2" customHeight="1">
      <c r="A56" s="104" t="s">
        <v>9</v>
      </c>
      <c r="B56" s="102" t="s">
        <v>28</v>
      </c>
      <c r="C56" s="4"/>
      <c r="D56" s="4"/>
      <c r="E56" s="105" t="str">
        <f>HYPERLINK('пр.взвешивания'!E3)</f>
        <v>в.к.     52       кг.</v>
      </c>
      <c r="F56" s="4"/>
      <c r="G56" s="4"/>
      <c r="H56" s="4"/>
      <c r="I56" s="287"/>
      <c r="J56" s="103" t="s">
        <v>28</v>
      </c>
      <c r="K56" s="4"/>
      <c r="L56" s="4"/>
      <c r="M56" s="105" t="str">
        <f>HYPERLINK('пр.взвешивания'!E3)</f>
        <v>в.к.     52       кг.</v>
      </c>
      <c r="N56" s="4"/>
      <c r="O56" s="4"/>
      <c r="P56" s="4"/>
      <c r="Q56" s="4"/>
      <c r="R56" s="4"/>
      <c r="S56" s="4"/>
      <c r="T56" s="4"/>
      <c r="U56" s="4"/>
      <c r="V56" s="4"/>
    </row>
    <row r="57" spans="1:22" ht="12" customHeight="1">
      <c r="A57" s="261">
        <v>1</v>
      </c>
      <c r="B57" s="282" t="str">
        <f>VLOOKUP(A57,'пр.взвешивания'!B6:E43,2,FALSE)</f>
        <v>СЕЛЬВЯН Кристина Ншановна</v>
      </c>
      <c r="C57" s="282" t="str">
        <f>VLOOKUP(A57,'пр.взвешивания'!B6:F95,3,FALSE)</f>
        <v>03.02.93 1</v>
      </c>
      <c r="D57" s="282" t="str">
        <f>VLOOKUP(A57,'пр.взвешивания'!B6:G95,4,FALSE)</f>
        <v>ЮФО Ростовская  Гуково МО</v>
      </c>
      <c r="E57" s="265"/>
      <c r="F57" s="266"/>
      <c r="G57" s="301"/>
      <c r="H57" s="261"/>
      <c r="I57" s="261">
        <v>16</v>
      </c>
      <c r="J57" s="282" t="str">
        <f>VLOOKUP(I57,'пр.взвешивания'!B6:E43,2,FALSE)</f>
        <v>ЧУЧАЛИНА Наталья Андреевна</v>
      </c>
      <c r="K57" s="282" t="str">
        <f>VLOOKUP(I57,'пр.взвешивания'!B6:N95,3,FALSE)</f>
        <v>20.02.94 КМС</v>
      </c>
      <c r="L57" s="282" t="str">
        <f>VLOOKUP(I57,'пр.взвешивания'!B6:O95,4,FALSE)</f>
        <v>СФО Кемеровская Прокопьевск МО</v>
      </c>
      <c r="M57" s="265"/>
      <c r="N57" s="266"/>
      <c r="O57" s="267"/>
      <c r="P57" s="261"/>
      <c r="Q57" s="4"/>
      <c r="R57" s="4"/>
      <c r="S57" s="4"/>
      <c r="T57" s="4"/>
      <c r="U57" s="4"/>
      <c r="V57" s="4"/>
    </row>
    <row r="58" spans="1:22" ht="12" customHeight="1">
      <c r="A58" s="261"/>
      <c r="B58" s="282"/>
      <c r="C58" s="282"/>
      <c r="D58" s="282"/>
      <c r="E58" s="265"/>
      <c r="F58" s="265"/>
      <c r="G58" s="267"/>
      <c r="H58" s="261"/>
      <c r="I58" s="261"/>
      <c r="J58" s="282"/>
      <c r="K58" s="282"/>
      <c r="L58" s="282"/>
      <c r="M58" s="265"/>
      <c r="N58" s="265"/>
      <c r="O58" s="267"/>
      <c r="P58" s="261"/>
      <c r="Q58" s="4"/>
      <c r="R58" s="4"/>
      <c r="S58" s="4"/>
      <c r="T58" s="4"/>
      <c r="U58" s="4"/>
      <c r="V58" s="4"/>
    </row>
    <row r="59" spans="1:22" ht="12" customHeight="1">
      <c r="A59" s="187">
        <v>6</v>
      </c>
      <c r="B59" s="284" t="str">
        <f>VLOOKUP(A59,'пр.взвешивания'!B6:E45,2,FALSE)</f>
        <v>ХУСАИНОВА Юлия Михайлова</v>
      </c>
      <c r="C59" s="284" t="str">
        <f>VLOOKUP(A59,'пр.взвешивания'!B6:F97,3,FALSE)</f>
        <v>17.06.95 1</v>
      </c>
      <c r="D59" s="284" t="str">
        <f>VLOOKUP(A59,'пр.взвешивания'!B6:G97,4,FALSE)</f>
        <v>УФО Челябинская Челябинск МО</v>
      </c>
      <c r="E59" s="269"/>
      <c r="F59" s="269"/>
      <c r="G59" s="187"/>
      <c r="H59" s="187"/>
      <c r="I59" s="187">
        <v>13</v>
      </c>
      <c r="J59" s="284" t="str">
        <f>VLOOKUP(I59,'пр.взвешивания'!B8:E45,2,FALSE)</f>
        <v>ДРЕВО Екатерина И горевна</v>
      </c>
      <c r="K59" s="284" t="str">
        <f>VLOOKUP(I59,'пр.взвешивания'!B6:N97,3,FALSE)</f>
        <v>04.01.93 КМС</v>
      </c>
      <c r="L59" s="284" t="str">
        <f>VLOOKUP(I59,'пр.взвешивания'!B6:O97,4,FALSE)</f>
        <v>ЦФО Московскя Коломна МО</v>
      </c>
      <c r="M59" s="269"/>
      <c r="N59" s="269"/>
      <c r="O59" s="187"/>
      <c r="P59" s="187"/>
      <c r="Q59" s="4"/>
      <c r="R59" s="4"/>
      <c r="S59" s="4"/>
      <c r="T59" s="4"/>
      <c r="U59" s="4"/>
      <c r="V59" s="4"/>
    </row>
    <row r="60" spans="1:22" ht="12" customHeight="1" thickBot="1">
      <c r="A60" s="271"/>
      <c r="B60" s="273"/>
      <c r="C60" s="273"/>
      <c r="D60" s="273"/>
      <c r="E60" s="270"/>
      <c r="F60" s="270"/>
      <c r="G60" s="271"/>
      <c r="H60" s="271"/>
      <c r="I60" s="271"/>
      <c r="J60" s="273"/>
      <c r="K60" s="273"/>
      <c r="L60" s="273"/>
      <c r="M60" s="270"/>
      <c r="N60" s="270"/>
      <c r="O60" s="271"/>
      <c r="P60" s="271"/>
      <c r="Q60" s="4"/>
      <c r="R60" s="4"/>
      <c r="S60" s="4"/>
      <c r="T60" s="4"/>
      <c r="U60" s="4"/>
      <c r="V60" s="4"/>
    </row>
    <row r="61" spans="1:22" ht="12" customHeight="1">
      <c r="A61" s="261">
        <v>5</v>
      </c>
      <c r="B61" s="282" t="str">
        <f>VLOOKUP(A61,'пр.взвешивания'!B6:E45,2,FALSE)</f>
        <v>МИТИНА Ольга Александровна</v>
      </c>
      <c r="C61" s="282">
        <f>VLOOKUP(A61,'пр.взвешивания'!B6:F99,3,FALSE)</f>
        <v>34523</v>
      </c>
      <c r="D61" s="282" t="str">
        <f>VLOOKUP(A61,'пр.взвешивания'!B6:G99,4,FALSE)</f>
        <v>ДВФО Приморский Владивосток МО</v>
      </c>
      <c r="E61" s="265"/>
      <c r="F61" s="266"/>
      <c r="G61" s="301"/>
      <c r="H61" s="261"/>
      <c r="I61" s="261">
        <v>15</v>
      </c>
      <c r="J61" s="282" t="str">
        <f>VLOOKUP(I61,'пр.взвешивания'!B10:E45,2,FALSE)</f>
        <v>ЛУКЬЯНЧУК Оксана Юрьевна</v>
      </c>
      <c r="K61" s="282" t="str">
        <f>VLOOKUP(I61,'пр.взвешивания'!B6:N99,3,FALSE)</f>
        <v>14.09.93 КМС</v>
      </c>
      <c r="L61" s="282" t="str">
        <f>VLOOKUP(I61,'пр.взвешивания'!B6:O99,4,FALSE)</f>
        <v>ДВФО Приморский Владивосток МО</v>
      </c>
      <c r="M61" s="265"/>
      <c r="N61" s="266"/>
      <c r="O61" s="267"/>
      <c r="P61" s="261"/>
      <c r="Q61" s="4"/>
      <c r="R61" s="4"/>
      <c r="S61" s="4"/>
      <c r="T61" s="4"/>
      <c r="U61" s="4"/>
      <c r="V61" s="4"/>
    </row>
    <row r="62" spans="1:22" ht="12" customHeight="1">
      <c r="A62" s="261"/>
      <c r="B62" s="282"/>
      <c r="C62" s="282"/>
      <c r="D62" s="282"/>
      <c r="E62" s="265"/>
      <c r="F62" s="265"/>
      <c r="G62" s="267"/>
      <c r="H62" s="261"/>
      <c r="I62" s="261"/>
      <c r="J62" s="282"/>
      <c r="K62" s="282"/>
      <c r="L62" s="282"/>
      <c r="M62" s="265"/>
      <c r="N62" s="265"/>
      <c r="O62" s="267"/>
      <c r="P62" s="261"/>
      <c r="Q62" s="4"/>
      <c r="R62" s="4"/>
      <c r="S62" s="4"/>
      <c r="T62" s="4"/>
      <c r="U62" s="4"/>
      <c r="V62" s="4"/>
    </row>
    <row r="63" spans="1:22" ht="12" customHeight="1">
      <c r="A63" s="187">
        <v>2</v>
      </c>
      <c r="B63" s="272" t="str">
        <f>VLOOKUP(A63,'пр.взвешивания'!B6:E43,2,FALSE)</f>
        <v>МУХТАРОВА Гульфия Рубиновна</v>
      </c>
      <c r="C63" s="282" t="str">
        <f>VLOOKUP(A63,'пр.взвешивания'!B6:F101,3,FALSE)</f>
        <v>26.10.95 КМС</v>
      </c>
      <c r="D63" s="282" t="str">
        <f>VLOOKUP(A63,'пр.взвешивания'!B6:G101,4,FALSE)</f>
        <v>ЮФО Астраханская Астрахань Д</v>
      </c>
      <c r="E63" s="269"/>
      <c r="F63" s="269"/>
      <c r="G63" s="187"/>
      <c r="H63" s="187"/>
      <c r="I63" s="187">
        <v>14</v>
      </c>
      <c r="J63" s="272" t="str">
        <f>VLOOKUP(I63,'пр.взвешивания'!B12:E47,2,FALSE)</f>
        <v>ТАРАСОВА Ольга Юрьевна</v>
      </c>
      <c r="K63" s="282" t="str">
        <f>VLOOKUP(I63,'пр.взвешивания'!B6:N101,3,FALSE)</f>
        <v>25.08.93 КМС</v>
      </c>
      <c r="L63" s="282" t="str">
        <f>VLOOKUP(I63,'пр.взвешивания'!B6:O101,4,FALSE)</f>
        <v>МОСКВА МКС</v>
      </c>
      <c r="M63" s="269"/>
      <c r="N63" s="269"/>
      <c r="O63" s="187"/>
      <c r="P63" s="187"/>
      <c r="Q63" s="4"/>
      <c r="R63" s="4"/>
      <c r="S63" s="4"/>
      <c r="T63" s="4"/>
      <c r="U63" s="4"/>
      <c r="V63" s="4"/>
    </row>
    <row r="64" spans="1:22" ht="12" customHeight="1" thickBot="1">
      <c r="A64" s="271"/>
      <c r="B64" s="273"/>
      <c r="C64" s="272"/>
      <c r="D64" s="272"/>
      <c r="E64" s="270"/>
      <c r="F64" s="270"/>
      <c r="G64" s="271"/>
      <c r="H64" s="271"/>
      <c r="I64" s="271"/>
      <c r="J64" s="273"/>
      <c r="K64" s="272"/>
      <c r="L64" s="272"/>
      <c r="M64" s="270"/>
      <c r="N64" s="270"/>
      <c r="O64" s="271"/>
      <c r="P64" s="271"/>
      <c r="Q64" s="4"/>
      <c r="R64" s="4"/>
      <c r="S64" s="4"/>
      <c r="T64" s="4"/>
      <c r="U64" s="4"/>
      <c r="V64" s="4"/>
    </row>
    <row r="65" spans="1:22" ht="12" customHeight="1">
      <c r="A65" s="261">
        <v>4</v>
      </c>
      <c r="B65" s="282" t="str">
        <f>VLOOKUP(A65,'пр.взвешивания'!B6:E43,2,FALSE)</f>
        <v>ТАШТИМИРОВА Айгуль Галейевна</v>
      </c>
      <c r="C65" s="280" t="str">
        <f>VLOOKUP(A65,'пр.взвешивания'!B6:F103,3,FALSE)</f>
        <v>11.03.93 КМС</v>
      </c>
      <c r="D65" s="280" t="str">
        <f>VLOOKUP(A65,'пр.взвешивания'!B6:G103,4,FALSE)</f>
        <v>УФО Тюменская Тюмень МО</v>
      </c>
      <c r="E65" s="265"/>
      <c r="F65" s="266"/>
      <c r="G65" s="301"/>
      <c r="H65" s="261"/>
      <c r="I65" s="187">
        <v>12</v>
      </c>
      <c r="J65" s="284" t="str">
        <f>VLOOKUP(I65,'пр.взвешивания'!B14:E49,2,FALSE)</f>
        <v>ПОЛЫГАЛОВА Карина Александровна</v>
      </c>
      <c r="K65" s="280" t="str">
        <f>VLOOKUP(I65,'пр.взвешивания'!B6:N103,3,FALSE)</f>
        <v>14.04.93 КМС</v>
      </c>
      <c r="L65" s="280" t="str">
        <f>VLOOKUP(I65,'пр.взвешивания'!B6:O103,4,FALSE)</f>
        <v>ПФО Пермский Краснокамск ПР</v>
      </c>
      <c r="M65" s="187" t="s">
        <v>33</v>
      </c>
      <c r="N65" s="269"/>
      <c r="O65" s="187"/>
      <c r="P65" s="187"/>
      <c r="Q65" s="4"/>
      <c r="R65" s="4"/>
      <c r="S65" s="4"/>
      <c r="T65" s="4"/>
      <c r="U65" s="4"/>
      <c r="V65" s="4"/>
    </row>
    <row r="66" spans="1:22" ht="12" customHeight="1" thickBot="1">
      <c r="A66" s="261"/>
      <c r="B66" s="282"/>
      <c r="C66" s="282"/>
      <c r="D66" s="282"/>
      <c r="E66" s="265"/>
      <c r="F66" s="265"/>
      <c r="G66" s="267"/>
      <c r="H66" s="261"/>
      <c r="I66" s="271"/>
      <c r="J66" s="273"/>
      <c r="K66" s="279"/>
      <c r="L66" s="279"/>
      <c r="M66" s="271"/>
      <c r="N66" s="270"/>
      <c r="O66" s="271"/>
      <c r="P66" s="271"/>
      <c r="Q66" s="4"/>
      <c r="R66" s="4"/>
      <c r="S66" s="4"/>
      <c r="T66" s="4"/>
      <c r="U66" s="4"/>
      <c r="V66" s="4"/>
    </row>
    <row r="67" spans="1:22" ht="12" customHeight="1">
      <c r="A67" s="187">
        <v>3</v>
      </c>
      <c r="B67" s="272" t="str">
        <f>VLOOKUP(A67,'пр.взвешивания'!B6:E47,2,FALSE)</f>
        <v>ГУСЕВА Ксения Андреевна</v>
      </c>
      <c r="C67" s="272" t="str">
        <f>VLOOKUP(A67,'пр.взвешивания'!B6:F105,3,FALSE)</f>
        <v>20.01.94 КМС</v>
      </c>
      <c r="D67" s="272" t="str">
        <f>VLOOKUP(A67,'пр.взвешивания'!B6:G105,4,FALSE)</f>
        <v>С.П МО</v>
      </c>
      <c r="E67" s="269"/>
      <c r="F67" s="269"/>
      <c r="G67" s="187"/>
      <c r="H67" s="187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2" customHeight="1" thickBot="1">
      <c r="A68" s="271"/>
      <c r="B68" s="273"/>
      <c r="C68" s="273"/>
      <c r="D68" s="273"/>
      <c r="E68" s="270"/>
      <c r="F68" s="270"/>
      <c r="G68" s="271"/>
      <c r="H68" s="271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9.5" customHeight="1">
      <c r="A69" s="285" t="s">
        <v>35</v>
      </c>
      <c r="B69" s="285"/>
      <c r="C69" s="285"/>
      <c r="D69" s="285"/>
      <c r="E69" s="285"/>
      <c r="F69" s="285"/>
      <c r="G69" s="285"/>
      <c r="H69" s="285"/>
      <c r="I69" s="285" t="s">
        <v>35</v>
      </c>
      <c r="J69" s="285"/>
      <c r="K69" s="285"/>
      <c r="L69" s="285"/>
      <c r="M69" s="285"/>
      <c r="N69" s="285"/>
      <c r="O69" s="285"/>
      <c r="P69" s="285"/>
      <c r="Q69" s="4"/>
      <c r="R69" s="4"/>
      <c r="S69" s="4"/>
      <c r="T69" s="4"/>
      <c r="U69" s="4"/>
      <c r="V69" s="4"/>
    </row>
    <row r="70" spans="1:22" ht="18.75" customHeight="1">
      <c r="A70" s="102" t="s">
        <v>10</v>
      </c>
      <c r="B70" s="103" t="s">
        <v>17</v>
      </c>
      <c r="C70" s="103"/>
      <c r="D70" s="103"/>
      <c r="E70" s="105" t="str">
        <f>HYPERLINK('пр.взвешивания'!E3)</f>
        <v>в.к.     52       кг.</v>
      </c>
      <c r="F70" s="103"/>
      <c r="G70" s="103"/>
      <c r="H70" s="103"/>
      <c r="I70" s="102" t="s">
        <v>12</v>
      </c>
      <c r="J70" s="103" t="s">
        <v>17</v>
      </c>
      <c r="K70" s="103"/>
      <c r="L70" s="103"/>
      <c r="M70" s="105" t="str">
        <f>HYPERLINK('пр.взвешивания'!E3)</f>
        <v>в.к.     52       кг.</v>
      </c>
      <c r="N70" s="103"/>
      <c r="O70" s="103"/>
      <c r="P70" s="103"/>
      <c r="Q70" s="4"/>
      <c r="R70" s="4"/>
      <c r="S70" s="4"/>
      <c r="T70" s="4"/>
      <c r="U70" s="4"/>
      <c r="V70" s="4"/>
    </row>
    <row r="71" spans="1:22" ht="12.75" customHeight="1">
      <c r="A71" s="261" t="s">
        <v>0</v>
      </c>
      <c r="B71" s="261" t="s">
        <v>1</v>
      </c>
      <c r="C71" s="261" t="s">
        <v>2</v>
      </c>
      <c r="D71" s="261" t="s">
        <v>3</v>
      </c>
      <c r="E71" s="261" t="s">
        <v>13</v>
      </c>
      <c r="F71" s="261" t="s">
        <v>14</v>
      </c>
      <c r="G71" s="261" t="s">
        <v>15</v>
      </c>
      <c r="H71" s="261" t="s">
        <v>16</v>
      </c>
      <c r="I71" s="261" t="s">
        <v>0</v>
      </c>
      <c r="J71" s="261" t="s">
        <v>1</v>
      </c>
      <c r="K71" s="261" t="s">
        <v>2</v>
      </c>
      <c r="L71" s="261" t="s">
        <v>3</v>
      </c>
      <c r="M71" s="261" t="s">
        <v>13</v>
      </c>
      <c r="N71" s="261" t="s">
        <v>14</v>
      </c>
      <c r="O71" s="261" t="s">
        <v>15</v>
      </c>
      <c r="P71" s="261" t="s">
        <v>16</v>
      </c>
      <c r="Q71" s="4"/>
      <c r="R71" s="4"/>
      <c r="S71" s="4"/>
      <c r="T71" s="4"/>
      <c r="U71" s="4"/>
      <c r="V71" s="4"/>
    </row>
    <row r="72" spans="1:22" ht="12.75" customHeight="1">
      <c r="A72" s="187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4"/>
      <c r="R72" s="4"/>
      <c r="S72" s="4"/>
      <c r="T72" s="4"/>
      <c r="U72" s="4"/>
      <c r="V72" s="4"/>
    </row>
    <row r="73" spans="1:22" ht="12.75" customHeight="1">
      <c r="A73" s="261">
        <v>7</v>
      </c>
      <c r="B73" s="281" t="str">
        <f>VLOOKUP(A73,'пр.взвешивания'!B6:E43,2,FALSE)</f>
        <v>ХАЛИКОВА Анжелика Ринатовна</v>
      </c>
      <c r="C73" s="282" t="str">
        <f>VLOOKUP(A73,'пр.взвешивания'!B6:F111,3,FALSE)</f>
        <v>23.05.93 1</v>
      </c>
      <c r="D73" s="282" t="str">
        <f>VLOOKUP(A73,'пр.взвешивания'!B6:G111,4,FALSE)</f>
        <v>ПФО Татарстан Н.Челны ПР  </v>
      </c>
      <c r="E73" s="265"/>
      <c r="F73" s="266"/>
      <c r="G73" s="267"/>
      <c r="H73" s="261"/>
      <c r="I73" s="261">
        <v>17</v>
      </c>
      <c r="J73" s="281" t="str">
        <f>VLOOKUP(I73,'пр.взвешивания'!B6:E45,2,FALSE)</f>
        <v>НОВИКОВА Юлия Вячеславовна</v>
      </c>
      <c r="K73" s="282" t="str">
        <f>VLOOKUP(I73,'пр.взвешивания'!B6:N111,3,FALSE)</f>
        <v>28.03.94 КМС</v>
      </c>
      <c r="L73" s="282" t="str">
        <f>VLOOKUP(I73,'пр.взвешивания'!B6:O111,4,FALSE)</f>
        <v>УФО Челябинская Челябинск МО</v>
      </c>
      <c r="M73" s="265"/>
      <c r="N73" s="266"/>
      <c r="O73" s="267"/>
      <c r="P73" s="261"/>
      <c r="Q73" s="4"/>
      <c r="R73" s="4"/>
      <c r="S73" s="4"/>
      <c r="T73" s="4"/>
      <c r="U73" s="4"/>
      <c r="V73" s="4"/>
    </row>
    <row r="74" spans="1:22" ht="12.75" customHeight="1">
      <c r="A74" s="261"/>
      <c r="B74" s="282"/>
      <c r="C74" s="282"/>
      <c r="D74" s="282"/>
      <c r="E74" s="265"/>
      <c r="F74" s="265"/>
      <c r="G74" s="267"/>
      <c r="H74" s="261"/>
      <c r="I74" s="261"/>
      <c r="J74" s="282"/>
      <c r="K74" s="282"/>
      <c r="L74" s="282"/>
      <c r="M74" s="265"/>
      <c r="N74" s="265"/>
      <c r="O74" s="267"/>
      <c r="P74" s="261"/>
      <c r="Q74" s="4"/>
      <c r="R74" s="4"/>
      <c r="S74" s="4"/>
      <c r="T74" s="4"/>
      <c r="U74" s="4"/>
      <c r="V74" s="4"/>
    </row>
    <row r="75" spans="1:22" ht="12.75" customHeight="1">
      <c r="A75" s="187">
        <v>8</v>
      </c>
      <c r="B75" s="281" t="str">
        <f>VLOOKUP(A75,'пр.взвешивания'!B6:E45,2,FALSE)</f>
        <v>УЛЬЯНИЧ Вероника Викторовна</v>
      </c>
      <c r="C75" s="284" t="str">
        <f>VLOOKUP(A75,'пр.взвешивания'!B6:F113,3,FALSE)</f>
        <v>28.07.94 КМС</v>
      </c>
      <c r="D75" s="284" t="str">
        <f>VLOOKUP(A75,'пр.взвешивания'!B6:G113,4,FALSE)</f>
        <v>СЗФО Р.Карелия Петрозаводск ПР</v>
      </c>
      <c r="E75" s="269"/>
      <c r="F75" s="269"/>
      <c r="G75" s="187"/>
      <c r="H75" s="187"/>
      <c r="I75" s="187">
        <v>18</v>
      </c>
      <c r="J75" s="281" t="str">
        <f>VLOOKUP(I75,'пр.взвешивания'!B8:E47,2,FALSE)</f>
        <v>МОГИЛЬНИКОВА Виктория Юрьевна</v>
      </c>
      <c r="K75" s="284" t="str">
        <f>VLOOKUP(I75,'пр.взвешивания'!B6:N113,3,FALSE)</f>
        <v>26.07.93 КМС</v>
      </c>
      <c r="L75" s="284" t="str">
        <f>VLOOKUP(I75,'пр.взвешивания'!B6:O113,4,FALSE)</f>
        <v>СФО Томская Северск МО</v>
      </c>
      <c r="M75" s="269"/>
      <c r="N75" s="269"/>
      <c r="O75" s="187"/>
      <c r="P75" s="187"/>
      <c r="Q75" s="4"/>
      <c r="R75" s="4"/>
      <c r="S75" s="4"/>
      <c r="T75" s="4"/>
      <c r="U75" s="4"/>
      <c r="V75" s="4"/>
    </row>
    <row r="76" spans="1:22" ht="12.75" customHeight="1" thickBot="1">
      <c r="A76" s="271"/>
      <c r="B76" s="279"/>
      <c r="C76" s="273"/>
      <c r="D76" s="273"/>
      <c r="E76" s="270"/>
      <c r="F76" s="270"/>
      <c r="G76" s="271"/>
      <c r="H76" s="271"/>
      <c r="I76" s="271"/>
      <c r="J76" s="279"/>
      <c r="K76" s="273"/>
      <c r="L76" s="273"/>
      <c r="M76" s="270"/>
      <c r="N76" s="270"/>
      <c r="O76" s="271"/>
      <c r="P76" s="271"/>
      <c r="Q76" s="4"/>
      <c r="R76" s="4"/>
      <c r="S76" s="4"/>
      <c r="T76" s="4"/>
      <c r="U76" s="4"/>
      <c r="V76" s="4"/>
    </row>
    <row r="77" spans="1:22" ht="12.75" customHeight="1">
      <c r="A77" s="261">
        <v>11</v>
      </c>
      <c r="B77" s="283" t="str">
        <f>VLOOKUP(A77,'пр.взвешивания'!B6:E45,2,FALSE)</f>
        <v>КОВАЛЕВА Анастасия Андреевна</v>
      </c>
      <c r="C77" s="282" t="str">
        <f>VLOOKUP(A77,'пр.взвешивания'!B6:F115,3,FALSE)</f>
        <v>20.01.94 КМС</v>
      </c>
      <c r="D77" s="282" t="str">
        <f>VLOOKUP(A77,'пр.взвешивания'!B6:G115,4,FALSE)</f>
        <v>ЦФО Тульская Тула МО</v>
      </c>
      <c r="E77" s="265"/>
      <c r="F77" s="266"/>
      <c r="G77" s="267"/>
      <c r="H77" s="261"/>
      <c r="I77" s="261">
        <v>21</v>
      </c>
      <c r="J77" s="283" t="str">
        <f>VLOOKUP(I77,'пр.взвешивания'!B10:E49,2,FALSE)</f>
        <v>ХРУНИНА Екатерина Александровна</v>
      </c>
      <c r="K77" s="282" t="str">
        <f>VLOOKUP(I77,'пр.взвешивания'!B6:N115,3,FALSE)</f>
        <v>18.03.94 КМС</v>
      </c>
      <c r="L77" s="282" t="str">
        <f>VLOOKUP(I77,'пр.взвешивания'!B6:O115,4,FALSE)</f>
        <v>ЦФО Тамбовская Тамбов ЛОК</v>
      </c>
      <c r="M77" s="265"/>
      <c r="N77" s="266"/>
      <c r="O77" s="267"/>
      <c r="P77" s="261"/>
      <c r="Q77" s="4"/>
      <c r="R77" s="4"/>
      <c r="S77" s="4"/>
      <c r="T77" s="4"/>
      <c r="U77" s="4"/>
      <c r="V77" s="4"/>
    </row>
    <row r="78" spans="1:22" ht="12.75" customHeight="1">
      <c r="A78" s="261"/>
      <c r="B78" s="282"/>
      <c r="C78" s="282"/>
      <c r="D78" s="282"/>
      <c r="E78" s="265"/>
      <c r="F78" s="265"/>
      <c r="G78" s="267"/>
      <c r="H78" s="261"/>
      <c r="I78" s="261"/>
      <c r="J78" s="282"/>
      <c r="K78" s="282"/>
      <c r="L78" s="282"/>
      <c r="M78" s="265"/>
      <c r="N78" s="265"/>
      <c r="O78" s="267"/>
      <c r="P78" s="261"/>
      <c r="Q78" s="4"/>
      <c r="R78" s="4"/>
      <c r="S78" s="4"/>
      <c r="T78" s="4"/>
      <c r="U78" s="4"/>
      <c r="V78" s="4"/>
    </row>
    <row r="79" spans="1:22" ht="12.75" customHeight="1">
      <c r="A79" s="187">
        <v>10</v>
      </c>
      <c r="B79" s="281" t="str">
        <f>VLOOKUP(A79,'пр.взвешивания'!B6:E47,2,FALSE)</f>
        <v>ДЮКОВА Екатерина Леонидовна</v>
      </c>
      <c r="C79" s="282" t="str">
        <f>VLOOKUP(A79,'пр.взвешивания'!B6:F117,3,FALSE)</f>
        <v>26.02.94 КМС</v>
      </c>
      <c r="D79" s="282" t="str">
        <f>VLOOKUP(A79,'пр.взвешивания'!B6:G117,4,FALSE)</f>
        <v>СФО Кемеровская Прокопьевск МО</v>
      </c>
      <c r="E79" s="269"/>
      <c r="F79" s="269"/>
      <c r="G79" s="187"/>
      <c r="H79" s="187"/>
      <c r="I79" s="187">
        <v>20</v>
      </c>
      <c r="J79" s="281" t="str">
        <f>VLOOKUP(I79,'пр.взвешивания'!B12:E51,2,FALSE)</f>
        <v>ЛЯШЕНКО Яна Вячеславовна</v>
      </c>
      <c r="K79" s="282" t="str">
        <f>VLOOKUP(I79,'пр.взвешивания'!B6:N117,3,FALSE)</f>
        <v>08.06.95 1</v>
      </c>
      <c r="L79" s="282" t="str">
        <f>VLOOKUP(I79,'пр.взвешивания'!B6:O117,4,FALSE)</f>
        <v>ЦФО Тверская Ржев МО</v>
      </c>
      <c r="M79" s="269"/>
      <c r="N79" s="269"/>
      <c r="O79" s="187"/>
      <c r="P79" s="187"/>
      <c r="Q79" s="4"/>
      <c r="R79" s="4"/>
      <c r="S79" s="4"/>
      <c r="T79" s="4"/>
      <c r="U79" s="4"/>
      <c r="V79" s="4"/>
    </row>
    <row r="80" spans="1:22" ht="12.75" customHeight="1" thickBot="1">
      <c r="A80" s="271"/>
      <c r="B80" s="279"/>
      <c r="C80" s="272"/>
      <c r="D80" s="272"/>
      <c r="E80" s="270"/>
      <c r="F80" s="270"/>
      <c r="G80" s="271"/>
      <c r="H80" s="271"/>
      <c r="I80" s="271"/>
      <c r="J80" s="279"/>
      <c r="K80" s="272"/>
      <c r="L80" s="272"/>
      <c r="M80" s="270"/>
      <c r="N80" s="270"/>
      <c r="O80" s="271"/>
      <c r="P80" s="271"/>
      <c r="Q80" s="4"/>
      <c r="R80" s="4"/>
      <c r="S80" s="4"/>
      <c r="T80" s="4"/>
      <c r="U80" s="4"/>
      <c r="V80" s="4"/>
    </row>
    <row r="81" spans="1:22" ht="12.75" customHeight="1">
      <c r="A81" s="187">
        <v>9</v>
      </c>
      <c r="B81" s="278" t="str">
        <f>VLOOKUP(A81,'пр.взвешивания'!B6:E49,2,FALSE)</f>
        <v>САЛЬНИКОВА Алина Геннадьевна</v>
      </c>
      <c r="C81" s="280" t="str">
        <f>VLOOKUP(A81,'пр.взвешивания'!B6:F119,3,FALSE)</f>
        <v>28.06.94 1</v>
      </c>
      <c r="D81" s="280" t="str">
        <f>VLOOKUP(A81,'пр.взвешивания'!B6:G119,4,FALSE)</f>
        <v>ЦФО Тверская Торжок МО</v>
      </c>
      <c r="E81" s="187" t="s">
        <v>33</v>
      </c>
      <c r="F81" s="269"/>
      <c r="G81" s="187"/>
      <c r="H81" s="290"/>
      <c r="I81" s="187">
        <v>19</v>
      </c>
      <c r="J81" s="281" t="str">
        <f>VLOOKUP(I81,'пр.взвешивания'!B14:E53,2,FALSE)</f>
        <v>ТЕРЗИ Ирина Николаевна</v>
      </c>
      <c r="K81" s="280" t="str">
        <f>VLOOKUP(I81,'пр.взвешивания'!B6:N119,3,FALSE)</f>
        <v>18.05.95 1</v>
      </c>
      <c r="L81" s="280" t="str">
        <f>VLOOKUP(I81,'пр.взвешивания'!B6:O119,4,FALSE)</f>
        <v>УФО ХМАО-ЮГРА Радужный МО</v>
      </c>
      <c r="M81" s="187" t="s">
        <v>33</v>
      </c>
      <c r="N81" s="269"/>
      <c r="O81" s="187"/>
      <c r="P81" s="290"/>
      <c r="Q81" s="4"/>
      <c r="R81" s="4"/>
      <c r="S81" s="4"/>
      <c r="T81" s="4"/>
      <c r="U81" s="4"/>
      <c r="V81" s="4"/>
    </row>
    <row r="82" spans="1:22" ht="12.75" customHeight="1" thickBot="1">
      <c r="A82" s="271"/>
      <c r="B82" s="279"/>
      <c r="C82" s="279"/>
      <c r="D82" s="279"/>
      <c r="E82" s="271"/>
      <c r="F82" s="270"/>
      <c r="G82" s="271"/>
      <c r="H82" s="271"/>
      <c r="I82" s="271"/>
      <c r="J82" s="279"/>
      <c r="K82" s="279"/>
      <c r="L82" s="279"/>
      <c r="M82" s="271"/>
      <c r="N82" s="270"/>
      <c r="O82" s="271"/>
      <c r="P82" s="271"/>
      <c r="Q82" s="4"/>
      <c r="R82" s="4"/>
      <c r="S82" s="4"/>
      <c r="T82" s="4"/>
      <c r="U82" s="4"/>
      <c r="V82" s="4"/>
    </row>
    <row r="83" spans="1:22" ht="20.25" customHeight="1">
      <c r="A83" s="4"/>
      <c r="B83" s="103" t="s">
        <v>18</v>
      </c>
      <c r="C83" s="15"/>
      <c r="D83" s="15"/>
      <c r="E83" s="105" t="str">
        <f>HYPERLINK('пр.взвешивания'!E3)</f>
        <v>в.к.     52       кг.</v>
      </c>
      <c r="F83" s="4"/>
      <c r="G83" s="4"/>
      <c r="H83" s="4"/>
      <c r="I83" s="4"/>
      <c r="J83" s="103" t="s">
        <v>18</v>
      </c>
      <c r="K83" s="15"/>
      <c r="L83" s="15"/>
      <c r="M83" s="105" t="str">
        <f>HYPERLINK('пр.взвешивания'!E3)</f>
        <v>в.к.     52       кг.</v>
      </c>
      <c r="N83" s="4"/>
      <c r="O83" s="4"/>
      <c r="P83" s="4"/>
      <c r="Q83" s="4"/>
      <c r="R83" s="4"/>
      <c r="S83" s="4"/>
      <c r="T83" s="4"/>
      <c r="U83" s="4"/>
      <c r="V83" s="4"/>
    </row>
    <row r="84" spans="1:22" ht="12.75" customHeight="1">
      <c r="A84" s="261">
        <v>7</v>
      </c>
      <c r="B84" s="281" t="str">
        <f>VLOOKUP(A84,'пр.взвешивания'!B6:E43,2,FALSE)</f>
        <v>ХАЛИКОВА Анжелика Ринатовна</v>
      </c>
      <c r="C84" s="282" t="str">
        <f>VLOOKUP(A84,'пр.взвешивания'!B17:F122,3,FALSE)</f>
        <v>23.05.93 1</v>
      </c>
      <c r="D84" s="282" t="str">
        <f>VLOOKUP(A84,'пр.взвешивания'!B17:G122,4,FALSE)</f>
        <v>ПФО Татарстан Н.Челны ПР  </v>
      </c>
      <c r="E84" s="265"/>
      <c r="F84" s="266"/>
      <c r="G84" s="267"/>
      <c r="H84" s="261"/>
      <c r="I84" s="261">
        <v>17</v>
      </c>
      <c r="J84" s="281" t="str">
        <f>VLOOKUP(I84,'пр.взвешивания'!B17:E56,2,FALSE)</f>
        <v>НОВИКОВА Юлия Вячеславовна</v>
      </c>
      <c r="K84" s="282" t="str">
        <f>VLOOKUP(I84,'пр.взвешивания'!B6:N122,3,FALSE)</f>
        <v>28.03.94 КМС</v>
      </c>
      <c r="L84" s="282" t="str">
        <f>VLOOKUP(I84,'пр.взвешивания'!B6:O122,4,FALSE)</f>
        <v>УФО Челябинская Челябинск МО</v>
      </c>
      <c r="M84" s="265"/>
      <c r="N84" s="266"/>
      <c r="O84" s="267"/>
      <c r="P84" s="261"/>
      <c r="Q84" s="4"/>
      <c r="R84" s="4"/>
      <c r="S84" s="4"/>
      <c r="T84" s="4"/>
      <c r="U84" s="4"/>
      <c r="V84" s="4"/>
    </row>
    <row r="85" spans="1:22" ht="12.75" customHeight="1">
      <c r="A85" s="261"/>
      <c r="B85" s="282"/>
      <c r="C85" s="282"/>
      <c r="D85" s="282"/>
      <c r="E85" s="265"/>
      <c r="F85" s="265"/>
      <c r="G85" s="267"/>
      <c r="H85" s="261"/>
      <c r="I85" s="261"/>
      <c r="J85" s="282"/>
      <c r="K85" s="282"/>
      <c r="L85" s="282"/>
      <c r="M85" s="265"/>
      <c r="N85" s="265"/>
      <c r="O85" s="267"/>
      <c r="P85" s="261"/>
      <c r="Q85" s="4"/>
      <c r="R85" s="4"/>
      <c r="S85" s="4"/>
      <c r="T85" s="4"/>
      <c r="U85" s="4"/>
      <c r="V85" s="4"/>
    </row>
    <row r="86" spans="1:22" ht="12.75" customHeight="1">
      <c r="A86" s="187">
        <v>9</v>
      </c>
      <c r="B86" s="281" t="str">
        <f>VLOOKUP(A86,'пр.взвешивания'!B6:E54,2,FALSE)</f>
        <v>САЛЬНИКОВА Алина Геннадьевна</v>
      </c>
      <c r="C86" s="284" t="str">
        <f>VLOOKUP(A86,'пр.взвешивания'!B17:F124,3,FALSE)</f>
        <v>28.06.94 1</v>
      </c>
      <c r="D86" s="284" t="str">
        <f>VLOOKUP(A86,'пр.взвешивания'!B17:G124,4,FALSE)</f>
        <v>ЦФО Тверская Торжок МО</v>
      </c>
      <c r="E86" s="269"/>
      <c r="F86" s="269"/>
      <c r="G86" s="187"/>
      <c r="H86" s="187"/>
      <c r="I86" s="187">
        <v>19</v>
      </c>
      <c r="J86" s="281" t="str">
        <f>VLOOKUP(I86,'пр.взвешивания'!B19:E58,2,FALSE)</f>
        <v>ТЕРЗИ Ирина Николаевна</v>
      </c>
      <c r="K86" s="284" t="str">
        <f>VLOOKUP(I86,'пр.взвешивания'!B6:N124,3,FALSE)</f>
        <v>18.05.95 1</v>
      </c>
      <c r="L86" s="284" t="str">
        <f>VLOOKUP(I86,'пр.взвешивания'!B6:O124,4,FALSE)</f>
        <v>УФО ХМАО-ЮГРА Радужный МО</v>
      </c>
      <c r="M86" s="269"/>
      <c r="N86" s="269"/>
      <c r="O86" s="187"/>
      <c r="P86" s="187"/>
      <c r="Q86" s="4"/>
      <c r="R86" s="4"/>
      <c r="S86" s="4"/>
      <c r="T86" s="4"/>
      <c r="U86" s="4"/>
      <c r="V86" s="4"/>
    </row>
    <row r="87" spans="1:22" ht="12.75" customHeight="1" thickBot="1">
      <c r="A87" s="271"/>
      <c r="B87" s="279"/>
      <c r="C87" s="273"/>
      <c r="D87" s="273"/>
      <c r="E87" s="270"/>
      <c r="F87" s="270"/>
      <c r="G87" s="271"/>
      <c r="H87" s="271"/>
      <c r="I87" s="271"/>
      <c r="J87" s="279"/>
      <c r="K87" s="273"/>
      <c r="L87" s="273"/>
      <c r="M87" s="270"/>
      <c r="N87" s="270"/>
      <c r="O87" s="271"/>
      <c r="P87" s="271"/>
      <c r="Q87" s="4"/>
      <c r="R87" s="4"/>
      <c r="S87" s="4"/>
      <c r="T87" s="4"/>
      <c r="U87" s="4"/>
      <c r="V87" s="4"/>
    </row>
    <row r="88" spans="1:22" ht="12.75" customHeight="1">
      <c r="A88" s="261">
        <v>8</v>
      </c>
      <c r="B88" s="283" t="str">
        <f>VLOOKUP(A88,'пр.взвешивания'!B6:E43,2,FALSE)</f>
        <v>УЛЬЯНИЧ Вероника Викторовна</v>
      </c>
      <c r="C88" s="282" t="str">
        <f>VLOOKUP(A88,'пр.взвешивания'!B17:F126,3,FALSE)</f>
        <v>28.07.94 КМС</v>
      </c>
      <c r="D88" s="282" t="str">
        <f>VLOOKUP(A88,'пр.взвешивания'!B17:G126,4,FALSE)</f>
        <v>СЗФО Р.Карелия Петрозаводск ПР</v>
      </c>
      <c r="E88" s="265"/>
      <c r="F88" s="266"/>
      <c r="G88" s="267"/>
      <c r="H88" s="261"/>
      <c r="I88" s="261">
        <v>18</v>
      </c>
      <c r="J88" s="283" t="str">
        <f>VLOOKUP(I88,'пр.взвешивания'!B21:E60,2,FALSE)</f>
        <v>МОГИЛЬНИКОВА Виктория Юрьевна</v>
      </c>
      <c r="K88" s="282" t="str">
        <f>VLOOKUP(I88,'пр.взвешивания'!B6:N126,3,FALSE)</f>
        <v>26.07.93 КМС</v>
      </c>
      <c r="L88" s="282" t="str">
        <f>VLOOKUP(I88,'пр.взвешивания'!B6:O126,4,FALSE)</f>
        <v>СФО Томская Северск МО</v>
      </c>
      <c r="M88" s="265"/>
      <c r="N88" s="266"/>
      <c r="O88" s="267"/>
      <c r="P88" s="261"/>
      <c r="Q88" s="4"/>
      <c r="R88" s="4"/>
      <c r="S88" s="4"/>
      <c r="T88" s="4"/>
      <c r="U88" s="4"/>
      <c r="V88" s="4"/>
    </row>
    <row r="89" spans="1:22" ht="12.75" customHeight="1">
      <c r="A89" s="261"/>
      <c r="B89" s="282"/>
      <c r="C89" s="282"/>
      <c r="D89" s="282"/>
      <c r="E89" s="265"/>
      <c r="F89" s="265"/>
      <c r="G89" s="267"/>
      <c r="H89" s="261"/>
      <c r="I89" s="261"/>
      <c r="J89" s="282"/>
      <c r="K89" s="282"/>
      <c r="L89" s="282"/>
      <c r="M89" s="265"/>
      <c r="N89" s="265"/>
      <c r="O89" s="267"/>
      <c r="P89" s="261"/>
      <c r="Q89" s="4"/>
      <c r="R89" s="4"/>
      <c r="S89" s="4"/>
      <c r="T89" s="4"/>
      <c r="U89" s="4"/>
      <c r="V89" s="4"/>
    </row>
    <row r="90" spans="1:22" ht="12.75" customHeight="1">
      <c r="A90" s="187">
        <v>10</v>
      </c>
      <c r="B90" s="281" t="str">
        <f>VLOOKUP(A90,'пр.взвешивания'!B6:E43,2,FALSE)</f>
        <v>ДЮКОВА Екатерина Леонидовна</v>
      </c>
      <c r="C90" s="282" t="str">
        <f>VLOOKUP(A90,'пр.взвешивания'!B17:F128,3,FALSE)</f>
        <v>26.02.94 КМС</v>
      </c>
      <c r="D90" s="282" t="str">
        <f>VLOOKUP(A90,'пр.взвешивания'!B17:G128,4,FALSE)</f>
        <v>СФО Кемеровская Прокопьевск МО</v>
      </c>
      <c r="E90" s="269"/>
      <c r="F90" s="269"/>
      <c r="G90" s="187"/>
      <c r="H90" s="187"/>
      <c r="I90" s="187">
        <v>20</v>
      </c>
      <c r="J90" s="281" t="str">
        <f>VLOOKUP(I90,'пр.взвешивания'!B23:E62,2,FALSE)</f>
        <v>ЛЯШЕНКО Яна Вячеславовна</v>
      </c>
      <c r="K90" s="282" t="str">
        <f>VLOOKUP(I90,'пр.взвешивания'!B6:N128,3,FALSE)</f>
        <v>08.06.95 1</v>
      </c>
      <c r="L90" s="282" t="str">
        <f>VLOOKUP(I90,'пр.взвешивания'!B6:O128,4,FALSE)</f>
        <v>ЦФО Тверская Ржев МО</v>
      </c>
      <c r="M90" s="269"/>
      <c r="N90" s="269"/>
      <c r="O90" s="187"/>
      <c r="P90" s="187"/>
      <c r="Q90" s="4"/>
      <c r="R90" s="4"/>
      <c r="S90" s="4"/>
      <c r="T90" s="4"/>
      <c r="U90" s="4"/>
      <c r="V90" s="4"/>
    </row>
    <row r="91" spans="1:22" ht="12.75" customHeight="1" thickBot="1">
      <c r="A91" s="271"/>
      <c r="B91" s="279"/>
      <c r="C91" s="272"/>
      <c r="D91" s="272"/>
      <c r="E91" s="270"/>
      <c r="F91" s="270"/>
      <c r="G91" s="271"/>
      <c r="H91" s="271"/>
      <c r="I91" s="271"/>
      <c r="J91" s="279"/>
      <c r="K91" s="272"/>
      <c r="L91" s="272"/>
      <c r="M91" s="270"/>
      <c r="N91" s="270"/>
      <c r="O91" s="271"/>
      <c r="P91" s="271"/>
      <c r="Q91" s="4"/>
      <c r="R91" s="4"/>
      <c r="S91" s="4"/>
      <c r="T91" s="4"/>
      <c r="U91" s="4"/>
      <c r="V91" s="4"/>
    </row>
    <row r="92" spans="1:22" ht="12.75" customHeight="1">
      <c r="A92" s="187">
        <v>11</v>
      </c>
      <c r="B92" s="281" t="str">
        <f>VLOOKUP(A92,'пр.взвешивания'!B6:E45,2,FALSE)</f>
        <v>КОВАЛЕВА Анастасия Андреевна</v>
      </c>
      <c r="C92" s="280" t="str">
        <f>VLOOKUP(A92,'пр.взвешивания'!B17:F130,3,FALSE)</f>
        <v>20.01.94 КМС</v>
      </c>
      <c r="D92" s="280" t="str">
        <f>VLOOKUP(A92,'пр.взвешивания'!B17:G130,4,FALSE)</f>
        <v>ЦФО Тульская Тула МО</v>
      </c>
      <c r="E92" s="187" t="s">
        <v>33</v>
      </c>
      <c r="F92" s="269"/>
      <c r="G92" s="187"/>
      <c r="H92" s="187"/>
      <c r="I92" s="187">
        <v>21</v>
      </c>
      <c r="J92" s="281" t="str">
        <f>VLOOKUP(I92,'пр.взвешивания'!B25:E64,2,FALSE)</f>
        <v>ХРУНИНА Екатерина Александровна</v>
      </c>
      <c r="K92" s="280" t="str">
        <f>VLOOKUP(I92,'пр.взвешивания'!B6:N130,3,FALSE)</f>
        <v>18.03.94 КМС</v>
      </c>
      <c r="L92" s="280" t="str">
        <f>VLOOKUP(I92,'пр.взвешивания'!B6:O130,4,FALSE)</f>
        <v>ЦФО Тамбовская Тамбов ЛОК</v>
      </c>
      <c r="M92" s="187" t="s">
        <v>33</v>
      </c>
      <c r="N92" s="269"/>
      <c r="O92" s="187"/>
      <c r="P92" s="187"/>
      <c r="Q92" s="4"/>
      <c r="R92" s="4"/>
      <c r="S92" s="4"/>
      <c r="T92" s="4"/>
      <c r="U92" s="4"/>
      <c r="V92" s="4"/>
    </row>
    <row r="93" spans="1:22" ht="12.75" customHeight="1" thickBot="1">
      <c r="A93" s="271"/>
      <c r="B93" s="279"/>
      <c r="C93" s="279"/>
      <c r="D93" s="279"/>
      <c r="E93" s="271"/>
      <c r="F93" s="270"/>
      <c r="G93" s="271"/>
      <c r="H93" s="271"/>
      <c r="I93" s="271"/>
      <c r="J93" s="279"/>
      <c r="K93" s="279"/>
      <c r="L93" s="279"/>
      <c r="M93" s="271"/>
      <c r="N93" s="270"/>
      <c r="O93" s="271"/>
      <c r="P93" s="271"/>
      <c r="Q93" s="4"/>
      <c r="R93" s="4"/>
      <c r="S93" s="4"/>
      <c r="T93" s="4"/>
      <c r="U93" s="4"/>
      <c r="V93" s="4"/>
    </row>
    <row r="94" spans="1:22" ht="18.75" customHeight="1">
      <c r="A94" s="4"/>
      <c r="B94" s="103" t="s">
        <v>19</v>
      </c>
      <c r="C94" s="15"/>
      <c r="D94" s="15"/>
      <c r="E94" s="105" t="str">
        <f>HYPERLINK('пр.взвешивания'!E3)</f>
        <v>в.к.     52       кг.</v>
      </c>
      <c r="F94" s="4"/>
      <c r="G94" s="4"/>
      <c r="H94" s="4"/>
      <c r="I94" s="4"/>
      <c r="J94" s="103" t="s">
        <v>19</v>
      </c>
      <c r="K94" s="15"/>
      <c r="L94" s="15"/>
      <c r="M94" s="105" t="str">
        <f>HYPERLINK('пр.взвешивания'!E3)</f>
        <v>в.к.     52       кг.</v>
      </c>
      <c r="N94" s="4"/>
      <c r="O94" s="4"/>
      <c r="P94" s="4"/>
      <c r="Q94" s="4"/>
      <c r="R94" s="4"/>
      <c r="S94" s="4"/>
      <c r="T94" s="4"/>
      <c r="U94" s="4"/>
      <c r="V94" s="4"/>
    </row>
    <row r="95" spans="1:22" ht="12.75" customHeight="1">
      <c r="A95" s="261">
        <v>7</v>
      </c>
      <c r="B95" s="281" t="str">
        <f>VLOOKUP(A95,'пр.взвешивания'!B6:E43,2,FALSE)</f>
        <v>ХАЛИКОВА Анжелика Ринатовна</v>
      </c>
      <c r="C95" s="282" t="str">
        <f>VLOOKUP(A95,'пр.взвешивания'!B6:F133,3,FALSE)</f>
        <v>23.05.93 1</v>
      </c>
      <c r="D95" s="282" t="str">
        <f>VLOOKUP(A95,'пр.взвешивания'!B6:G133,4,FALSE)</f>
        <v>ПФО Татарстан Н.Челны ПР  </v>
      </c>
      <c r="E95" s="265"/>
      <c r="F95" s="266"/>
      <c r="G95" s="267"/>
      <c r="H95" s="261"/>
      <c r="I95" s="261">
        <v>17</v>
      </c>
      <c r="J95" s="281" t="str">
        <f>VLOOKUP(I95,'пр.взвешивания'!B28:E67,2,FALSE)</f>
        <v>НОВИКОВА Юлия Вячеславовна</v>
      </c>
      <c r="K95" s="282" t="str">
        <f>VLOOKUP(I95,'пр.взвешивания'!B6:N133,3,FALSE)</f>
        <v>28.03.94 КМС</v>
      </c>
      <c r="L95" s="282" t="str">
        <f>VLOOKUP(I95,'пр.взвешивания'!B6:O133,4,FALSE)</f>
        <v>УФО Челябинская Челябинск МО</v>
      </c>
      <c r="M95" s="265"/>
      <c r="N95" s="266"/>
      <c r="O95" s="267"/>
      <c r="P95" s="261"/>
      <c r="Q95" s="4"/>
      <c r="R95" s="4"/>
      <c r="S95" s="4"/>
      <c r="T95" s="4"/>
      <c r="U95" s="4"/>
      <c r="V95" s="4"/>
    </row>
    <row r="96" spans="1:22" ht="12.75" customHeight="1">
      <c r="A96" s="261"/>
      <c r="B96" s="282"/>
      <c r="C96" s="282"/>
      <c r="D96" s="282"/>
      <c r="E96" s="265"/>
      <c r="F96" s="265"/>
      <c r="G96" s="267"/>
      <c r="H96" s="261"/>
      <c r="I96" s="261"/>
      <c r="J96" s="282"/>
      <c r="K96" s="282"/>
      <c r="L96" s="282"/>
      <c r="M96" s="265"/>
      <c r="N96" s="265"/>
      <c r="O96" s="267"/>
      <c r="P96" s="261"/>
      <c r="Q96" s="4"/>
      <c r="R96" s="4"/>
      <c r="S96" s="4"/>
      <c r="T96" s="4"/>
      <c r="U96" s="4"/>
      <c r="V96" s="4"/>
    </row>
    <row r="97" spans="1:22" ht="12.75" customHeight="1">
      <c r="A97" s="187">
        <v>10</v>
      </c>
      <c r="B97" s="281" t="str">
        <f>VLOOKUP(A97,'пр.взвешивания'!B6:E45,2,FALSE)</f>
        <v>ДЮКОВА Екатерина Леонидовна</v>
      </c>
      <c r="C97" s="284" t="str">
        <f>VLOOKUP(A97,'пр.взвешивания'!B6:F135,3,FALSE)</f>
        <v>26.02.94 КМС</v>
      </c>
      <c r="D97" s="284" t="str">
        <f>VLOOKUP(A97,'пр.взвешивания'!B6:G135,4,FALSE)</f>
        <v>СФО Кемеровская Прокопьевск МО</v>
      </c>
      <c r="E97" s="269"/>
      <c r="F97" s="269"/>
      <c r="G97" s="187"/>
      <c r="H97" s="187"/>
      <c r="I97" s="187">
        <v>20</v>
      </c>
      <c r="J97" s="281" t="str">
        <f>VLOOKUP(I97,'пр.взвешивания'!B30:E69,2,FALSE)</f>
        <v>ЛЯШЕНКО Яна Вячеславовна</v>
      </c>
      <c r="K97" s="284" t="str">
        <f>VLOOKUP(I97,'пр.взвешивания'!B6:N135,3,FALSE)</f>
        <v>08.06.95 1</v>
      </c>
      <c r="L97" s="284" t="str">
        <f>VLOOKUP(I97,'пр.взвешивания'!B6:O135,4,FALSE)</f>
        <v>ЦФО Тверская Ржев МО</v>
      </c>
      <c r="M97" s="269"/>
      <c r="N97" s="269"/>
      <c r="O97" s="187"/>
      <c r="P97" s="187"/>
      <c r="Q97" s="4"/>
      <c r="R97" s="4"/>
      <c r="S97" s="4"/>
      <c r="T97" s="4"/>
      <c r="U97" s="4"/>
      <c r="V97" s="4"/>
    </row>
    <row r="98" spans="1:22" ht="12.75" customHeight="1" thickBot="1">
      <c r="A98" s="271"/>
      <c r="B98" s="279"/>
      <c r="C98" s="273"/>
      <c r="D98" s="273"/>
      <c r="E98" s="270"/>
      <c r="F98" s="270"/>
      <c r="G98" s="271"/>
      <c r="H98" s="271"/>
      <c r="I98" s="271"/>
      <c r="J98" s="279"/>
      <c r="K98" s="273"/>
      <c r="L98" s="273"/>
      <c r="M98" s="270"/>
      <c r="N98" s="270"/>
      <c r="O98" s="271"/>
      <c r="P98" s="271"/>
      <c r="Q98" s="4"/>
      <c r="R98" s="4"/>
      <c r="S98" s="4"/>
      <c r="T98" s="4"/>
      <c r="U98" s="4"/>
      <c r="V98" s="4"/>
    </row>
    <row r="99" spans="1:22" ht="12.75" customHeight="1">
      <c r="A99" s="261">
        <v>9</v>
      </c>
      <c r="B99" s="283" t="str">
        <f>VLOOKUP(A99,'пр.взвешивания'!B6:E45,2,FALSE)</f>
        <v>САЛЬНИКОВА Алина Геннадьевна</v>
      </c>
      <c r="C99" s="282" t="str">
        <f>VLOOKUP(A99,'пр.взвешивания'!B6:F137,3,FALSE)</f>
        <v>28.06.94 1</v>
      </c>
      <c r="D99" s="282" t="str">
        <f>VLOOKUP(A99,'пр.взвешивания'!B6:G137,4,FALSE)</f>
        <v>ЦФО Тверская Торжок МО</v>
      </c>
      <c r="E99" s="265"/>
      <c r="F99" s="266"/>
      <c r="G99" s="267"/>
      <c r="H99" s="261"/>
      <c r="I99" s="261">
        <v>19</v>
      </c>
      <c r="J99" s="283" t="str">
        <f>VLOOKUP(I99,'пр.взвешивания'!B32:E71,2,FALSE)</f>
        <v>ТЕРЗИ Ирина Николаевна</v>
      </c>
      <c r="K99" s="282" t="str">
        <f>VLOOKUP(I99,'пр.взвешивания'!B6:N137,3,FALSE)</f>
        <v>18.05.95 1</v>
      </c>
      <c r="L99" s="282" t="str">
        <f>VLOOKUP(I99,'пр.взвешивания'!B6:O137,4,FALSE)</f>
        <v>УФО ХМАО-ЮГРА Радужный МО</v>
      </c>
      <c r="M99" s="265"/>
      <c r="N99" s="266"/>
      <c r="O99" s="267"/>
      <c r="P99" s="261"/>
      <c r="Q99" s="4"/>
      <c r="R99" s="4"/>
      <c r="S99" s="4"/>
      <c r="T99" s="4"/>
      <c r="U99" s="4"/>
      <c r="V99" s="4"/>
    </row>
    <row r="100" spans="1:22" ht="12.75" customHeight="1">
      <c r="A100" s="261"/>
      <c r="B100" s="282"/>
      <c r="C100" s="282"/>
      <c r="D100" s="282"/>
      <c r="E100" s="265"/>
      <c r="F100" s="265"/>
      <c r="G100" s="267"/>
      <c r="H100" s="261"/>
      <c r="I100" s="261"/>
      <c r="J100" s="282"/>
      <c r="K100" s="282"/>
      <c r="L100" s="282"/>
      <c r="M100" s="265"/>
      <c r="N100" s="265"/>
      <c r="O100" s="267"/>
      <c r="P100" s="261"/>
      <c r="Q100" s="4"/>
      <c r="R100" s="4"/>
      <c r="S100" s="4"/>
      <c r="T100" s="4"/>
      <c r="U100" s="4"/>
      <c r="V100" s="4"/>
    </row>
    <row r="101" spans="1:22" ht="12.75" customHeight="1">
      <c r="A101" s="187">
        <v>11</v>
      </c>
      <c r="B101" s="281" t="str">
        <f>VLOOKUP(A101,'пр.взвешивания'!B6:E47,2,FALSE)</f>
        <v>КОВАЛЕВА Анастасия Андреевна</v>
      </c>
      <c r="C101" s="282" t="str">
        <f>VLOOKUP(A101,'пр.взвешивания'!B6:F139,3,FALSE)</f>
        <v>20.01.94 КМС</v>
      </c>
      <c r="D101" s="282" t="str">
        <f>VLOOKUP(A101,'пр.взвешивания'!B6:G139,4,FALSE)</f>
        <v>ЦФО Тульская Тула МО</v>
      </c>
      <c r="E101" s="269"/>
      <c r="F101" s="269"/>
      <c r="G101" s="187"/>
      <c r="H101" s="187"/>
      <c r="I101" s="187">
        <v>21</v>
      </c>
      <c r="J101" s="281" t="str">
        <f>VLOOKUP(I101,'пр.взвешивания'!B34:E73,2,FALSE)</f>
        <v>ХРУНИНА Екатерина Александровна</v>
      </c>
      <c r="K101" s="282" t="str">
        <f>VLOOKUP(I101,'пр.взвешивания'!B6:N139,3,FALSE)</f>
        <v>18.03.94 КМС</v>
      </c>
      <c r="L101" s="282" t="str">
        <f>VLOOKUP(I101,'пр.взвешивания'!B6:O139,4,FALSE)</f>
        <v>ЦФО Тамбовская Тамбов ЛОК</v>
      </c>
      <c r="M101" s="269"/>
      <c r="N101" s="269"/>
      <c r="O101" s="187"/>
      <c r="P101" s="187"/>
      <c r="Q101" s="4"/>
      <c r="R101" s="4"/>
      <c r="S101" s="4"/>
      <c r="T101" s="4"/>
      <c r="U101" s="4"/>
      <c r="V101" s="4"/>
    </row>
    <row r="102" spans="1:22" ht="12.75" customHeight="1" thickBot="1">
      <c r="A102" s="271"/>
      <c r="B102" s="279"/>
      <c r="C102" s="272"/>
      <c r="D102" s="272"/>
      <c r="E102" s="270"/>
      <c r="F102" s="270"/>
      <c r="G102" s="271"/>
      <c r="H102" s="271"/>
      <c r="I102" s="271"/>
      <c r="J102" s="279"/>
      <c r="K102" s="272"/>
      <c r="L102" s="272"/>
      <c r="M102" s="270"/>
      <c r="N102" s="270"/>
      <c r="O102" s="271"/>
      <c r="P102" s="271"/>
      <c r="Q102" s="4"/>
      <c r="R102" s="4"/>
      <c r="S102" s="4"/>
      <c r="T102" s="4"/>
      <c r="U102" s="4"/>
      <c r="V102" s="4"/>
    </row>
    <row r="103" spans="1:22" ht="12.75" customHeight="1">
      <c r="A103" s="187">
        <v>8</v>
      </c>
      <c r="B103" s="278" t="str">
        <f>VLOOKUP(A103,'пр.взвешивания'!B6:E49,2,FALSE)</f>
        <v>УЛЬЯНИЧ Вероника Викторовна</v>
      </c>
      <c r="C103" s="280" t="str">
        <f>VLOOKUP(A103,'пр.взвешивания'!B6:F141,3,FALSE)</f>
        <v>28.07.94 КМС</v>
      </c>
      <c r="D103" s="280" t="str">
        <f>VLOOKUP(A103,'пр.взвешивания'!B6:G141,4,FALSE)</f>
        <v>СЗФО Р.Карелия Петрозаводск ПР</v>
      </c>
      <c r="E103" s="187" t="s">
        <v>33</v>
      </c>
      <c r="F103" s="269"/>
      <c r="G103" s="187"/>
      <c r="H103" s="187"/>
      <c r="I103" s="187">
        <v>18</v>
      </c>
      <c r="J103" s="281" t="str">
        <f>VLOOKUP(I103,'пр.взвешивания'!B36:E75,2,FALSE)</f>
        <v>МОГИЛЬНИКОВА Виктория Юрьевна</v>
      </c>
      <c r="K103" s="280" t="str">
        <f>VLOOKUP(I103,'пр.взвешивания'!B6:N141,3,FALSE)</f>
        <v>26.07.93 КМС</v>
      </c>
      <c r="L103" s="280" t="str">
        <f>VLOOKUP(I103,'пр.взвешивания'!B6:O141,4,FALSE)</f>
        <v>СФО Томская Северск МО</v>
      </c>
      <c r="M103" s="187" t="s">
        <v>33</v>
      </c>
      <c r="N103" s="269"/>
      <c r="O103" s="187"/>
      <c r="P103" s="187"/>
      <c r="Q103" s="4"/>
      <c r="R103" s="4"/>
      <c r="S103" s="4"/>
      <c r="T103" s="4"/>
      <c r="U103" s="4"/>
      <c r="V103" s="4"/>
    </row>
    <row r="104" spans="1:22" ht="12.75" customHeight="1" thickBot="1">
      <c r="A104" s="271"/>
      <c r="B104" s="279"/>
      <c r="C104" s="279"/>
      <c r="D104" s="279"/>
      <c r="E104" s="271"/>
      <c r="F104" s="270"/>
      <c r="G104" s="271"/>
      <c r="H104" s="271"/>
      <c r="I104" s="271"/>
      <c r="J104" s="279"/>
      <c r="K104" s="279"/>
      <c r="L104" s="279"/>
      <c r="M104" s="271"/>
      <c r="N104" s="270"/>
      <c r="O104" s="271"/>
      <c r="P104" s="271"/>
      <c r="Q104" s="4"/>
      <c r="R104" s="4"/>
      <c r="S104" s="4"/>
      <c r="T104" s="4"/>
      <c r="U104" s="4"/>
      <c r="V104" s="4"/>
    </row>
    <row r="105" spans="1:22" ht="18.75" customHeight="1">
      <c r="A105" s="4"/>
      <c r="B105" s="103" t="s">
        <v>27</v>
      </c>
      <c r="C105" s="15"/>
      <c r="D105" s="15"/>
      <c r="E105" s="105" t="str">
        <f>HYPERLINK('пр.взвешивания'!E3)</f>
        <v>в.к.     52       кг.</v>
      </c>
      <c r="F105" s="4"/>
      <c r="G105" s="4"/>
      <c r="H105" s="4"/>
      <c r="I105" s="4"/>
      <c r="J105" s="103" t="s">
        <v>27</v>
      </c>
      <c r="K105" s="15"/>
      <c r="L105" s="15"/>
      <c r="M105" s="105" t="str">
        <f>HYPERLINK('пр.взвешивания'!E3)</f>
        <v>в.к.     52       кг.</v>
      </c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2.75" customHeight="1">
      <c r="A106" s="261">
        <v>7</v>
      </c>
      <c r="B106" s="281" t="str">
        <f>VLOOKUP(A106,'пр.взвешивания'!B6:E43,2,FALSE)</f>
        <v>ХАЛИКОВА Анжелика Ринатовна</v>
      </c>
      <c r="C106" s="282" t="str">
        <f>VLOOKUP(A106,'пр.взвешивания'!B6:F144,3,FALSE)</f>
        <v>23.05.93 1</v>
      </c>
      <c r="D106" s="282" t="str">
        <f>VLOOKUP(A106,'пр.взвешивания'!B6:G144,4,FALSE)</f>
        <v>ПФО Татарстан Н.Челны ПР  </v>
      </c>
      <c r="E106" s="265"/>
      <c r="F106" s="266"/>
      <c r="G106" s="267"/>
      <c r="H106" s="261"/>
      <c r="I106" s="261">
        <v>17</v>
      </c>
      <c r="J106" s="281" t="str">
        <f>VLOOKUP(I106,'пр.взвешивания'!B6:E45,2,FALSE)</f>
        <v>НОВИКОВА Юлия Вячеславовна</v>
      </c>
      <c r="K106" s="282" t="str">
        <f>VLOOKUP(I106,'пр.взвешивания'!B6:N144,3,FALSE)</f>
        <v>28.03.94 КМС</v>
      </c>
      <c r="L106" s="282" t="str">
        <f>VLOOKUP(I106,'пр.взвешивания'!B6:O144,4,FALSE)</f>
        <v>УФО Челябинская Челябинск МО</v>
      </c>
      <c r="M106" s="265"/>
      <c r="N106" s="266"/>
      <c r="O106" s="267"/>
      <c r="P106" s="261"/>
      <c r="Q106" s="4"/>
      <c r="R106" s="4"/>
      <c r="S106" s="4"/>
      <c r="T106" s="4"/>
      <c r="U106" s="4"/>
      <c r="V106" s="4"/>
    </row>
    <row r="107" spans="1:22" ht="12.75" customHeight="1">
      <c r="A107" s="261"/>
      <c r="B107" s="282"/>
      <c r="C107" s="282"/>
      <c r="D107" s="282"/>
      <c r="E107" s="265"/>
      <c r="F107" s="265"/>
      <c r="G107" s="267"/>
      <c r="H107" s="261"/>
      <c r="I107" s="261"/>
      <c r="J107" s="282"/>
      <c r="K107" s="282"/>
      <c r="L107" s="282"/>
      <c r="M107" s="265"/>
      <c r="N107" s="265"/>
      <c r="O107" s="267"/>
      <c r="P107" s="261"/>
      <c r="Q107" s="4"/>
      <c r="R107" s="4"/>
      <c r="S107" s="4"/>
      <c r="T107" s="4"/>
      <c r="U107" s="4"/>
      <c r="V107" s="4"/>
    </row>
    <row r="108" spans="1:22" ht="12.75" customHeight="1">
      <c r="A108" s="187">
        <v>11</v>
      </c>
      <c r="B108" s="281" t="str">
        <f>VLOOKUP(A108,'пр.взвешивания'!B6:E45,2,FALSE)</f>
        <v>КОВАЛЕВА Анастасия Андреевна</v>
      </c>
      <c r="C108" s="284" t="str">
        <f>VLOOKUP(A108,'пр.взвешивания'!B6:F146,3,FALSE)</f>
        <v>20.01.94 КМС</v>
      </c>
      <c r="D108" s="284" t="str">
        <f>VLOOKUP(A108,'пр.взвешивания'!B6:G146,4,FALSE)</f>
        <v>ЦФО Тульская Тула МО</v>
      </c>
      <c r="E108" s="269"/>
      <c r="F108" s="269"/>
      <c r="G108" s="187"/>
      <c r="H108" s="187"/>
      <c r="I108" s="187">
        <v>21</v>
      </c>
      <c r="J108" s="281" t="str">
        <f>VLOOKUP(I108,'пр.взвешивания'!B8:E47,2,FALSE)</f>
        <v>ХРУНИНА Екатерина Александровна</v>
      </c>
      <c r="K108" s="284" t="str">
        <f>VLOOKUP(I108,'пр.взвешивания'!B6:N146,3,FALSE)</f>
        <v>18.03.94 КМС</v>
      </c>
      <c r="L108" s="284" t="str">
        <f>VLOOKUP(I108,'пр.взвешивания'!B6:O146,4,FALSE)</f>
        <v>ЦФО Тамбовская Тамбов ЛОК</v>
      </c>
      <c r="M108" s="269"/>
      <c r="N108" s="269"/>
      <c r="O108" s="187"/>
      <c r="P108" s="187"/>
      <c r="Q108" s="4"/>
      <c r="R108" s="4"/>
      <c r="S108" s="4"/>
      <c r="T108" s="4"/>
      <c r="U108" s="4"/>
      <c r="V108" s="4"/>
    </row>
    <row r="109" spans="1:22" ht="12.75" customHeight="1" thickBot="1">
      <c r="A109" s="271"/>
      <c r="B109" s="279"/>
      <c r="C109" s="273"/>
      <c r="D109" s="273"/>
      <c r="E109" s="270"/>
      <c r="F109" s="270"/>
      <c r="G109" s="271"/>
      <c r="H109" s="271"/>
      <c r="I109" s="271"/>
      <c r="J109" s="279"/>
      <c r="K109" s="273"/>
      <c r="L109" s="273"/>
      <c r="M109" s="270"/>
      <c r="N109" s="270"/>
      <c r="O109" s="271"/>
      <c r="P109" s="271"/>
      <c r="Q109" s="4"/>
      <c r="R109" s="4"/>
      <c r="S109" s="4"/>
      <c r="T109" s="4"/>
      <c r="U109" s="4"/>
      <c r="V109" s="4"/>
    </row>
    <row r="110" spans="1:22" ht="12.75" customHeight="1">
      <c r="A110" s="261">
        <v>9</v>
      </c>
      <c r="B110" s="283" t="str">
        <f>VLOOKUP(A110,'пр.взвешивания'!B6:E45,2,FALSE)</f>
        <v>САЛЬНИКОВА Алина Геннадьевна</v>
      </c>
      <c r="C110" s="282" t="str">
        <f>VLOOKUP(A110,'пр.взвешивания'!B6:F148,3,FALSE)</f>
        <v>28.06.94 1</v>
      </c>
      <c r="D110" s="282" t="str">
        <f>VLOOKUP(A110,'пр.взвешивания'!B6:G148,4,FALSE)</f>
        <v>ЦФО Тверская Торжок МО</v>
      </c>
      <c r="E110" s="265"/>
      <c r="F110" s="266"/>
      <c r="G110" s="267"/>
      <c r="H110" s="261"/>
      <c r="I110" s="261">
        <v>19</v>
      </c>
      <c r="J110" s="283" t="str">
        <f>VLOOKUP(I110,'пр.взвешивания'!B10:E49,2,FALSE)</f>
        <v>ТЕРЗИ Ирина Николаевна</v>
      </c>
      <c r="K110" s="282" t="str">
        <f>VLOOKUP(I110,'пр.взвешивания'!B6:N148,3,FALSE)</f>
        <v>18.05.95 1</v>
      </c>
      <c r="L110" s="282" t="str">
        <f>VLOOKUP(I110,'пр.взвешивания'!B6:O148,4,FALSE)</f>
        <v>УФО ХМАО-ЮГРА Радужный МО</v>
      </c>
      <c r="M110" s="265"/>
      <c r="N110" s="266"/>
      <c r="O110" s="267"/>
      <c r="P110" s="261"/>
      <c r="Q110" s="4"/>
      <c r="R110" s="4"/>
      <c r="S110" s="4"/>
      <c r="T110" s="4"/>
      <c r="U110" s="4"/>
      <c r="V110" s="4"/>
    </row>
    <row r="111" spans="1:22" ht="12.75" customHeight="1">
      <c r="A111" s="261"/>
      <c r="B111" s="282"/>
      <c r="C111" s="282"/>
      <c r="D111" s="282"/>
      <c r="E111" s="265"/>
      <c r="F111" s="265"/>
      <c r="G111" s="267"/>
      <c r="H111" s="261"/>
      <c r="I111" s="261"/>
      <c r="J111" s="282"/>
      <c r="K111" s="282"/>
      <c r="L111" s="282"/>
      <c r="M111" s="265"/>
      <c r="N111" s="265"/>
      <c r="O111" s="267"/>
      <c r="P111" s="261"/>
      <c r="Q111" s="4"/>
      <c r="R111" s="4"/>
      <c r="S111" s="4"/>
      <c r="T111" s="4"/>
      <c r="U111" s="4"/>
      <c r="V111" s="4"/>
    </row>
    <row r="112" spans="1:22" ht="12.75" customHeight="1">
      <c r="A112" s="187">
        <v>8</v>
      </c>
      <c r="B112" s="281" t="str">
        <f>VLOOKUP(A112,'пр.взвешивания'!B6:E47,2,FALSE)</f>
        <v>УЛЬЯНИЧ Вероника Викторовна</v>
      </c>
      <c r="C112" s="282" t="str">
        <f>VLOOKUP(A112,'пр.взвешивания'!B6:F150,3,FALSE)</f>
        <v>28.07.94 КМС</v>
      </c>
      <c r="D112" s="282" t="str">
        <f>VLOOKUP(A112,'пр.взвешивания'!B6:G150,4,FALSE)</f>
        <v>СЗФО Р.Карелия Петрозаводск ПР</v>
      </c>
      <c r="E112" s="269"/>
      <c r="F112" s="269"/>
      <c r="G112" s="187"/>
      <c r="H112" s="187"/>
      <c r="I112" s="187">
        <v>18</v>
      </c>
      <c r="J112" s="281" t="str">
        <f>VLOOKUP(I112,'пр.взвешивания'!B12:E51,2,FALSE)</f>
        <v>МОГИЛЬНИКОВА Виктория Юрьевна</v>
      </c>
      <c r="K112" s="282" t="str">
        <f>VLOOKUP(I112,'пр.взвешивания'!B6:N150,3,FALSE)</f>
        <v>26.07.93 КМС</v>
      </c>
      <c r="L112" s="282" t="str">
        <f>VLOOKUP(I112,'пр.взвешивания'!B6:O150,4,FALSE)</f>
        <v>СФО Томская Северск МО</v>
      </c>
      <c r="M112" s="269"/>
      <c r="N112" s="269"/>
      <c r="O112" s="187"/>
      <c r="P112" s="187"/>
      <c r="Q112" s="4"/>
      <c r="R112" s="4"/>
      <c r="S112" s="4"/>
      <c r="T112" s="4"/>
      <c r="U112" s="4"/>
      <c r="V112" s="4"/>
    </row>
    <row r="113" spans="1:22" ht="12.75" customHeight="1" thickBot="1">
      <c r="A113" s="271"/>
      <c r="B113" s="279"/>
      <c r="C113" s="272"/>
      <c r="D113" s="272"/>
      <c r="E113" s="270"/>
      <c r="F113" s="270"/>
      <c r="G113" s="271"/>
      <c r="H113" s="271"/>
      <c r="I113" s="271"/>
      <c r="J113" s="279"/>
      <c r="K113" s="272"/>
      <c r="L113" s="272"/>
      <c r="M113" s="270"/>
      <c r="N113" s="270"/>
      <c r="O113" s="271"/>
      <c r="P113" s="271"/>
      <c r="Q113" s="4"/>
      <c r="R113" s="4"/>
      <c r="S113" s="4"/>
      <c r="T113" s="4"/>
      <c r="U113" s="4"/>
      <c r="V113" s="4"/>
    </row>
    <row r="114" spans="1:22" ht="12.75" customHeight="1">
      <c r="A114" s="187">
        <v>10</v>
      </c>
      <c r="B114" s="278" t="str">
        <f>VLOOKUP(A114,'пр.взвешивания'!B6:E49,2,FALSE)</f>
        <v>ДЮКОВА Екатерина Леонидовна</v>
      </c>
      <c r="C114" s="280" t="str">
        <f>VLOOKUP(A114,'пр.взвешивания'!B6:F152,3,FALSE)</f>
        <v>26.02.94 КМС</v>
      </c>
      <c r="D114" s="280" t="str">
        <f>VLOOKUP(A114,'пр.взвешивания'!B6:G152,4,FALSE)</f>
        <v>СФО Кемеровская Прокопьевск МО</v>
      </c>
      <c r="E114" s="187" t="s">
        <v>33</v>
      </c>
      <c r="F114" s="269"/>
      <c r="G114" s="187"/>
      <c r="H114" s="187"/>
      <c r="I114" s="187">
        <v>20</v>
      </c>
      <c r="J114" s="278" t="str">
        <f>VLOOKUP(I114,'пр.взвешивания'!B14:E53,2,FALSE)</f>
        <v>ЛЯШЕНКО Яна Вячеславовна</v>
      </c>
      <c r="K114" s="280" t="str">
        <f>VLOOKUP(I114,'пр.взвешивания'!B6:N152,3,FALSE)</f>
        <v>08.06.95 1</v>
      </c>
      <c r="L114" s="280" t="str">
        <f>VLOOKUP(I114,'пр.взвешивания'!B6:O152,4,FALSE)</f>
        <v>ЦФО Тверская Ржев МО</v>
      </c>
      <c r="M114" s="187" t="s">
        <v>33</v>
      </c>
      <c r="N114" s="269"/>
      <c r="O114" s="187"/>
      <c r="P114" s="187"/>
      <c r="Q114" s="4"/>
      <c r="R114" s="4"/>
      <c r="S114" s="4"/>
      <c r="T114" s="4"/>
      <c r="U114" s="4"/>
      <c r="V114" s="4"/>
    </row>
    <row r="115" spans="1:22" ht="12.75" customHeight="1" thickBot="1">
      <c r="A115" s="271"/>
      <c r="B115" s="279"/>
      <c r="C115" s="279"/>
      <c r="D115" s="279"/>
      <c r="E115" s="271"/>
      <c r="F115" s="270"/>
      <c r="G115" s="271"/>
      <c r="H115" s="271"/>
      <c r="I115" s="271"/>
      <c r="J115" s="279"/>
      <c r="K115" s="279"/>
      <c r="L115" s="279"/>
      <c r="M115" s="271"/>
      <c r="N115" s="270"/>
      <c r="O115" s="271"/>
      <c r="P115" s="271"/>
      <c r="Q115" s="4"/>
      <c r="R115" s="4"/>
      <c r="S115" s="4"/>
      <c r="T115" s="4"/>
      <c r="U115" s="4"/>
      <c r="V115" s="4"/>
    </row>
    <row r="116" spans="1:22" ht="19.5" customHeight="1">
      <c r="A116" s="4"/>
      <c r="B116" s="103" t="s">
        <v>28</v>
      </c>
      <c r="C116" s="15"/>
      <c r="D116" s="15"/>
      <c r="E116" s="105" t="str">
        <f>HYPERLINK('пр.взвешивания'!E3)</f>
        <v>в.к.     52       кг.</v>
      </c>
      <c r="F116" s="4"/>
      <c r="G116" s="4"/>
      <c r="H116" s="4"/>
      <c r="I116" s="4"/>
      <c r="J116" s="103" t="s">
        <v>28</v>
      </c>
      <c r="K116" s="15"/>
      <c r="L116" s="15"/>
      <c r="M116" s="105" t="str">
        <f>HYPERLINK('пр.взвешивания'!E3)</f>
        <v>в.к.     52       кг.</v>
      </c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2.75" customHeight="1">
      <c r="A117" s="261">
        <v>11</v>
      </c>
      <c r="B117" s="281" t="str">
        <f>VLOOKUP(A117,'пр.взвешивания'!B6:E43,2,FALSE)</f>
        <v>КОВАЛЕВА Анастасия Андреевна</v>
      </c>
      <c r="C117" s="282" t="str">
        <f>VLOOKUP(A117,'пр.взвешивания'!B6:F155,3,FALSE)</f>
        <v>20.01.94 КМС</v>
      </c>
      <c r="D117" s="282" t="str">
        <f>VLOOKUP(A117,'пр.взвешивания'!B6:G155,4,FALSE)</f>
        <v>ЦФО Тульская Тула МО</v>
      </c>
      <c r="E117" s="265"/>
      <c r="F117" s="266"/>
      <c r="G117" s="267"/>
      <c r="H117" s="261"/>
      <c r="I117" s="261">
        <v>21</v>
      </c>
      <c r="J117" s="281" t="str">
        <f>VLOOKUP(I117,'пр.взвешивания'!B6:E56,2,FALSE)</f>
        <v>ХРУНИНА Екатерина Александровна</v>
      </c>
      <c r="K117" s="282" t="str">
        <f>VLOOKUP(I117,'пр.взвешивания'!B6:N155,3,FALSE)</f>
        <v>18.03.94 КМС</v>
      </c>
      <c r="L117" s="282" t="str">
        <f>VLOOKUP(I117,'пр.взвешивания'!B6:O155,4,FALSE)</f>
        <v>ЦФО Тамбовская Тамбов ЛОК</v>
      </c>
      <c r="M117" s="265"/>
      <c r="N117" s="266"/>
      <c r="O117" s="267"/>
      <c r="P117" s="261"/>
      <c r="Q117" s="4"/>
      <c r="R117" s="4"/>
      <c r="S117" s="4"/>
      <c r="T117" s="4"/>
      <c r="U117" s="4"/>
      <c r="V117" s="4"/>
    </row>
    <row r="118" spans="1:22" ht="12.75" customHeight="1">
      <c r="A118" s="261"/>
      <c r="B118" s="282"/>
      <c r="C118" s="282"/>
      <c r="D118" s="282"/>
      <c r="E118" s="265"/>
      <c r="F118" s="265"/>
      <c r="G118" s="267"/>
      <c r="H118" s="261"/>
      <c r="I118" s="261"/>
      <c r="J118" s="282"/>
      <c r="K118" s="282"/>
      <c r="L118" s="282"/>
      <c r="M118" s="265"/>
      <c r="N118" s="265"/>
      <c r="O118" s="267"/>
      <c r="P118" s="261"/>
      <c r="Q118" s="4"/>
      <c r="R118" s="4"/>
      <c r="S118" s="4"/>
      <c r="T118" s="4"/>
      <c r="U118" s="4"/>
      <c r="V118" s="4"/>
    </row>
    <row r="119" spans="1:22" ht="12.75" customHeight="1">
      <c r="A119" s="187">
        <v>8</v>
      </c>
      <c r="B119" s="281" t="str">
        <f>VLOOKUP(A119,'пр.взвешивания'!B6:E45,2,FALSE)</f>
        <v>УЛЬЯНИЧ Вероника Викторовна</v>
      </c>
      <c r="C119" s="284" t="str">
        <f>VLOOKUP(A119,'пр.взвешивания'!B6:F157,3,FALSE)</f>
        <v>28.07.94 КМС</v>
      </c>
      <c r="D119" s="284" t="str">
        <f>VLOOKUP(A119,'пр.взвешивания'!B6:G157,4,FALSE)</f>
        <v>СЗФО Р.Карелия Петрозаводск ПР</v>
      </c>
      <c r="E119" s="269"/>
      <c r="F119" s="269"/>
      <c r="G119" s="187"/>
      <c r="H119" s="187"/>
      <c r="I119" s="187">
        <v>18</v>
      </c>
      <c r="J119" s="281" t="str">
        <f>VLOOKUP(I119,'пр.взвешивания'!B8:E47,2,FALSE)</f>
        <v>МОГИЛЬНИКОВА Виктория Юрьевна</v>
      </c>
      <c r="K119" s="284" t="str">
        <f>VLOOKUP(I119,'пр.взвешивания'!B6:N157,3,FALSE)</f>
        <v>26.07.93 КМС</v>
      </c>
      <c r="L119" s="284" t="str">
        <f>VLOOKUP(I119,'пр.взвешивания'!B6:O157,4,FALSE)</f>
        <v>СФО Томская Северск МО</v>
      </c>
      <c r="M119" s="269"/>
      <c r="N119" s="269"/>
      <c r="O119" s="187"/>
      <c r="P119" s="187"/>
      <c r="Q119" s="4"/>
      <c r="R119" s="4"/>
      <c r="S119" s="4"/>
      <c r="T119" s="4"/>
      <c r="U119" s="4"/>
      <c r="V119" s="4"/>
    </row>
    <row r="120" spans="1:22" ht="12.75" customHeight="1" thickBot="1">
      <c r="A120" s="271"/>
      <c r="B120" s="279"/>
      <c r="C120" s="273"/>
      <c r="D120" s="273"/>
      <c r="E120" s="270"/>
      <c r="F120" s="270"/>
      <c r="G120" s="271"/>
      <c r="H120" s="271"/>
      <c r="I120" s="271"/>
      <c r="J120" s="279"/>
      <c r="K120" s="273"/>
      <c r="L120" s="273"/>
      <c r="M120" s="270"/>
      <c r="N120" s="270"/>
      <c r="O120" s="271"/>
      <c r="P120" s="271"/>
      <c r="Q120" s="4"/>
      <c r="R120" s="4"/>
      <c r="S120" s="4"/>
      <c r="T120" s="4"/>
      <c r="U120" s="4"/>
      <c r="V120" s="4"/>
    </row>
    <row r="121" spans="1:22" ht="12.75" customHeight="1">
      <c r="A121" s="261">
        <v>10</v>
      </c>
      <c r="B121" s="283" t="str">
        <f>VLOOKUP(A121,'пр.взвешивания'!B6:E45,2,FALSE)</f>
        <v>ДЮКОВА Екатерина Леонидовна</v>
      </c>
      <c r="C121" s="282" t="str">
        <f>VLOOKUP(A121,'пр.взвешивания'!B6:F159,3,FALSE)</f>
        <v>26.02.94 КМС</v>
      </c>
      <c r="D121" s="282" t="str">
        <f>VLOOKUP(A121,'пр.взвешивания'!B6:G159,4,FALSE)</f>
        <v>СФО Кемеровская Прокопьевск МО</v>
      </c>
      <c r="E121" s="265"/>
      <c r="F121" s="266"/>
      <c r="G121" s="267"/>
      <c r="H121" s="261"/>
      <c r="I121" s="261">
        <v>20</v>
      </c>
      <c r="J121" s="283" t="str">
        <f>VLOOKUP(I121,'пр.взвешивания'!B10:E49,2,FALSE)</f>
        <v>ЛЯШЕНКО Яна Вячеславовна</v>
      </c>
      <c r="K121" s="282" t="str">
        <f>VLOOKUP(I121,'пр.взвешивания'!B6:N159,3,FALSE)</f>
        <v>08.06.95 1</v>
      </c>
      <c r="L121" s="282" t="str">
        <f>VLOOKUP(I121,'пр.взвешивания'!B6:O159,4,FALSE)</f>
        <v>ЦФО Тверская Ржев МО</v>
      </c>
      <c r="M121" s="265"/>
      <c r="N121" s="266"/>
      <c r="O121" s="267"/>
      <c r="P121" s="261"/>
      <c r="Q121" s="4"/>
      <c r="R121" s="4"/>
      <c r="S121" s="4"/>
      <c r="T121" s="4"/>
      <c r="U121" s="4"/>
      <c r="V121" s="4"/>
    </row>
    <row r="122" spans="1:22" ht="12.75" customHeight="1">
      <c r="A122" s="261"/>
      <c r="B122" s="282"/>
      <c r="C122" s="282"/>
      <c r="D122" s="282"/>
      <c r="E122" s="265"/>
      <c r="F122" s="265"/>
      <c r="G122" s="267"/>
      <c r="H122" s="261"/>
      <c r="I122" s="261"/>
      <c r="J122" s="282"/>
      <c r="K122" s="282"/>
      <c r="L122" s="282"/>
      <c r="M122" s="265"/>
      <c r="N122" s="265"/>
      <c r="O122" s="267"/>
      <c r="P122" s="261"/>
      <c r="Q122" s="4"/>
      <c r="R122" s="4"/>
      <c r="S122" s="4"/>
      <c r="T122" s="4"/>
      <c r="U122" s="4"/>
      <c r="V122" s="4"/>
    </row>
    <row r="123" spans="1:22" ht="12.75" customHeight="1">
      <c r="A123" s="187">
        <v>9</v>
      </c>
      <c r="B123" s="281" t="str">
        <f>VLOOKUP(A123,'пр.взвешивания'!B6:E47,2,FALSE)</f>
        <v>САЛЬНИКОВА Алина Геннадьевна</v>
      </c>
      <c r="C123" s="282" t="str">
        <f>VLOOKUP(A123,'пр.взвешивания'!B6:F161,3,FALSE)</f>
        <v>28.06.94 1</v>
      </c>
      <c r="D123" s="282" t="str">
        <f>VLOOKUP(A123,'пр.взвешивания'!B6:G161,4,FALSE)</f>
        <v>ЦФО Тверская Торжок МО</v>
      </c>
      <c r="E123" s="269"/>
      <c r="F123" s="269"/>
      <c r="G123" s="187"/>
      <c r="H123" s="187"/>
      <c r="I123" s="187">
        <v>19</v>
      </c>
      <c r="J123" s="281" t="str">
        <f>VLOOKUP(I123,'пр.взвешивания'!B12:E51,2,FALSE)</f>
        <v>ТЕРЗИ Ирина Николаевна</v>
      </c>
      <c r="K123" s="282" t="str">
        <f>VLOOKUP(I123,'пр.взвешивания'!B6:N161,3,FALSE)</f>
        <v>18.05.95 1</v>
      </c>
      <c r="L123" s="282" t="str">
        <f>VLOOKUP(I123,'пр.взвешивания'!B6:O161,4,FALSE)</f>
        <v>УФО ХМАО-ЮГРА Радужный МО</v>
      </c>
      <c r="M123" s="269"/>
      <c r="N123" s="269"/>
      <c r="O123" s="187"/>
      <c r="P123" s="187"/>
      <c r="Q123" s="4"/>
      <c r="R123" s="4"/>
      <c r="S123" s="4"/>
      <c r="T123" s="4"/>
      <c r="U123" s="4"/>
      <c r="V123" s="4"/>
    </row>
    <row r="124" spans="1:22" ht="12.75" customHeight="1" thickBot="1">
      <c r="A124" s="271"/>
      <c r="B124" s="279"/>
      <c r="C124" s="272"/>
      <c r="D124" s="272"/>
      <c r="E124" s="270"/>
      <c r="F124" s="270"/>
      <c r="G124" s="271"/>
      <c r="H124" s="271"/>
      <c r="I124" s="271"/>
      <c r="J124" s="279"/>
      <c r="K124" s="272"/>
      <c r="L124" s="272"/>
      <c r="M124" s="270"/>
      <c r="N124" s="270"/>
      <c r="O124" s="271"/>
      <c r="P124" s="271"/>
      <c r="Q124" s="4"/>
      <c r="R124" s="4"/>
      <c r="S124" s="4"/>
      <c r="T124" s="4"/>
      <c r="U124" s="4"/>
      <c r="V124" s="4"/>
    </row>
    <row r="125" spans="1:22" ht="12.75" customHeight="1">
      <c r="A125" s="187">
        <v>7</v>
      </c>
      <c r="B125" s="278" t="str">
        <f>VLOOKUP(A125,'пр.взвешивания'!B6:E49,2,FALSE)</f>
        <v>ХАЛИКОВА Анжелика Ринатовна</v>
      </c>
      <c r="C125" s="280" t="str">
        <f>VLOOKUP(A125,'пр.взвешивания'!B6:F163,3,FALSE)</f>
        <v>23.05.93 1</v>
      </c>
      <c r="D125" s="280" t="str">
        <f>VLOOKUP(A125,'пр.взвешивания'!B6:G163,4,FALSE)</f>
        <v>ПФО Татарстан Н.Челны ПР  </v>
      </c>
      <c r="E125" s="187" t="s">
        <v>33</v>
      </c>
      <c r="F125" s="269"/>
      <c r="G125" s="187"/>
      <c r="H125" s="187"/>
      <c r="I125" s="187">
        <v>17</v>
      </c>
      <c r="J125" s="278" t="str">
        <f>VLOOKUP(I125,'пр.взвешивания'!B14:E53,2,FALSE)</f>
        <v>НОВИКОВА Юлия Вячеславовна</v>
      </c>
      <c r="K125" s="280" t="str">
        <f>VLOOKUP(I125,'пр.взвешивания'!B6:N163,3,FALSE)</f>
        <v>28.03.94 КМС</v>
      </c>
      <c r="L125" s="280" t="str">
        <f>VLOOKUP(I125,'пр.взвешивания'!B6:O163,4,FALSE)</f>
        <v>УФО Челябинская Челябинск МО</v>
      </c>
      <c r="M125" s="187" t="s">
        <v>33</v>
      </c>
      <c r="N125" s="269"/>
      <c r="O125" s="187"/>
      <c r="P125" s="187"/>
      <c r="Q125" s="4"/>
      <c r="R125" s="4"/>
      <c r="S125" s="4"/>
      <c r="T125" s="4"/>
      <c r="U125" s="4"/>
      <c r="V125" s="4"/>
    </row>
    <row r="126" spans="1:22" ht="12.75" customHeight="1" thickBot="1">
      <c r="A126" s="271"/>
      <c r="B126" s="279"/>
      <c r="C126" s="279"/>
      <c r="D126" s="279"/>
      <c r="E126" s="271"/>
      <c r="F126" s="270"/>
      <c r="G126" s="271"/>
      <c r="H126" s="271"/>
      <c r="I126" s="271"/>
      <c r="J126" s="279"/>
      <c r="K126" s="279"/>
      <c r="L126" s="279"/>
      <c r="M126" s="271"/>
      <c r="N126" s="270"/>
      <c r="O126" s="271"/>
      <c r="P126" s="271"/>
      <c r="Q126" s="4"/>
      <c r="R126" s="4"/>
      <c r="S126" s="4"/>
      <c r="T126" s="4"/>
      <c r="U126" s="4"/>
      <c r="V126" s="4"/>
    </row>
    <row r="127" spans="1:22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24.75" customHeight="1">
      <c r="A130" s="285" t="s">
        <v>35</v>
      </c>
      <c r="B130" s="285"/>
      <c r="C130" s="285"/>
      <c r="D130" s="285"/>
      <c r="E130" s="285"/>
      <c r="F130" s="285"/>
      <c r="G130" s="285"/>
      <c r="H130" s="285"/>
      <c r="I130" s="285" t="s">
        <v>35</v>
      </c>
      <c r="J130" s="285"/>
      <c r="K130" s="285"/>
      <c r="L130" s="285"/>
      <c r="M130" s="285"/>
      <c r="N130" s="285"/>
      <c r="O130" s="285"/>
      <c r="P130" s="285"/>
      <c r="Q130" s="4"/>
      <c r="R130" s="4"/>
      <c r="S130" s="4"/>
      <c r="T130" s="4"/>
      <c r="U130" s="4"/>
      <c r="V130" s="4"/>
    </row>
    <row r="131" spans="1:22" ht="26.25" customHeight="1">
      <c r="A131" s="102" t="s">
        <v>7</v>
      </c>
      <c r="B131" s="103" t="s">
        <v>45</v>
      </c>
      <c r="C131" s="103"/>
      <c r="D131" s="103"/>
      <c r="E131" s="105" t="str">
        <f>HYPERLINK('пр.взвешивания'!E3)</f>
        <v>в.к.     52       кг.</v>
      </c>
      <c r="F131" s="103"/>
      <c r="G131" s="103"/>
      <c r="H131" s="103"/>
      <c r="I131" s="102" t="s">
        <v>8</v>
      </c>
      <c r="J131" s="103" t="s">
        <v>45</v>
      </c>
      <c r="K131" s="103"/>
      <c r="L131" s="103"/>
      <c r="M131" s="105" t="str">
        <f>HYPERLINK('пр.взвешивания'!E3)</f>
        <v>в.к.     52       кг.</v>
      </c>
      <c r="N131" s="103"/>
      <c r="O131" s="103"/>
      <c r="P131" s="103"/>
      <c r="Q131" s="4"/>
      <c r="R131" s="4"/>
      <c r="S131" s="4"/>
      <c r="T131" s="4"/>
      <c r="U131" s="4"/>
      <c r="V131" s="4"/>
    </row>
    <row r="132" spans="1:22" ht="12.75" customHeight="1">
      <c r="A132" s="261" t="s">
        <v>0</v>
      </c>
      <c r="B132" s="261" t="s">
        <v>1</v>
      </c>
      <c r="C132" s="261" t="s">
        <v>2</v>
      </c>
      <c r="D132" s="261" t="s">
        <v>3</v>
      </c>
      <c r="E132" s="261" t="s">
        <v>13</v>
      </c>
      <c r="F132" s="261" t="s">
        <v>14</v>
      </c>
      <c r="G132" s="261" t="s">
        <v>15</v>
      </c>
      <c r="H132" s="261" t="s">
        <v>16</v>
      </c>
      <c r="I132" s="261" t="s">
        <v>0</v>
      </c>
      <c r="J132" s="261" t="s">
        <v>1</v>
      </c>
      <c r="K132" s="261" t="s">
        <v>2</v>
      </c>
      <c r="L132" s="261" t="s">
        <v>3</v>
      </c>
      <c r="M132" s="261" t="s">
        <v>13</v>
      </c>
      <c r="N132" s="261" t="s">
        <v>14</v>
      </c>
      <c r="O132" s="261" t="s">
        <v>15</v>
      </c>
      <c r="P132" s="261" t="s">
        <v>16</v>
      </c>
      <c r="Q132" s="4"/>
      <c r="R132" s="4"/>
      <c r="S132" s="4"/>
      <c r="T132" s="4"/>
      <c r="U132" s="4"/>
      <c r="V132" s="4"/>
    </row>
    <row r="133" spans="1:22" ht="12.75" customHeight="1">
      <c r="A133" s="187"/>
      <c r="B133" s="187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4"/>
      <c r="R133" s="4"/>
      <c r="S133" s="4"/>
      <c r="T133" s="4"/>
      <c r="U133" s="4"/>
      <c r="V133" s="4"/>
    </row>
    <row r="134" spans="1:22" ht="12.75" customHeight="1">
      <c r="A134" s="291">
        <v>1</v>
      </c>
      <c r="B134" s="272" t="str">
        <f>VLOOKUP(A134,'пр.взвешивания'!B6:E45,2,FALSE)</f>
        <v>СЕЛЬВЯН Кристина Ншановна</v>
      </c>
      <c r="C134" s="282" t="str">
        <f>VLOOKUP(A134,'пр.взвешивания'!B6:F172,3,FALSE)</f>
        <v>03.02.93 1</v>
      </c>
      <c r="D134" s="282" t="str">
        <f>VLOOKUP(A134,'пр.взвешивания'!B6:G172,4,FALSE)</f>
        <v>ЮФО Ростовская  Гуково МО</v>
      </c>
      <c r="E134" s="265"/>
      <c r="F134" s="266"/>
      <c r="G134" s="267"/>
      <c r="H134" s="261"/>
      <c r="I134" s="291">
        <v>12</v>
      </c>
      <c r="J134" s="272" t="str">
        <f>VLOOKUP(I134,'пр.взвешивания'!B6:E45,2,FALSE)</f>
        <v>ПОЛЫГАЛОВА Карина Александровна</v>
      </c>
      <c r="K134" s="282" t="e">
        <f>VLOOKUP(I134,'пр.взвешивания'!B172:N1366,3,FALSE)</f>
        <v>#N/A</v>
      </c>
      <c r="L134" s="282" t="str">
        <f>VLOOKUP(I134,'пр.взвешивания'!B6:O172,4,FALSE)</f>
        <v>ПФО Пермский Краснокамск ПР</v>
      </c>
      <c r="M134" s="265"/>
      <c r="N134" s="266"/>
      <c r="O134" s="267"/>
      <c r="P134" s="261"/>
      <c r="Q134" s="4"/>
      <c r="R134" s="4"/>
      <c r="S134" s="4"/>
      <c r="T134" s="4"/>
      <c r="U134" s="4"/>
      <c r="V134" s="4"/>
    </row>
    <row r="135" spans="1:22" ht="12.75" customHeight="1">
      <c r="A135" s="292"/>
      <c r="B135" s="293"/>
      <c r="C135" s="282"/>
      <c r="D135" s="282"/>
      <c r="E135" s="265"/>
      <c r="F135" s="265"/>
      <c r="G135" s="267"/>
      <c r="H135" s="261"/>
      <c r="I135" s="292"/>
      <c r="J135" s="293"/>
      <c r="K135" s="282"/>
      <c r="L135" s="282"/>
      <c r="M135" s="265"/>
      <c r="N135" s="265"/>
      <c r="O135" s="267"/>
      <c r="P135" s="261"/>
      <c r="Q135" s="4"/>
      <c r="R135" s="4"/>
      <c r="S135" s="4"/>
      <c r="T135" s="4"/>
      <c r="U135" s="4"/>
      <c r="V135" s="4"/>
    </row>
    <row r="136" spans="1:22" ht="12.75" customHeight="1">
      <c r="A136" s="187">
        <v>10</v>
      </c>
      <c r="B136" s="281" t="str">
        <f>VLOOKUP(A136,'пр.взвешивания'!B6:E47,2,FALSE)</f>
        <v>ДЮКОВА Екатерина Леонидовна</v>
      </c>
      <c r="C136" s="284" t="str">
        <f>VLOOKUP(A136,'пр.взвешивания'!B6:F174,3,FALSE)</f>
        <v>26.02.94 КМС</v>
      </c>
      <c r="D136" s="284" t="str">
        <f>VLOOKUP(A136,'пр.взвешивания'!B6:G174,4,FALSE)</f>
        <v>СФО Кемеровская Прокопьевск МО</v>
      </c>
      <c r="E136" s="269"/>
      <c r="F136" s="269"/>
      <c r="G136" s="187"/>
      <c r="H136" s="187"/>
      <c r="I136" s="187">
        <v>21</v>
      </c>
      <c r="J136" s="284" t="str">
        <f>VLOOKUP(I136,'пр.взвешивания'!B6:E47,2,FALSE)</f>
        <v>ХРУНИНА Екатерина Александровна</v>
      </c>
      <c r="K136" s="284" t="str">
        <f>VLOOKUP(I136,'пр.взвешивания'!B6:N174,3,FALSE)</f>
        <v>18.03.94 КМС</v>
      </c>
      <c r="L136" s="284" t="str">
        <f>VLOOKUP(I136,'пр.взвешивания'!B6:O174,4,FALSE)</f>
        <v>ЦФО Тамбовская Тамбов ЛОК</v>
      </c>
      <c r="M136" s="269"/>
      <c r="N136" s="269"/>
      <c r="O136" s="187"/>
      <c r="P136" s="187"/>
      <c r="Q136" s="4"/>
      <c r="R136" s="4"/>
      <c r="S136" s="4"/>
      <c r="T136" s="4"/>
      <c r="U136" s="4"/>
      <c r="V136" s="4"/>
    </row>
    <row r="137" spans="1:22" ht="13.5" thickBot="1">
      <c r="A137" s="271"/>
      <c r="B137" s="294"/>
      <c r="C137" s="273"/>
      <c r="D137" s="273"/>
      <c r="E137" s="270"/>
      <c r="F137" s="270"/>
      <c r="G137" s="271"/>
      <c r="H137" s="271"/>
      <c r="I137" s="271"/>
      <c r="J137" s="296"/>
      <c r="K137" s="273"/>
      <c r="L137" s="273"/>
      <c r="M137" s="270"/>
      <c r="N137" s="270"/>
      <c r="O137" s="271"/>
      <c r="P137" s="271"/>
      <c r="Q137" s="4"/>
      <c r="R137" s="4"/>
      <c r="S137" s="4"/>
      <c r="T137" s="4"/>
      <c r="U137" s="4"/>
      <c r="V137" s="4"/>
    </row>
    <row r="138" spans="1:22" ht="12.75">
      <c r="A138" s="290">
        <v>7</v>
      </c>
      <c r="B138" s="281" t="str">
        <f>VLOOKUP(A138,'пр.взвешивания'!B6:E49,2,FALSE)</f>
        <v>ХАЛИКОВА Анжелика Ринатовна</v>
      </c>
      <c r="C138" s="282" t="str">
        <f>VLOOKUP(A138,'пр.взвешивания'!B6:F176,3,FALSE)</f>
        <v>23.05.93 1</v>
      </c>
      <c r="D138" s="282" t="str">
        <f>VLOOKUP(A138,'пр.взвешивания'!B6:G176,4,FALSE)</f>
        <v>ПФО Татарстан Н.Челны ПР  </v>
      </c>
      <c r="E138" s="265"/>
      <c r="F138" s="266"/>
      <c r="G138" s="267"/>
      <c r="H138" s="261"/>
      <c r="I138" s="290">
        <v>17</v>
      </c>
      <c r="J138" s="297" t="str">
        <f>VLOOKUP(I138,'пр.взвешивания'!B6:E49,2,FALSE)</f>
        <v>НОВИКОВА Юлия Вячеславовна</v>
      </c>
      <c r="K138" s="282" t="str">
        <f>VLOOKUP(I138,'пр.взвешивания'!B6:N176,3,FALSE)</f>
        <v>28.03.94 КМС</v>
      </c>
      <c r="L138" s="282" t="str">
        <f>VLOOKUP(I138,'пр.взвешивания'!B6:O176,4,FALSE)</f>
        <v>УФО Челябинская Челябинск МО</v>
      </c>
      <c r="M138" s="265"/>
      <c r="N138" s="266"/>
      <c r="O138" s="267"/>
      <c r="P138" s="261"/>
      <c r="Q138" s="4"/>
      <c r="R138" s="4"/>
      <c r="S138" s="4"/>
      <c r="T138" s="4"/>
      <c r="U138" s="4"/>
      <c r="V138" s="4"/>
    </row>
    <row r="139" spans="1:22" ht="12.75">
      <c r="A139" s="188"/>
      <c r="B139" s="295"/>
      <c r="C139" s="282"/>
      <c r="D139" s="282"/>
      <c r="E139" s="265"/>
      <c r="F139" s="265"/>
      <c r="G139" s="267"/>
      <c r="H139" s="261"/>
      <c r="I139" s="188"/>
      <c r="J139" s="283"/>
      <c r="K139" s="282"/>
      <c r="L139" s="282"/>
      <c r="M139" s="265"/>
      <c r="N139" s="265"/>
      <c r="O139" s="267"/>
      <c r="P139" s="261"/>
      <c r="Q139" s="4"/>
      <c r="R139" s="4"/>
      <c r="S139" s="4"/>
      <c r="T139" s="4"/>
      <c r="U139" s="4"/>
      <c r="V139" s="4"/>
    </row>
    <row r="140" spans="1:22" ht="12.75">
      <c r="A140" s="187">
        <v>2</v>
      </c>
      <c r="B140" s="281" t="str">
        <f>VLOOKUP(A140,'пр.взвешивания'!B6:E51,2,FALSE)</f>
        <v>МУХТАРОВА Гульфия Рубиновна</v>
      </c>
      <c r="C140" s="282" t="str">
        <f>VLOOKUP(A140,'пр.взвешивания'!B6:F178,3,FALSE)</f>
        <v>26.10.95 КМС</v>
      </c>
      <c r="D140" s="282" t="str">
        <f>VLOOKUP(A140,'пр.взвешивания'!B6:G178,4,FALSE)</f>
        <v>ЮФО Астраханская Астрахань Д</v>
      </c>
      <c r="E140" s="269"/>
      <c r="F140" s="269"/>
      <c r="G140" s="187"/>
      <c r="H140" s="187"/>
      <c r="I140" s="187">
        <v>14</v>
      </c>
      <c r="J140" s="284" t="str">
        <f>VLOOKUP(I140,'пр.взвешивания'!B6:E51,2,FALSE)</f>
        <v>ТАРАСОВА Ольга Юрьевна</v>
      </c>
      <c r="K140" s="282" t="str">
        <f>VLOOKUP(I140,'пр.взвешивания'!B6:N178,3,FALSE)</f>
        <v>25.08.93 КМС</v>
      </c>
      <c r="L140" s="282" t="str">
        <f>VLOOKUP(I140,'пр.взвешивания'!B6:O178,4,FALSE)</f>
        <v>МОСКВА МКС</v>
      </c>
      <c r="M140" s="269"/>
      <c r="N140" s="269"/>
      <c r="O140" s="187"/>
      <c r="P140" s="187"/>
      <c r="Q140" s="4"/>
      <c r="R140" s="4"/>
      <c r="S140" s="4"/>
      <c r="T140" s="4"/>
      <c r="U140" s="4"/>
      <c r="V140" s="4"/>
    </row>
    <row r="141" spans="1:22" ht="13.5" thickBot="1">
      <c r="A141" s="188"/>
      <c r="B141" s="294"/>
      <c r="C141" s="279"/>
      <c r="D141" s="279"/>
      <c r="E141" s="270"/>
      <c r="F141" s="270"/>
      <c r="G141" s="271"/>
      <c r="H141" s="271"/>
      <c r="I141" s="271"/>
      <c r="J141" s="296"/>
      <c r="K141" s="279"/>
      <c r="L141" s="279"/>
      <c r="M141" s="270"/>
      <c r="N141" s="270"/>
      <c r="O141" s="271"/>
      <c r="P141" s="271"/>
      <c r="Q141" s="4"/>
      <c r="R141" s="4"/>
      <c r="S141" s="4"/>
      <c r="T141" s="4"/>
      <c r="U141" s="4"/>
      <c r="V141" s="4"/>
    </row>
    <row r="142" spans="1:22" ht="22.5" customHeight="1">
      <c r="A142" s="4"/>
      <c r="B142" s="103" t="s">
        <v>46</v>
      </c>
      <c r="C142" s="4"/>
      <c r="D142" s="4"/>
      <c r="E142" s="105" t="str">
        <f>HYPERLINK('пр.взвешивания'!E3)</f>
        <v>в.к.     52       кг.</v>
      </c>
      <c r="F142" s="4"/>
      <c r="G142" s="4"/>
      <c r="H142" s="4"/>
      <c r="I142" s="4"/>
      <c r="J142" s="103" t="s">
        <v>46</v>
      </c>
      <c r="K142" s="4"/>
      <c r="L142" s="4"/>
      <c r="M142" s="105" t="str">
        <f>HYPERLINK('пр.взвешивания'!E3)</f>
        <v>в.к.     52       кг.</v>
      </c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2.75">
      <c r="A143" s="291">
        <v>1</v>
      </c>
      <c r="B143" s="272" t="str">
        <f>VLOOKUP(A143,'пр.взвешивания'!B6:E45,2,FALSE)</f>
        <v>СЕЛЬВЯН Кристина Ншановна</v>
      </c>
      <c r="C143" s="282" t="str">
        <f>VLOOKUP(A143,'пр.взвешивания'!B6:F181,3,FALSE)</f>
        <v>03.02.93 1</v>
      </c>
      <c r="D143" s="282" t="str">
        <f>VLOOKUP(A143,'пр.взвешивания'!B6:G181,4,FALSE)</f>
        <v>ЮФО Ростовская  Гуково МО</v>
      </c>
      <c r="E143" s="265"/>
      <c r="F143" s="266"/>
      <c r="G143" s="267"/>
      <c r="H143" s="261"/>
      <c r="I143" s="291">
        <v>12</v>
      </c>
      <c r="J143" s="272" t="str">
        <f>VLOOKUP(I143,'пр.взвешивания'!B15:E54,2,FALSE)</f>
        <v>ПОЛЫГАЛОВА Карина Александровна</v>
      </c>
      <c r="K143" s="282" t="str">
        <f>VLOOKUP(I143,'пр.взвешивания'!B6:N181,3,FALSE)</f>
        <v>14.04.93 КМС</v>
      </c>
      <c r="L143" s="282" t="str">
        <f>VLOOKUP(I143,'пр.взвешивания'!B6:O181,4,FALSE)</f>
        <v>ПФО Пермский Краснокамск ПР</v>
      </c>
      <c r="M143" s="265"/>
      <c r="N143" s="266"/>
      <c r="O143" s="267"/>
      <c r="P143" s="261"/>
      <c r="Q143" s="4"/>
      <c r="R143" s="4"/>
      <c r="S143" s="4"/>
      <c r="T143" s="4"/>
      <c r="U143" s="4"/>
      <c r="V143" s="4"/>
    </row>
    <row r="144" spans="1:22" ht="12.75">
      <c r="A144" s="292"/>
      <c r="B144" s="293"/>
      <c r="C144" s="282"/>
      <c r="D144" s="282"/>
      <c r="E144" s="265"/>
      <c r="F144" s="265"/>
      <c r="G144" s="267"/>
      <c r="H144" s="261"/>
      <c r="I144" s="292"/>
      <c r="J144" s="293"/>
      <c r="K144" s="282"/>
      <c r="L144" s="282"/>
      <c r="M144" s="265"/>
      <c r="N144" s="265"/>
      <c r="O144" s="267"/>
      <c r="P144" s="261"/>
      <c r="Q144" s="4"/>
      <c r="R144" s="4"/>
      <c r="S144" s="4"/>
      <c r="T144" s="4"/>
      <c r="U144" s="4"/>
      <c r="V144" s="4"/>
    </row>
    <row r="145" spans="1:22" ht="12.75">
      <c r="A145" s="187">
        <v>7</v>
      </c>
      <c r="B145" s="281" t="str">
        <f>VLOOKUP(A145,'пр.взвешивания'!B6:E47,2,FALSE)</f>
        <v>ХАЛИКОВА Анжелика Ринатовна</v>
      </c>
      <c r="C145" s="284" t="str">
        <f>VLOOKUP(A145,'пр.взвешивания'!B6:F183,3,FALSE)</f>
        <v>23.05.93 1</v>
      </c>
      <c r="D145" s="284" t="str">
        <f>VLOOKUP(A145,'пр.взвешивания'!B6:G183,4,FALSE)</f>
        <v>ПФО Татарстан Н.Челны ПР  </v>
      </c>
      <c r="E145" s="269"/>
      <c r="F145" s="269"/>
      <c r="G145" s="187"/>
      <c r="H145" s="187"/>
      <c r="I145" s="187">
        <v>17</v>
      </c>
      <c r="J145" s="298" t="str">
        <f>VLOOKUP(I145,'пр.взвешивания'!B13:E56,2,FALSE)</f>
        <v>НОВИКОВА Юлия Вячеславовна</v>
      </c>
      <c r="K145" s="284" t="str">
        <f>VLOOKUP(I145,'пр.взвешивания'!B6:N183,3,FALSE)</f>
        <v>28.03.94 КМС</v>
      </c>
      <c r="L145" s="284" t="str">
        <f>VLOOKUP(I145,'пр.взвешивания'!B6:O183,4,FALSE)</f>
        <v>УФО Челябинская Челябинск МО</v>
      </c>
      <c r="M145" s="269"/>
      <c r="N145" s="269"/>
      <c r="O145" s="187"/>
      <c r="P145" s="187"/>
      <c r="Q145" s="4"/>
      <c r="R145" s="4"/>
      <c r="S145" s="4"/>
      <c r="T145" s="4"/>
      <c r="U145" s="4"/>
      <c r="V145" s="4"/>
    </row>
    <row r="146" spans="1:22" ht="13.5" thickBot="1">
      <c r="A146" s="271"/>
      <c r="B146" s="294"/>
      <c r="C146" s="273"/>
      <c r="D146" s="273"/>
      <c r="E146" s="270"/>
      <c r="F146" s="270"/>
      <c r="G146" s="271"/>
      <c r="H146" s="271"/>
      <c r="I146" s="271"/>
      <c r="J146" s="283"/>
      <c r="K146" s="273"/>
      <c r="L146" s="273"/>
      <c r="M146" s="270"/>
      <c r="N146" s="270"/>
      <c r="O146" s="271"/>
      <c r="P146" s="271"/>
      <c r="Q146" s="4"/>
      <c r="R146" s="4"/>
      <c r="S146" s="4"/>
      <c r="T146" s="4"/>
      <c r="U146" s="4"/>
      <c r="V146" s="4"/>
    </row>
    <row r="147" spans="1:22" ht="12.75">
      <c r="A147" s="290">
        <v>2</v>
      </c>
      <c r="B147" s="281" t="str">
        <f>VLOOKUP(A147,'пр.взвешивания'!B6:E49,2,FALSE)</f>
        <v>МУХТАРОВА Гульфия Рубиновна</v>
      </c>
      <c r="C147" s="282" t="str">
        <f>VLOOKUP(A147,'пр.взвешивания'!B6:F185,3,FALSE)</f>
        <v>26.10.95 КМС</v>
      </c>
      <c r="D147" s="282" t="str">
        <f>VLOOKUP(A147,'пр.взвешивания'!B6:G185,4,FALSE)</f>
        <v>ЮФО Астраханская Астрахань Д</v>
      </c>
      <c r="E147" s="265"/>
      <c r="F147" s="266"/>
      <c r="G147" s="267"/>
      <c r="H147" s="261"/>
      <c r="I147" s="290">
        <v>14</v>
      </c>
      <c r="J147" s="284" t="str">
        <f>VLOOKUP(I147,'пр.взвешивания'!B13:E58,2,FALSE)</f>
        <v>ТАРАСОВА Ольга Юрьевна</v>
      </c>
      <c r="K147" s="282" t="str">
        <f>VLOOKUP(I147,'пр.взвешивания'!B6:N185,3,FALSE)</f>
        <v>25.08.93 КМС</v>
      </c>
      <c r="L147" s="282" t="str">
        <f>VLOOKUP(I147,'пр.взвешивания'!B6:O185,4,FALSE)</f>
        <v>МОСКВА МКС</v>
      </c>
      <c r="M147" s="265"/>
      <c r="N147" s="266"/>
      <c r="O147" s="267"/>
      <c r="P147" s="261"/>
      <c r="Q147" s="4"/>
      <c r="R147" s="4"/>
      <c r="S147" s="4"/>
      <c r="T147" s="4"/>
      <c r="U147" s="4"/>
      <c r="V147" s="4"/>
    </row>
    <row r="148" spans="1:22" ht="12.75">
      <c r="A148" s="188"/>
      <c r="B148" s="295"/>
      <c r="C148" s="282"/>
      <c r="D148" s="282"/>
      <c r="E148" s="265"/>
      <c r="F148" s="265"/>
      <c r="G148" s="267"/>
      <c r="H148" s="261"/>
      <c r="I148" s="188"/>
      <c r="J148" s="283"/>
      <c r="K148" s="282"/>
      <c r="L148" s="282"/>
      <c r="M148" s="265"/>
      <c r="N148" s="265"/>
      <c r="O148" s="267"/>
      <c r="P148" s="261"/>
      <c r="Q148" s="4"/>
      <c r="R148" s="4"/>
      <c r="S148" s="4"/>
      <c r="T148" s="4"/>
      <c r="U148" s="4"/>
      <c r="V148" s="4"/>
    </row>
    <row r="149" spans="1:22" ht="12.75">
      <c r="A149" s="187">
        <v>10</v>
      </c>
      <c r="B149" s="281" t="str">
        <f>VLOOKUP(A149,'пр.взвешивания'!B6:E51,2,FALSE)</f>
        <v>ДЮКОВА Екатерина Леонидовна</v>
      </c>
      <c r="C149" s="282" t="str">
        <f>VLOOKUP(A149,'пр.взвешивания'!B6:F187,3,FALSE)</f>
        <v>26.02.94 КМС</v>
      </c>
      <c r="D149" s="282" t="str">
        <f>VLOOKUP(A149,'пр.взвешивания'!B6:G187,4,FALSE)</f>
        <v>СФО Кемеровская Прокопьевск МО</v>
      </c>
      <c r="E149" s="269"/>
      <c r="F149" s="269"/>
      <c r="G149" s="187"/>
      <c r="H149" s="187"/>
      <c r="I149" s="187">
        <v>21</v>
      </c>
      <c r="J149" s="298" t="str">
        <f>VLOOKUP(I149,'пр.взвешивания'!B19:E60,2,FALSE)</f>
        <v>ХРУНИНА Екатерина Александровна</v>
      </c>
      <c r="K149" s="282" t="str">
        <f>VLOOKUP(I149,'пр.взвешивания'!B6:N187,3,FALSE)</f>
        <v>18.03.94 КМС</v>
      </c>
      <c r="L149" s="282" t="str">
        <f>VLOOKUP(I149,'пр.взвешивания'!B6:O187,4,FALSE)</f>
        <v>ЦФО Тамбовская Тамбов ЛОК</v>
      </c>
      <c r="M149" s="269"/>
      <c r="N149" s="269"/>
      <c r="O149" s="187"/>
      <c r="P149" s="187"/>
      <c r="Q149" s="4"/>
      <c r="R149" s="4"/>
      <c r="S149" s="4"/>
      <c r="T149" s="4"/>
      <c r="U149" s="4"/>
      <c r="V149" s="4"/>
    </row>
    <row r="150" spans="1:22" ht="13.5" thickBot="1">
      <c r="A150" s="271"/>
      <c r="B150" s="294"/>
      <c r="C150" s="279"/>
      <c r="D150" s="279"/>
      <c r="E150" s="270"/>
      <c r="F150" s="270"/>
      <c r="G150" s="271"/>
      <c r="H150" s="271"/>
      <c r="I150" s="271"/>
      <c r="J150" s="296"/>
      <c r="K150" s="279"/>
      <c r="L150" s="279"/>
      <c r="M150" s="270"/>
      <c r="N150" s="270"/>
      <c r="O150" s="271"/>
      <c r="P150" s="271"/>
      <c r="Q150" s="4"/>
      <c r="R150" s="4"/>
      <c r="S150" s="4"/>
      <c r="T150" s="4"/>
      <c r="U150" s="4"/>
      <c r="V150" s="4"/>
    </row>
    <row r="151" spans="1:2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4"/>
      <c r="R158" s="4"/>
      <c r="S158" s="4"/>
      <c r="T158" s="4"/>
      <c r="U158" s="4"/>
      <c r="V158" s="4"/>
    </row>
    <row r="159" spans="1:2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4"/>
      <c r="R159" s="4"/>
      <c r="S159" s="4"/>
      <c r="T159" s="4"/>
      <c r="U159" s="4"/>
      <c r="V159" s="4"/>
    </row>
    <row r="160" spans="1:2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4"/>
      <c r="R160" s="4"/>
      <c r="S160" s="4"/>
      <c r="T160" s="4"/>
      <c r="U160" s="4"/>
      <c r="V160" s="4"/>
    </row>
    <row r="161" spans="1:2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4"/>
      <c r="R161" s="4"/>
      <c r="S161" s="4"/>
      <c r="T161" s="4"/>
      <c r="U161" s="4"/>
      <c r="V161" s="4"/>
    </row>
    <row r="162" spans="1:2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4"/>
      <c r="R162" s="4"/>
      <c r="S162" s="4"/>
      <c r="T162" s="4"/>
      <c r="U162" s="4"/>
      <c r="V162" s="4"/>
    </row>
    <row r="163" spans="1:2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4"/>
      <c r="R163" s="4"/>
      <c r="S163" s="4"/>
      <c r="T163" s="4"/>
      <c r="U163" s="4"/>
      <c r="V163" s="4"/>
    </row>
    <row r="164" spans="1:2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4"/>
      <c r="R164" s="4"/>
      <c r="S164" s="4"/>
      <c r="T164" s="4"/>
      <c r="U164" s="4"/>
      <c r="V164" s="4"/>
    </row>
    <row r="165" spans="1:2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4"/>
      <c r="R165" s="4"/>
      <c r="S165" s="4"/>
      <c r="T165" s="4"/>
      <c r="U165" s="4"/>
      <c r="V165" s="4"/>
    </row>
    <row r="166" spans="1:2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4"/>
      <c r="R166" s="4"/>
      <c r="S166" s="4"/>
      <c r="T166" s="4"/>
      <c r="U166" s="4"/>
      <c r="V166" s="4"/>
    </row>
    <row r="167" spans="1:2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4"/>
      <c r="R167" s="4"/>
      <c r="S167" s="4"/>
      <c r="T167" s="4"/>
      <c r="U167" s="4"/>
      <c r="V167" s="4"/>
    </row>
    <row r="168" spans="1:2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4"/>
      <c r="R168" s="4"/>
      <c r="S168" s="4"/>
      <c r="T168" s="4"/>
      <c r="U168" s="4"/>
      <c r="V168" s="4"/>
    </row>
    <row r="169" spans="1:2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4"/>
      <c r="R169" s="4"/>
      <c r="S169" s="4"/>
      <c r="T169" s="4"/>
      <c r="U169" s="4"/>
      <c r="V169" s="4"/>
    </row>
    <row r="170" spans="1:2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4"/>
      <c r="R170" s="4"/>
      <c r="S170" s="4"/>
      <c r="T170" s="4"/>
      <c r="U170" s="4"/>
      <c r="V170" s="4"/>
    </row>
    <row r="171" spans="1:2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4"/>
      <c r="R171" s="4"/>
      <c r="S171" s="4"/>
      <c r="T171" s="4"/>
      <c r="U171" s="4"/>
      <c r="V171" s="4"/>
    </row>
    <row r="172" spans="1:2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4"/>
      <c r="R172" s="4"/>
      <c r="S172" s="4"/>
      <c r="T172" s="4"/>
      <c r="U172" s="4"/>
      <c r="V172" s="4"/>
    </row>
    <row r="173" spans="1:2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4"/>
      <c r="R173" s="4"/>
      <c r="S173" s="4"/>
      <c r="T173" s="4"/>
      <c r="U173" s="4"/>
      <c r="V173" s="4"/>
    </row>
    <row r="174" spans="1:2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4"/>
      <c r="R174" s="4"/>
      <c r="S174" s="4"/>
      <c r="T174" s="4"/>
      <c r="U174" s="4"/>
      <c r="V174" s="4"/>
    </row>
    <row r="175" spans="1:2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4"/>
      <c r="R175" s="4"/>
      <c r="S175" s="4"/>
      <c r="T175" s="4"/>
      <c r="U175" s="4"/>
      <c r="V175" s="4"/>
    </row>
    <row r="176" spans="1:2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4"/>
      <c r="R176" s="4"/>
      <c r="S176" s="4"/>
      <c r="T176" s="4"/>
      <c r="U176" s="4"/>
      <c r="V176" s="4"/>
    </row>
    <row r="177" spans="1:2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4"/>
      <c r="R177" s="4"/>
      <c r="S177" s="4"/>
      <c r="T177" s="4"/>
      <c r="U177" s="4"/>
      <c r="V177" s="4"/>
    </row>
    <row r="178" spans="1:2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4"/>
      <c r="R178" s="4"/>
      <c r="S178" s="4"/>
      <c r="T178" s="4"/>
      <c r="U178" s="4"/>
      <c r="V178" s="4"/>
    </row>
    <row r="179" spans="1:2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4"/>
      <c r="R179" s="4"/>
      <c r="S179" s="4"/>
      <c r="T179" s="4"/>
      <c r="U179" s="4"/>
      <c r="V179" s="4"/>
    </row>
    <row r="180" spans="1:2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4"/>
      <c r="R180" s="4"/>
      <c r="S180" s="4"/>
      <c r="T180" s="4"/>
      <c r="U180" s="4"/>
      <c r="V180" s="4"/>
    </row>
    <row r="181" spans="1:2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</sheetData>
  <mergeCells count="1026">
    <mergeCell ref="E65:E66"/>
    <mergeCell ref="F65:F66"/>
    <mergeCell ref="G65:G66"/>
    <mergeCell ref="H65:H66"/>
    <mergeCell ref="A65:A66"/>
    <mergeCell ref="B65:B66"/>
    <mergeCell ref="C65:C66"/>
    <mergeCell ref="D65:D66"/>
    <mergeCell ref="E63:E64"/>
    <mergeCell ref="F63:F64"/>
    <mergeCell ref="G63:G64"/>
    <mergeCell ref="H63:H64"/>
    <mergeCell ref="A63:A64"/>
    <mergeCell ref="B63:B64"/>
    <mergeCell ref="C63:C64"/>
    <mergeCell ref="D63:D64"/>
    <mergeCell ref="E61:E62"/>
    <mergeCell ref="F61:F62"/>
    <mergeCell ref="G61:G62"/>
    <mergeCell ref="H61:H62"/>
    <mergeCell ref="A61:A62"/>
    <mergeCell ref="B61:B62"/>
    <mergeCell ref="C61:C62"/>
    <mergeCell ref="D61:D62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D57:D58"/>
    <mergeCell ref="E57:E58"/>
    <mergeCell ref="F57:F58"/>
    <mergeCell ref="G57:G58"/>
    <mergeCell ref="A57:A58"/>
    <mergeCell ref="B57:B58"/>
    <mergeCell ref="C57:C58"/>
    <mergeCell ref="E52:E53"/>
    <mergeCell ref="F52:F53"/>
    <mergeCell ref="G52:G53"/>
    <mergeCell ref="H52:H53"/>
    <mergeCell ref="A52:A53"/>
    <mergeCell ref="B52:B53"/>
    <mergeCell ref="C52:C53"/>
    <mergeCell ref="D52:D53"/>
    <mergeCell ref="E50:E51"/>
    <mergeCell ref="F50:F51"/>
    <mergeCell ref="G50:G51"/>
    <mergeCell ref="H50:H51"/>
    <mergeCell ref="A50:A51"/>
    <mergeCell ref="B50:B51"/>
    <mergeCell ref="C50:C51"/>
    <mergeCell ref="D50:D51"/>
    <mergeCell ref="E48:E49"/>
    <mergeCell ref="F48:F49"/>
    <mergeCell ref="G48:G49"/>
    <mergeCell ref="H48:H49"/>
    <mergeCell ref="A48:A49"/>
    <mergeCell ref="B48:B49"/>
    <mergeCell ref="C48:C49"/>
    <mergeCell ref="D48:D49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D44:D45"/>
    <mergeCell ref="E44:E45"/>
    <mergeCell ref="F44:F45"/>
    <mergeCell ref="G44:G45"/>
    <mergeCell ref="A44:A45"/>
    <mergeCell ref="B44:B45"/>
    <mergeCell ref="C44:C45"/>
    <mergeCell ref="E39:E40"/>
    <mergeCell ref="F39:F40"/>
    <mergeCell ref="G39:G40"/>
    <mergeCell ref="H39:H40"/>
    <mergeCell ref="A39:A40"/>
    <mergeCell ref="B39:B40"/>
    <mergeCell ref="C39:C40"/>
    <mergeCell ref="D39:D40"/>
    <mergeCell ref="E37:E38"/>
    <mergeCell ref="F37:F38"/>
    <mergeCell ref="G37:G38"/>
    <mergeCell ref="H37:H38"/>
    <mergeCell ref="A37:A38"/>
    <mergeCell ref="B37:B38"/>
    <mergeCell ref="C37:C38"/>
    <mergeCell ref="D37:D38"/>
    <mergeCell ref="E35:E36"/>
    <mergeCell ref="F35:F36"/>
    <mergeCell ref="G35:G36"/>
    <mergeCell ref="H35:H36"/>
    <mergeCell ref="A35:A36"/>
    <mergeCell ref="B35:B36"/>
    <mergeCell ref="C35:C36"/>
    <mergeCell ref="D35:D36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E31:E32"/>
    <mergeCell ref="F31:F32"/>
    <mergeCell ref="G31:G32"/>
    <mergeCell ref="A31:A32"/>
    <mergeCell ref="B31:B32"/>
    <mergeCell ref="C31:C32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E22:E23"/>
    <mergeCell ref="F22:F23"/>
    <mergeCell ref="G22:G23"/>
    <mergeCell ref="H22:H23"/>
    <mergeCell ref="A22:A23"/>
    <mergeCell ref="B22:B23"/>
    <mergeCell ref="C22:C23"/>
    <mergeCell ref="D22:D23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D18:D19"/>
    <mergeCell ref="E18:E19"/>
    <mergeCell ref="F18:F19"/>
    <mergeCell ref="G18:G19"/>
    <mergeCell ref="A18:A19"/>
    <mergeCell ref="B18:B19"/>
    <mergeCell ref="C18:C19"/>
    <mergeCell ref="E13:E14"/>
    <mergeCell ref="F13:F14"/>
    <mergeCell ref="G13:G14"/>
    <mergeCell ref="H13:H14"/>
    <mergeCell ref="A13:A14"/>
    <mergeCell ref="B13:B14"/>
    <mergeCell ref="C13:C14"/>
    <mergeCell ref="D13:D14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P149:P150"/>
    <mergeCell ref="I149:I150"/>
    <mergeCell ref="J149:J150"/>
    <mergeCell ref="K149:K150"/>
    <mergeCell ref="L149:L150"/>
    <mergeCell ref="M149:M150"/>
    <mergeCell ref="N149:N150"/>
    <mergeCell ref="O149:O150"/>
    <mergeCell ref="P147:P148"/>
    <mergeCell ref="I147:I148"/>
    <mergeCell ref="J147:J148"/>
    <mergeCell ref="K147:K148"/>
    <mergeCell ref="L147:L148"/>
    <mergeCell ref="M147:M148"/>
    <mergeCell ref="N147:N148"/>
    <mergeCell ref="O147:O148"/>
    <mergeCell ref="P145:P146"/>
    <mergeCell ref="I145:I146"/>
    <mergeCell ref="J145:J146"/>
    <mergeCell ref="K145:K146"/>
    <mergeCell ref="L145:L146"/>
    <mergeCell ref="M145:M146"/>
    <mergeCell ref="N145:N146"/>
    <mergeCell ref="O145:O146"/>
    <mergeCell ref="M143:M144"/>
    <mergeCell ref="N143:N144"/>
    <mergeCell ref="O143:O144"/>
    <mergeCell ref="P143:P144"/>
    <mergeCell ref="I143:I144"/>
    <mergeCell ref="J143:J144"/>
    <mergeCell ref="K143:K144"/>
    <mergeCell ref="L143:L144"/>
    <mergeCell ref="M140:M141"/>
    <mergeCell ref="N140:N141"/>
    <mergeCell ref="O140:O141"/>
    <mergeCell ref="P140:P141"/>
    <mergeCell ref="I140:I141"/>
    <mergeCell ref="J140:J141"/>
    <mergeCell ref="K140:K141"/>
    <mergeCell ref="L140:L141"/>
    <mergeCell ref="M138:M139"/>
    <mergeCell ref="N138:N139"/>
    <mergeCell ref="O138:O139"/>
    <mergeCell ref="P138:P139"/>
    <mergeCell ref="I138:I139"/>
    <mergeCell ref="J138:J139"/>
    <mergeCell ref="K138:K139"/>
    <mergeCell ref="L138:L139"/>
    <mergeCell ref="M136:M137"/>
    <mergeCell ref="N136:N137"/>
    <mergeCell ref="O136:O137"/>
    <mergeCell ref="P136:P137"/>
    <mergeCell ref="I136:I137"/>
    <mergeCell ref="J136:J137"/>
    <mergeCell ref="K136:K137"/>
    <mergeCell ref="L136:L137"/>
    <mergeCell ref="M134:M135"/>
    <mergeCell ref="N134:N135"/>
    <mergeCell ref="O134:O135"/>
    <mergeCell ref="P134:P135"/>
    <mergeCell ref="I134:I135"/>
    <mergeCell ref="J134:J135"/>
    <mergeCell ref="K134:K135"/>
    <mergeCell ref="L134:L135"/>
    <mergeCell ref="I130:P130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E149:E150"/>
    <mergeCell ref="F149:F150"/>
    <mergeCell ref="G149:G150"/>
    <mergeCell ref="H149:H150"/>
    <mergeCell ref="A149:A150"/>
    <mergeCell ref="B149:B150"/>
    <mergeCell ref="C149:C150"/>
    <mergeCell ref="D149:D150"/>
    <mergeCell ref="E147:E148"/>
    <mergeCell ref="F147:F148"/>
    <mergeCell ref="G147:G148"/>
    <mergeCell ref="H147:H148"/>
    <mergeCell ref="A147:A148"/>
    <mergeCell ref="B147:B148"/>
    <mergeCell ref="C147:C148"/>
    <mergeCell ref="D147:D148"/>
    <mergeCell ref="E145:E146"/>
    <mergeCell ref="F145:F146"/>
    <mergeCell ref="G145:G146"/>
    <mergeCell ref="H145:H146"/>
    <mergeCell ref="A145:A146"/>
    <mergeCell ref="B145:B146"/>
    <mergeCell ref="C145:C146"/>
    <mergeCell ref="D145:D146"/>
    <mergeCell ref="E143:E144"/>
    <mergeCell ref="F143:F144"/>
    <mergeCell ref="G143:G144"/>
    <mergeCell ref="H143:H144"/>
    <mergeCell ref="A143:A144"/>
    <mergeCell ref="B143:B144"/>
    <mergeCell ref="C143:C144"/>
    <mergeCell ref="D143:D144"/>
    <mergeCell ref="E140:E141"/>
    <mergeCell ref="F140:F141"/>
    <mergeCell ref="G140:G141"/>
    <mergeCell ref="H140:H141"/>
    <mergeCell ref="A140:A141"/>
    <mergeCell ref="B140:B141"/>
    <mergeCell ref="C140:C141"/>
    <mergeCell ref="D140:D141"/>
    <mergeCell ref="E138:E139"/>
    <mergeCell ref="F138:F139"/>
    <mergeCell ref="G138:G139"/>
    <mergeCell ref="H138:H139"/>
    <mergeCell ref="A138:A139"/>
    <mergeCell ref="B138:B139"/>
    <mergeCell ref="C138:C139"/>
    <mergeCell ref="D138:D139"/>
    <mergeCell ref="E136:E137"/>
    <mergeCell ref="F136:F137"/>
    <mergeCell ref="G136:G137"/>
    <mergeCell ref="H136:H137"/>
    <mergeCell ref="A136:A137"/>
    <mergeCell ref="B136:B137"/>
    <mergeCell ref="C136:C137"/>
    <mergeCell ref="D136:D137"/>
    <mergeCell ref="E134:E135"/>
    <mergeCell ref="F134:F135"/>
    <mergeCell ref="G134:G135"/>
    <mergeCell ref="H134:H135"/>
    <mergeCell ref="A134:A135"/>
    <mergeCell ref="B134:B135"/>
    <mergeCell ref="C134:C135"/>
    <mergeCell ref="D134:D135"/>
    <mergeCell ref="A130:H130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M125:M126"/>
    <mergeCell ref="N125:N126"/>
    <mergeCell ref="O125:O126"/>
    <mergeCell ref="P125:P126"/>
    <mergeCell ref="I125:I126"/>
    <mergeCell ref="J125:J126"/>
    <mergeCell ref="K125:K126"/>
    <mergeCell ref="L125:L126"/>
    <mergeCell ref="M123:M124"/>
    <mergeCell ref="N123:N124"/>
    <mergeCell ref="O123:O124"/>
    <mergeCell ref="P123:P124"/>
    <mergeCell ref="I123:I124"/>
    <mergeCell ref="J123:J124"/>
    <mergeCell ref="K123:K124"/>
    <mergeCell ref="L123:L124"/>
    <mergeCell ref="M121:M122"/>
    <mergeCell ref="N121:N122"/>
    <mergeCell ref="O121:O122"/>
    <mergeCell ref="P121:P122"/>
    <mergeCell ref="I121:I122"/>
    <mergeCell ref="J121:J122"/>
    <mergeCell ref="K121:K122"/>
    <mergeCell ref="L121:L122"/>
    <mergeCell ref="M119:M120"/>
    <mergeCell ref="N119:N120"/>
    <mergeCell ref="O119:O120"/>
    <mergeCell ref="P119:P120"/>
    <mergeCell ref="I119:I120"/>
    <mergeCell ref="J119:J120"/>
    <mergeCell ref="K119:K120"/>
    <mergeCell ref="L119:L120"/>
    <mergeCell ref="M117:M118"/>
    <mergeCell ref="N117:N118"/>
    <mergeCell ref="O117:O118"/>
    <mergeCell ref="P117:P118"/>
    <mergeCell ref="I117:I118"/>
    <mergeCell ref="J117:J118"/>
    <mergeCell ref="K117:K118"/>
    <mergeCell ref="L117:L118"/>
    <mergeCell ref="M114:M115"/>
    <mergeCell ref="N114:N115"/>
    <mergeCell ref="O114:O115"/>
    <mergeCell ref="P114:P115"/>
    <mergeCell ref="I114:I115"/>
    <mergeCell ref="J114:J115"/>
    <mergeCell ref="K114:K115"/>
    <mergeCell ref="L114:L115"/>
    <mergeCell ref="M112:M113"/>
    <mergeCell ref="N112:N113"/>
    <mergeCell ref="O112:O113"/>
    <mergeCell ref="P112:P113"/>
    <mergeCell ref="I112:I113"/>
    <mergeCell ref="J112:J113"/>
    <mergeCell ref="K112:K113"/>
    <mergeCell ref="L112:L113"/>
    <mergeCell ref="M110:M111"/>
    <mergeCell ref="N110:N111"/>
    <mergeCell ref="O110:O111"/>
    <mergeCell ref="P110:P111"/>
    <mergeCell ref="I110:I111"/>
    <mergeCell ref="J110:J111"/>
    <mergeCell ref="K110:K111"/>
    <mergeCell ref="L110:L111"/>
    <mergeCell ref="M108:M109"/>
    <mergeCell ref="N108:N109"/>
    <mergeCell ref="O108:O109"/>
    <mergeCell ref="P108:P109"/>
    <mergeCell ref="I108:I109"/>
    <mergeCell ref="J108:J109"/>
    <mergeCell ref="K108:K109"/>
    <mergeCell ref="L108:L109"/>
    <mergeCell ref="M106:M107"/>
    <mergeCell ref="N106:N107"/>
    <mergeCell ref="O106:O107"/>
    <mergeCell ref="P106:P107"/>
    <mergeCell ref="I106:I107"/>
    <mergeCell ref="J106:J107"/>
    <mergeCell ref="K106:K107"/>
    <mergeCell ref="L106:L107"/>
    <mergeCell ref="M103:M104"/>
    <mergeCell ref="N103:N104"/>
    <mergeCell ref="O103:O104"/>
    <mergeCell ref="P103:P104"/>
    <mergeCell ref="I103:I104"/>
    <mergeCell ref="J103:J104"/>
    <mergeCell ref="K103:K104"/>
    <mergeCell ref="L103:L104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M97:M98"/>
    <mergeCell ref="N97:N98"/>
    <mergeCell ref="O97:O98"/>
    <mergeCell ref="P97:P98"/>
    <mergeCell ref="I97:I98"/>
    <mergeCell ref="J97:J98"/>
    <mergeCell ref="K97:K98"/>
    <mergeCell ref="L97:L98"/>
    <mergeCell ref="M95:M96"/>
    <mergeCell ref="N95:N96"/>
    <mergeCell ref="O95:O96"/>
    <mergeCell ref="P95:P96"/>
    <mergeCell ref="I95:I96"/>
    <mergeCell ref="J95:J96"/>
    <mergeCell ref="K95:K96"/>
    <mergeCell ref="L95:L96"/>
    <mergeCell ref="M92:M93"/>
    <mergeCell ref="N92:N93"/>
    <mergeCell ref="O92:O93"/>
    <mergeCell ref="P92:P93"/>
    <mergeCell ref="I92:I93"/>
    <mergeCell ref="J92:J93"/>
    <mergeCell ref="K92:K93"/>
    <mergeCell ref="L92:L93"/>
    <mergeCell ref="M90:M91"/>
    <mergeCell ref="N90:N91"/>
    <mergeCell ref="O90:O91"/>
    <mergeCell ref="P90:P91"/>
    <mergeCell ref="I90:I91"/>
    <mergeCell ref="J90:J91"/>
    <mergeCell ref="K90:K91"/>
    <mergeCell ref="L90:L91"/>
    <mergeCell ref="M88:M89"/>
    <mergeCell ref="N88:N89"/>
    <mergeCell ref="O88:O89"/>
    <mergeCell ref="P88:P89"/>
    <mergeCell ref="I88:I89"/>
    <mergeCell ref="J88:J89"/>
    <mergeCell ref="K88:K89"/>
    <mergeCell ref="L88:L89"/>
    <mergeCell ref="M86:M87"/>
    <mergeCell ref="N86:N87"/>
    <mergeCell ref="O86:O87"/>
    <mergeCell ref="P86:P87"/>
    <mergeCell ref="I86:I87"/>
    <mergeCell ref="J86:J87"/>
    <mergeCell ref="K86:K87"/>
    <mergeCell ref="L86:L87"/>
    <mergeCell ref="M84:M85"/>
    <mergeCell ref="N84:N85"/>
    <mergeCell ref="O84:O85"/>
    <mergeCell ref="P84:P85"/>
    <mergeCell ref="I84:I85"/>
    <mergeCell ref="J84:J85"/>
    <mergeCell ref="K84:K85"/>
    <mergeCell ref="L84:L85"/>
    <mergeCell ref="M81:M82"/>
    <mergeCell ref="N81:N82"/>
    <mergeCell ref="O81:O82"/>
    <mergeCell ref="P81:P82"/>
    <mergeCell ref="I81:I82"/>
    <mergeCell ref="J81:J82"/>
    <mergeCell ref="K81:K82"/>
    <mergeCell ref="L81:L82"/>
    <mergeCell ref="M79:M80"/>
    <mergeCell ref="N79:N80"/>
    <mergeCell ref="O79:O80"/>
    <mergeCell ref="P79:P80"/>
    <mergeCell ref="I79:I80"/>
    <mergeCell ref="J79:J80"/>
    <mergeCell ref="K79:K80"/>
    <mergeCell ref="L79:L80"/>
    <mergeCell ref="M77:M78"/>
    <mergeCell ref="N77:N78"/>
    <mergeCell ref="O77:O78"/>
    <mergeCell ref="P77:P78"/>
    <mergeCell ref="I77:I78"/>
    <mergeCell ref="J77:J78"/>
    <mergeCell ref="K77:K78"/>
    <mergeCell ref="L77:L78"/>
    <mergeCell ref="M75:M76"/>
    <mergeCell ref="N75:N76"/>
    <mergeCell ref="O75:O76"/>
    <mergeCell ref="P75:P76"/>
    <mergeCell ref="I75:I76"/>
    <mergeCell ref="J75:J76"/>
    <mergeCell ref="K75:K76"/>
    <mergeCell ref="L75:L76"/>
    <mergeCell ref="M73:M74"/>
    <mergeCell ref="N73:N74"/>
    <mergeCell ref="O73:O74"/>
    <mergeCell ref="P73:P74"/>
    <mergeCell ref="I73:I74"/>
    <mergeCell ref="J73:J74"/>
    <mergeCell ref="K73:K74"/>
    <mergeCell ref="L73:L74"/>
    <mergeCell ref="I69:P69"/>
    <mergeCell ref="I71:I72"/>
    <mergeCell ref="J71:J72"/>
    <mergeCell ref="K71:K72"/>
    <mergeCell ref="L71:L72"/>
    <mergeCell ref="M71:M72"/>
    <mergeCell ref="N71:N72"/>
    <mergeCell ref="O71:O72"/>
    <mergeCell ref="P71:P72"/>
    <mergeCell ref="E125:E126"/>
    <mergeCell ref="F125:F126"/>
    <mergeCell ref="G125:G126"/>
    <mergeCell ref="H125:H126"/>
    <mergeCell ref="A125:A126"/>
    <mergeCell ref="B125:B126"/>
    <mergeCell ref="C125:C126"/>
    <mergeCell ref="D125:D126"/>
    <mergeCell ref="E123:E124"/>
    <mergeCell ref="F123:F124"/>
    <mergeCell ref="G123:G124"/>
    <mergeCell ref="H123:H124"/>
    <mergeCell ref="A123:A124"/>
    <mergeCell ref="B123:B124"/>
    <mergeCell ref="C123:C124"/>
    <mergeCell ref="D123:D124"/>
    <mergeCell ref="E121:E122"/>
    <mergeCell ref="F121:F122"/>
    <mergeCell ref="G121:G122"/>
    <mergeCell ref="H121:H122"/>
    <mergeCell ref="A121:A122"/>
    <mergeCell ref="B121:B122"/>
    <mergeCell ref="C121:C122"/>
    <mergeCell ref="D121:D122"/>
    <mergeCell ref="E119:E120"/>
    <mergeCell ref="F119:F120"/>
    <mergeCell ref="G119:G120"/>
    <mergeCell ref="H119:H120"/>
    <mergeCell ref="A119:A120"/>
    <mergeCell ref="B119:B120"/>
    <mergeCell ref="C119:C120"/>
    <mergeCell ref="D119:D120"/>
    <mergeCell ref="E117:E118"/>
    <mergeCell ref="F117:F118"/>
    <mergeCell ref="G117:G118"/>
    <mergeCell ref="H117:H118"/>
    <mergeCell ref="A117:A118"/>
    <mergeCell ref="B117:B118"/>
    <mergeCell ref="C117:C118"/>
    <mergeCell ref="D117:D118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E112:E113"/>
    <mergeCell ref="F112:F113"/>
    <mergeCell ref="G112:G113"/>
    <mergeCell ref="H112:H113"/>
    <mergeCell ref="A112:A113"/>
    <mergeCell ref="B112:B113"/>
    <mergeCell ref="C112:C113"/>
    <mergeCell ref="D112:D113"/>
    <mergeCell ref="E110:E111"/>
    <mergeCell ref="F110:F111"/>
    <mergeCell ref="G110:G111"/>
    <mergeCell ref="H110:H111"/>
    <mergeCell ref="A110:A111"/>
    <mergeCell ref="B110:B111"/>
    <mergeCell ref="C110:C111"/>
    <mergeCell ref="D110:D111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E106:E107"/>
    <mergeCell ref="F106:F107"/>
    <mergeCell ref="G106:G107"/>
    <mergeCell ref="H106:H107"/>
    <mergeCell ref="A106:A107"/>
    <mergeCell ref="B106:B107"/>
    <mergeCell ref="C106:C107"/>
    <mergeCell ref="D106:D107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E97:E98"/>
    <mergeCell ref="F97:F98"/>
    <mergeCell ref="G97:G98"/>
    <mergeCell ref="H97:H98"/>
    <mergeCell ref="A97:A98"/>
    <mergeCell ref="B97:B98"/>
    <mergeCell ref="C97:C98"/>
    <mergeCell ref="D97:D98"/>
    <mergeCell ref="E95:E96"/>
    <mergeCell ref="F95:F96"/>
    <mergeCell ref="G95:G96"/>
    <mergeCell ref="H95:H96"/>
    <mergeCell ref="A95:A96"/>
    <mergeCell ref="B95:B96"/>
    <mergeCell ref="C95:C96"/>
    <mergeCell ref="D95:D96"/>
    <mergeCell ref="E92:E93"/>
    <mergeCell ref="F92:F93"/>
    <mergeCell ref="G92:G93"/>
    <mergeCell ref="H92:H93"/>
    <mergeCell ref="A92:A93"/>
    <mergeCell ref="B92:B93"/>
    <mergeCell ref="C92:C93"/>
    <mergeCell ref="D92:D93"/>
    <mergeCell ref="E90:E91"/>
    <mergeCell ref="F90:F91"/>
    <mergeCell ref="G90:G91"/>
    <mergeCell ref="H90:H91"/>
    <mergeCell ref="A90:A91"/>
    <mergeCell ref="B90:B91"/>
    <mergeCell ref="C90:C91"/>
    <mergeCell ref="D90:D91"/>
    <mergeCell ref="E88:E89"/>
    <mergeCell ref="F88:F89"/>
    <mergeCell ref="G88:G89"/>
    <mergeCell ref="H88:H89"/>
    <mergeCell ref="A88:A89"/>
    <mergeCell ref="B88:B89"/>
    <mergeCell ref="C88:C89"/>
    <mergeCell ref="D88:D89"/>
    <mergeCell ref="E86:E87"/>
    <mergeCell ref="F86:F87"/>
    <mergeCell ref="G86:G87"/>
    <mergeCell ref="H86:H87"/>
    <mergeCell ref="A86:A87"/>
    <mergeCell ref="B86:B87"/>
    <mergeCell ref="C86:C87"/>
    <mergeCell ref="D86:D87"/>
    <mergeCell ref="E84:E85"/>
    <mergeCell ref="F84:F85"/>
    <mergeCell ref="G84:G85"/>
    <mergeCell ref="H84:H85"/>
    <mergeCell ref="A84:A85"/>
    <mergeCell ref="B84:B85"/>
    <mergeCell ref="C84:C85"/>
    <mergeCell ref="D84:D85"/>
    <mergeCell ref="E81:E82"/>
    <mergeCell ref="F81:F82"/>
    <mergeCell ref="G81:G82"/>
    <mergeCell ref="H81:H82"/>
    <mergeCell ref="I18:I19"/>
    <mergeCell ref="J18:J19"/>
    <mergeCell ref="K18:K19"/>
    <mergeCell ref="L18:L19"/>
    <mergeCell ref="M18:M19"/>
    <mergeCell ref="N18:N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I22:I23"/>
    <mergeCell ref="J22:J23"/>
    <mergeCell ref="K22:K23"/>
    <mergeCell ref="L22:L23"/>
    <mergeCell ref="M22:M23"/>
    <mergeCell ref="N22:N23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I26:I27"/>
    <mergeCell ref="J26:J27"/>
    <mergeCell ref="K26:K27"/>
    <mergeCell ref="L26:L27"/>
    <mergeCell ref="M26:M27"/>
    <mergeCell ref="N26:N27"/>
    <mergeCell ref="O26:O27"/>
    <mergeCell ref="P26:P27"/>
    <mergeCell ref="M31:M32"/>
    <mergeCell ref="N31:N32"/>
    <mergeCell ref="O31:O32"/>
    <mergeCell ref="I29:I30"/>
    <mergeCell ref="I31:I32"/>
    <mergeCell ref="J31:J32"/>
    <mergeCell ref="K31:K32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I16:I17"/>
    <mergeCell ref="M13:M14"/>
    <mergeCell ref="N13:N14"/>
    <mergeCell ref="O13:O14"/>
    <mergeCell ref="P13:P14"/>
    <mergeCell ref="I13:I14"/>
    <mergeCell ref="J13:J14"/>
    <mergeCell ref="K13:K14"/>
    <mergeCell ref="L13:L14"/>
    <mergeCell ref="M11:M12"/>
    <mergeCell ref="N11:N12"/>
    <mergeCell ref="O11:O12"/>
    <mergeCell ref="P11:P12"/>
    <mergeCell ref="I11:I12"/>
    <mergeCell ref="J11:J12"/>
    <mergeCell ref="K11:K12"/>
    <mergeCell ref="L11:L12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35:I36"/>
    <mergeCell ref="J35:J36"/>
    <mergeCell ref="K35:K36"/>
    <mergeCell ref="L35:L36"/>
    <mergeCell ref="M35:M36"/>
    <mergeCell ref="N35:N36"/>
    <mergeCell ref="O35:O36"/>
    <mergeCell ref="P35:P36"/>
    <mergeCell ref="J37:J38"/>
    <mergeCell ref="I39:I40"/>
    <mergeCell ref="I37:I38"/>
    <mergeCell ref="J39:J40"/>
    <mergeCell ref="I44:I45"/>
    <mergeCell ref="J44:J45"/>
    <mergeCell ref="I42:I43"/>
    <mergeCell ref="K44:K45"/>
    <mergeCell ref="L44:L45"/>
    <mergeCell ref="M37:M38"/>
    <mergeCell ref="N37:N38"/>
    <mergeCell ref="M44:M45"/>
    <mergeCell ref="N44:N45"/>
    <mergeCell ref="K37:K38"/>
    <mergeCell ref="L37:L38"/>
    <mergeCell ref="K39:K40"/>
    <mergeCell ref="L39:L40"/>
    <mergeCell ref="O37:O38"/>
    <mergeCell ref="P37:P38"/>
    <mergeCell ref="M39:M40"/>
    <mergeCell ref="N39:N40"/>
    <mergeCell ref="O39:O40"/>
    <mergeCell ref="P39:P40"/>
    <mergeCell ref="O44:O45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I48:I49"/>
    <mergeCell ref="J48:J49"/>
    <mergeCell ref="K48:K49"/>
    <mergeCell ref="L48:L49"/>
    <mergeCell ref="M48:M49"/>
    <mergeCell ref="N48:N49"/>
    <mergeCell ref="O48:O49"/>
    <mergeCell ref="P48:P49"/>
    <mergeCell ref="I50:I51"/>
    <mergeCell ref="J50:J51"/>
    <mergeCell ref="K50:K51"/>
    <mergeCell ref="L50:L51"/>
    <mergeCell ref="M50:M51"/>
    <mergeCell ref="N50:N51"/>
    <mergeCell ref="O50:O51"/>
    <mergeCell ref="P50:P51"/>
    <mergeCell ref="I52:I53"/>
    <mergeCell ref="J52:J53"/>
    <mergeCell ref="K52:K53"/>
    <mergeCell ref="L52:L53"/>
    <mergeCell ref="M52:M53"/>
    <mergeCell ref="N52:N53"/>
    <mergeCell ref="O52:O53"/>
    <mergeCell ref="P52:P53"/>
    <mergeCell ref="M57:M58"/>
    <mergeCell ref="N57:N58"/>
    <mergeCell ref="O57:O58"/>
    <mergeCell ref="I55:I56"/>
    <mergeCell ref="I57:I58"/>
    <mergeCell ref="J57:J58"/>
    <mergeCell ref="K57:K58"/>
    <mergeCell ref="P57:P58"/>
    <mergeCell ref="I59:I60"/>
    <mergeCell ref="J59:J60"/>
    <mergeCell ref="K59:K60"/>
    <mergeCell ref="L59:L60"/>
    <mergeCell ref="M59:M60"/>
    <mergeCell ref="N59:N60"/>
    <mergeCell ref="O59:O60"/>
    <mergeCell ref="P59:P60"/>
    <mergeCell ref="L57:L58"/>
    <mergeCell ref="I61:I62"/>
    <mergeCell ref="J61:J62"/>
    <mergeCell ref="K61:K62"/>
    <mergeCell ref="L61:L62"/>
    <mergeCell ref="M61:M62"/>
    <mergeCell ref="N61:N62"/>
    <mergeCell ref="O61:O62"/>
    <mergeCell ref="P61:P62"/>
    <mergeCell ref="I63:I64"/>
    <mergeCell ref="J63:J64"/>
    <mergeCell ref="K63:K64"/>
    <mergeCell ref="L63:L64"/>
    <mergeCell ref="M63:M64"/>
    <mergeCell ref="N63:N64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A69:H69"/>
    <mergeCell ref="A71:A72"/>
    <mergeCell ref="B71:B72"/>
    <mergeCell ref="C71:C72"/>
    <mergeCell ref="D71:D72"/>
    <mergeCell ref="E71:E72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A15:A16"/>
    <mergeCell ref="B15:B16"/>
    <mergeCell ref="C15:C16"/>
    <mergeCell ref="D15:D16"/>
    <mergeCell ref="E15:E16"/>
    <mergeCell ref="F15:F16"/>
    <mergeCell ref="G15:G16"/>
    <mergeCell ref="H15:H16"/>
    <mergeCell ref="A28:A29"/>
    <mergeCell ref="B28:B29"/>
    <mergeCell ref="C28:C29"/>
    <mergeCell ref="D28:D29"/>
    <mergeCell ref="E28:E29"/>
    <mergeCell ref="F28:F29"/>
    <mergeCell ref="G28:G29"/>
    <mergeCell ref="H28:H29"/>
    <mergeCell ref="A41:A42"/>
    <mergeCell ref="B41:B42"/>
    <mergeCell ref="C41:C42"/>
    <mergeCell ref="D41:D42"/>
    <mergeCell ref="E41:E42"/>
    <mergeCell ref="F41:F42"/>
    <mergeCell ref="G41:G42"/>
    <mergeCell ref="H41:H42"/>
    <mergeCell ref="A54:A55"/>
    <mergeCell ref="B54:B55"/>
    <mergeCell ref="C54:C55"/>
    <mergeCell ref="D54:D55"/>
    <mergeCell ref="E54:E55"/>
    <mergeCell ref="F54:F55"/>
    <mergeCell ref="G54:G55"/>
    <mergeCell ref="H54:H55"/>
    <mergeCell ref="A67:A68"/>
    <mergeCell ref="B67:B68"/>
    <mergeCell ref="C67:C68"/>
    <mergeCell ref="D67:D68"/>
    <mergeCell ref="E67:E68"/>
    <mergeCell ref="F67:F68"/>
    <mergeCell ref="G67:G68"/>
    <mergeCell ref="H67:H6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98"/>
  <sheetViews>
    <sheetView workbookViewId="0" topLeftCell="A1">
      <selection activeCell="L31" sqref="L31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313" t="str">
        <f>HYPERLINK('[2]реквизиты'!$A$2)</f>
        <v>Первенство России среди девушек 1993-94 гг.р.</v>
      </c>
      <c r="B1" s="314"/>
      <c r="C1" s="314"/>
      <c r="D1" s="314"/>
      <c r="E1" s="314"/>
      <c r="F1" s="314"/>
      <c r="G1" s="314"/>
    </row>
    <row r="2" spans="1:7" ht="12.75">
      <c r="A2" s="315" t="str">
        <f>HYPERLINK('[2]реквизиты'!$A$3)</f>
        <v>11-15 февраля 2011 г.    г. Челябинск</v>
      </c>
      <c r="B2" s="316"/>
      <c r="C2" s="316"/>
      <c r="D2" s="316"/>
      <c r="E2" s="316"/>
      <c r="F2" s="316"/>
      <c r="G2" s="316"/>
    </row>
    <row r="3" spans="1:7" ht="27" customHeight="1">
      <c r="A3" s="2"/>
      <c r="B3" s="2"/>
      <c r="C3" s="2"/>
      <c r="D3" s="2"/>
      <c r="E3" s="2" t="s">
        <v>144</v>
      </c>
      <c r="F3" s="2"/>
      <c r="G3" s="2"/>
    </row>
    <row r="4" spans="1:7" ht="12.75">
      <c r="A4" s="308" t="s">
        <v>20</v>
      </c>
      <c r="B4" s="308" t="s">
        <v>0</v>
      </c>
      <c r="C4" s="308" t="s">
        <v>1</v>
      </c>
      <c r="D4" s="308" t="s">
        <v>21</v>
      </c>
      <c r="E4" s="308" t="s">
        <v>22</v>
      </c>
      <c r="F4" s="308" t="s">
        <v>23</v>
      </c>
      <c r="G4" s="308" t="s">
        <v>24</v>
      </c>
    </row>
    <row r="5" spans="1:7" ht="12.75">
      <c r="A5" s="188"/>
      <c r="B5" s="188"/>
      <c r="C5" s="188"/>
      <c r="D5" s="188"/>
      <c r="E5" s="188"/>
      <c r="F5" s="188"/>
      <c r="G5" s="188"/>
    </row>
    <row r="6" spans="1:7" ht="12.75" customHeight="1">
      <c r="A6" s="305">
        <v>1</v>
      </c>
      <c r="B6" s="307">
        <v>1</v>
      </c>
      <c r="C6" s="304" t="s">
        <v>102</v>
      </c>
      <c r="D6" s="261" t="s">
        <v>103</v>
      </c>
      <c r="E6" s="309" t="s">
        <v>104</v>
      </c>
      <c r="F6" s="267" t="s">
        <v>105</v>
      </c>
      <c r="G6" s="282" t="s">
        <v>106</v>
      </c>
    </row>
    <row r="7" spans="1:7" ht="12.75">
      <c r="A7" s="305"/>
      <c r="B7" s="306"/>
      <c r="C7" s="304"/>
      <c r="D7" s="261"/>
      <c r="E7" s="309"/>
      <c r="F7" s="267"/>
      <c r="G7" s="282"/>
    </row>
    <row r="8" spans="1:7" ht="12.75" customHeight="1">
      <c r="A8" s="305">
        <v>2</v>
      </c>
      <c r="B8" s="306">
        <v>2</v>
      </c>
      <c r="C8" s="304" t="s">
        <v>52</v>
      </c>
      <c r="D8" s="261" t="s">
        <v>53</v>
      </c>
      <c r="E8" s="309" t="s">
        <v>54</v>
      </c>
      <c r="F8" s="267" t="s">
        <v>55</v>
      </c>
      <c r="G8" s="282" t="s">
        <v>56</v>
      </c>
    </row>
    <row r="9" spans="1:7" ht="12.75">
      <c r="A9" s="305"/>
      <c r="B9" s="306"/>
      <c r="C9" s="304"/>
      <c r="D9" s="261"/>
      <c r="E9" s="309"/>
      <c r="F9" s="267"/>
      <c r="G9" s="282"/>
    </row>
    <row r="10" spans="1:7" ht="12.75" customHeight="1">
      <c r="A10" s="305">
        <v>3</v>
      </c>
      <c r="B10" s="307">
        <v>3</v>
      </c>
      <c r="C10" s="304" t="s">
        <v>122</v>
      </c>
      <c r="D10" s="261" t="s">
        <v>108</v>
      </c>
      <c r="E10" s="309" t="s">
        <v>123</v>
      </c>
      <c r="F10" s="267" t="s">
        <v>124</v>
      </c>
      <c r="G10" s="282" t="s">
        <v>125</v>
      </c>
    </row>
    <row r="11" spans="1:7" ht="12.75">
      <c r="A11" s="305"/>
      <c r="B11" s="306"/>
      <c r="C11" s="304"/>
      <c r="D11" s="261"/>
      <c r="E11" s="309"/>
      <c r="F11" s="267"/>
      <c r="G11" s="282"/>
    </row>
    <row r="12" spans="1:7" ht="12.75" customHeight="1">
      <c r="A12" s="305">
        <v>4</v>
      </c>
      <c r="B12" s="307">
        <v>4</v>
      </c>
      <c r="C12" s="304" t="s">
        <v>112</v>
      </c>
      <c r="D12" s="261" t="s">
        <v>113</v>
      </c>
      <c r="E12" s="309" t="s">
        <v>114</v>
      </c>
      <c r="F12" s="267" t="s">
        <v>115</v>
      </c>
      <c r="G12" s="282" t="s">
        <v>116</v>
      </c>
    </row>
    <row r="13" spans="1:7" ht="12.75">
      <c r="A13" s="305"/>
      <c r="B13" s="306"/>
      <c r="C13" s="304"/>
      <c r="D13" s="261"/>
      <c r="E13" s="309"/>
      <c r="F13" s="267"/>
      <c r="G13" s="282"/>
    </row>
    <row r="14" spans="1:7" ht="12.75" customHeight="1">
      <c r="A14" s="305">
        <v>5</v>
      </c>
      <c r="B14" s="306">
        <v>5</v>
      </c>
      <c r="C14" s="304" t="s">
        <v>57</v>
      </c>
      <c r="D14" s="310">
        <v>34523</v>
      </c>
      <c r="E14" s="309" t="s">
        <v>58</v>
      </c>
      <c r="F14" s="267" t="s">
        <v>59</v>
      </c>
      <c r="G14" s="282" t="s">
        <v>60</v>
      </c>
    </row>
    <row r="15" spans="1:7" ht="12.75">
      <c r="A15" s="305"/>
      <c r="B15" s="306"/>
      <c r="C15" s="304"/>
      <c r="D15" s="261"/>
      <c r="E15" s="309"/>
      <c r="F15" s="267"/>
      <c r="G15" s="282"/>
    </row>
    <row r="16" spans="1:7" ht="12.75" customHeight="1">
      <c r="A16" s="305">
        <v>6</v>
      </c>
      <c r="B16" s="307">
        <v>6</v>
      </c>
      <c r="C16" s="304" t="s">
        <v>140</v>
      </c>
      <c r="D16" s="261" t="s">
        <v>141</v>
      </c>
      <c r="E16" s="309" t="s">
        <v>138</v>
      </c>
      <c r="F16" s="267" t="s">
        <v>142</v>
      </c>
      <c r="G16" s="282" t="s">
        <v>143</v>
      </c>
    </row>
    <row r="17" spans="1:7" ht="12.75">
      <c r="A17" s="305"/>
      <c r="B17" s="306"/>
      <c r="C17" s="304"/>
      <c r="D17" s="261"/>
      <c r="E17" s="309"/>
      <c r="F17" s="267"/>
      <c r="G17" s="282"/>
    </row>
    <row r="18" spans="1:7" ht="12.75" customHeight="1">
      <c r="A18" s="305">
        <v>7</v>
      </c>
      <c r="B18" s="306">
        <v>7</v>
      </c>
      <c r="C18" s="304" t="s">
        <v>64</v>
      </c>
      <c r="D18" s="310" t="s">
        <v>65</v>
      </c>
      <c r="E18" s="309" t="s">
        <v>66</v>
      </c>
      <c r="F18" s="267" t="s">
        <v>67</v>
      </c>
      <c r="G18" s="282" t="s">
        <v>68</v>
      </c>
    </row>
    <row r="19" spans="1:7" ht="12.75">
      <c r="A19" s="305"/>
      <c r="B19" s="306"/>
      <c r="C19" s="304"/>
      <c r="D19" s="261"/>
      <c r="E19" s="309"/>
      <c r="F19" s="267"/>
      <c r="G19" s="282"/>
    </row>
    <row r="20" spans="1:7" ht="12.75" customHeight="1">
      <c r="A20" s="305">
        <v>8</v>
      </c>
      <c r="B20" s="306">
        <v>8</v>
      </c>
      <c r="C20" s="304" t="s">
        <v>97</v>
      </c>
      <c r="D20" s="261" t="s">
        <v>98</v>
      </c>
      <c r="E20" s="309" t="s">
        <v>99</v>
      </c>
      <c r="F20" s="267" t="s">
        <v>100</v>
      </c>
      <c r="G20" s="282" t="s">
        <v>101</v>
      </c>
    </row>
    <row r="21" spans="1:7" ht="12.75">
      <c r="A21" s="305"/>
      <c r="B21" s="306"/>
      <c r="C21" s="304"/>
      <c r="D21" s="261"/>
      <c r="E21" s="309"/>
      <c r="F21" s="267"/>
      <c r="G21" s="282"/>
    </row>
    <row r="22" spans="1:7" ht="12.75" customHeight="1">
      <c r="A22" s="305">
        <v>9</v>
      </c>
      <c r="B22" s="317">
        <v>9</v>
      </c>
      <c r="C22" s="304" t="s">
        <v>74</v>
      </c>
      <c r="D22" s="261" t="s">
        <v>75</v>
      </c>
      <c r="E22" s="309" t="s">
        <v>76</v>
      </c>
      <c r="F22" s="267" t="s">
        <v>77</v>
      </c>
      <c r="G22" s="282" t="s">
        <v>78</v>
      </c>
    </row>
    <row r="23" spans="1:7" ht="12.75">
      <c r="A23" s="305"/>
      <c r="B23" s="318"/>
      <c r="C23" s="304"/>
      <c r="D23" s="261"/>
      <c r="E23" s="309"/>
      <c r="F23" s="267"/>
      <c r="G23" s="282"/>
    </row>
    <row r="24" spans="1:7" ht="12.75" customHeight="1">
      <c r="A24" s="305">
        <v>10</v>
      </c>
      <c r="B24" s="306">
        <v>10</v>
      </c>
      <c r="C24" s="304" t="s">
        <v>89</v>
      </c>
      <c r="D24" s="261" t="s">
        <v>90</v>
      </c>
      <c r="E24" s="309" t="s">
        <v>91</v>
      </c>
      <c r="F24" s="267" t="s">
        <v>92</v>
      </c>
      <c r="G24" s="282" t="s">
        <v>93</v>
      </c>
    </row>
    <row r="25" spans="1:7" ht="12.75">
      <c r="A25" s="305"/>
      <c r="B25" s="306"/>
      <c r="C25" s="304"/>
      <c r="D25" s="261"/>
      <c r="E25" s="309"/>
      <c r="F25" s="267"/>
      <c r="G25" s="282"/>
    </row>
    <row r="26" spans="1:7" ht="12.75" customHeight="1">
      <c r="A26" s="291">
        <v>11</v>
      </c>
      <c r="B26" s="307">
        <v>11</v>
      </c>
      <c r="C26" s="304" t="s">
        <v>107</v>
      </c>
      <c r="D26" s="310" t="s">
        <v>108</v>
      </c>
      <c r="E26" s="309" t="s">
        <v>109</v>
      </c>
      <c r="F26" s="267" t="s">
        <v>110</v>
      </c>
      <c r="G26" s="282" t="s">
        <v>111</v>
      </c>
    </row>
    <row r="27" spans="1:7" ht="12.75">
      <c r="A27" s="292"/>
      <c r="B27" s="306"/>
      <c r="C27" s="304"/>
      <c r="D27" s="261"/>
      <c r="E27" s="309"/>
      <c r="F27" s="267"/>
      <c r="G27" s="282"/>
    </row>
    <row r="28" spans="1:7" ht="12.75" customHeight="1">
      <c r="A28" s="305">
        <v>12</v>
      </c>
      <c r="B28" s="307">
        <v>12</v>
      </c>
      <c r="C28" s="304" t="s">
        <v>117</v>
      </c>
      <c r="D28" s="261" t="s">
        <v>118</v>
      </c>
      <c r="E28" s="309" t="s">
        <v>119</v>
      </c>
      <c r="F28" s="267" t="s">
        <v>120</v>
      </c>
      <c r="G28" s="282" t="s">
        <v>121</v>
      </c>
    </row>
    <row r="29" spans="1:7" ht="12.75">
      <c r="A29" s="305"/>
      <c r="B29" s="306"/>
      <c r="C29" s="304"/>
      <c r="D29" s="261"/>
      <c r="E29" s="309"/>
      <c r="F29" s="267"/>
      <c r="G29" s="282"/>
    </row>
    <row r="30" spans="1:8" ht="12.75" customHeight="1">
      <c r="A30" s="305">
        <v>13</v>
      </c>
      <c r="B30" s="307">
        <v>13</v>
      </c>
      <c r="C30" s="304" t="s">
        <v>47</v>
      </c>
      <c r="D30" s="261" t="s">
        <v>48</v>
      </c>
      <c r="E30" s="309" t="s">
        <v>49</v>
      </c>
      <c r="F30" s="267" t="s">
        <v>50</v>
      </c>
      <c r="G30" s="282" t="s">
        <v>51</v>
      </c>
      <c r="H30" s="3"/>
    </row>
    <row r="31" spans="1:8" ht="12.75">
      <c r="A31" s="305"/>
      <c r="B31" s="306"/>
      <c r="C31" s="304"/>
      <c r="D31" s="261"/>
      <c r="E31" s="309"/>
      <c r="F31" s="267"/>
      <c r="G31" s="282"/>
      <c r="H31" s="3"/>
    </row>
    <row r="32" spans="1:8" ht="12.75" customHeight="1">
      <c r="A32" s="305">
        <v>14</v>
      </c>
      <c r="B32" s="307">
        <v>14</v>
      </c>
      <c r="C32" s="304" t="s">
        <v>131</v>
      </c>
      <c r="D32" s="261" t="s">
        <v>132</v>
      </c>
      <c r="E32" s="309" t="s">
        <v>133</v>
      </c>
      <c r="F32" s="267" t="s">
        <v>134</v>
      </c>
      <c r="G32" s="282" t="s">
        <v>135</v>
      </c>
      <c r="H32" s="3"/>
    </row>
    <row r="33" spans="1:8" ht="12.75">
      <c r="A33" s="305"/>
      <c r="B33" s="306"/>
      <c r="C33" s="304"/>
      <c r="D33" s="261"/>
      <c r="E33" s="309"/>
      <c r="F33" s="267"/>
      <c r="G33" s="282"/>
      <c r="H33" s="3"/>
    </row>
    <row r="34" spans="1:8" ht="12.75" customHeight="1">
      <c r="A34" s="305">
        <v>15</v>
      </c>
      <c r="B34" s="307">
        <v>15</v>
      </c>
      <c r="C34" s="304" t="s">
        <v>61</v>
      </c>
      <c r="D34" s="261" t="s">
        <v>62</v>
      </c>
      <c r="E34" s="309" t="s">
        <v>58</v>
      </c>
      <c r="F34" s="267" t="s">
        <v>63</v>
      </c>
      <c r="G34" s="282" t="s">
        <v>60</v>
      </c>
      <c r="H34" s="3"/>
    </row>
    <row r="35" spans="1:8" ht="12.75">
      <c r="A35" s="305"/>
      <c r="B35" s="306"/>
      <c r="C35" s="304"/>
      <c r="D35" s="261"/>
      <c r="E35" s="309"/>
      <c r="F35" s="267"/>
      <c r="G35" s="282"/>
      <c r="H35" s="3"/>
    </row>
    <row r="36" spans="1:8" ht="12.75" customHeight="1">
      <c r="A36" s="305">
        <v>16</v>
      </c>
      <c r="B36" s="307">
        <v>16</v>
      </c>
      <c r="C36" s="304" t="s">
        <v>94</v>
      </c>
      <c r="D36" s="261" t="s">
        <v>95</v>
      </c>
      <c r="E36" s="309" t="s">
        <v>91</v>
      </c>
      <c r="F36" s="267" t="s">
        <v>96</v>
      </c>
      <c r="G36" s="282" t="s">
        <v>93</v>
      </c>
      <c r="H36" s="3"/>
    </row>
    <row r="37" spans="1:8" ht="12.75">
      <c r="A37" s="305"/>
      <c r="B37" s="306"/>
      <c r="C37" s="304"/>
      <c r="D37" s="261"/>
      <c r="E37" s="309"/>
      <c r="F37" s="267"/>
      <c r="G37" s="282"/>
      <c r="H37" s="3"/>
    </row>
    <row r="38" spans="1:8" ht="12.75" customHeight="1">
      <c r="A38" s="305">
        <v>17</v>
      </c>
      <c r="B38" s="307">
        <v>17</v>
      </c>
      <c r="C38" s="304" t="s">
        <v>136</v>
      </c>
      <c r="D38" s="261" t="s">
        <v>137</v>
      </c>
      <c r="E38" s="309" t="s">
        <v>138</v>
      </c>
      <c r="F38" s="267" t="s">
        <v>139</v>
      </c>
      <c r="G38" s="282" t="s">
        <v>169</v>
      </c>
      <c r="H38" s="3"/>
    </row>
    <row r="39" spans="1:8" ht="12.75">
      <c r="A39" s="305"/>
      <c r="B39" s="306"/>
      <c r="C39" s="304"/>
      <c r="D39" s="261"/>
      <c r="E39" s="309"/>
      <c r="F39" s="267"/>
      <c r="G39" s="282"/>
      <c r="H39" s="3"/>
    </row>
    <row r="40" spans="1:8" ht="12.75" customHeight="1">
      <c r="A40" s="305">
        <v>18</v>
      </c>
      <c r="B40" s="307">
        <v>18</v>
      </c>
      <c r="C40" s="304" t="s">
        <v>126</v>
      </c>
      <c r="D40" s="261" t="s">
        <v>127</v>
      </c>
      <c r="E40" s="309" t="s">
        <v>128</v>
      </c>
      <c r="F40" s="267" t="s">
        <v>129</v>
      </c>
      <c r="G40" s="282" t="s">
        <v>130</v>
      </c>
      <c r="H40" s="3"/>
    </row>
    <row r="41" spans="1:8" ht="12.75">
      <c r="A41" s="305"/>
      <c r="B41" s="306"/>
      <c r="C41" s="304"/>
      <c r="D41" s="261"/>
      <c r="E41" s="309"/>
      <c r="F41" s="267"/>
      <c r="G41" s="282"/>
      <c r="H41" s="3"/>
    </row>
    <row r="42" spans="1:8" ht="12.75" customHeight="1">
      <c r="A42" s="305">
        <v>19</v>
      </c>
      <c r="B42" s="306">
        <v>19</v>
      </c>
      <c r="C42" s="304" t="s">
        <v>84</v>
      </c>
      <c r="D42" s="261" t="s">
        <v>85</v>
      </c>
      <c r="E42" s="309" t="s">
        <v>86</v>
      </c>
      <c r="F42" s="267" t="s">
        <v>87</v>
      </c>
      <c r="G42" s="282" t="s">
        <v>88</v>
      </c>
      <c r="H42" s="3"/>
    </row>
    <row r="43" spans="1:8" ht="12.75">
      <c r="A43" s="305"/>
      <c r="B43" s="306"/>
      <c r="C43" s="304"/>
      <c r="D43" s="261"/>
      <c r="E43" s="309"/>
      <c r="F43" s="267"/>
      <c r="G43" s="282"/>
      <c r="H43" s="3"/>
    </row>
    <row r="44" spans="1:8" ht="12.75" customHeight="1">
      <c r="A44" s="305">
        <v>20</v>
      </c>
      <c r="B44" s="306">
        <v>20</v>
      </c>
      <c r="C44" s="304" t="s">
        <v>79</v>
      </c>
      <c r="D44" s="261" t="s">
        <v>80</v>
      </c>
      <c r="E44" s="309" t="s">
        <v>81</v>
      </c>
      <c r="F44" s="267" t="s">
        <v>82</v>
      </c>
      <c r="G44" s="282" t="s">
        <v>83</v>
      </c>
      <c r="H44" s="3"/>
    </row>
    <row r="45" spans="1:8" ht="12.75">
      <c r="A45" s="305"/>
      <c r="B45" s="306"/>
      <c r="C45" s="304"/>
      <c r="D45" s="261"/>
      <c r="E45" s="309"/>
      <c r="F45" s="267"/>
      <c r="G45" s="282"/>
      <c r="H45" s="3"/>
    </row>
    <row r="46" spans="1:8" ht="12.75" customHeight="1">
      <c r="A46" s="305">
        <v>21</v>
      </c>
      <c r="B46" s="306">
        <v>21</v>
      </c>
      <c r="C46" s="304" t="s">
        <v>69</v>
      </c>
      <c r="D46" s="261" t="s">
        <v>70</v>
      </c>
      <c r="E46" s="309" t="s">
        <v>71</v>
      </c>
      <c r="F46" s="267" t="s">
        <v>72</v>
      </c>
      <c r="G46" s="282" t="s">
        <v>73</v>
      </c>
      <c r="H46" s="3"/>
    </row>
    <row r="47" spans="1:8" ht="12.75" customHeight="1">
      <c r="A47" s="305"/>
      <c r="B47" s="306"/>
      <c r="C47" s="304"/>
      <c r="D47" s="261"/>
      <c r="E47" s="309"/>
      <c r="F47" s="267"/>
      <c r="G47" s="282"/>
      <c r="H47" s="3"/>
    </row>
    <row r="48" spans="1:8" ht="12.75">
      <c r="A48" s="311"/>
      <c r="B48" s="311"/>
      <c r="C48" s="311"/>
      <c r="D48" s="311"/>
      <c r="E48" s="311"/>
      <c r="F48" s="311"/>
      <c r="G48" s="311"/>
      <c r="H48" s="3"/>
    </row>
    <row r="49" spans="1:8" ht="12.75">
      <c r="A49" s="311"/>
      <c r="B49" s="311"/>
      <c r="C49" s="311"/>
      <c r="D49" s="311"/>
      <c r="E49" s="311"/>
      <c r="F49" s="311"/>
      <c r="G49" s="311"/>
      <c r="H49" s="3"/>
    </row>
    <row r="50" spans="1:8" ht="12.75">
      <c r="A50" s="311"/>
      <c r="B50" s="311"/>
      <c r="C50" s="311"/>
      <c r="D50" s="311"/>
      <c r="E50" s="311"/>
      <c r="F50" s="311"/>
      <c r="G50" s="312"/>
      <c r="H50" s="3"/>
    </row>
    <row r="51" spans="1:8" ht="12.75">
      <c r="A51" s="311"/>
      <c r="B51" s="311"/>
      <c r="C51" s="311"/>
      <c r="D51" s="311"/>
      <c r="E51" s="311"/>
      <c r="F51" s="311"/>
      <c r="G51" s="312"/>
      <c r="H51" s="3"/>
    </row>
    <row r="52" spans="1:8" ht="12.75">
      <c r="A52" s="311"/>
      <c r="B52" s="311"/>
      <c r="C52" s="311"/>
      <c r="D52" s="311"/>
      <c r="E52" s="311"/>
      <c r="F52" s="311"/>
      <c r="G52" s="311"/>
      <c r="H52" s="3"/>
    </row>
    <row r="53" spans="1:8" ht="12.75">
      <c r="A53" s="311"/>
      <c r="B53" s="311"/>
      <c r="C53" s="311"/>
      <c r="D53" s="311"/>
      <c r="E53" s="311"/>
      <c r="F53" s="311"/>
      <c r="G53" s="311"/>
      <c r="H53" s="3"/>
    </row>
    <row r="54" spans="1:8" ht="12.75">
      <c r="A54" s="311"/>
      <c r="B54" s="311"/>
      <c r="C54" s="311"/>
      <c r="D54" s="311"/>
      <c r="E54" s="311"/>
      <c r="F54" s="311"/>
      <c r="G54" s="312"/>
      <c r="H54" s="3"/>
    </row>
    <row r="55" spans="1:8" ht="12.75">
      <c r="A55" s="311"/>
      <c r="B55" s="311"/>
      <c r="C55" s="311"/>
      <c r="D55" s="311"/>
      <c r="E55" s="311"/>
      <c r="F55" s="311"/>
      <c r="G55" s="312"/>
      <c r="H55" s="3"/>
    </row>
    <row r="56" spans="1:8" ht="12.75">
      <c r="A56" s="311"/>
      <c r="B56" s="311"/>
      <c r="C56" s="311"/>
      <c r="D56" s="311"/>
      <c r="E56" s="311"/>
      <c r="F56" s="311"/>
      <c r="G56" s="311"/>
      <c r="H56" s="3"/>
    </row>
    <row r="57" spans="1:8" ht="12.75">
      <c r="A57" s="311"/>
      <c r="B57" s="311"/>
      <c r="C57" s="311"/>
      <c r="D57" s="311"/>
      <c r="E57" s="311"/>
      <c r="F57" s="311"/>
      <c r="G57" s="311"/>
      <c r="H57" s="3"/>
    </row>
    <row r="58" spans="1:8" ht="12.75">
      <c r="A58" s="311"/>
      <c r="B58" s="311"/>
      <c r="C58" s="311"/>
      <c r="D58" s="311"/>
      <c r="E58" s="311"/>
      <c r="F58" s="311"/>
      <c r="G58" s="312"/>
      <c r="H58" s="3"/>
    </row>
    <row r="59" spans="1:8" ht="12.75">
      <c r="A59" s="311"/>
      <c r="B59" s="311"/>
      <c r="C59" s="311"/>
      <c r="D59" s="311"/>
      <c r="E59" s="311"/>
      <c r="F59" s="311"/>
      <c r="G59" s="312"/>
      <c r="H59" s="3"/>
    </row>
    <row r="60" spans="1:8" ht="12.75">
      <c r="A60" s="311"/>
      <c r="B60" s="311"/>
      <c r="C60" s="311"/>
      <c r="D60" s="311"/>
      <c r="E60" s="311"/>
      <c r="F60" s="311"/>
      <c r="G60" s="311"/>
      <c r="H60" s="3"/>
    </row>
    <row r="61" spans="1:8" ht="12.75">
      <c r="A61" s="311"/>
      <c r="B61" s="311"/>
      <c r="C61" s="311"/>
      <c r="D61" s="311"/>
      <c r="E61" s="311"/>
      <c r="F61" s="311"/>
      <c r="G61" s="311"/>
      <c r="H61" s="3"/>
    </row>
    <row r="62" spans="1:8" ht="12.75">
      <c r="A62" s="311"/>
      <c r="B62" s="311"/>
      <c r="C62" s="311"/>
      <c r="D62" s="311"/>
      <c r="E62" s="311"/>
      <c r="F62" s="311"/>
      <c r="G62" s="312"/>
      <c r="H62" s="3"/>
    </row>
    <row r="63" spans="1:8" ht="12.75">
      <c r="A63" s="311"/>
      <c r="B63" s="311"/>
      <c r="C63" s="311"/>
      <c r="D63" s="311"/>
      <c r="E63" s="311"/>
      <c r="F63" s="311"/>
      <c r="G63" s="312"/>
      <c r="H63" s="3"/>
    </row>
    <row r="64" spans="1:8" ht="12.75">
      <c r="A64" s="311"/>
      <c r="B64" s="311"/>
      <c r="C64" s="311"/>
      <c r="D64" s="311"/>
      <c r="E64" s="311"/>
      <c r="F64" s="311"/>
      <c r="G64" s="311"/>
      <c r="H64" s="3"/>
    </row>
    <row r="65" spans="1:8" ht="12.75">
      <c r="A65" s="311"/>
      <c r="B65" s="311"/>
      <c r="C65" s="311"/>
      <c r="D65" s="311"/>
      <c r="E65" s="311"/>
      <c r="F65" s="311"/>
      <c r="G65" s="311"/>
      <c r="H65" s="3"/>
    </row>
    <row r="66" spans="1:8" ht="12.75">
      <c r="A66" s="311"/>
      <c r="B66" s="311"/>
      <c r="C66" s="311"/>
      <c r="D66" s="311"/>
      <c r="E66" s="311"/>
      <c r="F66" s="311"/>
      <c r="G66" s="312"/>
      <c r="H66" s="3"/>
    </row>
    <row r="67" spans="1:8" ht="12.75">
      <c r="A67" s="311"/>
      <c r="B67" s="311"/>
      <c r="C67" s="311"/>
      <c r="D67" s="311"/>
      <c r="E67" s="311"/>
      <c r="F67" s="311"/>
      <c r="G67" s="312"/>
      <c r="H67" s="3"/>
    </row>
    <row r="68" spans="1:8" ht="12.75">
      <c r="A68" s="311"/>
      <c r="B68" s="311"/>
      <c r="C68" s="311"/>
      <c r="D68" s="311"/>
      <c r="E68" s="311"/>
      <c r="F68" s="311"/>
      <c r="G68" s="311"/>
      <c r="H68" s="3"/>
    </row>
    <row r="69" spans="1:8" ht="12.75">
      <c r="A69" s="311"/>
      <c r="B69" s="311"/>
      <c r="C69" s="311"/>
      <c r="D69" s="311"/>
      <c r="E69" s="311"/>
      <c r="F69" s="311"/>
      <c r="G69" s="311"/>
      <c r="H69" s="3"/>
    </row>
    <row r="70" spans="1:8" ht="12.75">
      <c r="A70" s="311"/>
      <c r="B70" s="311"/>
      <c r="C70" s="311"/>
      <c r="D70" s="311"/>
      <c r="E70" s="311"/>
      <c r="F70" s="311"/>
      <c r="G70" s="312"/>
      <c r="H70" s="3"/>
    </row>
    <row r="71" spans="1:8" ht="12.75">
      <c r="A71" s="311"/>
      <c r="B71" s="311"/>
      <c r="C71" s="311"/>
      <c r="D71" s="311"/>
      <c r="E71" s="311"/>
      <c r="F71" s="311"/>
      <c r="G71" s="312"/>
      <c r="H71" s="3"/>
    </row>
    <row r="72" spans="1:8" ht="12.75">
      <c r="A72" s="311"/>
      <c r="B72" s="311"/>
      <c r="C72" s="311"/>
      <c r="D72" s="311"/>
      <c r="E72" s="311"/>
      <c r="F72" s="311"/>
      <c r="G72" s="311"/>
      <c r="H72" s="3"/>
    </row>
    <row r="73" spans="1:8" ht="12.75">
      <c r="A73" s="311"/>
      <c r="B73" s="311"/>
      <c r="C73" s="311"/>
      <c r="D73" s="311"/>
      <c r="E73" s="311"/>
      <c r="F73" s="311"/>
      <c r="G73" s="311"/>
      <c r="H73" s="3"/>
    </row>
    <row r="74" spans="1:8" ht="12.75">
      <c r="A74" s="311"/>
      <c r="B74" s="311"/>
      <c r="C74" s="311"/>
      <c r="D74" s="311"/>
      <c r="E74" s="311"/>
      <c r="F74" s="311"/>
      <c r="G74" s="312"/>
      <c r="H74" s="3"/>
    </row>
    <row r="75" spans="1:8" ht="12.75">
      <c r="A75" s="311"/>
      <c r="B75" s="311"/>
      <c r="C75" s="311"/>
      <c r="D75" s="311"/>
      <c r="E75" s="311"/>
      <c r="F75" s="311"/>
      <c r="G75" s="312"/>
      <c r="H75" s="3"/>
    </row>
    <row r="76" spans="1:8" ht="12.75">
      <c r="A76" s="311"/>
      <c r="B76" s="311"/>
      <c r="C76" s="311"/>
      <c r="D76" s="311"/>
      <c r="E76" s="311"/>
      <c r="F76" s="311"/>
      <c r="G76" s="311"/>
      <c r="H76" s="3"/>
    </row>
    <row r="77" spans="1:8" ht="12.75">
      <c r="A77" s="311"/>
      <c r="B77" s="311"/>
      <c r="C77" s="311"/>
      <c r="D77" s="311"/>
      <c r="E77" s="311"/>
      <c r="F77" s="311"/>
      <c r="G77" s="311"/>
      <c r="H77" s="3"/>
    </row>
    <row r="78" spans="1:8" ht="12.75">
      <c r="A78" s="311"/>
      <c r="B78" s="311"/>
      <c r="C78" s="311"/>
      <c r="D78" s="311"/>
      <c r="E78" s="311"/>
      <c r="F78" s="311"/>
      <c r="G78" s="312"/>
      <c r="H78" s="3"/>
    </row>
    <row r="79" spans="1:8" ht="12.75">
      <c r="A79" s="311"/>
      <c r="B79" s="311"/>
      <c r="C79" s="311"/>
      <c r="D79" s="311"/>
      <c r="E79" s="311"/>
      <c r="F79" s="311"/>
      <c r="G79" s="312"/>
      <c r="H79" s="3"/>
    </row>
    <row r="80" spans="1:8" ht="12.75">
      <c r="A80" s="311"/>
      <c r="B80" s="311"/>
      <c r="C80" s="311"/>
      <c r="D80" s="311"/>
      <c r="E80" s="311"/>
      <c r="F80" s="311"/>
      <c r="G80" s="311"/>
      <c r="H80" s="3"/>
    </row>
    <row r="81" spans="1:8" ht="12.75">
      <c r="A81" s="311"/>
      <c r="B81" s="311"/>
      <c r="C81" s="311"/>
      <c r="D81" s="311"/>
      <c r="E81" s="311"/>
      <c r="F81" s="311"/>
      <c r="G81" s="311"/>
      <c r="H81" s="3"/>
    </row>
    <row r="82" spans="1:8" ht="12.75">
      <c r="A82" s="311"/>
      <c r="B82" s="311"/>
      <c r="C82" s="311"/>
      <c r="D82" s="311"/>
      <c r="E82" s="311"/>
      <c r="F82" s="311"/>
      <c r="G82" s="312"/>
      <c r="H82" s="3"/>
    </row>
    <row r="83" spans="1:8" ht="12.75">
      <c r="A83" s="311"/>
      <c r="B83" s="311"/>
      <c r="C83" s="311"/>
      <c r="D83" s="311"/>
      <c r="E83" s="311"/>
      <c r="F83" s="311"/>
      <c r="G83" s="312"/>
      <c r="H83" s="3"/>
    </row>
    <row r="84" spans="1:8" ht="12.75">
      <c r="A84" s="311"/>
      <c r="B84" s="311"/>
      <c r="C84" s="311"/>
      <c r="D84" s="311"/>
      <c r="E84" s="311"/>
      <c r="F84" s="311"/>
      <c r="G84" s="311"/>
      <c r="H84" s="3"/>
    </row>
    <row r="85" spans="1:8" ht="12.75">
      <c r="A85" s="311"/>
      <c r="B85" s="311"/>
      <c r="C85" s="311"/>
      <c r="D85" s="311"/>
      <c r="E85" s="311"/>
      <c r="F85" s="311"/>
      <c r="G85" s="311"/>
      <c r="H85" s="3"/>
    </row>
    <row r="86" spans="1:8" ht="12.75">
      <c r="A86" s="311"/>
      <c r="B86" s="311"/>
      <c r="C86" s="311"/>
      <c r="D86" s="311"/>
      <c r="E86" s="311"/>
      <c r="F86" s="311"/>
      <c r="G86" s="312"/>
      <c r="H86" s="3"/>
    </row>
    <row r="87" spans="1:8" ht="12.75">
      <c r="A87" s="311"/>
      <c r="B87" s="311"/>
      <c r="C87" s="311"/>
      <c r="D87" s="311"/>
      <c r="E87" s="311"/>
      <c r="F87" s="311"/>
      <c r="G87" s="312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</sheetData>
  <mergeCells count="296">
    <mergeCell ref="A2:G2"/>
    <mergeCell ref="D26:D27"/>
    <mergeCell ref="C26:C27"/>
    <mergeCell ref="B26:B27"/>
    <mergeCell ref="A26:A27"/>
    <mergeCell ref="A24:A25"/>
    <mergeCell ref="B24:B25"/>
    <mergeCell ref="G20:G21"/>
    <mergeCell ref="A22:A23"/>
    <mergeCell ref="B22:B23"/>
    <mergeCell ref="E86:E87"/>
    <mergeCell ref="F86:F87"/>
    <mergeCell ref="G86:G87"/>
    <mergeCell ref="A1:G1"/>
    <mergeCell ref="A86:A87"/>
    <mergeCell ref="B86:B87"/>
    <mergeCell ref="C86:C87"/>
    <mergeCell ref="D86:D87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78:E79"/>
    <mergeCell ref="F78:F79"/>
    <mergeCell ref="C78:C79"/>
    <mergeCell ref="D78:D79"/>
    <mergeCell ref="E80:E81"/>
    <mergeCell ref="F80:F81"/>
    <mergeCell ref="G80:G81"/>
    <mergeCell ref="A78:A79"/>
    <mergeCell ref="B78:B79"/>
    <mergeCell ref="A80:A81"/>
    <mergeCell ref="B80:B81"/>
    <mergeCell ref="C80:C81"/>
    <mergeCell ref="D80:D81"/>
    <mergeCell ref="E76:E77"/>
    <mergeCell ref="F76:F77"/>
    <mergeCell ref="G76:G77"/>
    <mergeCell ref="G78:G79"/>
    <mergeCell ref="A76:A77"/>
    <mergeCell ref="B76:B77"/>
    <mergeCell ref="C76:C77"/>
    <mergeCell ref="D76:D77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C42:C43"/>
    <mergeCell ref="D42:D43"/>
    <mergeCell ref="G40:G41"/>
    <mergeCell ref="E42:E43"/>
    <mergeCell ref="F42:F43"/>
    <mergeCell ref="G42:G43"/>
    <mergeCell ref="E40:E41"/>
    <mergeCell ref="F40:F41"/>
    <mergeCell ref="C40:C41"/>
    <mergeCell ref="D40:D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E32:E33"/>
    <mergeCell ref="F32:F33"/>
    <mergeCell ref="C32:C33"/>
    <mergeCell ref="D32:D33"/>
    <mergeCell ref="E30:E31"/>
    <mergeCell ref="F30:F31"/>
    <mergeCell ref="G30:G31"/>
    <mergeCell ref="A28:A29"/>
    <mergeCell ref="B28:B29"/>
    <mergeCell ref="A30:A31"/>
    <mergeCell ref="B30:B31"/>
    <mergeCell ref="C30:C31"/>
    <mergeCell ref="D30:D31"/>
    <mergeCell ref="E28:E29"/>
    <mergeCell ref="F28:F29"/>
    <mergeCell ref="G24:G25"/>
    <mergeCell ref="E26:E27"/>
    <mergeCell ref="F26:F27"/>
    <mergeCell ref="G26:G27"/>
    <mergeCell ref="G28:G29"/>
    <mergeCell ref="E24:E25"/>
    <mergeCell ref="F24:F25"/>
    <mergeCell ref="A20:A21"/>
    <mergeCell ref="B20:B21"/>
    <mergeCell ref="E20:E21"/>
    <mergeCell ref="F20:F21"/>
    <mergeCell ref="C20:C21"/>
    <mergeCell ref="D20:D21"/>
    <mergeCell ref="C22:C23"/>
    <mergeCell ref="D22:D23"/>
    <mergeCell ref="E22:E23"/>
    <mergeCell ref="G16:G17"/>
    <mergeCell ref="E18:E19"/>
    <mergeCell ref="F18:F19"/>
    <mergeCell ref="G18:G19"/>
    <mergeCell ref="F22:F23"/>
    <mergeCell ref="G22:G23"/>
    <mergeCell ref="A18:A19"/>
    <mergeCell ref="B18:B19"/>
    <mergeCell ref="C18:C19"/>
    <mergeCell ref="D18:D19"/>
    <mergeCell ref="A16:A17"/>
    <mergeCell ref="B16:B17"/>
    <mergeCell ref="E16:E17"/>
    <mergeCell ref="F16:F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C24:C25"/>
    <mergeCell ref="D24:D25"/>
    <mergeCell ref="C28:C29"/>
    <mergeCell ref="D28:D29"/>
    <mergeCell ref="C36:C37"/>
    <mergeCell ref="D36:D37"/>
    <mergeCell ref="A44:A45"/>
    <mergeCell ref="B44:B45"/>
    <mergeCell ref="C44:C45"/>
    <mergeCell ref="D44:D45"/>
    <mergeCell ref="A40:A41"/>
    <mergeCell ref="B40:B41"/>
    <mergeCell ref="A42:A43"/>
    <mergeCell ref="B42:B4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2011-02-14T13:30:16Z</cp:lastPrinted>
  <dcterms:created xsi:type="dcterms:W3CDTF">1996-10-08T23:32:33Z</dcterms:created>
  <dcterms:modified xsi:type="dcterms:W3CDTF">2011-02-14T13:30:27Z</dcterms:modified>
  <cp:category/>
  <cp:version/>
  <cp:contentType/>
  <cp:contentStatus/>
</cp:coreProperties>
</file>