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 протокол" sheetId="1" r:id="rId1"/>
    <sheet name="наградной лист" sheetId="2" r:id="rId2"/>
    <sheet name="пр. хода" sheetId="3" r:id="rId3"/>
    <sheet name="ПОЛУФИНАЛ ФИНАЛ" sheetId="4" r:id="rId4"/>
    <sheet name="круги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<sst xmlns="http://schemas.openxmlformats.org/spreadsheetml/2006/main" count="357" uniqueCount="178">
  <si>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</si>
  <si>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</si>
  <si>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</si>
  <si>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</si>
  <si>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</si>
  <si>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</si>
  <si>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</si>
  <si>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</si>
  <si>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</si>
  <si>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</si>
  <si>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</si>
  <si>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</si>
  <si>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</si>
  <si>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</si>
  <si>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</si>
  <si>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</si>
  <si>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</si>
  <si>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</si>
  <si>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</si>
  <si>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</si>
  <si>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</si>
  <si>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</si>
  <si>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</si>
  <si>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</si>
  <si>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</si>
  <si>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</si>
  <si>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</si>
  <si>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</si>
  <si>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</si>
  <si>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</si>
  <si>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</si>
  <si>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</si>
  <si>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</si>
  <si>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</si>
  <si>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СОСТАВ ПАР ПО КРУГАМ</t>
  </si>
  <si>
    <t>ИТОГОВЫЙ ПРОТОКОЛ</t>
  </si>
  <si>
    <t xml:space="preserve">ПРОТОКОЛ ХОДА СОРЕВНОВАНИЙ       </t>
  </si>
  <si>
    <t>ВСЕРОССИЙСКАЯ ФЕДЕРАЦИЯ САМБО</t>
  </si>
  <si>
    <t>6 КРУГ</t>
  </si>
  <si>
    <t>7 КРУГ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</si>
  <si>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</si>
  <si>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</si>
  <si>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</si>
  <si>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</si>
  <si>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</si>
  <si>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</si>
  <si>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ТРЕСНИЦКАЯ Александра Николаевна</t>
  </si>
  <si>
    <t>13.07.93 1</t>
  </si>
  <si>
    <t>ЮФО Ростовская  МО</t>
  </si>
  <si>
    <t>6008033033</t>
  </si>
  <si>
    <t>Пантелеев ЕА</t>
  </si>
  <si>
    <t>БОДРОВА Дарья Игоревна</t>
  </si>
  <si>
    <t>17.08.93 1</t>
  </si>
  <si>
    <t>ЦФО Московскя гп Родники</t>
  </si>
  <si>
    <t>Сапрыкин ЮБ</t>
  </si>
  <si>
    <t>ИВАНОВА Ирина Васильевна</t>
  </si>
  <si>
    <t>03.07.93 КМС</t>
  </si>
  <si>
    <t>ДВФО Приморский Владивосток МО</t>
  </si>
  <si>
    <t>Леонтьев ЮА Фалеева ОА</t>
  </si>
  <si>
    <t>БРЫЛЯКОВА Елена Витальевна</t>
  </si>
  <si>
    <t>05.09.94 КМС</t>
  </si>
  <si>
    <t>ЮФО Краснодарский Анапа МО</t>
  </si>
  <si>
    <t>0309034366</t>
  </si>
  <si>
    <t>Галоян СП</t>
  </si>
  <si>
    <t>КЛИМКИНА Елена Александровна</t>
  </si>
  <si>
    <t>23.08.94 1</t>
  </si>
  <si>
    <t>УФО ХМАО-ЮГРА Радужный МО</t>
  </si>
  <si>
    <t>6708798063</t>
  </si>
  <si>
    <t>Олексей ВВ</t>
  </si>
  <si>
    <t>ВАСИЛЬЕВА Маргарита Евгеньевна</t>
  </si>
  <si>
    <t>22.12.93 КМС</t>
  </si>
  <si>
    <t>СФО Р.Бурятия Улан-Удэ МО</t>
  </si>
  <si>
    <t>8107180198</t>
  </si>
  <si>
    <t>Санжиев ТШ Васильев ЕА</t>
  </si>
  <si>
    <t>ЛЕСКЕ Татьяна Сергеевна</t>
  </si>
  <si>
    <t>19.07.94 1</t>
  </si>
  <si>
    <t>ПФО Оренбургская Соль-Илецк МО</t>
  </si>
  <si>
    <t>5308714294</t>
  </si>
  <si>
    <t>Султанов ФН</t>
  </si>
  <si>
    <t>ПОМЕТУН Мария Олеговна</t>
  </si>
  <si>
    <t>26.04.94 КМС</t>
  </si>
  <si>
    <t>ПФО Оренбургская Оренбург МО</t>
  </si>
  <si>
    <t>5308666763</t>
  </si>
  <si>
    <t>Левин ЮА</t>
  </si>
  <si>
    <t>ЛЕБЕДЕВА Татьяна Андреевна</t>
  </si>
  <si>
    <t>27.12.94 КМС</t>
  </si>
  <si>
    <t>ПФО Оренбургская Кувандык МО</t>
  </si>
  <si>
    <t>5308753438</t>
  </si>
  <si>
    <t>Баширов  РЗ</t>
  </si>
  <si>
    <t>ЗЮКИНА Елена Владимировна</t>
  </si>
  <si>
    <t>27.01.94 КМС</t>
  </si>
  <si>
    <t>ЦФО Тульская Тула МО</t>
  </si>
  <si>
    <t>2807819116</t>
  </si>
  <si>
    <t>Выборнова Р</t>
  </si>
  <si>
    <t>ОСИПОВА Мария Евгеньевна</t>
  </si>
  <si>
    <t>24.05.93КМС</t>
  </si>
  <si>
    <t>УФО Курганская Курган МО</t>
  </si>
  <si>
    <t>3706186931</t>
  </si>
  <si>
    <t>Прядеин ВА</t>
  </si>
  <si>
    <t>МАРТАКОВА Валерия Вячеславовна</t>
  </si>
  <si>
    <t>20.07.95 1</t>
  </si>
  <si>
    <t>СФО Томская Северск МО</t>
  </si>
  <si>
    <t>6909348499</t>
  </si>
  <si>
    <t>Вышегородцев ДЕ Вахмистрова НА</t>
  </si>
  <si>
    <t>КОНДРАТЕНКО Ольга Сергеевна</t>
  </si>
  <si>
    <t>22.11.93 КМС</t>
  </si>
  <si>
    <t xml:space="preserve">МОСКВА С-70 </t>
  </si>
  <si>
    <t>0307636584</t>
  </si>
  <si>
    <t>Юхарев СС Коржавин НВ</t>
  </si>
  <si>
    <t>ШКВАРУНЕЦ Мария Александровна</t>
  </si>
  <si>
    <t>20.03.93 КМС</t>
  </si>
  <si>
    <t>МОСКВА МКС</t>
  </si>
  <si>
    <t>Нариманов ГА Ходырев АН</t>
  </si>
  <si>
    <t>МУРТАЗАЛИЕВА Анжелика Каримовна</t>
  </si>
  <si>
    <t>09.09.94 кмс</t>
  </si>
  <si>
    <t>ЦФО Ивановская Иваново МО</t>
  </si>
  <si>
    <t>Изместьев В</t>
  </si>
  <si>
    <t>ЗАХАРОВА Инга Сергеевна</t>
  </si>
  <si>
    <t>02.06.94 1</t>
  </si>
  <si>
    <t>ПФО Нижегородская Кстово МО</t>
  </si>
  <si>
    <t>МЕНЯЙКИНА Кристина Евгеньевна</t>
  </si>
  <si>
    <t>19.04.94  1</t>
  </si>
  <si>
    <t>СФО Новосибирская Новосибирск МО</t>
  </si>
  <si>
    <t>Дорогина ОА</t>
  </si>
  <si>
    <t>БЕРДИНСКИХ Виктория Маратовна</t>
  </si>
  <si>
    <t>09.10.93 1</t>
  </si>
  <si>
    <t>ПФО Удмуртия Воткинск МО</t>
  </si>
  <si>
    <t>Ряднов СА</t>
  </si>
  <si>
    <t>АНТРАПОВА Евгения Александровна</t>
  </si>
  <si>
    <t>УФО Свердловская Екатеринбург  МО</t>
  </si>
  <si>
    <t>СВИНИНА Алена Андреевна</t>
  </si>
  <si>
    <t>25.04.95 1</t>
  </si>
  <si>
    <t>в.к.    60         кг.</t>
  </si>
  <si>
    <t>Демидов ИВ</t>
  </si>
  <si>
    <t>СФО Красноярский Красноярск МО</t>
  </si>
  <si>
    <t>Табунцов НН Калентьев ВИ</t>
  </si>
  <si>
    <t>Кожевин ВС</t>
  </si>
  <si>
    <t>3'25''</t>
  </si>
  <si>
    <t>4'</t>
  </si>
  <si>
    <t>18''</t>
  </si>
  <si>
    <t>1'53''</t>
  </si>
  <si>
    <t>17''</t>
  </si>
  <si>
    <t>1'20''</t>
  </si>
  <si>
    <t>22''</t>
  </si>
  <si>
    <t>1'34''</t>
  </si>
  <si>
    <t>37''</t>
  </si>
  <si>
    <t>2'34''</t>
  </si>
  <si>
    <t>2'43''</t>
  </si>
  <si>
    <t>3'40''</t>
  </si>
  <si>
    <t>1'5''</t>
  </si>
  <si>
    <t>26''</t>
  </si>
  <si>
    <t>55''</t>
  </si>
  <si>
    <t>1'47''</t>
  </si>
  <si>
    <t>0'0''</t>
  </si>
  <si>
    <t>1'44''</t>
  </si>
  <si>
    <t>13''</t>
  </si>
  <si>
    <t>40''</t>
  </si>
  <si>
    <t>59''</t>
  </si>
  <si>
    <t>33''</t>
  </si>
  <si>
    <t>1'40''</t>
  </si>
  <si>
    <t>20''</t>
  </si>
  <si>
    <t>1'19''</t>
  </si>
  <si>
    <t>3'</t>
  </si>
  <si>
    <t>10''</t>
  </si>
  <si>
    <t>1'8''</t>
  </si>
  <si>
    <t>42''</t>
  </si>
  <si>
    <t>3:1</t>
  </si>
  <si>
    <t>4</t>
  </si>
  <si>
    <t>8</t>
  </si>
  <si>
    <t>4:0</t>
  </si>
  <si>
    <t>1</t>
  </si>
  <si>
    <t>2</t>
  </si>
  <si>
    <t>3</t>
  </si>
  <si>
    <t>5-6</t>
  </si>
  <si>
    <t>7-8</t>
  </si>
  <si>
    <t>9-12</t>
  </si>
  <si>
    <t>13-16</t>
  </si>
  <si>
    <t>17-20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</si>
</sst>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18"/>
      <name val="Arial"/>
      <family val="0"/>
    </font>
    <font>
      <sz val="12"/>
      <name val="Arial"/>
      <family val="0"/>
    </font>
    <font>
      <b/>
      <i/>
      <sz val="11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1" fillId="0" borderId="0" xfId="15" applyFont="1" applyAlignment="1">
      <alignment vertical="center" wrapText="1"/>
    </xf>
    <xf numFmtId="0" fontId="0" fillId="0" borderId="0" xfId="15" applyFont="1" applyAlignment="1">
      <alignment vertical="center" wrapText="1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15" applyFont="1" applyBorder="1" applyAlignment="1">
      <alignment vertical="center" wrapText="1"/>
    </xf>
    <xf numFmtId="0" fontId="0" fillId="0" borderId="4" xfId="15" applyFont="1" applyBorder="1" applyAlignment="1">
      <alignment vertical="center" wrapText="1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15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0" fontId="5" fillId="0" borderId="9" xfId="15" applyNumberFormat="1" applyFont="1" applyFill="1" applyBorder="1" applyAlignment="1">
      <alignment horizontal="center"/>
    </xf>
    <xf numFmtId="0" fontId="5" fillId="0" borderId="10" xfId="15" applyNumberFormat="1" applyFont="1" applyFill="1" applyBorder="1" applyAlignment="1">
      <alignment horizontal="center"/>
    </xf>
    <xf numFmtId="0" fontId="5" fillId="0" borderId="11" xfId="15" applyNumberFormat="1" applyFont="1" applyFill="1" applyBorder="1" applyAlignment="1">
      <alignment horizontal="center"/>
    </xf>
    <xf numFmtId="0" fontId="5" fillId="0" borderId="12" xfId="15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14" xfId="15" applyNumberFormat="1" applyFont="1" applyFill="1" applyBorder="1" applyAlignment="1">
      <alignment horizontal="center"/>
    </xf>
    <xf numFmtId="0" fontId="3" fillId="0" borderId="15" xfId="15" applyNumberFormat="1" applyFont="1" applyFill="1" applyBorder="1" applyAlignment="1">
      <alignment horizontal="center"/>
    </xf>
    <xf numFmtId="0" fontId="3" fillId="0" borderId="16" xfId="15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5" fillId="0" borderId="17" xfId="15" applyNumberFormat="1" applyFont="1" applyFill="1" applyBorder="1" applyAlignment="1">
      <alignment horizontal="center"/>
    </xf>
    <xf numFmtId="0" fontId="5" fillId="2" borderId="17" xfId="0" applyNumberFormat="1" applyFont="1" applyFill="1" applyBorder="1" applyAlignment="1">
      <alignment horizontal="center"/>
    </xf>
    <xf numFmtId="0" fontId="5" fillId="0" borderId="1" xfId="15" applyNumberFormat="1" applyFont="1" applyFill="1" applyBorder="1" applyAlignment="1">
      <alignment horizontal="center"/>
    </xf>
    <xf numFmtId="0" fontId="5" fillId="0" borderId="18" xfId="15" applyNumberFormat="1" applyFont="1" applyFill="1" applyBorder="1" applyAlignment="1">
      <alignment horizontal="center"/>
    </xf>
    <xf numFmtId="0" fontId="5" fillId="0" borderId="19" xfId="15" applyNumberFormat="1" applyFont="1" applyFill="1" applyBorder="1" applyAlignment="1">
      <alignment horizontal="center"/>
    </xf>
    <xf numFmtId="0" fontId="5" fillId="2" borderId="20" xfId="0" applyNumberFormat="1" applyFont="1" applyFill="1" applyBorder="1" applyAlignment="1">
      <alignment horizontal="center"/>
    </xf>
    <xf numFmtId="0" fontId="5" fillId="0" borderId="20" xfId="15" applyNumberFormat="1" applyFont="1" applyFill="1" applyBorder="1" applyAlignment="1">
      <alignment horizontal="center"/>
    </xf>
    <xf numFmtId="0" fontId="3" fillId="0" borderId="13" xfId="15" applyNumberFormat="1" applyFont="1" applyFill="1" applyBorder="1" applyAlignment="1">
      <alignment horizontal="center"/>
    </xf>
    <xf numFmtId="0" fontId="3" fillId="0" borderId="2" xfId="15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3" fillId="2" borderId="20" xfId="0" applyNumberFormat="1" applyFont="1" applyFill="1" applyBorder="1" applyAlignment="1">
      <alignment horizontal="center"/>
    </xf>
    <xf numFmtId="0" fontId="5" fillId="0" borderId="21" xfId="15" applyNumberFormat="1" applyFont="1" applyFill="1" applyBorder="1" applyAlignment="1">
      <alignment horizontal="center"/>
    </xf>
    <xf numFmtId="0" fontId="5" fillId="0" borderId="0" xfId="15" applyNumberFormat="1" applyFont="1" applyFill="1" applyBorder="1" applyAlignment="1">
      <alignment horizontal="center"/>
    </xf>
    <xf numFmtId="0" fontId="5" fillId="2" borderId="22" xfId="0" applyNumberFormat="1" applyFont="1" applyFill="1" applyBorder="1" applyAlignment="1">
      <alignment horizontal="center"/>
    </xf>
    <xf numFmtId="0" fontId="5" fillId="0" borderId="23" xfId="15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3" fillId="0" borderId="23" xfId="15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2" borderId="25" xfId="0" applyNumberFormat="1" applyFont="1" applyFill="1" applyBorder="1" applyAlignment="1">
      <alignment horizontal="center"/>
    </xf>
    <xf numFmtId="0" fontId="5" fillId="2" borderId="19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27" xfId="15" applyNumberFormat="1" applyFont="1" applyFill="1" applyBorder="1" applyAlignment="1">
      <alignment horizontal="center"/>
    </xf>
    <xf numFmtId="0" fontId="3" fillId="0" borderId="25" xfId="15" applyNumberFormat="1" applyFont="1" applyFill="1" applyBorder="1" applyAlignment="1">
      <alignment horizontal="center"/>
    </xf>
    <xf numFmtId="0" fontId="3" fillId="0" borderId="28" xfId="15" applyNumberFormat="1" applyFont="1" applyFill="1" applyBorder="1" applyAlignment="1">
      <alignment horizontal="center"/>
    </xf>
    <xf numFmtId="0" fontId="3" fillId="2" borderId="29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5" fillId="0" borderId="32" xfId="15" applyNumberFormat="1" applyFont="1" applyFill="1" applyBorder="1" applyAlignment="1">
      <alignment horizontal="center"/>
    </xf>
    <xf numFmtId="0" fontId="3" fillId="0" borderId="31" xfId="15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33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2" borderId="34" xfId="0" applyNumberFormat="1" applyFont="1" applyFill="1" applyBorder="1" applyAlignment="1">
      <alignment horizontal="center"/>
    </xf>
    <xf numFmtId="0" fontId="16" fillId="0" borderId="0" xfId="15" applyFont="1" applyBorder="1" applyAlignment="1">
      <alignment/>
    </xf>
    <xf numFmtId="0" fontId="3" fillId="2" borderId="35" xfId="0" applyNumberFormat="1" applyFont="1" applyFill="1" applyBorder="1" applyAlignment="1">
      <alignment horizontal="center"/>
    </xf>
    <xf numFmtId="0" fontId="17" fillId="0" borderId="0" xfId="15" applyFont="1" applyBorder="1" applyAlignment="1">
      <alignment/>
    </xf>
    <xf numFmtId="0" fontId="17" fillId="0" borderId="0" xfId="0" applyFont="1" applyBorder="1" applyAlignment="1">
      <alignment/>
    </xf>
    <xf numFmtId="0" fontId="5" fillId="0" borderId="36" xfId="15" applyNumberFormat="1" applyFont="1" applyFill="1" applyBorder="1" applyAlignment="1">
      <alignment horizontal="center"/>
    </xf>
    <xf numFmtId="0" fontId="3" fillId="0" borderId="35" xfId="15" applyNumberFormat="1" applyFont="1" applyFill="1" applyBorder="1" applyAlignment="1">
      <alignment horizontal="center"/>
    </xf>
    <xf numFmtId="0" fontId="5" fillId="0" borderId="37" xfId="15" applyNumberFormat="1" applyFont="1" applyFill="1" applyBorder="1" applyAlignment="1">
      <alignment horizontal="center"/>
    </xf>
    <xf numFmtId="0" fontId="3" fillId="0" borderId="38" xfId="15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22" xfId="15" applyNumberFormat="1" applyFont="1" applyFill="1" applyBorder="1" applyAlignment="1">
      <alignment horizontal="center"/>
    </xf>
    <xf numFmtId="0" fontId="3" fillId="0" borderId="22" xfId="15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3" fillId="2" borderId="2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15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21" fillId="0" borderId="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1" fillId="0" borderId="0" xfId="0" applyFont="1" applyBorder="1" applyAlignment="1">
      <alignment/>
    </xf>
    <xf numFmtId="0" fontId="0" fillId="0" borderId="14" xfId="15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2" fillId="3" borderId="41" xfId="15" applyNumberFormat="1" applyFont="1" applyFill="1" applyBorder="1" applyAlignment="1" applyProtection="1">
      <alignment horizontal="center" vertical="center" wrapText="1"/>
      <protection/>
    </xf>
    <xf numFmtId="0" fontId="2" fillId="3" borderId="42" xfId="15" applyNumberFormat="1" applyFont="1" applyFill="1" applyBorder="1" applyAlignment="1" applyProtection="1">
      <alignment horizontal="center" vertical="center" wrapText="1"/>
      <protection/>
    </xf>
    <xf numFmtId="0" fontId="2" fillId="3" borderId="43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Font="1" applyBorder="1" applyAlignment="1">
      <alignment horizontal="center" vertical="center" wrapText="1"/>
    </xf>
    <xf numFmtId="0" fontId="19" fillId="4" borderId="41" xfId="15" applyFont="1" applyFill="1" applyBorder="1" applyAlignment="1">
      <alignment horizontal="center" vertical="center"/>
    </xf>
    <xf numFmtId="0" fontId="19" fillId="4" borderId="4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4" xfId="15" applyFont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0" fillId="5" borderId="41" xfId="15" applyFont="1" applyFill="1" applyBorder="1" applyAlignment="1" applyProtection="1">
      <alignment horizontal="center" vertical="center" wrapText="1"/>
      <protection/>
    </xf>
    <xf numFmtId="0" fontId="20" fillId="5" borderId="42" xfId="15" applyFont="1" applyFill="1" applyBorder="1" applyAlignment="1" applyProtection="1">
      <alignment horizontal="center" vertical="center" wrapText="1"/>
      <protection/>
    </xf>
    <xf numFmtId="0" fontId="20" fillId="5" borderId="43" xfId="15" applyFont="1" applyFill="1" applyBorder="1" applyAlignment="1" applyProtection="1">
      <alignment horizontal="center" vertical="center" wrapText="1"/>
      <protection/>
    </xf>
    <xf numFmtId="0" fontId="0" fillId="0" borderId="9" xfId="15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3" fillId="6" borderId="41" xfId="15" applyFont="1" applyFill="1" applyBorder="1" applyAlignment="1">
      <alignment horizontal="center" vertical="center"/>
    </xf>
    <xf numFmtId="0" fontId="23" fillId="6" borderId="42" xfId="15" applyFont="1" applyFill="1" applyBorder="1" applyAlignment="1">
      <alignment horizontal="center" vertical="center"/>
    </xf>
    <xf numFmtId="0" fontId="23" fillId="6" borderId="43" xfId="15" applyFont="1" applyFill="1" applyBorder="1" applyAlignment="1">
      <alignment horizontal="center" vertical="center"/>
    </xf>
    <xf numFmtId="0" fontId="24" fillId="7" borderId="45" xfId="0" applyFont="1" applyFill="1" applyBorder="1" applyAlignment="1">
      <alignment horizontal="center" vertical="center"/>
    </xf>
    <xf numFmtId="0" fontId="24" fillId="7" borderId="46" xfId="0" applyFont="1" applyFill="1" applyBorder="1" applyAlignment="1">
      <alignment horizontal="center" vertical="center"/>
    </xf>
    <xf numFmtId="0" fontId="24" fillId="7" borderId="47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4" fillId="6" borderId="45" xfId="0" applyFont="1" applyFill="1" applyBorder="1" applyAlignment="1">
      <alignment horizontal="center" vertical="center"/>
    </xf>
    <xf numFmtId="0" fontId="24" fillId="6" borderId="46" xfId="0" applyFont="1" applyFill="1" applyBorder="1" applyAlignment="1">
      <alignment horizontal="center" vertical="center"/>
    </xf>
    <xf numFmtId="0" fontId="24" fillId="6" borderId="47" xfId="0" applyFont="1" applyFill="1" applyBorder="1" applyAlignment="1">
      <alignment horizontal="center" vertical="center"/>
    </xf>
    <xf numFmtId="0" fontId="24" fillId="8" borderId="45" xfId="0" applyFont="1" applyFill="1" applyBorder="1" applyAlignment="1">
      <alignment horizontal="center" vertical="center"/>
    </xf>
    <xf numFmtId="0" fontId="24" fillId="8" borderId="46" xfId="0" applyFont="1" applyFill="1" applyBorder="1" applyAlignment="1">
      <alignment horizontal="center" vertical="center"/>
    </xf>
    <xf numFmtId="0" fontId="24" fillId="8" borderId="47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19" fillId="4" borderId="42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12" fillId="0" borderId="50" xfId="15" applyFont="1" applyBorder="1" applyAlignment="1">
      <alignment horizontal="left" vertical="center" wrapText="1"/>
    </xf>
    <xf numFmtId="0" fontId="13" fillId="0" borderId="51" xfId="0" applyFont="1" applyBorder="1" applyAlignment="1">
      <alignment horizontal="left" vertical="center" wrapText="1"/>
    </xf>
    <xf numFmtId="0" fontId="12" fillId="0" borderId="52" xfId="15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center" vertical="center" wrapText="1"/>
    </xf>
    <xf numFmtId="0" fontId="12" fillId="0" borderId="35" xfId="15" applyFont="1" applyBorder="1" applyAlignment="1">
      <alignment horizontal="left" vertical="center" wrapText="1"/>
    </xf>
    <xf numFmtId="0" fontId="13" fillId="0" borderId="5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25" xfId="15" applyFont="1" applyBorder="1" applyAlignment="1">
      <alignment horizontal="center" vertical="center" wrapText="1"/>
    </xf>
    <xf numFmtId="0" fontId="12" fillId="0" borderId="16" xfId="15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center" vertical="center" wrapText="1"/>
    </xf>
    <xf numFmtId="0" fontId="12" fillId="0" borderId="56" xfId="15" applyFont="1" applyBorder="1" applyAlignment="1">
      <alignment horizontal="left" vertical="center" wrapText="1"/>
    </xf>
    <xf numFmtId="0" fontId="12" fillId="0" borderId="57" xfId="15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NumberFormat="1" applyFont="1" applyBorder="1" applyAlignment="1">
      <alignment horizontal="center" vertical="center" wrapText="1"/>
    </xf>
    <xf numFmtId="0" fontId="5" fillId="0" borderId="60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NumberFormat="1" applyFont="1" applyBorder="1" applyAlignment="1">
      <alignment horizontal="center" vertical="center" wrapText="1"/>
    </xf>
    <xf numFmtId="0" fontId="5" fillId="0" borderId="58" xfId="0" applyNumberFormat="1" applyFont="1" applyBorder="1" applyAlignment="1">
      <alignment horizontal="center" vertical="center" wrapText="1"/>
    </xf>
    <xf numFmtId="0" fontId="12" fillId="0" borderId="48" xfId="15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5" fillId="0" borderId="63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6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12" fillId="0" borderId="65" xfId="15" applyFont="1" applyBorder="1" applyAlignment="1">
      <alignment horizontal="left" vertical="center" wrapText="1"/>
    </xf>
    <xf numFmtId="0" fontId="13" fillId="0" borderId="66" xfId="0" applyFont="1" applyBorder="1" applyAlignment="1">
      <alignment horizontal="left" vertical="center" wrapText="1"/>
    </xf>
    <xf numFmtId="0" fontId="12" fillId="0" borderId="66" xfId="15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2" fillId="0" borderId="55" xfId="15" applyFont="1" applyBorder="1" applyAlignment="1">
      <alignment horizontal="left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4" xfId="15" applyFont="1" applyFill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7" borderId="44" xfId="0" applyFont="1" applyFill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0" fontId="0" fillId="0" borderId="44" xfId="15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44" xfId="15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44" xfId="15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14" xfId="15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14" xfId="15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0" xfId="15" applyFont="1" applyBorder="1" applyAlignment="1">
      <alignment horizontal="left" vertical="center" wrapText="1"/>
    </xf>
    <xf numFmtId="0" fontId="3" fillId="0" borderId="26" xfId="15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15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0" fillId="0" borderId="0" xfId="15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0" fontId="0" fillId="0" borderId="44" xfId="0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left" vertical="center" wrapText="1"/>
    </xf>
    <xf numFmtId="14" fontId="3" fillId="0" borderId="4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" fontId="0" fillId="0" borderId="2" xfId="15" applyNumberFormat="1" applyFont="1" applyBorder="1" applyAlignment="1">
      <alignment horizontal="center" vertical="center" wrapText="1"/>
    </xf>
    <xf numFmtId="16" fontId="3" fillId="0" borderId="20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7622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7622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85725</xdr:rowOff>
    </xdr:from>
    <xdr:to>
      <xdr:col>1</xdr:col>
      <xdr:colOff>314325</xdr:colOff>
      <xdr:row>2</xdr:row>
      <xdr:rowOff>57150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7622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5;&#1077;&#1088;&#1074;&#1077;&#1085;&#1089;&#1090;&#1074;&#1086;%20&#1056;&#1086;&#1089;&#1089;&#1080;&#1080;%20&#1076;&#1077;&#1074;.%20&#1063;&#1077;&#1083;&#1103;&#1073;&#1080;&#1085;&#1089;&#1082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5;&#1077;&#1088;&#1074;&#1077;&#1085;&#1089;&#1090;&#1074;&#1086;%20&#1056;&#1086;&#1089;&#1089;&#1080;&#1080;%20&#1076;&#1077;&#1074;.%20&#1063;&#1077;&#1083;&#1103;&#1073;&#1080;&#1085;&#1089;&#1082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девушек 1993-94 гг.р.</v>
          </cell>
        </row>
        <row r="3">
          <cell r="A3" t="str">
            <v>11-15 февраля 2011 г.    г. Челябинск</v>
          </cell>
        </row>
        <row r="6">
          <cell r="A6" t="str">
            <v>Гл. судья, судья МК</v>
          </cell>
          <cell r="G6" t="str">
            <v>Р.Г. Мухаметшин</v>
          </cell>
        </row>
        <row r="7">
          <cell r="G7" t="str">
            <v>/г. Краснокамск/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51"/>
  <sheetViews>
    <sheetView workbookViewId="0" topLeftCell="A1">
      <selection activeCell="G51" sqref="A1:G51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22.8515625" style="0" customWidth="1"/>
    <col min="4" max="4" width="11.00390625" style="0" customWidth="1"/>
    <col min="5" max="5" width="17.140625" style="0" customWidth="1"/>
    <col min="7" max="7" width="21.421875" style="0" customWidth="1"/>
  </cols>
  <sheetData>
    <row r="1" spans="1:7" ht="30.75" customHeight="1" thickBot="1">
      <c r="A1" s="129" t="s">
        <v>37</v>
      </c>
      <c r="B1" s="129"/>
      <c r="C1" s="129"/>
      <c r="D1" s="129"/>
      <c r="E1" s="129"/>
      <c r="F1" s="129"/>
      <c r="G1" s="129"/>
    </row>
    <row r="2" spans="1:7" ht="43.5" customHeight="1" thickBot="1">
      <c r="A2" s="138" t="s">
        <v>35</v>
      </c>
      <c r="B2" s="138"/>
      <c r="C2" s="139"/>
      <c r="D2" s="130" t="str">
        <f>HYPERLINK('[2]реквизиты'!$A$2)</f>
        <v>Первенство России среди девушек 1993-94 гг.р.</v>
      </c>
      <c r="E2" s="131"/>
      <c r="F2" s="131"/>
      <c r="G2" s="132"/>
    </row>
    <row r="3" spans="1:7" ht="28.5" customHeight="1" thickBot="1">
      <c r="A3" s="266" t="str">
        <f>'[2]реквизиты'!$A$3</f>
        <v>11-15 февраля 2011 г.    г. Челябинск</v>
      </c>
      <c r="B3" s="133"/>
      <c r="C3" s="133"/>
      <c r="D3" s="18"/>
      <c r="E3" s="19"/>
      <c r="F3" s="134" t="str">
        <f>HYPERLINK('пр.взвешивания'!E3)</f>
        <v>в.к.    60         кг.</v>
      </c>
      <c r="G3" s="135"/>
    </row>
    <row r="4" spans="1:7" ht="12.75">
      <c r="A4" s="267">
        <v>40762</v>
      </c>
      <c r="B4" s="136" t="s">
        <v>0</v>
      </c>
      <c r="C4" s="136" t="s">
        <v>1</v>
      </c>
      <c r="D4" s="136" t="s">
        <v>21</v>
      </c>
      <c r="E4" s="136" t="s">
        <v>22</v>
      </c>
      <c r="F4" s="136" t="s">
        <v>23</v>
      </c>
      <c r="G4" s="136" t="s">
        <v>24</v>
      </c>
    </row>
    <row r="5" spans="1:7" ht="12.75">
      <c r="A5" s="137"/>
      <c r="B5" s="137"/>
      <c r="C5" s="137"/>
      <c r="D5" s="137"/>
      <c r="E5" s="137"/>
      <c r="F5" s="137"/>
      <c r="G5" s="137"/>
    </row>
    <row r="6" spans="1:7" ht="12.75" customHeight="1">
      <c r="A6" s="140" t="s">
        <v>170</v>
      </c>
      <c r="B6" s="141">
        <v>8</v>
      </c>
      <c r="C6" s="143" t="str">
        <f>VLOOKUP(B6,'пр.взвешивания'!B6:G55,2,FALSE)</f>
        <v>КОНДРАТЕНКО Ольга Сергеевна</v>
      </c>
      <c r="D6" s="143" t="str">
        <f>VLOOKUP(B6,'пр.взвешивания'!B6:G55,3,FALSE)</f>
        <v>22.11.93 КМС</v>
      </c>
      <c r="E6" s="143" t="str">
        <f>VLOOKUP(B6,'пр.взвешивания'!B6:G55,4,FALSE)</f>
        <v>МОСКВА С-70 </v>
      </c>
      <c r="F6" s="143" t="str">
        <f>VLOOKUP(B6,'пр.взвешивания'!B6:G55,5,FALSE)</f>
        <v>0307636584</v>
      </c>
      <c r="G6" s="143" t="str">
        <f>VLOOKUP(B6,'пр.взвешивания'!B6:G55,6,FALSE)</f>
        <v>Юхарев СС Коржавин НВ</v>
      </c>
    </row>
    <row r="7" spans="1:7" ht="12.75">
      <c r="A7" s="140"/>
      <c r="B7" s="142"/>
      <c r="C7" s="143"/>
      <c r="D7" s="143"/>
      <c r="E7" s="143"/>
      <c r="F7" s="143"/>
      <c r="G7" s="143"/>
    </row>
    <row r="8" spans="1:7" ht="12.75" customHeight="1">
      <c r="A8" s="140" t="s">
        <v>171</v>
      </c>
      <c r="B8" s="141">
        <v>4</v>
      </c>
      <c r="C8" s="143" t="str">
        <f>VLOOKUP(B8,'пр.взвешивания'!B6:G57,2,FALSE)</f>
        <v>МЕНЯЙКИНА Кристина Евгеньевна</v>
      </c>
      <c r="D8" s="143" t="str">
        <f>VLOOKUP(B8,'пр.взвешивания'!B6:G57,3,FALSE)</f>
        <v>19.04.94  1</v>
      </c>
      <c r="E8" s="143" t="str">
        <f>VLOOKUP(B8,'пр.взвешивания'!B6:G57,4,FALSE)</f>
        <v>СФО Новосибирская Новосибирск МО</v>
      </c>
      <c r="F8" s="143">
        <f>VLOOKUP(B8,'пр.взвешивания'!B6:G57,5,FALSE)</f>
        <v>0</v>
      </c>
      <c r="G8" s="143" t="str">
        <f>VLOOKUP(B8,'пр.взвешивания'!B6:G57,6,FALSE)</f>
        <v>Дорогина ОА</v>
      </c>
    </row>
    <row r="9" spans="1:7" ht="12.75" customHeight="1">
      <c r="A9" s="140"/>
      <c r="B9" s="142"/>
      <c r="C9" s="143"/>
      <c r="D9" s="143"/>
      <c r="E9" s="143"/>
      <c r="F9" s="143"/>
      <c r="G9" s="143"/>
    </row>
    <row r="10" spans="1:7" ht="12.75" customHeight="1">
      <c r="A10" s="140" t="s">
        <v>172</v>
      </c>
      <c r="B10" s="141">
        <v>11</v>
      </c>
      <c r="C10" s="143" t="str">
        <f>VLOOKUP(B10,'пр.взвешивания'!B6:G59,2,FALSE)</f>
        <v>ШКВАРУНЕЦ Мария Александровна</v>
      </c>
      <c r="D10" s="143" t="str">
        <f>VLOOKUP(B10,'пр.взвешивания'!B6:G59,3,FALSE)</f>
        <v>20.03.93 КМС</v>
      </c>
      <c r="E10" s="143" t="str">
        <f>VLOOKUP(B10,'пр.взвешивания'!B6:G59,4,FALSE)</f>
        <v>МОСКВА МКС</v>
      </c>
      <c r="F10" s="143">
        <f>VLOOKUP(B10,'пр.взвешивания'!B6:G59,5,FALSE)</f>
        <v>0</v>
      </c>
      <c r="G10" s="143" t="str">
        <f>VLOOKUP(B10,'пр.взвешивания'!B6:G59,6,FALSE)</f>
        <v>Нариманов ГА Ходырев АН</v>
      </c>
    </row>
    <row r="11" spans="1:7" ht="12.75" customHeight="1">
      <c r="A11" s="140"/>
      <c r="B11" s="142"/>
      <c r="C11" s="143"/>
      <c r="D11" s="143"/>
      <c r="E11" s="143"/>
      <c r="F11" s="143"/>
      <c r="G11" s="143"/>
    </row>
    <row r="12" spans="1:7" ht="12.75" customHeight="1">
      <c r="A12" s="140" t="s">
        <v>167</v>
      </c>
      <c r="B12" s="141">
        <v>20</v>
      </c>
      <c r="C12" s="143" t="str">
        <f>VLOOKUP(B12,'пр.взвешивания'!B6:G61,2,FALSE)</f>
        <v>ЗЮКИНА Елена Владимировна</v>
      </c>
      <c r="D12" s="143" t="str">
        <f>VLOOKUP(B12,'пр.взвешивания'!B6:G61,3,FALSE)</f>
        <v>27.01.94 КМС</v>
      </c>
      <c r="E12" s="143" t="str">
        <f>VLOOKUP(B12,'пр.взвешивания'!B6:G61,4,FALSE)</f>
        <v>ЦФО Тульская Тула МО</v>
      </c>
      <c r="F12" s="143" t="str">
        <f>VLOOKUP(B12,'пр.взвешивания'!B6:G61,5,FALSE)</f>
        <v>2807819116</v>
      </c>
      <c r="G12" s="143" t="str">
        <f>VLOOKUP(B12,'пр.взвешивания'!B6:G61,6,FALSE)</f>
        <v>Выборнова Р</v>
      </c>
    </row>
    <row r="13" spans="1:7" ht="12.75" customHeight="1">
      <c r="A13" s="140"/>
      <c r="B13" s="142"/>
      <c r="C13" s="143"/>
      <c r="D13" s="143"/>
      <c r="E13" s="143"/>
      <c r="F13" s="143"/>
      <c r="G13" s="143"/>
    </row>
    <row r="14" spans="1:7" ht="12.75" customHeight="1">
      <c r="A14" s="140" t="s">
        <v>173</v>
      </c>
      <c r="B14" s="141">
        <v>10</v>
      </c>
      <c r="C14" s="143" t="str">
        <f>VLOOKUP(B14,'пр.взвешивания'!B6:G63,2,FALSE)</f>
        <v>МУРТАЗАЛИЕВА Анжелика Каримовна</v>
      </c>
      <c r="D14" s="143" t="str">
        <f>VLOOKUP(B14,'пр.взвешивания'!B6:G63,3,FALSE)</f>
        <v>09.09.94 кмс</v>
      </c>
      <c r="E14" s="143" t="str">
        <f>VLOOKUP(B14,'пр.взвешивания'!B6:G63,4,FALSE)</f>
        <v>ЦФО Ивановская Иваново МО</v>
      </c>
      <c r="F14" s="143">
        <f>VLOOKUP(B14,'пр.взвешивания'!B6:G63,5,FALSE)</f>
        <v>0</v>
      </c>
      <c r="G14" s="143" t="str">
        <f>VLOOKUP(B14,'пр.взвешивания'!B6:G63,6,FALSE)</f>
        <v>Изместьев В</v>
      </c>
    </row>
    <row r="15" spans="1:7" ht="12.75" customHeight="1">
      <c r="A15" s="140"/>
      <c r="B15" s="142"/>
      <c r="C15" s="143"/>
      <c r="D15" s="143"/>
      <c r="E15" s="143"/>
      <c r="F15" s="143"/>
      <c r="G15" s="143"/>
    </row>
    <row r="16" spans="1:7" ht="12.75" customHeight="1">
      <c r="A16" s="140" t="s">
        <v>173</v>
      </c>
      <c r="B16" s="141">
        <v>13</v>
      </c>
      <c r="C16" s="143" t="str">
        <f>VLOOKUP(B16,'пр.взвешивания'!B6:G65,2,FALSE)</f>
        <v>ЗАХАРОВА Инга Сергеевна</v>
      </c>
      <c r="D16" s="143" t="str">
        <f>VLOOKUP(B16,'пр.взвешивания'!B6:G65,3,FALSE)</f>
        <v>02.06.94 1</v>
      </c>
      <c r="E16" s="143" t="str">
        <f>VLOOKUP(B16,'пр.взвешивания'!B6:G65,4,FALSE)</f>
        <v>ПФО Нижегородская Кстово МО</v>
      </c>
      <c r="F16" s="143">
        <f>VLOOKUP(B16,'пр.взвешивания'!B6:G65,5,FALSE)</f>
        <v>0</v>
      </c>
      <c r="G16" s="143" t="str">
        <f>VLOOKUP(B16,'пр.взвешивания'!B6:G65,6,FALSE)</f>
        <v>Кожевин ВС</v>
      </c>
    </row>
    <row r="17" spans="1:7" ht="12.75" customHeight="1">
      <c r="A17" s="140"/>
      <c r="B17" s="142"/>
      <c r="C17" s="143"/>
      <c r="D17" s="143"/>
      <c r="E17" s="143"/>
      <c r="F17" s="143"/>
      <c r="G17" s="143"/>
    </row>
    <row r="18" spans="1:7" ht="12.75" customHeight="1">
      <c r="A18" s="140" t="s">
        <v>174</v>
      </c>
      <c r="B18" s="141">
        <v>5</v>
      </c>
      <c r="C18" s="143" t="str">
        <f>VLOOKUP(B18,'пр.взвешивания'!B6:G67,2,FALSE)</f>
        <v>ЛЕСКЕ Татьяна Сергеевна</v>
      </c>
      <c r="D18" s="143" t="str">
        <f>VLOOKUP(B18,'пр.взвешивания'!B6:G67,3,FALSE)</f>
        <v>19.07.94 1</v>
      </c>
      <c r="E18" s="143" t="str">
        <f>VLOOKUP(B18,'пр.взвешивания'!B6:G67,4,FALSE)</f>
        <v>ПФО Оренбургская Соль-Илецк МО</v>
      </c>
      <c r="F18" s="143" t="str">
        <f>VLOOKUP(B18,'пр.взвешивания'!B6:G67,5,FALSE)</f>
        <v>5308714294</v>
      </c>
      <c r="G18" s="143" t="str">
        <f>VLOOKUP(B18,'пр.взвешивания'!B6:G67,6,FALSE)</f>
        <v>Султанов ФН</v>
      </c>
    </row>
    <row r="19" spans="1:7" ht="12.75" customHeight="1">
      <c r="A19" s="140"/>
      <c r="B19" s="142"/>
      <c r="C19" s="143"/>
      <c r="D19" s="143"/>
      <c r="E19" s="143"/>
      <c r="F19" s="143"/>
      <c r="G19" s="143"/>
    </row>
    <row r="20" spans="1:7" ht="12.75" customHeight="1">
      <c r="A20" s="140" t="s">
        <v>174</v>
      </c>
      <c r="B20" s="141">
        <v>19</v>
      </c>
      <c r="C20" s="143" t="str">
        <f>VLOOKUP(B20,'пр.взвешивания'!B6:G69,2,FALSE)</f>
        <v>ЛЕБЕДЕВА Татьяна Андреевна</v>
      </c>
      <c r="D20" s="143" t="str">
        <f>VLOOKUP(B20,'пр.взвешивания'!B6:G69,3,FALSE)</f>
        <v>27.12.94 КМС</v>
      </c>
      <c r="E20" s="143" t="str">
        <f>VLOOKUP(B20,'пр.взвешивания'!B6:G69,4,FALSE)</f>
        <v>ПФО Оренбургская Кувандык МО</v>
      </c>
      <c r="F20" s="143" t="str">
        <f>VLOOKUP(B20,'пр.взвешивания'!B6:G69,5,FALSE)</f>
        <v>5308753438</v>
      </c>
      <c r="G20" s="143" t="str">
        <f>VLOOKUP(B20,'пр.взвешивания'!B6:G69,6,FALSE)</f>
        <v>Баширов  РЗ</v>
      </c>
    </row>
    <row r="21" spans="1:7" ht="12.75" customHeight="1">
      <c r="A21" s="140"/>
      <c r="B21" s="142"/>
      <c r="C21" s="143"/>
      <c r="D21" s="143"/>
      <c r="E21" s="143"/>
      <c r="F21" s="143"/>
      <c r="G21" s="143"/>
    </row>
    <row r="22" spans="1:7" ht="12.75" customHeight="1">
      <c r="A22" s="140" t="s">
        <v>175</v>
      </c>
      <c r="B22" s="141">
        <v>1</v>
      </c>
      <c r="C22" s="143" t="str">
        <f>VLOOKUP(B22,'пр.взвешивания'!B6:G71,2,FALSE)</f>
        <v>КЛИМКИНА Елена Александровна</v>
      </c>
      <c r="D22" s="143" t="str">
        <f>VLOOKUP(B22,'пр.взвешивания'!B6:G71,3,FALSE)</f>
        <v>23.08.94 1</v>
      </c>
      <c r="E22" s="143" t="str">
        <f>VLOOKUP(B22,'пр.взвешивания'!B6:G71,4,FALSE)</f>
        <v>УФО ХМАО-ЮГРА Радужный МО</v>
      </c>
      <c r="F22" s="143" t="str">
        <f>VLOOKUP(B22,'пр.взвешивания'!B6:G71,5,FALSE)</f>
        <v>6708798063</v>
      </c>
      <c r="G22" s="143" t="str">
        <f>VLOOKUP(B22,'пр.взвешивания'!B6:G71,6,FALSE)</f>
        <v>Олексей ВВ</v>
      </c>
    </row>
    <row r="23" spans="1:7" ht="12.75" customHeight="1">
      <c r="A23" s="140"/>
      <c r="B23" s="142"/>
      <c r="C23" s="143"/>
      <c r="D23" s="143"/>
      <c r="E23" s="143"/>
      <c r="F23" s="143"/>
      <c r="G23" s="143"/>
    </row>
    <row r="24" spans="1:7" ht="12.75" customHeight="1">
      <c r="A24" s="140" t="s">
        <v>175</v>
      </c>
      <c r="B24" s="141">
        <v>9</v>
      </c>
      <c r="C24" s="143" t="str">
        <f>VLOOKUP(B24,'пр.взвешивания'!B6:G73,2,FALSE)</f>
        <v>БРЫЛЯКОВА Елена Витальевна</v>
      </c>
      <c r="D24" s="143" t="str">
        <f>VLOOKUP(B24,'пр.взвешивания'!B6:G73,3,FALSE)</f>
        <v>05.09.94 КМС</v>
      </c>
      <c r="E24" s="143" t="str">
        <f>VLOOKUP(B24,'пр.взвешивания'!B6:G73,4,FALSE)</f>
        <v>ЮФО Краснодарский Анапа МО</v>
      </c>
      <c r="F24" s="143" t="str">
        <f>VLOOKUP(B24,'пр.взвешивания'!B6:G73,5,FALSE)</f>
        <v>0309034366</v>
      </c>
      <c r="G24" s="143" t="str">
        <f>VLOOKUP(B24,'пр.взвешивания'!B6:G73,6,FALSE)</f>
        <v>Галоян СП</v>
      </c>
    </row>
    <row r="25" spans="1:7" ht="12.75" customHeight="1">
      <c r="A25" s="140"/>
      <c r="B25" s="142"/>
      <c r="C25" s="143"/>
      <c r="D25" s="143"/>
      <c r="E25" s="143"/>
      <c r="F25" s="143"/>
      <c r="G25" s="143"/>
    </row>
    <row r="26" spans="1:7" ht="12.75" customHeight="1">
      <c r="A26" s="140" t="s">
        <v>175</v>
      </c>
      <c r="B26" s="141">
        <v>15</v>
      </c>
      <c r="C26" s="143" t="str">
        <f>VLOOKUP(B26,'пр.взвешивания'!B6:G75,2,FALSE)</f>
        <v>ПОМЕТУН Мария Олеговна</v>
      </c>
      <c r="D26" s="143" t="str">
        <f>VLOOKUP(B26,'пр.взвешивания'!B6:G75,3,FALSE)</f>
        <v>26.04.94 КМС</v>
      </c>
      <c r="E26" s="143" t="str">
        <f>VLOOKUP(B26,'пр.взвешивания'!B6:G75,4,FALSE)</f>
        <v>ПФО Оренбургская Оренбург МО</v>
      </c>
      <c r="F26" s="143" t="str">
        <f>VLOOKUP(B26,'пр.взвешивания'!B6:G75,5,FALSE)</f>
        <v>5308666763</v>
      </c>
      <c r="G26" s="143" t="str">
        <f>VLOOKUP(B26,'пр.взвешивания'!B6:G75,6,FALSE)</f>
        <v>Левин ЮА</v>
      </c>
    </row>
    <row r="27" spans="1:7" ht="12.75" customHeight="1">
      <c r="A27" s="140"/>
      <c r="B27" s="142"/>
      <c r="C27" s="143"/>
      <c r="D27" s="143"/>
      <c r="E27" s="143"/>
      <c r="F27" s="143"/>
      <c r="G27" s="143"/>
    </row>
    <row r="28" spans="1:7" ht="12.75" customHeight="1">
      <c r="A28" s="140" t="s">
        <v>175</v>
      </c>
      <c r="B28" s="141">
        <v>17</v>
      </c>
      <c r="C28" s="143" t="str">
        <f>VLOOKUP(B28,'пр.взвешивания'!B6:G77,2,FALSE)</f>
        <v>ИВАНОВА Ирина Васильевна</v>
      </c>
      <c r="D28" s="143" t="str">
        <f>VLOOKUP(B28,'пр.взвешивания'!B6:G77,3,FALSE)</f>
        <v>03.07.93 КМС</v>
      </c>
      <c r="E28" s="143" t="str">
        <f>VLOOKUP(B28,'пр.взвешивания'!B6:G77,4,FALSE)</f>
        <v>ДВФО Приморский Владивосток МО</v>
      </c>
      <c r="F28" s="143">
        <f>VLOOKUP(B28,'пр.взвешивания'!B6:G77,5,FALSE)</f>
        <v>0</v>
      </c>
      <c r="G28" s="143" t="str">
        <f>VLOOKUP(B28,'пр.взвешивания'!B6:G77,6,FALSE)</f>
        <v>Леонтьев ЮА Фалеева ОА</v>
      </c>
    </row>
    <row r="29" spans="1:7" ht="12.75" customHeight="1">
      <c r="A29" s="140"/>
      <c r="B29" s="142"/>
      <c r="C29" s="143"/>
      <c r="D29" s="143"/>
      <c r="E29" s="143"/>
      <c r="F29" s="143"/>
      <c r="G29" s="143"/>
    </row>
    <row r="30" spans="1:7" ht="12.75" customHeight="1">
      <c r="A30" s="140" t="s">
        <v>176</v>
      </c>
      <c r="B30" s="141">
        <v>2</v>
      </c>
      <c r="C30" s="143" t="str">
        <f>VLOOKUP(B30,'пр.взвешивания'!B6:G79,2,FALSE)</f>
        <v>БОДРОВА Дарья Игоревна</v>
      </c>
      <c r="D30" s="143" t="str">
        <f>VLOOKUP(B30,'пр.взвешивания'!B6:G79,3,FALSE)</f>
        <v>17.08.93 1</v>
      </c>
      <c r="E30" s="143" t="str">
        <f>VLOOKUP(B30,'пр.взвешивания'!B6:G79,4,FALSE)</f>
        <v>ЦФО Московскя гп Родники</v>
      </c>
      <c r="F30" s="143">
        <f>VLOOKUP(B30,'пр.взвешивания'!B6:G79,5,FALSE)</f>
        <v>0</v>
      </c>
      <c r="G30" s="143" t="str">
        <f>VLOOKUP(B30,'пр.взвешивания'!B6:G79,6,FALSE)</f>
        <v>Сапрыкин ЮБ</v>
      </c>
    </row>
    <row r="31" spans="1:7" ht="12.75" customHeight="1">
      <c r="A31" s="140"/>
      <c r="B31" s="142"/>
      <c r="C31" s="143"/>
      <c r="D31" s="143"/>
      <c r="E31" s="143"/>
      <c r="F31" s="143"/>
      <c r="G31" s="143"/>
    </row>
    <row r="32" spans="1:7" ht="12.75" customHeight="1">
      <c r="A32" s="140" t="s">
        <v>176</v>
      </c>
      <c r="B32" s="141">
        <v>7</v>
      </c>
      <c r="C32" s="143" t="str">
        <f>VLOOKUP(B32,'пр.взвешивания'!B6:G81,2,FALSE)</f>
        <v>ВАСИЛЬЕВА Маргарита Евгеньевна</v>
      </c>
      <c r="D32" s="143" t="str">
        <f>VLOOKUP(B32,'пр.взвешивания'!B6:G81,3,FALSE)</f>
        <v>22.12.93 КМС</v>
      </c>
      <c r="E32" s="143" t="str">
        <f>VLOOKUP(B32,'пр.взвешивания'!B6:G81,4,FALSE)</f>
        <v>СФО Р.Бурятия Улан-Удэ МО</v>
      </c>
      <c r="F32" s="143" t="str">
        <f>VLOOKUP(B32,'пр.взвешивания'!B6:G81,5,FALSE)</f>
        <v>8107180198</v>
      </c>
      <c r="G32" s="143" t="str">
        <f>VLOOKUP(B32,'пр.взвешивания'!B6:G81,6,FALSE)</f>
        <v>Санжиев ТШ Васильев ЕА</v>
      </c>
    </row>
    <row r="33" spans="1:7" ht="12.75" customHeight="1">
      <c r="A33" s="140"/>
      <c r="B33" s="142"/>
      <c r="C33" s="143"/>
      <c r="D33" s="143"/>
      <c r="E33" s="143"/>
      <c r="F33" s="143"/>
      <c r="G33" s="143"/>
    </row>
    <row r="34" spans="1:7" ht="12.75">
      <c r="A34" s="140" t="s">
        <v>176</v>
      </c>
      <c r="B34" s="141">
        <v>14</v>
      </c>
      <c r="C34" s="143" t="str">
        <f>VLOOKUP(B34,'пр.взвешивания'!B6:G83,2,FALSE)</f>
        <v>ОСИПОВА Мария Евгеньевна</v>
      </c>
      <c r="D34" s="143" t="str">
        <f>VLOOKUP(B34,'пр.взвешивания'!B6:G83,3,FALSE)</f>
        <v>24.05.93КМС</v>
      </c>
      <c r="E34" s="143" t="str">
        <f>VLOOKUP(B34,'пр.взвешивания'!B6:G83,4,FALSE)</f>
        <v>УФО Курганская Курган МО</v>
      </c>
      <c r="F34" s="143" t="str">
        <f>VLOOKUP(B34,'пр.взвешивания'!B6:G83,5,FALSE)</f>
        <v>3706186931</v>
      </c>
      <c r="G34" s="143" t="str">
        <f>VLOOKUP(B34,'пр.взвешивания'!B6:G83,6,FALSE)</f>
        <v>Прядеин ВА</v>
      </c>
    </row>
    <row r="35" spans="1:7" ht="12.75" customHeight="1">
      <c r="A35" s="140"/>
      <c r="B35" s="142"/>
      <c r="C35" s="143"/>
      <c r="D35" s="143"/>
      <c r="E35" s="143"/>
      <c r="F35" s="143"/>
      <c r="G35" s="143"/>
    </row>
    <row r="36" spans="1:7" ht="12.75" customHeight="1">
      <c r="A36" s="140" t="s">
        <v>176</v>
      </c>
      <c r="B36" s="141">
        <v>16</v>
      </c>
      <c r="C36" s="143" t="str">
        <f>VLOOKUP(B36,'пр.взвешивания'!B6:G85,2,FALSE)</f>
        <v>МАРТАКОВА Валерия Вячеславовна</v>
      </c>
      <c r="D36" s="143" t="str">
        <f>VLOOKUP(B36,'пр.взвешивания'!B6:G85,3,FALSE)</f>
        <v>20.07.95 1</v>
      </c>
      <c r="E36" s="143" t="str">
        <f>VLOOKUP(B36,'пр.взвешивания'!B6:G85,4,FALSE)</f>
        <v>СФО Томская Северск МО</v>
      </c>
      <c r="F36" s="143" t="str">
        <f>VLOOKUP(B36,'пр.взвешивания'!B6:G85,5,FALSE)</f>
        <v>6909348499</v>
      </c>
      <c r="G36" s="143" t="str">
        <f>VLOOKUP(B36,'пр.взвешивания'!B6:G85,6,FALSE)</f>
        <v>Вышегородцев ДЕ Вахмистрова НА</v>
      </c>
    </row>
    <row r="37" spans="1:7" ht="12.75" customHeight="1">
      <c r="A37" s="140"/>
      <c r="B37" s="142"/>
      <c r="C37" s="143"/>
      <c r="D37" s="143"/>
      <c r="E37" s="143"/>
      <c r="F37" s="143"/>
      <c r="G37" s="143"/>
    </row>
    <row r="38" spans="1:7" ht="12.75">
      <c r="A38" s="140" t="s">
        <v>177</v>
      </c>
      <c r="B38" s="141">
        <v>3</v>
      </c>
      <c r="C38" s="143" t="str">
        <f>VLOOKUP(B38,'пр.взвешивания'!B6:G87,2,FALSE)</f>
        <v>СВИНИНА Алена Андреевна</v>
      </c>
      <c r="D38" s="143" t="str">
        <f>VLOOKUP(B38,'пр.взвешивания'!B6:G87,3,FALSE)</f>
        <v>25.04.95 1</v>
      </c>
      <c r="E38" s="143" t="str">
        <f>VLOOKUP(B38,'пр.взвешивания'!B6:G87,4,FALSE)</f>
        <v>ПФО Удмуртия Воткинск МО</v>
      </c>
      <c r="F38" s="143">
        <f>VLOOKUP(B38,'пр.взвешивания'!B6:G87,5,FALSE)</f>
        <v>0</v>
      </c>
      <c r="G38" s="143" t="str">
        <f>VLOOKUP(B38,'пр.взвешивания'!B6:G87,6,FALSE)</f>
        <v>Ряднов СА</v>
      </c>
    </row>
    <row r="39" spans="1:7" ht="12.75" customHeight="1">
      <c r="A39" s="140"/>
      <c r="B39" s="142"/>
      <c r="C39" s="143"/>
      <c r="D39" s="143"/>
      <c r="E39" s="143"/>
      <c r="F39" s="143"/>
      <c r="G39" s="143"/>
    </row>
    <row r="40" spans="1:7" ht="12.75" customHeight="1">
      <c r="A40" s="140" t="s">
        <v>177</v>
      </c>
      <c r="B40" s="141">
        <v>6</v>
      </c>
      <c r="C40" s="143" t="str">
        <f>VLOOKUP(B40,'пр.взвешивания'!B6:G89,2,FALSE)</f>
        <v>ТРЕСНИЦКАЯ Александра Николаевна</v>
      </c>
      <c r="D40" s="143" t="str">
        <f>VLOOKUP(B40,'пр.взвешивания'!B6:G89,3,FALSE)</f>
        <v>13.07.93 1</v>
      </c>
      <c r="E40" s="143" t="str">
        <f>VLOOKUP(B40,'пр.взвешивания'!B6:G89,4,FALSE)</f>
        <v>ЮФО Ростовская  МО</v>
      </c>
      <c r="F40" s="143" t="str">
        <f>VLOOKUP(B40,'пр.взвешивания'!B6:G40,5,FALSE)</f>
        <v>6008033033</v>
      </c>
      <c r="G40" s="143" t="str">
        <f>VLOOKUP(B40,'пр.взвешивания'!B6:G89,6,FALSE)</f>
        <v>Пантелеев ЕА</v>
      </c>
    </row>
    <row r="41" spans="1:7" ht="12.75" customHeight="1">
      <c r="A41" s="140"/>
      <c r="B41" s="142"/>
      <c r="C41" s="143"/>
      <c r="D41" s="143"/>
      <c r="E41" s="143"/>
      <c r="F41" s="143"/>
      <c r="G41" s="143"/>
    </row>
    <row r="42" spans="1:7" ht="12.75" customHeight="1">
      <c r="A42" s="140" t="s">
        <v>177</v>
      </c>
      <c r="B42" s="141">
        <v>12</v>
      </c>
      <c r="C42" s="143" t="str">
        <f>VLOOKUP(B42,'пр.взвешивания'!B6:G91,2,FALSE)</f>
        <v>АНТРАПОВА Евгения Александровна</v>
      </c>
      <c r="D42" s="143">
        <f>VLOOKUP(B42,'пр.взвешивания'!B6:G91,3,FALSE)</f>
        <v>38467</v>
      </c>
      <c r="E42" s="143" t="str">
        <f>VLOOKUP(B42,'пр.взвешивания'!B6:G91,4,FALSE)</f>
        <v>УФО Свердловская Екатеринбург  МО</v>
      </c>
      <c r="F42" s="143">
        <f>VLOOKUP(B42,'пр.взвешивания'!B6:G91,5,FALSE)</f>
        <v>0</v>
      </c>
      <c r="G42" s="143" t="str">
        <f>VLOOKUP(B42,'пр.взвешивания'!B6:G91,6,FALSE)</f>
        <v>Демидов ИВ</v>
      </c>
    </row>
    <row r="43" spans="1:7" ht="12.75" customHeight="1">
      <c r="A43" s="140"/>
      <c r="B43" s="142"/>
      <c r="C43" s="143"/>
      <c r="D43" s="143"/>
      <c r="E43" s="143"/>
      <c r="F43" s="143"/>
      <c r="G43" s="143"/>
    </row>
    <row r="44" spans="1:7" ht="12.75" customHeight="1">
      <c r="A44" s="140" t="s">
        <v>177</v>
      </c>
      <c r="B44" s="141">
        <v>18</v>
      </c>
      <c r="C44" s="143" t="str">
        <f>VLOOKUP(B44,'пр.взвешивания'!B6:G93,2,FALSE)</f>
        <v>БЕРДИНСКИХ Виктория Маратовна</v>
      </c>
      <c r="D44" s="143" t="str">
        <f>VLOOKUP(B44,'пр.взвешивания'!B6:G93,3,FALSE)</f>
        <v>09.10.93 1</v>
      </c>
      <c r="E44" s="143" t="str">
        <f>VLOOKUP(B44,'пр.взвешивания'!B6:G93,4,FALSE)</f>
        <v>СФО Красноярский Красноярск МО</v>
      </c>
      <c r="F44" s="143">
        <f>VLOOKUP(B44,'пр.взвешивания'!B6:G93,5,FALSE)</f>
        <v>0</v>
      </c>
      <c r="G44" s="143" t="str">
        <f>VLOOKUP(B44,'пр.взвешивания'!B6:G93,6,FALSE)</f>
        <v>Табунцов НН Калентьев ВИ</v>
      </c>
    </row>
    <row r="45" spans="1:7" ht="12.75" customHeight="1">
      <c r="A45" s="140"/>
      <c r="B45" s="142"/>
      <c r="C45" s="143"/>
      <c r="D45" s="143"/>
      <c r="E45" s="143"/>
      <c r="F45" s="143"/>
      <c r="G45" s="143"/>
    </row>
    <row r="47" spans="1:7" ht="15.75">
      <c r="A47" s="20" t="str">
        <f>HYPERLINK('[2]реквизиты'!$A$6)</f>
        <v>Гл. судья, судья МК</v>
      </c>
      <c r="B47" s="21"/>
      <c r="C47" s="21"/>
      <c r="D47" s="12"/>
      <c r="E47" s="22"/>
      <c r="F47" s="22"/>
      <c r="G47" s="23" t="str">
        <f>HYPERLINK('[2]реквизиты'!$G$6)</f>
        <v>Р.Г. Мухаметшин</v>
      </c>
    </row>
    <row r="48" spans="1:7" ht="15.75">
      <c r="A48" s="21"/>
      <c r="B48" s="21"/>
      <c r="C48" s="21"/>
      <c r="D48" s="25"/>
      <c r="E48" s="116"/>
      <c r="F48" s="116"/>
      <c r="G48" s="11" t="str">
        <f>HYPERLINK('[2]реквизиты'!$G$7)</f>
        <v>/г. Краснокамск/</v>
      </c>
    </row>
    <row r="49" spans="1:7" ht="12.75">
      <c r="A49" s="24"/>
      <c r="B49" s="24"/>
      <c r="C49" s="24"/>
      <c r="D49" s="25"/>
      <c r="E49" s="25"/>
      <c r="F49" s="25"/>
      <c r="G49" s="12"/>
    </row>
    <row r="50" spans="1:7" ht="15.75">
      <c r="A50" s="20" t="str">
        <f>HYPERLINK('[3]реквизиты'!$A$22)</f>
        <v>Гл. секретарь, судья МК</v>
      </c>
      <c r="B50" s="21"/>
      <c r="C50" s="21"/>
      <c r="D50" s="25"/>
      <c r="E50" s="116"/>
      <c r="F50" s="116"/>
      <c r="G50" s="23" t="str">
        <f>HYPERLINK('[2]реквизиты'!$G$8)</f>
        <v>Н.Ю. Глушкова</v>
      </c>
    </row>
    <row r="51" spans="1:7" ht="12.75">
      <c r="A51" s="24"/>
      <c r="B51" s="24"/>
      <c r="C51" s="24"/>
      <c r="D51" s="12"/>
      <c r="E51" s="12"/>
      <c r="F51" s="12"/>
      <c r="G51" s="11" t="str">
        <f>HYPERLINK('[2]реквизиты'!$G$9)</f>
        <v>/г. Рязань/</v>
      </c>
    </row>
  </sheetData>
  <mergeCells count="152">
    <mergeCell ref="A44:A45"/>
    <mergeCell ref="B44:B45"/>
    <mergeCell ref="C44:C45"/>
    <mergeCell ref="D44:D45"/>
    <mergeCell ref="E42:E43"/>
    <mergeCell ref="F42:F43"/>
    <mergeCell ref="G42:G43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E4:E5"/>
    <mergeCell ref="F4:F5"/>
    <mergeCell ref="G4:G5"/>
    <mergeCell ref="A2:C2"/>
    <mergeCell ref="A4:A5"/>
    <mergeCell ref="B4:B5"/>
    <mergeCell ref="C4:C5"/>
    <mergeCell ref="D4:D5"/>
    <mergeCell ref="A1:G1"/>
    <mergeCell ref="D2:G2"/>
    <mergeCell ref="A3:C3"/>
    <mergeCell ref="F3:G3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workbookViewId="0" topLeftCell="A1">
      <selection activeCell="H38" sqref="A1:H38"/>
    </sheetView>
  </sheetViews>
  <sheetFormatPr defaultColWidth="9.140625" defaultRowHeight="12.75"/>
  <sheetData>
    <row r="1" spans="1:8" ht="15.75" thickBot="1">
      <c r="A1" s="144" t="str">
        <f>'[2]реквизиты'!$A$2</f>
        <v>Первенство России среди девушек 1993-94 гг.р.</v>
      </c>
      <c r="B1" s="145"/>
      <c r="C1" s="145"/>
      <c r="D1" s="145"/>
      <c r="E1" s="145"/>
      <c r="F1" s="145"/>
      <c r="G1" s="145"/>
      <c r="H1" s="146"/>
    </row>
    <row r="2" spans="1:8" ht="12.75">
      <c r="A2" s="147" t="str">
        <f>'[2]реквизиты'!$A$3</f>
        <v>11-15 февраля 2011 г.    г. Челябинск</v>
      </c>
      <c r="B2" s="147"/>
      <c r="C2" s="147"/>
      <c r="D2" s="147"/>
      <c r="E2" s="147"/>
      <c r="F2" s="147"/>
      <c r="G2" s="147"/>
      <c r="H2" s="147"/>
    </row>
    <row r="3" spans="1:8" ht="18.75" thickBot="1">
      <c r="A3" s="148" t="s">
        <v>40</v>
      </c>
      <c r="B3" s="148"/>
      <c r="C3" s="148"/>
      <c r="D3" s="148"/>
      <c r="E3" s="148"/>
      <c r="F3" s="148"/>
      <c r="G3" s="148"/>
      <c r="H3" s="148"/>
    </row>
    <row r="4" spans="2:8" ht="18.75" thickBot="1">
      <c r="B4" s="109"/>
      <c r="C4" s="110"/>
      <c r="D4" s="149" t="str">
        <f>'пр.взвешивания'!E3</f>
        <v>в.к.    60         кг.</v>
      </c>
      <c r="E4" s="150"/>
      <c r="F4" s="151"/>
      <c r="G4" s="110"/>
      <c r="H4" s="110"/>
    </row>
    <row r="5" spans="1:8" ht="18.75" thickBot="1">
      <c r="A5" s="110"/>
      <c r="B5" s="110"/>
      <c r="C5" s="110"/>
      <c r="D5" s="110"/>
      <c r="E5" s="110"/>
      <c r="F5" s="110"/>
      <c r="G5" s="110"/>
      <c r="H5" s="110"/>
    </row>
    <row r="6" spans="1:10" ht="18">
      <c r="A6" s="152" t="s">
        <v>41</v>
      </c>
      <c r="B6" s="155" t="str">
        <f>VLOOKUP(J6,'пр.взвешивания'!B6:G71,2,FALSE)</f>
        <v>КОНДРАТЕНКО Ольга Сергеевна</v>
      </c>
      <c r="C6" s="155"/>
      <c r="D6" s="155"/>
      <c r="E6" s="155"/>
      <c r="F6" s="155"/>
      <c r="G6" s="155"/>
      <c r="H6" s="157" t="str">
        <f>VLOOKUP(J6,'пр.взвешивания'!B6:G71,3,FALSE)</f>
        <v>22.11.93 КМС</v>
      </c>
      <c r="I6" s="110"/>
      <c r="J6" s="111">
        <v>8</v>
      </c>
    </row>
    <row r="7" spans="1:10" ht="18">
      <c r="A7" s="153"/>
      <c r="B7" s="156"/>
      <c r="C7" s="156"/>
      <c r="D7" s="156"/>
      <c r="E7" s="156"/>
      <c r="F7" s="156"/>
      <c r="G7" s="156"/>
      <c r="H7" s="158"/>
      <c r="I7" s="110"/>
      <c r="J7" s="111"/>
    </row>
    <row r="8" spans="1:10" ht="18">
      <c r="A8" s="153"/>
      <c r="B8" s="159" t="str">
        <f>VLOOKUP(J6,'пр.взвешивания'!B6:G71,4,FALSE)</f>
        <v>МОСКВА С-70 </v>
      </c>
      <c r="C8" s="159"/>
      <c r="D8" s="159"/>
      <c r="E8" s="159"/>
      <c r="F8" s="159"/>
      <c r="G8" s="159"/>
      <c r="H8" s="158"/>
      <c r="I8" s="110"/>
      <c r="J8" s="111"/>
    </row>
    <row r="9" spans="1:10" ht="18.75" thickBot="1">
      <c r="A9" s="154"/>
      <c r="B9" s="160"/>
      <c r="C9" s="160"/>
      <c r="D9" s="160"/>
      <c r="E9" s="160"/>
      <c r="F9" s="160"/>
      <c r="G9" s="160"/>
      <c r="H9" s="161"/>
      <c r="I9" s="110"/>
      <c r="J9" s="111"/>
    </row>
    <row r="10" spans="1:10" ht="18.75" thickBot="1">
      <c r="A10" s="110"/>
      <c r="B10" s="110"/>
      <c r="C10" s="110"/>
      <c r="D10" s="110"/>
      <c r="E10" s="110"/>
      <c r="F10" s="110"/>
      <c r="G10" s="110"/>
      <c r="H10" s="110"/>
      <c r="I10" s="110"/>
      <c r="J10" s="111"/>
    </row>
    <row r="11" spans="1:10" ht="18" customHeight="1">
      <c r="A11" s="162" t="s">
        <v>42</v>
      </c>
      <c r="B11" s="155" t="str">
        <f>VLOOKUP(J11,'пр.взвешивания'!B1:G76,2,FALSE)</f>
        <v>МЕНЯЙКИНА Кристина Евгеньевна</v>
      </c>
      <c r="C11" s="155"/>
      <c r="D11" s="155"/>
      <c r="E11" s="155"/>
      <c r="F11" s="155"/>
      <c r="G11" s="155"/>
      <c r="H11" s="157" t="str">
        <f>VLOOKUP(J11,'пр.взвешивания'!B1:G76,3,FALSE)</f>
        <v>19.04.94  1</v>
      </c>
      <c r="I11" s="110"/>
      <c r="J11" s="111">
        <v>4</v>
      </c>
    </row>
    <row r="12" spans="1:10" ht="18" customHeight="1">
      <c r="A12" s="163"/>
      <c r="B12" s="156"/>
      <c r="C12" s="156"/>
      <c r="D12" s="156"/>
      <c r="E12" s="156"/>
      <c r="F12" s="156"/>
      <c r="G12" s="156"/>
      <c r="H12" s="158"/>
      <c r="I12" s="110"/>
      <c r="J12" s="111"/>
    </row>
    <row r="13" spans="1:10" ht="18">
      <c r="A13" s="163"/>
      <c r="B13" s="159" t="str">
        <f>VLOOKUP(J11,'пр.взвешивания'!B1:G76,4,FALSE)</f>
        <v>СФО Новосибирская Новосибирск МО</v>
      </c>
      <c r="C13" s="159"/>
      <c r="D13" s="159"/>
      <c r="E13" s="159"/>
      <c r="F13" s="159"/>
      <c r="G13" s="159"/>
      <c r="H13" s="158"/>
      <c r="I13" s="110"/>
      <c r="J13" s="111"/>
    </row>
    <row r="14" spans="1:10" ht="18.75" thickBot="1">
      <c r="A14" s="164"/>
      <c r="B14" s="160"/>
      <c r="C14" s="160"/>
      <c r="D14" s="160"/>
      <c r="E14" s="160"/>
      <c r="F14" s="160"/>
      <c r="G14" s="160"/>
      <c r="H14" s="161"/>
      <c r="I14" s="110"/>
      <c r="J14" s="111"/>
    </row>
    <row r="15" spans="1:10" ht="18.75" thickBot="1">
      <c r="A15" s="110"/>
      <c r="B15" s="110"/>
      <c r="C15" s="110"/>
      <c r="D15" s="110"/>
      <c r="E15" s="110"/>
      <c r="F15" s="110"/>
      <c r="G15" s="110"/>
      <c r="H15" s="110"/>
      <c r="I15" s="110"/>
      <c r="J15" s="111"/>
    </row>
    <row r="16" spans="1:10" ht="18" customHeight="1">
      <c r="A16" s="165" t="s">
        <v>43</v>
      </c>
      <c r="B16" s="155" t="str">
        <f>VLOOKUP(J16,'пр.взвешивания'!B1:G81,2,FALSE)</f>
        <v>ШКВАРУНЕЦ Мария Александровна</v>
      </c>
      <c r="C16" s="155"/>
      <c r="D16" s="155"/>
      <c r="E16" s="155"/>
      <c r="F16" s="155"/>
      <c r="G16" s="155"/>
      <c r="H16" s="157" t="str">
        <f>VLOOKUP(J16,'пр.взвешивания'!B1:G81,3,FALSE)</f>
        <v>20.03.93 КМС</v>
      </c>
      <c r="I16" s="110"/>
      <c r="J16" s="111">
        <v>11</v>
      </c>
    </row>
    <row r="17" spans="1:10" ht="18" customHeight="1">
      <c r="A17" s="166"/>
      <c r="B17" s="156"/>
      <c r="C17" s="156"/>
      <c r="D17" s="156"/>
      <c r="E17" s="156"/>
      <c r="F17" s="156"/>
      <c r="G17" s="156"/>
      <c r="H17" s="158"/>
      <c r="I17" s="110"/>
      <c r="J17" s="111"/>
    </row>
    <row r="18" spans="1:10" ht="18">
      <c r="A18" s="166"/>
      <c r="B18" s="159" t="str">
        <f>VLOOKUP(J16,'пр.взвешивания'!B1:G81,4,FALSE)</f>
        <v>МОСКВА МКС</v>
      </c>
      <c r="C18" s="159"/>
      <c r="D18" s="159"/>
      <c r="E18" s="159"/>
      <c r="F18" s="159"/>
      <c r="G18" s="159"/>
      <c r="H18" s="158"/>
      <c r="I18" s="110"/>
      <c r="J18" s="111"/>
    </row>
    <row r="19" spans="1:10" ht="18.75" thickBot="1">
      <c r="A19" s="167"/>
      <c r="B19" s="160"/>
      <c r="C19" s="160"/>
      <c r="D19" s="160"/>
      <c r="E19" s="160"/>
      <c r="F19" s="160"/>
      <c r="G19" s="160"/>
      <c r="H19" s="161"/>
      <c r="I19" s="110"/>
      <c r="J19" s="111"/>
    </row>
    <row r="20" spans="1:10" ht="18.75" thickBot="1">
      <c r="A20" s="110"/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8" customHeight="1">
      <c r="A21" s="165" t="s">
        <v>43</v>
      </c>
      <c r="B21" s="155" t="str">
        <f>VLOOKUP(J21,'пр.взвешивания'!B1:G86,2,FALSE)</f>
        <v>ЗЮКИНА Елена Владимировна</v>
      </c>
      <c r="C21" s="155"/>
      <c r="D21" s="155"/>
      <c r="E21" s="155"/>
      <c r="F21" s="155"/>
      <c r="G21" s="155"/>
      <c r="H21" s="157" t="str">
        <f>VLOOKUP(J21,'пр.взвешивания'!B1:G86,3,FALSE)</f>
        <v>27.01.94 КМС</v>
      </c>
      <c r="I21" s="110"/>
      <c r="J21" s="111">
        <v>20</v>
      </c>
    </row>
    <row r="22" spans="1:10" ht="18" customHeight="1">
      <c r="A22" s="166"/>
      <c r="B22" s="156"/>
      <c r="C22" s="156"/>
      <c r="D22" s="156"/>
      <c r="E22" s="156"/>
      <c r="F22" s="156"/>
      <c r="G22" s="156"/>
      <c r="H22" s="158"/>
      <c r="I22" s="110"/>
      <c r="J22" s="111"/>
    </row>
    <row r="23" spans="1:9" ht="18">
      <c r="A23" s="166"/>
      <c r="B23" s="159" t="str">
        <f>VLOOKUP(J21,'пр.взвешивания'!B1:G86,4,FALSE)</f>
        <v>ЦФО Тульская Тула МО</v>
      </c>
      <c r="C23" s="159"/>
      <c r="D23" s="159"/>
      <c r="E23" s="159"/>
      <c r="F23" s="159"/>
      <c r="G23" s="159"/>
      <c r="H23" s="158"/>
      <c r="I23" s="110"/>
    </row>
    <row r="24" spans="1:9" ht="18.75" thickBot="1">
      <c r="A24" s="167"/>
      <c r="B24" s="160"/>
      <c r="C24" s="160"/>
      <c r="D24" s="160"/>
      <c r="E24" s="160"/>
      <c r="F24" s="160"/>
      <c r="G24" s="160"/>
      <c r="H24" s="161"/>
      <c r="I24" s="110"/>
    </row>
    <row r="25" spans="1:8" ht="18">
      <c r="A25" s="110"/>
      <c r="B25" s="110"/>
      <c r="C25" s="110"/>
      <c r="D25" s="110"/>
      <c r="E25" s="110"/>
      <c r="F25" s="110"/>
      <c r="G25" s="110"/>
      <c r="H25" s="110"/>
    </row>
    <row r="26" spans="1:8" ht="18">
      <c r="A26" s="110" t="s">
        <v>44</v>
      </c>
      <c r="B26" s="110"/>
      <c r="C26" s="110"/>
      <c r="D26" s="110"/>
      <c r="E26" s="110"/>
      <c r="F26" s="110"/>
      <c r="G26" s="110"/>
      <c r="H26" s="110"/>
    </row>
    <row r="27" ht="13.5" thickBot="1"/>
    <row r="28" spans="1:10" ht="12.75">
      <c r="A28" s="168" t="str">
        <f>VLOOKUP(J28,'пр.взвешивания'!B6:G71,6,FALSE)</f>
        <v>Юхарев СС Коржавин НВ</v>
      </c>
      <c r="B28" s="169"/>
      <c r="C28" s="169"/>
      <c r="D28" s="169"/>
      <c r="E28" s="169"/>
      <c r="F28" s="169"/>
      <c r="G28" s="169"/>
      <c r="H28" s="157"/>
      <c r="J28">
        <v>8</v>
      </c>
    </row>
    <row r="29" spans="1:8" ht="13.5" thickBot="1">
      <c r="A29" s="170"/>
      <c r="B29" s="160"/>
      <c r="C29" s="160"/>
      <c r="D29" s="160"/>
      <c r="E29" s="160"/>
      <c r="F29" s="160"/>
      <c r="G29" s="160"/>
      <c r="H29" s="161"/>
    </row>
    <row r="32" spans="1:8" ht="18">
      <c r="A32" s="110" t="s">
        <v>45</v>
      </c>
      <c r="B32" s="110"/>
      <c r="C32" s="110"/>
      <c r="D32" s="110"/>
      <c r="E32" s="110"/>
      <c r="F32" s="110"/>
      <c r="G32" s="110"/>
      <c r="H32" s="110"/>
    </row>
    <row r="33" spans="1:8" ht="18">
      <c r="A33" s="110"/>
      <c r="B33" s="110"/>
      <c r="C33" s="110"/>
      <c r="D33" s="110"/>
      <c r="E33" s="110"/>
      <c r="F33" s="110"/>
      <c r="G33" s="110"/>
      <c r="H33" s="110"/>
    </row>
    <row r="34" spans="1:8" ht="18">
      <c r="A34" s="110"/>
      <c r="B34" s="110"/>
      <c r="C34" s="110"/>
      <c r="D34" s="110"/>
      <c r="E34" s="110"/>
      <c r="F34" s="110"/>
      <c r="G34" s="110"/>
      <c r="H34" s="110"/>
    </row>
    <row r="35" spans="1:8" ht="18">
      <c r="A35" s="112"/>
      <c r="B35" s="112"/>
      <c r="C35" s="112"/>
      <c r="D35" s="112"/>
      <c r="E35" s="112"/>
      <c r="F35" s="112"/>
      <c r="G35" s="112"/>
      <c r="H35" s="112"/>
    </row>
    <row r="36" spans="1:8" ht="18">
      <c r="A36" s="113"/>
      <c r="B36" s="113"/>
      <c r="C36" s="113"/>
      <c r="D36" s="113"/>
      <c r="E36" s="113"/>
      <c r="F36" s="113"/>
      <c r="G36" s="113"/>
      <c r="H36" s="113"/>
    </row>
    <row r="37" spans="1:8" ht="18">
      <c r="A37" s="112"/>
      <c r="B37" s="112"/>
      <c r="C37" s="112"/>
      <c r="D37" s="112"/>
      <c r="E37" s="112"/>
      <c r="F37" s="112"/>
      <c r="G37" s="112"/>
      <c r="H37" s="112"/>
    </row>
    <row r="38" spans="1:8" ht="18">
      <c r="A38" s="114"/>
      <c r="B38" s="114"/>
      <c r="C38" s="114"/>
      <c r="D38" s="114"/>
      <c r="E38" s="114"/>
      <c r="F38" s="114"/>
      <c r="G38" s="114"/>
      <c r="H38" s="114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B97"/>
  <sheetViews>
    <sheetView tabSelected="1" workbookViewId="0" topLeftCell="A33">
      <selection activeCell="A1" sqref="A1:U48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7.57421875" style="0" customWidth="1"/>
    <col min="4" max="4" width="12.7109375" style="0" customWidth="1"/>
    <col min="5" max="10" width="4.7109375" style="0" customWidth="1"/>
    <col min="11" max="11" width="5.421875" style="0" customWidth="1"/>
    <col min="12" max="12" width="4.7109375" style="0" customWidth="1"/>
    <col min="13" max="13" width="16.140625" style="0" customWidth="1"/>
    <col min="14" max="14" width="7.57421875" style="0" customWidth="1"/>
    <col min="16" max="20" width="4.7109375" style="0" customWidth="1"/>
    <col min="21" max="21" width="5.421875" style="0" customWidth="1"/>
  </cols>
  <sheetData>
    <row r="1" spans="1:22" ht="21" customHeight="1" thickBot="1">
      <c r="A1" s="129" t="s">
        <v>37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98"/>
    </row>
    <row r="2" spans="1:28" ht="24" customHeight="1" thickBot="1">
      <c r="A2" s="12"/>
      <c r="B2" s="138" t="s">
        <v>36</v>
      </c>
      <c r="C2" s="181"/>
      <c r="D2" s="181"/>
      <c r="E2" s="181"/>
      <c r="F2" s="181"/>
      <c r="G2" s="181"/>
      <c r="H2" s="181"/>
      <c r="I2" s="181"/>
      <c r="J2" s="181"/>
      <c r="K2" s="130" t="str">
        <f>HYPERLINK('[2]реквизиты'!$A$2)</f>
        <v>Первенство России среди девушек 1993-94 гг.р.</v>
      </c>
      <c r="L2" s="131"/>
      <c r="M2" s="131"/>
      <c r="N2" s="131"/>
      <c r="O2" s="131"/>
      <c r="P2" s="131"/>
      <c r="Q2" s="131"/>
      <c r="R2" s="131"/>
      <c r="S2" s="131"/>
      <c r="T2" s="131"/>
      <c r="U2" s="132"/>
      <c r="W2" s="13"/>
      <c r="X2" s="13"/>
      <c r="Y2" s="13"/>
      <c r="Z2" s="13"/>
      <c r="AA2" s="13"/>
      <c r="AB2" s="13"/>
    </row>
    <row r="3" spans="1:23" ht="18.75" customHeight="1" thickBot="1">
      <c r="A3" s="26" t="s">
        <v>9</v>
      </c>
      <c r="B3" s="182" t="str">
        <f>HYPERLINK('[2]реквизиты'!$A$3)</f>
        <v>11-15 февраля 2011 г.    г. Челябинск</v>
      </c>
      <c r="C3" s="182"/>
      <c r="D3" s="182"/>
      <c r="E3" s="182"/>
      <c r="F3" s="182"/>
      <c r="G3" s="182"/>
      <c r="H3" s="182"/>
      <c r="I3" s="182"/>
      <c r="J3" s="182"/>
      <c r="K3" s="182"/>
      <c r="L3" s="26" t="s">
        <v>7</v>
      </c>
      <c r="N3" s="26"/>
      <c r="P3" s="134" t="str">
        <f>HYPERLINK('пр.взвешивания'!E3)</f>
        <v>в.к.    60         кг.</v>
      </c>
      <c r="Q3" s="171"/>
      <c r="R3" s="171"/>
      <c r="S3" s="171"/>
      <c r="T3" s="171"/>
      <c r="U3" s="171"/>
      <c r="W3" s="14"/>
    </row>
    <row r="4" spans="1:23" ht="13.5" thickBot="1">
      <c r="A4" s="213" t="s">
        <v>0</v>
      </c>
      <c r="B4" s="218" t="s">
        <v>1</v>
      </c>
      <c r="C4" s="218" t="s">
        <v>2</v>
      </c>
      <c r="D4" s="218" t="s">
        <v>3</v>
      </c>
      <c r="E4" s="215" t="s">
        <v>4</v>
      </c>
      <c r="F4" s="216"/>
      <c r="G4" s="216"/>
      <c r="H4" s="216"/>
      <c r="I4" s="216"/>
      <c r="J4" s="218" t="s">
        <v>5</v>
      </c>
      <c r="K4" s="218" t="s">
        <v>6</v>
      </c>
      <c r="L4" s="213" t="s">
        <v>0</v>
      </c>
      <c r="M4" s="213" t="s">
        <v>1</v>
      </c>
      <c r="N4" s="213" t="s">
        <v>2</v>
      </c>
      <c r="O4" s="213" t="s">
        <v>3</v>
      </c>
      <c r="P4" s="211" t="s">
        <v>4</v>
      </c>
      <c r="Q4" s="212"/>
      <c r="R4" s="212"/>
      <c r="S4" s="212"/>
      <c r="T4" s="213" t="s">
        <v>5</v>
      </c>
      <c r="U4" s="213" t="s">
        <v>6</v>
      </c>
      <c r="V4" s="4"/>
      <c r="W4" s="4"/>
    </row>
    <row r="5" spans="1:23" ht="13.5" thickBot="1">
      <c r="A5" s="214"/>
      <c r="B5" s="218"/>
      <c r="C5" s="218"/>
      <c r="D5" s="218"/>
      <c r="E5" s="27">
        <v>1</v>
      </c>
      <c r="F5" s="28">
        <v>2</v>
      </c>
      <c r="G5" s="29">
        <v>3</v>
      </c>
      <c r="H5" s="28">
        <v>4</v>
      </c>
      <c r="I5" s="28">
        <v>5</v>
      </c>
      <c r="J5" s="218"/>
      <c r="K5" s="218"/>
      <c r="L5" s="214"/>
      <c r="M5" s="214"/>
      <c r="N5" s="214"/>
      <c r="O5" s="214"/>
      <c r="P5" s="27">
        <v>1</v>
      </c>
      <c r="Q5" s="28">
        <v>2</v>
      </c>
      <c r="R5" s="29">
        <v>3</v>
      </c>
      <c r="S5" s="28">
        <v>4</v>
      </c>
      <c r="T5" s="214"/>
      <c r="U5" s="214"/>
      <c r="V5" s="4"/>
      <c r="W5" s="4"/>
    </row>
    <row r="6" spans="1:23" ht="11.25" customHeight="1">
      <c r="A6" s="185">
        <v>1</v>
      </c>
      <c r="B6" s="217" t="str">
        <f>VLOOKUP(A6,'пр.взвешивания'!B6:E43,2,FALSE)</f>
        <v>КЛИМКИНА Елена Александровна</v>
      </c>
      <c r="C6" s="186" t="str">
        <f>VLOOKUP(A6,'пр.взвешивания'!B6:F43,3,FALSE)</f>
        <v>23.08.94 1</v>
      </c>
      <c r="D6" s="187" t="str">
        <f>VLOOKUP(A6,'пр.взвешивания'!B6:G43,4,FALSE)</f>
        <v>УФО ХМАО-ЮГРА Радужный МО</v>
      </c>
      <c r="E6" s="30"/>
      <c r="F6" s="31">
        <v>4</v>
      </c>
      <c r="G6" s="32">
        <v>3</v>
      </c>
      <c r="H6" s="33">
        <v>0</v>
      </c>
      <c r="I6" s="33">
        <v>0</v>
      </c>
      <c r="J6" s="197">
        <f>SUM(E6:I6)</f>
        <v>7</v>
      </c>
      <c r="K6" s="193">
        <v>3</v>
      </c>
      <c r="L6" s="185">
        <v>4</v>
      </c>
      <c r="M6" s="217" t="str">
        <f>VLOOKUP(L6,'пр.взвешивания'!B6:P43,2,FALSE)</f>
        <v>МЕНЯЙКИНА Кристина Евгеньевна</v>
      </c>
      <c r="N6" s="186" t="str">
        <f>VLOOKUP(L6,'пр.взвешивания'!B6:Q43,3,FALSE)</f>
        <v>19.04.94  1</v>
      </c>
      <c r="O6" s="187" t="str">
        <f>VLOOKUP(L6,'пр.взвешивания'!B6:R43,4,FALSE)</f>
        <v>СФО Новосибирская Новосибирск МО</v>
      </c>
      <c r="P6" s="35"/>
      <c r="Q6" s="36">
        <v>0</v>
      </c>
      <c r="R6" s="36">
        <v>3</v>
      </c>
      <c r="S6" s="37">
        <v>4</v>
      </c>
      <c r="T6" s="197">
        <f>SUM(P6:S6)</f>
        <v>7</v>
      </c>
      <c r="U6" s="193">
        <v>2</v>
      </c>
      <c r="V6" s="4"/>
      <c r="W6" s="4"/>
    </row>
    <row r="7" spans="1:23" ht="11.25" customHeight="1">
      <c r="A7" s="172"/>
      <c r="B7" s="208"/>
      <c r="C7" s="180"/>
      <c r="D7" s="184"/>
      <c r="E7" s="38"/>
      <c r="F7" s="39" t="s">
        <v>137</v>
      </c>
      <c r="G7" s="40"/>
      <c r="H7" s="41"/>
      <c r="I7" s="41"/>
      <c r="J7" s="189"/>
      <c r="K7" s="194"/>
      <c r="L7" s="172"/>
      <c r="M7" s="208"/>
      <c r="N7" s="180"/>
      <c r="O7" s="184"/>
      <c r="P7" s="43"/>
      <c r="Q7" s="44"/>
      <c r="R7" s="44"/>
      <c r="S7" s="39"/>
      <c r="T7" s="189"/>
      <c r="U7" s="194"/>
      <c r="V7" s="4"/>
      <c r="W7" s="4"/>
    </row>
    <row r="8" spans="1:23" ht="11.25" customHeight="1">
      <c r="A8" s="172">
        <v>2</v>
      </c>
      <c r="B8" s="195" t="str">
        <f>VLOOKUP(A8,'пр.взвешивания'!B6:E45,2,FALSE)</f>
        <v>БОДРОВА Дарья Игоревна</v>
      </c>
      <c r="C8" s="174" t="str">
        <f>VLOOKUP(A8,'пр.взвешивания'!B6:F45,3,FALSE)</f>
        <v>17.08.93 1</v>
      </c>
      <c r="D8" s="176" t="str">
        <f>VLOOKUP(A8,'пр.взвешивания'!B8:G45,4,FALSE)</f>
        <v>ЦФО Московскя гп Родники</v>
      </c>
      <c r="E8" s="45">
        <v>0</v>
      </c>
      <c r="F8" s="46"/>
      <c r="G8" s="47">
        <v>4</v>
      </c>
      <c r="H8" s="48">
        <v>0</v>
      </c>
      <c r="I8" s="48">
        <v>0</v>
      </c>
      <c r="J8" s="189">
        <f>SUM(E8:I8)</f>
        <v>4</v>
      </c>
      <c r="K8" s="194">
        <v>4</v>
      </c>
      <c r="L8" s="172">
        <v>8</v>
      </c>
      <c r="M8" s="195" t="str">
        <f>VLOOKUP(L8,'пр.взвешивания'!B6:P45,2,FALSE)</f>
        <v>КОНДРАТЕНКО Ольга Сергеевна</v>
      </c>
      <c r="N8" s="174" t="str">
        <f>VLOOKUP(L8,'пр.взвешивания'!B6:Q45,3,FALSE)</f>
        <v>22.11.93 КМС</v>
      </c>
      <c r="O8" s="176" t="str">
        <f>VLOOKUP(L8,'пр.взвешивания'!B8:R45,4,FALSE)</f>
        <v>МОСКВА С-70 </v>
      </c>
      <c r="P8" s="47">
        <v>4</v>
      </c>
      <c r="Q8" s="50"/>
      <c r="R8" s="51">
        <v>4</v>
      </c>
      <c r="S8" s="47">
        <v>4</v>
      </c>
      <c r="T8" s="189">
        <f>SUM(P8:S8)</f>
        <v>12</v>
      </c>
      <c r="U8" s="194">
        <v>1</v>
      </c>
      <c r="V8" s="4"/>
      <c r="W8" s="4"/>
    </row>
    <row r="9" spans="1:23" ht="11.25" customHeight="1">
      <c r="A9" s="172"/>
      <c r="B9" s="208"/>
      <c r="C9" s="180"/>
      <c r="D9" s="184"/>
      <c r="E9" s="52"/>
      <c r="F9" s="38"/>
      <c r="G9" s="53" t="s">
        <v>147</v>
      </c>
      <c r="H9" s="41"/>
      <c r="I9" s="41"/>
      <c r="J9" s="189"/>
      <c r="K9" s="194"/>
      <c r="L9" s="172"/>
      <c r="M9" s="208"/>
      <c r="N9" s="180"/>
      <c r="O9" s="184"/>
      <c r="P9" s="53" t="s">
        <v>165</v>
      </c>
      <c r="Q9" s="54"/>
      <c r="R9" s="40"/>
      <c r="S9" s="53" t="s">
        <v>162</v>
      </c>
      <c r="T9" s="189"/>
      <c r="U9" s="194"/>
      <c r="V9" s="4"/>
      <c r="W9" s="4"/>
    </row>
    <row r="10" spans="1:23" ht="11.25" customHeight="1">
      <c r="A10" s="172">
        <v>3</v>
      </c>
      <c r="B10" s="195" t="str">
        <f>VLOOKUP(A10,'пр.взвешивания'!B6:E45,2,FALSE)</f>
        <v>СВИНИНА Алена Андреевна</v>
      </c>
      <c r="C10" s="174" t="str">
        <f>VLOOKUP(A10,'пр.взвешивания'!B6:F47,3,FALSE)</f>
        <v>25.04.95 1</v>
      </c>
      <c r="D10" s="176" t="str">
        <f>VLOOKUP(A10,'пр.взвешивания'!B6:G47,4,FALSE)</f>
        <v>ПФО Удмуртия Воткинск МО</v>
      </c>
      <c r="E10" s="45">
        <v>1</v>
      </c>
      <c r="F10" s="45">
        <v>0</v>
      </c>
      <c r="G10" s="55"/>
      <c r="H10" s="48">
        <v>0</v>
      </c>
      <c r="I10" s="48">
        <v>0</v>
      </c>
      <c r="J10" s="189">
        <f>SUM(E10:I10)</f>
        <v>1</v>
      </c>
      <c r="K10" s="194">
        <v>5</v>
      </c>
      <c r="L10" s="172">
        <v>10</v>
      </c>
      <c r="M10" s="195" t="str">
        <f>VLOOKUP(L10,'пр.взвешивания'!B6:P45,2,FALSE)</f>
        <v>МУРТАЗАЛИЕВА Анжелика Каримовна</v>
      </c>
      <c r="N10" s="174" t="str">
        <f>VLOOKUP(L10,'пр.взвешивания'!B6:Q47,3,FALSE)</f>
        <v>09.09.94 кмс</v>
      </c>
      <c r="O10" s="176" t="str">
        <f>VLOOKUP(L10,'пр.взвешивания'!B6:R47,4,FALSE)</f>
        <v>ЦФО Ивановская Иваново МО</v>
      </c>
      <c r="P10" s="47">
        <v>0</v>
      </c>
      <c r="Q10" s="51">
        <v>0</v>
      </c>
      <c r="R10" s="56"/>
      <c r="S10" s="47">
        <v>3</v>
      </c>
      <c r="T10" s="189">
        <f>SUM(P10:S10)</f>
        <v>3</v>
      </c>
      <c r="U10" s="194">
        <v>3</v>
      </c>
      <c r="V10" s="4"/>
      <c r="W10" s="4"/>
    </row>
    <row r="11" spans="1:23" ht="11.25" customHeight="1">
      <c r="A11" s="172"/>
      <c r="B11" s="208"/>
      <c r="C11" s="180"/>
      <c r="D11" s="184"/>
      <c r="E11" s="52"/>
      <c r="F11" s="52"/>
      <c r="G11" s="43"/>
      <c r="H11" s="41"/>
      <c r="I11" s="41"/>
      <c r="J11" s="189"/>
      <c r="K11" s="194"/>
      <c r="L11" s="172"/>
      <c r="M11" s="208"/>
      <c r="N11" s="180"/>
      <c r="O11" s="184"/>
      <c r="P11" s="53"/>
      <c r="Q11" s="40"/>
      <c r="R11" s="54"/>
      <c r="S11" s="53"/>
      <c r="T11" s="189"/>
      <c r="U11" s="194"/>
      <c r="V11" s="4"/>
      <c r="W11" s="4"/>
    </row>
    <row r="12" spans="1:23" ht="11.25" customHeight="1">
      <c r="A12" s="172">
        <v>4</v>
      </c>
      <c r="B12" s="195" t="str">
        <f>VLOOKUP(A12,'пр.взвешивания'!B6:E47,2,FALSE)</f>
        <v>МЕНЯЙКИНА Кристина Евгеньевна</v>
      </c>
      <c r="C12" s="174" t="str">
        <f>VLOOKUP(A12,'пр.взвешивания'!B6:F49,3,FALSE)</f>
        <v>19.04.94  1</v>
      </c>
      <c r="D12" s="176" t="str">
        <f>VLOOKUP(A12,'пр.взвешивания'!B6:G49,4,FALSE)</f>
        <v>СФО Новосибирская Новосибирск МО</v>
      </c>
      <c r="E12" s="57">
        <v>3.5</v>
      </c>
      <c r="F12" s="57">
        <v>4</v>
      </c>
      <c r="G12" s="58">
        <v>4</v>
      </c>
      <c r="H12" s="59"/>
      <c r="I12" s="100">
        <v>4</v>
      </c>
      <c r="J12" s="189">
        <f>SUM(E12:I12)</f>
        <v>15.5</v>
      </c>
      <c r="K12" s="200">
        <v>1</v>
      </c>
      <c r="L12" s="172">
        <v>5</v>
      </c>
      <c r="M12" s="195" t="str">
        <f>VLOOKUP(L12,'пр.взвешивания'!B6:P47,2,FALSE)</f>
        <v>ЛЕСКЕ Татьяна Сергеевна</v>
      </c>
      <c r="N12" s="174" t="str">
        <f>VLOOKUP(L12,'пр.взвешивания'!B6:Q49,3,FALSE)</f>
        <v>19.07.94 1</v>
      </c>
      <c r="O12" s="176" t="str">
        <f>VLOOKUP(L12,'пр.взвешивания'!B6:R49,4,FALSE)</f>
        <v>ПФО Оренбургская Соль-Илецк МО</v>
      </c>
      <c r="P12" s="61">
        <v>0</v>
      </c>
      <c r="Q12" s="62">
        <v>0</v>
      </c>
      <c r="R12" s="62">
        <v>1</v>
      </c>
      <c r="S12" s="63"/>
      <c r="T12" s="189">
        <f>SUM(P12:S12)</f>
        <v>1</v>
      </c>
      <c r="U12" s="200">
        <v>4</v>
      </c>
      <c r="V12" s="4"/>
      <c r="W12" s="4"/>
    </row>
    <row r="13" spans="1:23" ht="11.25" customHeight="1" thickBot="1">
      <c r="A13" s="172"/>
      <c r="B13" s="208"/>
      <c r="C13" s="180"/>
      <c r="D13" s="184"/>
      <c r="E13" s="52"/>
      <c r="F13" s="52" t="s">
        <v>142</v>
      </c>
      <c r="G13" s="53" t="s">
        <v>160</v>
      </c>
      <c r="H13" s="64"/>
      <c r="I13" s="101" t="s">
        <v>138</v>
      </c>
      <c r="J13" s="189"/>
      <c r="K13" s="194"/>
      <c r="L13" s="173"/>
      <c r="M13" s="196"/>
      <c r="N13" s="175"/>
      <c r="O13" s="177"/>
      <c r="P13" s="66"/>
      <c r="Q13" s="67"/>
      <c r="R13" s="67"/>
      <c r="S13" s="68"/>
      <c r="T13" s="190"/>
      <c r="U13" s="201"/>
      <c r="V13" s="4"/>
      <c r="W13" s="4"/>
    </row>
    <row r="14" spans="1:23" ht="11.25" customHeight="1">
      <c r="A14" s="172">
        <v>5</v>
      </c>
      <c r="B14" s="195" t="str">
        <f>VLOOKUP(A14,'пр.взвешивания'!B6:E49,2,FALSE)</f>
        <v>ЛЕСКЕ Татьяна Сергеевна</v>
      </c>
      <c r="C14" s="174" t="str">
        <f>VLOOKUP(A14,'пр.взвешивания'!B6:F51,3,FALSE)</f>
        <v>19.07.94 1</v>
      </c>
      <c r="D14" s="176" t="str">
        <f>VLOOKUP(A14,'пр.взвешивания'!B6:G51,4,FALSE)</f>
        <v>ПФО Оренбургская Соль-Илецк МО</v>
      </c>
      <c r="E14" s="45">
        <v>4</v>
      </c>
      <c r="F14" s="45">
        <v>4</v>
      </c>
      <c r="G14" s="47">
        <v>4</v>
      </c>
      <c r="H14" s="48">
        <v>0</v>
      </c>
      <c r="I14" s="102"/>
      <c r="J14" s="189">
        <f>SUM(E14:I14)</f>
        <v>12</v>
      </c>
      <c r="K14" s="194">
        <v>2</v>
      </c>
      <c r="L14" s="4"/>
      <c r="M14" s="70"/>
      <c r="N14" s="71"/>
      <c r="O14" s="72"/>
      <c r="P14" s="73"/>
      <c r="Q14" s="73"/>
      <c r="R14" s="73"/>
      <c r="S14" s="73"/>
      <c r="T14" s="108"/>
      <c r="U14" s="4"/>
      <c r="V14" s="4"/>
      <c r="W14" s="4"/>
    </row>
    <row r="15" spans="1:23" ht="11.25" customHeight="1" thickBot="1">
      <c r="A15" s="173"/>
      <c r="B15" s="196"/>
      <c r="C15" s="175"/>
      <c r="D15" s="177"/>
      <c r="E15" s="74" t="s">
        <v>152</v>
      </c>
      <c r="F15" s="74" t="s">
        <v>159</v>
      </c>
      <c r="G15" s="75" t="s">
        <v>148</v>
      </c>
      <c r="H15" s="76"/>
      <c r="I15" s="103"/>
      <c r="J15" s="190"/>
      <c r="K15" s="201"/>
      <c r="L15" s="4"/>
      <c r="M15" s="70"/>
      <c r="N15" s="71"/>
      <c r="O15" s="72"/>
      <c r="P15" s="73"/>
      <c r="Q15" s="73"/>
      <c r="R15" s="73"/>
      <c r="S15" s="73"/>
      <c r="T15" s="108"/>
      <c r="U15" s="4"/>
      <c r="V15" s="4"/>
      <c r="W15" s="4"/>
    </row>
    <row r="16" spans="1:23" ht="12" customHeight="1" thickBot="1">
      <c r="A16" s="78" t="s">
        <v>10</v>
      </c>
      <c r="B16" s="70"/>
      <c r="C16" s="79"/>
      <c r="D16" s="70"/>
      <c r="E16" s="15"/>
      <c r="F16" s="15"/>
      <c r="G16" s="15"/>
      <c r="H16" s="15"/>
      <c r="I16" s="15"/>
      <c r="J16" s="107"/>
      <c r="K16" s="15"/>
      <c r="L16" s="78" t="s">
        <v>8</v>
      </c>
      <c r="M16" s="70"/>
      <c r="N16" s="71"/>
      <c r="O16" s="72"/>
      <c r="P16" s="73"/>
      <c r="Q16" s="73"/>
      <c r="R16" s="73"/>
      <c r="S16" s="73"/>
      <c r="T16" s="108"/>
      <c r="U16" s="4"/>
      <c r="V16" s="4"/>
      <c r="W16" s="4"/>
    </row>
    <row r="17" spans="1:23" ht="11.25" customHeight="1">
      <c r="A17" s="185">
        <v>6</v>
      </c>
      <c r="B17" s="186" t="str">
        <f>VLOOKUP(A17,'пр.взвешивания'!B6:E43,2,FALSE)</f>
        <v>ТРЕСНИЦКАЯ Александра Николаевна</v>
      </c>
      <c r="C17" s="186" t="str">
        <f>VLOOKUP(A17,'пр.взвешивания'!B6:F54,3,FALSE)</f>
        <v>13.07.93 1</v>
      </c>
      <c r="D17" s="187" t="str">
        <f>VLOOKUP(A17,'пр.взвешивания'!B6:G54,4,FALSE)</f>
        <v>ЮФО Ростовская  МО</v>
      </c>
      <c r="E17" s="30"/>
      <c r="F17" s="31">
        <v>1</v>
      </c>
      <c r="G17" s="32">
        <v>0</v>
      </c>
      <c r="H17" s="33">
        <v>0</v>
      </c>
      <c r="I17" s="34">
        <v>0</v>
      </c>
      <c r="J17" s="197">
        <f>SUM(E17:I17)</f>
        <v>1</v>
      </c>
      <c r="K17" s="193">
        <v>5</v>
      </c>
      <c r="L17" s="203">
        <v>11</v>
      </c>
      <c r="M17" s="186" t="str">
        <f>VLOOKUP(L17,'пр.взвешивания'!B6:P43,2,FALSE)</f>
        <v>ШКВАРУНЕЦ Мария Александровна</v>
      </c>
      <c r="N17" s="186" t="str">
        <f>VLOOKUP(L17,'пр.взвешивания'!B6:Q54,3,FALSE)</f>
        <v>20.03.93 КМС</v>
      </c>
      <c r="O17" s="187" t="str">
        <f>VLOOKUP(L17,'пр.взвешивания'!B6:R54,4,FALSE)</f>
        <v>МОСКВА МКС</v>
      </c>
      <c r="P17" s="35"/>
      <c r="Q17" s="36">
        <v>1</v>
      </c>
      <c r="R17" s="36">
        <v>4</v>
      </c>
      <c r="S17" s="80">
        <v>4</v>
      </c>
      <c r="T17" s="197">
        <f>SUM(P17:S17)</f>
        <v>9</v>
      </c>
      <c r="U17" s="219">
        <v>2</v>
      </c>
      <c r="V17" s="4"/>
      <c r="W17" s="4"/>
    </row>
    <row r="18" spans="1:23" ht="11.25" customHeight="1">
      <c r="A18" s="172"/>
      <c r="B18" s="180"/>
      <c r="C18" s="180"/>
      <c r="D18" s="184"/>
      <c r="E18" s="38"/>
      <c r="F18" s="39"/>
      <c r="G18" s="40"/>
      <c r="H18" s="41"/>
      <c r="I18" s="42"/>
      <c r="J18" s="189"/>
      <c r="K18" s="194"/>
      <c r="L18" s="204"/>
      <c r="M18" s="180"/>
      <c r="N18" s="180"/>
      <c r="O18" s="184"/>
      <c r="P18" s="43"/>
      <c r="Q18" s="44"/>
      <c r="R18" s="44" t="s">
        <v>163</v>
      </c>
      <c r="S18" s="81"/>
      <c r="T18" s="189"/>
      <c r="U18" s="188"/>
      <c r="V18" s="4"/>
      <c r="W18" s="4"/>
    </row>
    <row r="19" spans="1:23" ht="11.25" customHeight="1">
      <c r="A19" s="172">
        <v>7</v>
      </c>
      <c r="B19" s="174" t="str">
        <f>VLOOKUP(A19,'пр.взвешивания'!B6:E45,2,FALSE)</f>
        <v>ВАСИЛЬЕВА Маргарита Евгеньевна</v>
      </c>
      <c r="C19" s="174" t="str">
        <f>VLOOKUP(A19,'пр.взвешивания'!B6:F56,3,FALSE)</f>
        <v>22.12.93 КМС</v>
      </c>
      <c r="D19" s="176" t="str">
        <f>VLOOKUP(A19,'пр.взвешивания'!B6:G56,4,FALSE)</f>
        <v>СФО Р.Бурятия Улан-Удэ МО</v>
      </c>
      <c r="E19" s="45">
        <v>3</v>
      </c>
      <c r="F19" s="46"/>
      <c r="G19" s="47">
        <v>0</v>
      </c>
      <c r="H19" s="48">
        <v>0</v>
      </c>
      <c r="I19" s="49">
        <v>0</v>
      </c>
      <c r="J19" s="189">
        <f>SUM(E19:I19)</f>
        <v>3</v>
      </c>
      <c r="K19" s="194">
        <v>4</v>
      </c>
      <c r="L19" s="178">
        <v>20</v>
      </c>
      <c r="M19" s="174" t="str">
        <f>VLOOKUP(L19,'пр.взвешивания'!B6:P45,2,FALSE)</f>
        <v>ЗЮКИНА Елена Владимировна</v>
      </c>
      <c r="N19" s="174" t="str">
        <f>VLOOKUP(L19,'пр.взвешивания'!B6:Q56,3,FALSE)</f>
        <v>27.01.94 КМС</v>
      </c>
      <c r="O19" s="176" t="str">
        <f>VLOOKUP(L19,'пр.взвешивания'!B6:R56,4,FALSE)</f>
        <v>ЦФО Тульская Тула МО</v>
      </c>
      <c r="P19" s="47">
        <v>3</v>
      </c>
      <c r="Q19" s="50"/>
      <c r="R19" s="51">
        <v>4</v>
      </c>
      <c r="S19" s="82">
        <v>4</v>
      </c>
      <c r="T19" s="189">
        <f>SUM(P19:S19)</f>
        <v>11</v>
      </c>
      <c r="U19" s="188">
        <v>1</v>
      </c>
      <c r="V19" s="4"/>
      <c r="W19" s="4"/>
    </row>
    <row r="20" spans="1:23" ht="11.25" customHeight="1">
      <c r="A20" s="172"/>
      <c r="B20" s="180"/>
      <c r="C20" s="180"/>
      <c r="D20" s="184"/>
      <c r="E20" s="52"/>
      <c r="F20" s="38"/>
      <c r="G20" s="53"/>
      <c r="H20" s="41"/>
      <c r="I20" s="42"/>
      <c r="J20" s="189"/>
      <c r="K20" s="194"/>
      <c r="L20" s="172"/>
      <c r="M20" s="180"/>
      <c r="N20" s="180"/>
      <c r="O20" s="184"/>
      <c r="P20" s="53"/>
      <c r="Q20" s="54"/>
      <c r="R20" s="40"/>
      <c r="S20" s="83" t="s">
        <v>164</v>
      </c>
      <c r="T20" s="189"/>
      <c r="U20" s="188"/>
      <c r="V20" s="4"/>
      <c r="W20" s="4"/>
    </row>
    <row r="21" spans="1:23" ht="11.25" customHeight="1">
      <c r="A21" s="172">
        <v>8</v>
      </c>
      <c r="B21" s="174" t="str">
        <f>VLOOKUP(A21,'пр.взвешивания'!B6:E45,2,FALSE)</f>
        <v>КОНДРАТЕНКО Ольга Сергеевна</v>
      </c>
      <c r="C21" s="174" t="str">
        <f>VLOOKUP(A21,'пр.взвешивания'!B6:F58,3,FALSE)</f>
        <v>22.11.93 КМС</v>
      </c>
      <c r="D21" s="176" t="str">
        <f>VLOOKUP(A21,'пр.взвешивания'!B6:G58,4,FALSE)</f>
        <v>МОСКВА С-70 </v>
      </c>
      <c r="E21" s="45">
        <v>4</v>
      </c>
      <c r="F21" s="45">
        <v>4</v>
      </c>
      <c r="G21" s="55"/>
      <c r="H21" s="48">
        <v>0</v>
      </c>
      <c r="I21" s="49">
        <v>4</v>
      </c>
      <c r="J21" s="189">
        <f>SUM(E21:I21)</f>
        <v>12</v>
      </c>
      <c r="K21" s="194">
        <v>1</v>
      </c>
      <c r="L21" s="172">
        <v>19</v>
      </c>
      <c r="M21" s="174" t="str">
        <f>VLOOKUP(L21,'пр.взвешивания'!B6:P45,2,FALSE)</f>
        <v>ЛЕБЕДЕВА Татьяна Андреевна</v>
      </c>
      <c r="N21" s="174" t="str">
        <f>VLOOKUP(L21,'пр.взвешивания'!B6:Q58,3,FALSE)</f>
        <v>27.12.94 КМС</v>
      </c>
      <c r="O21" s="176" t="str">
        <f>VLOOKUP(L21,'пр.взвешивания'!B6:R58,4,FALSE)</f>
        <v>ПФО Оренбургская Кувандык МО</v>
      </c>
      <c r="P21" s="47">
        <v>0</v>
      </c>
      <c r="Q21" s="51">
        <v>0</v>
      </c>
      <c r="R21" s="56"/>
      <c r="S21" s="82">
        <v>0</v>
      </c>
      <c r="T21" s="189">
        <f>SUM(P21:S21)</f>
        <v>0</v>
      </c>
      <c r="U21" s="188">
        <v>4</v>
      </c>
      <c r="V21" s="4"/>
      <c r="W21" s="4"/>
    </row>
    <row r="22" spans="1:23" ht="11.25" customHeight="1">
      <c r="A22" s="172"/>
      <c r="B22" s="180"/>
      <c r="C22" s="180"/>
      <c r="D22" s="184"/>
      <c r="E22" s="52" t="s">
        <v>143</v>
      </c>
      <c r="F22" s="52" t="s">
        <v>154</v>
      </c>
      <c r="G22" s="43"/>
      <c r="H22" s="41"/>
      <c r="I22" s="42" t="s">
        <v>149</v>
      </c>
      <c r="J22" s="189"/>
      <c r="K22" s="194"/>
      <c r="L22" s="172"/>
      <c r="M22" s="180"/>
      <c r="N22" s="180"/>
      <c r="O22" s="184"/>
      <c r="P22" s="53"/>
      <c r="Q22" s="40"/>
      <c r="R22" s="54"/>
      <c r="S22" s="83"/>
      <c r="T22" s="189"/>
      <c r="U22" s="188"/>
      <c r="V22" s="4"/>
      <c r="W22" s="4"/>
    </row>
    <row r="23" spans="1:23" ht="11.25" customHeight="1">
      <c r="A23" s="172">
        <v>9</v>
      </c>
      <c r="B23" s="174" t="str">
        <f>VLOOKUP(A23,'пр.взвешивания'!B6:E47,2,FALSE)</f>
        <v>БРЫЛЯКОВА Елена Витальевна</v>
      </c>
      <c r="C23" s="174" t="str">
        <f>VLOOKUP(A23,'пр.взвешивания'!B6:F60,3,FALSE)</f>
        <v>05.09.94 КМС</v>
      </c>
      <c r="D23" s="176" t="str">
        <f>VLOOKUP(A23,'пр.взвешивания'!B6:G60,4,FALSE)</f>
        <v>ЮФО Краснодарский Анапа МО</v>
      </c>
      <c r="E23" s="57">
        <v>3</v>
      </c>
      <c r="F23" s="57">
        <v>4</v>
      </c>
      <c r="G23" s="58">
        <v>2</v>
      </c>
      <c r="H23" s="59"/>
      <c r="I23" s="60">
        <v>0</v>
      </c>
      <c r="J23" s="189">
        <f>SUM(E23:I23)</f>
        <v>9</v>
      </c>
      <c r="K23" s="200">
        <v>3</v>
      </c>
      <c r="L23" s="172">
        <v>13</v>
      </c>
      <c r="M23" s="174" t="str">
        <f>VLOOKUP(L23,'пр.взвешивания'!B6:P47,2,FALSE)</f>
        <v>ЗАХАРОВА Инга Сергеевна</v>
      </c>
      <c r="N23" s="174" t="str">
        <f>VLOOKUP(L23,'пр.взвешивания'!B6:Q60,3,FALSE)</f>
        <v>02.06.94 1</v>
      </c>
      <c r="O23" s="176" t="str">
        <f>VLOOKUP(L23,'пр.взвешивания'!B6:R60,4,FALSE)</f>
        <v>ПФО Нижегородская Кстово МО</v>
      </c>
      <c r="P23" s="61">
        <v>0</v>
      </c>
      <c r="Q23" s="62">
        <v>0</v>
      </c>
      <c r="R23" s="62">
        <v>3</v>
      </c>
      <c r="S23" s="84"/>
      <c r="T23" s="189">
        <f>SUM(P23:S23)</f>
        <v>3</v>
      </c>
      <c r="U23" s="191">
        <v>3</v>
      </c>
      <c r="V23" s="4"/>
      <c r="W23" s="4"/>
    </row>
    <row r="24" spans="1:23" ht="11.25" customHeight="1" thickBot="1">
      <c r="A24" s="172"/>
      <c r="B24" s="180"/>
      <c r="C24" s="180"/>
      <c r="D24" s="184"/>
      <c r="E24" s="52"/>
      <c r="F24" s="52" t="s">
        <v>144</v>
      </c>
      <c r="G24" s="53"/>
      <c r="H24" s="64"/>
      <c r="I24" s="65"/>
      <c r="J24" s="189"/>
      <c r="K24" s="194"/>
      <c r="L24" s="173"/>
      <c r="M24" s="175"/>
      <c r="N24" s="175"/>
      <c r="O24" s="177"/>
      <c r="P24" s="66"/>
      <c r="Q24" s="67"/>
      <c r="R24" s="67"/>
      <c r="S24" s="85"/>
      <c r="T24" s="190"/>
      <c r="U24" s="192"/>
      <c r="V24" s="4"/>
      <c r="W24" s="4"/>
    </row>
    <row r="25" spans="1:23" ht="11.25" customHeight="1">
      <c r="A25" s="172">
        <v>10</v>
      </c>
      <c r="B25" s="174" t="str">
        <f>VLOOKUP(A25,'пр.взвешивания'!B6:E49,2,FALSE)</f>
        <v>МУРТАЗАЛИЕВА Анжелика Каримовна</v>
      </c>
      <c r="C25" s="174" t="str">
        <f>VLOOKUP(A25,'пр.взвешивания'!B6:F62,3,FALSE)</f>
        <v>09.09.94 кмс</v>
      </c>
      <c r="D25" s="176" t="str">
        <f>VLOOKUP(A25,'пр.взвешивания'!B6:G62,4,FALSE)</f>
        <v>ЦФО Ивановская Иваново МО</v>
      </c>
      <c r="E25" s="45">
        <v>4</v>
      </c>
      <c r="F25" s="45">
        <v>3</v>
      </c>
      <c r="G25" s="47">
        <v>0</v>
      </c>
      <c r="H25" s="48">
        <v>3</v>
      </c>
      <c r="I25" s="69"/>
      <c r="J25" s="189">
        <f>SUM(E25:I25)</f>
        <v>10</v>
      </c>
      <c r="K25" s="194">
        <v>2</v>
      </c>
      <c r="L25" s="4"/>
      <c r="M25" s="70"/>
      <c r="N25" s="71"/>
      <c r="O25" s="72"/>
      <c r="P25" s="4"/>
      <c r="Q25" s="4"/>
      <c r="R25" s="4"/>
      <c r="S25" s="4"/>
      <c r="T25" s="4"/>
      <c r="U25" s="4"/>
      <c r="V25" s="4"/>
      <c r="W25" s="4"/>
    </row>
    <row r="26" spans="1:23" ht="11.25" customHeight="1" thickBot="1">
      <c r="A26" s="173"/>
      <c r="B26" s="175"/>
      <c r="C26" s="175"/>
      <c r="D26" s="177"/>
      <c r="E26" s="74" t="s">
        <v>153</v>
      </c>
      <c r="F26" s="74"/>
      <c r="G26" s="75"/>
      <c r="H26" s="76"/>
      <c r="I26" s="77"/>
      <c r="J26" s="190"/>
      <c r="K26" s="201"/>
      <c r="L26" s="4"/>
      <c r="M26" s="70"/>
      <c r="N26" s="71"/>
      <c r="O26" s="72"/>
      <c r="P26" s="4"/>
      <c r="Q26" s="4"/>
      <c r="R26" s="4"/>
      <c r="S26" s="4"/>
      <c r="T26" s="4"/>
      <c r="U26" s="4"/>
      <c r="V26" s="4"/>
      <c r="W26" s="4"/>
    </row>
    <row r="27" spans="1:23" ht="12" customHeight="1" thickBot="1">
      <c r="A27" s="78" t="s">
        <v>11</v>
      </c>
      <c r="B27" s="70"/>
      <c r="C27" s="79"/>
      <c r="D27" s="70"/>
      <c r="E27" s="15"/>
      <c r="F27" s="15"/>
      <c r="G27" s="15"/>
      <c r="H27" s="15"/>
      <c r="I27" s="15"/>
      <c r="J27" s="107"/>
      <c r="K27" s="15"/>
      <c r="L27" s="4"/>
      <c r="M27" s="70" t="s">
        <v>25</v>
      </c>
      <c r="N27" s="72"/>
      <c r="O27" s="72"/>
      <c r="P27" s="4"/>
      <c r="Q27" s="4" t="s">
        <v>26</v>
      </c>
      <c r="R27" s="4"/>
      <c r="S27" s="4"/>
      <c r="T27" s="4"/>
      <c r="U27" s="4"/>
      <c r="V27" s="4"/>
      <c r="W27" s="4"/>
    </row>
    <row r="28" spans="1:23" ht="11.25" customHeight="1" thickBot="1">
      <c r="A28" s="185">
        <v>11</v>
      </c>
      <c r="B28" s="186" t="str">
        <f>VLOOKUP(A28,'пр.взвешивания'!B6:E43,2,FALSE)</f>
        <v>ШКВАРУНЕЦ Мария Александровна</v>
      </c>
      <c r="C28" s="186" t="str">
        <f>VLOOKUP(A28,'пр.взвешивания'!B6:F65,3,FALSE)</f>
        <v>20.03.93 КМС</v>
      </c>
      <c r="D28" s="187" t="str">
        <f>VLOOKUP(A28,'пр.взвешивания'!B6:G65,4,FALSE)</f>
        <v>МОСКВА МКС</v>
      </c>
      <c r="E28" s="30"/>
      <c r="F28" s="31">
        <v>4</v>
      </c>
      <c r="G28" s="32">
        <v>4</v>
      </c>
      <c r="H28" s="33">
        <v>4</v>
      </c>
      <c r="I28" s="34">
        <v>4</v>
      </c>
      <c r="J28" s="197">
        <f>SUM(E28:I28)</f>
        <v>16</v>
      </c>
      <c r="K28" s="198">
        <v>1</v>
      </c>
      <c r="L28" s="185">
        <v>8</v>
      </c>
      <c r="M28" s="186" t="str">
        <f>VLOOKUP(L28,'пр.взвешивания'!B6:P43,2,FALSE)</f>
        <v>КОНДРАТЕНКО Ольга Сергеевна</v>
      </c>
      <c r="N28" s="186" t="str">
        <f>VLOOKUP(L28,'пр.взвешивания'!B6:Q65,3,FALSE)</f>
        <v>22.11.93 КМС</v>
      </c>
      <c r="O28" s="187" t="str">
        <f>VLOOKUP(L28,'пр.взвешивания'!B6:R65,4,FALSE)</f>
        <v>МОСКВА С-70 </v>
      </c>
      <c r="P28" s="4"/>
      <c r="Q28" s="4"/>
      <c r="R28" s="4"/>
      <c r="S28" s="4"/>
      <c r="T28" s="4"/>
      <c r="U28" s="4"/>
      <c r="V28" s="4"/>
      <c r="W28" s="4"/>
    </row>
    <row r="29" spans="1:23" ht="11.25" customHeight="1">
      <c r="A29" s="172"/>
      <c r="B29" s="180"/>
      <c r="C29" s="180"/>
      <c r="D29" s="184"/>
      <c r="E29" s="38"/>
      <c r="F29" s="39" t="s">
        <v>139</v>
      </c>
      <c r="G29" s="120" t="s">
        <v>145</v>
      </c>
      <c r="H29" s="41" t="s">
        <v>150</v>
      </c>
      <c r="I29" s="42" t="s">
        <v>155</v>
      </c>
      <c r="J29" s="189"/>
      <c r="K29" s="199"/>
      <c r="L29" s="172"/>
      <c r="M29" s="180"/>
      <c r="N29" s="180"/>
      <c r="O29" s="184"/>
      <c r="P29" s="128">
        <v>8</v>
      </c>
      <c r="Q29" s="121"/>
      <c r="R29" s="121"/>
      <c r="S29" s="121"/>
      <c r="T29" s="121"/>
      <c r="U29" s="121"/>
      <c r="V29" s="4"/>
      <c r="W29" s="4"/>
    </row>
    <row r="30" spans="1:23" ht="11.25" customHeight="1" thickBot="1">
      <c r="A30" s="172">
        <v>12</v>
      </c>
      <c r="B30" s="174" t="str">
        <f>VLOOKUP(A30,'пр.взвешивания'!B6:E45,2,FALSE)</f>
        <v>АНТРАПОВА Евгения Александровна</v>
      </c>
      <c r="C30" s="174">
        <f>VLOOKUP(A30,'пр.взвешивания'!B6:F67,3,FALSE)</f>
        <v>38467</v>
      </c>
      <c r="D30" s="176" t="str">
        <f>VLOOKUP(A30,'пр.взвешивания'!B6:G67,4,FALSE)</f>
        <v>УФО Свердловская Екатеринбург  МО</v>
      </c>
      <c r="E30" s="45">
        <v>0</v>
      </c>
      <c r="F30" s="46"/>
      <c r="G30" s="47">
        <v>0</v>
      </c>
      <c r="H30" s="48">
        <v>0</v>
      </c>
      <c r="I30" s="49">
        <v>0</v>
      </c>
      <c r="J30" s="189">
        <f>SUM(E30:I30)</f>
        <v>0</v>
      </c>
      <c r="K30" s="199">
        <v>5</v>
      </c>
      <c r="L30" s="172">
        <v>11</v>
      </c>
      <c r="M30" s="174" t="str">
        <f>VLOOKUP(L30,'пр.взвешивания'!B6:P45,2,FALSE)</f>
        <v>ШКВАРУНЕЦ Мария Александровна</v>
      </c>
      <c r="N30" s="174" t="str">
        <f>VLOOKUP(L30,'пр.взвешивания'!B6:Q67,3,FALSE)</f>
        <v>20.03.93 КМС</v>
      </c>
      <c r="O30" s="176" t="str">
        <f>VLOOKUP(L30,'пр.взвешивания'!B6:R67,4,FALSE)</f>
        <v>МОСКВА МКС</v>
      </c>
      <c r="P30" s="122" t="s">
        <v>166</v>
      </c>
      <c r="Q30" s="123"/>
      <c r="R30" s="124"/>
      <c r="S30" s="121"/>
      <c r="T30" s="121"/>
      <c r="U30" s="121"/>
      <c r="V30" s="4"/>
      <c r="W30" s="4"/>
    </row>
    <row r="31" spans="1:23" ht="11.25" customHeight="1" thickBot="1">
      <c r="A31" s="172"/>
      <c r="B31" s="180"/>
      <c r="C31" s="180"/>
      <c r="D31" s="184"/>
      <c r="E31" s="52"/>
      <c r="F31" s="38"/>
      <c r="G31" s="53"/>
      <c r="H31" s="41"/>
      <c r="I31" s="42"/>
      <c r="J31" s="189"/>
      <c r="K31" s="199"/>
      <c r="L31" s="173"/>
      <c r="M31" s="175"/>
      <c r="N31" s="175"/>
      <c r="O31" s="177"/>
      <c r="P31" s="121"/>
      <c r="Q31" s="125"/>
      <c r="R31" s="125"/>
      <c r="S31" s="128" t="s">
        <v>168</v>
      </c>
      <c r="T31" s="121"/>
      <c r="U31" s="121"/>
      <c r="V31" s="4"/>
      <c r="W31" s="4"/>
    </row>
    <row r="32" spans="1:23" ht="11.25" customHeight="1" thickBot="1">
      <c r="A32" s="172">
        <v>13</v>
      </c>
      <c r="B32" s="174" t="str">
        <f>VLOOKUP(A32,'пр.взвешивания'!B6:E45,2,FALSE)</f>
        <v>ЗАХАРОВА Инга Сергеевна</v>
      </c>
      <c r="C32" s="174" t="str">
        <f>VLOOKUP(A32,'пр.взвешивания'!B6:F69,3,FALSE)</f>
        <v>02.06.94 1</v>
      </c>
      <c r="D32" s="176" t="str">
        <f>VLOOKUP(A32,'пр.взвешивания'!B6:G69,4,FALSE)</f>
        <v>ПФО Нижегородская Кстово МО</v>
      </c>
      <c r="E32" s="45">
        <v>0</v>
      </c>
      <c r="F32" s="45">
        <v>4</v>
      </c>
      <c r="G32" s="55"/>
      <c r="H32" s="48">
        <v>3</v>
      </c>
      <c r="I32" s="49">
        <v>3</v>
      </c>
      <c r="J32" s="189">
        <f>SUM(E32:I32)</f>
        <v>10</v>
      </c>
      <c r="K32" s="199">
        <v>2</v>
      </c>
      <c r="L32" s="178">
        <v>20</v>
      </c>
      <c r="M32" s="179" t="str">
        <f>VLOOKUP(L32,'пр.взвешивания'!B6:P45,2,FALSE)</f>
        <v>ЗЮКИНА Елена Владимировна</v>
      </c>
      <c r="N32" s="179" t="str">
        <f>VLOOKUP(L32,'пр.взвешивания'!B6:Q69,3,FALSE)</f>
        <v>27.01.94 КМС</v>
      </c>
      <c r="O32" s="183" t="str">
        <f>VLOOKUP(L32,'пр.взвешивания'!B6:R69,4,FALSE)</f>
        <v>ЦФО Тульская Тула МО</v>
      </c>
      <c r="P32" s="121"/>
      <c r="Q32" s="125"/>
      <c r="R32" s="125"/>
      <c r="S32" s="122" t="s">
        <v>169</v>
      </c>
      <c r="T32" s="121"/>
      <c r="U32" s="121"/>
      <c r="V32" s="4"/>
      <c r="W32" s="4"/>
    </row>
    <row r="33" spans="1:23" ht="11.25" customHeight="1">
      <c r="A33" s="172"/>
      <c r="B33" s="180"/>
      <c r="C33" s="180"/>
      <c r="D33" s="184"/>
      <c r="E33" s="52"/>
      <c r="F33" s="52" t="s">
        <v>156</v>
      </c>
      <c r="G33" s="43"/>
      <c r="H33" s="41"/>
      <c r="I33" s="42"/>
      <c r="J33" s="189"/>
      <c r="K33" s="199"/>
      <c r="L33" s="172"/>
      <c r="M33" s="180"/>
      <c r="N33" s="180"/>
      <c r="O33" s="184"/>
      <c r="P33" s="128" t="s">
        <v>167</v>
      </c>
      <c r="Q33" s="126"/>
      <c r="R33" s="127"/>
      <c r="S33" s="121"/>
      <c r="T33" s="121"/>
      <c r="U33" s="121"/>
      <c r="V33" s="4"/>
      <c r="W33" s="4"/>
    </row>
    <row r="34" spans="1:23" ht="11.25" customHeight="1" thickBot="1">
      <c r="A34" s="172">
        <v>14</v>
      </c>
      <c r="B34" s="174" t="str">
        <f>VLOOKUP(A34,'пр.взвешивания'!B6:E47,2,FALSE)</f>
        <v>ОСИПОВА Мария Евгеньевна</v>
      </c>
      <c r="C34" s="174" t="str">
        <f>VLOOKUP(A34,'пр.взвешивания'!B6:F71,3,FALSE)</f>
        <v>24.05.93КМС</v>
      </c>
      <c r="D34" s="176" t="str">
        <f>VLOOKUP(A34,'пр.взвешивания'!B6:G71,4,FALSE)</f>
        <v>УФО Курганская Курган МО</v>
      </c>
      <c r="E34" s="57">
        <v>0</v>
      </c>
      <c r="F34" s="57">
        <v>4</v>
      </c>
      <c r="G34" s="58">
        <v>0</v>
      </c>
      <c r="H34" s="59"/>
      <c r="I34" s="60">
        <v>1</v>
      </c>
      <c r="J34" s="189">
        <f>SUM(E34:I34)</f>
        <v>5</v>
      </c>
      <c r="K34" s="202">
        <v>4</v>
      </c>
      <c r="L34" s="172">
        <v>4</v>
      </c>
      <c r="M34" s="174" t="str">
        <f>VLOOKUP(L34,'пр.взвешивания'!B6:P47,2,FALSE)</f>
        <v>МЕНЯЙКИНА Кристина Евгеньевна</v>
      </c>
      <c r="N34" s="174" t="str">
        <f>VLOOKUP(L34,'пр.взвешивания'!B6:Q71,3,FALSE)</f>
        <v>19.04.94  1</v>
      </c>
      <c r="O34" s="176" t="str">
        <f>VLOOKUP(L34,'пр.взвешивания'!B6:R71,4,FALSE)</f>
        <v>СФО Новосибирская Новосибирск МО</v>
      </c>
      <c r="P34" s="122" t="s">
        <v>166</v>
      </c>
      <c r="Q34" s="121"/>
      <c r="R34" s="121"/>
      <c r="S34" s="121"/>
      <c r="T34" s="121"/>
      <c r="U34" s="121"/>
      <c r="V34" s="4"/>
      <c r="W34" s="4"/>
    </row>
    <row r="35" spans="1:23" ht="11.25" customHeight="1" thickBot="1">
      <c r="A35" s="172"/>
      <c r="B35" s="180"/>
      <c r="C35" s="180"/>
      <c r="D35" s="184"/>
      <c r="E35" s="52"/>
      <c r="F35" s="52" t="s">
        <v>146</v>
      </c>
      <c r="G35" s="53"/>
      <c r="H35" s="64"/>
      <c r="I35" s="65"/>
      <c r="J35" s="189"/>
      <c r="K35" s="199"/>
      <c r="L35" s="173"/>
      <c r="M35" s="175"/>
      <c r="N35" s="175"/>
      <c r="O35" s="177"/>
      <c r="P35" s="4"/>
      <c r="Q35" s="4"/>
      <c r="R35" s="4"/>
      <c r="S35" s="4"/>
      <c r="T35" s="4"/>
      <c r="U35" s="4"/>
      <c r="V35" s="4"/>
      <c r="W35" s="4"/>
    </row>
    <row r="36" spans="1:23" ht="11.25" customHeight="1">
      <c r="A36" s="172">
        <v>15</v>
      </c>
      <c r="B36" s="174" t="str">
        <f>VLOOKUP(A36,'пр.взвешивания'!B6:E49,2,FALSE)</f>
        <v>ПОМЕТУН Мария Олеговна</v>
      </c>
      <c r="C36" s="174" t="str">
        <f>VLOOKUP(A36,'пр.взвешивания'!B6:F73,3,FALSE)</f>
        <v>26.04.94 КМС</v>
      </c>
      <c r="D36" s="176" t="str">
        <f>VLOOKUP(A36,'пр.взвешивания'!B6:G73,4,FALSE)</f>
        <v>ПФО Оренбургская Оренбург МО</v>
      </c>
      <c r="E36" s="45">
        <v>0</v>
      </c>
      <c r="F36" s="45">
        <v>3.5</v>
      </c>
      <c r="G36" s="47">
        <v>0</v>
      </c>
      <c r="H36" s="48">
        <v>3</v>
      </c>
      <c r="I36" s="69"/>
      <c r="J36" s="189">
        <f>SUM(E36:I36)</f>
        <v>6.5</v>
      </c>
      <c r="K36" s="194">
        <v>3</v>
      </c>
      <c r="L36" s="4"/>
      <c r="M36" s="70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1.25" customHeight="1" thickBot="1">
      <c r="A37" s="173"/>
      <c r="B37" s="175"/>
      <c r="C37" s="175"/>
      <c r="D37" s="177"/>
      <c r="E37" s="74"/>
      <c r="F37" s="74"/>
      <c r="G37" s="75"/>
      <c r="H37" s="76"/>
      <c r="I37" s="77"/>
      <c r="J37" s="190"/>
      <c r="K37" s="20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" customHeight="1" thickBot="1">
      <c r="A38" s="78" t="s">
        <v>12</v>
      </c>
      <c r="B38" s="70"/>
      <c r="C38" s="79"/>
      <c r="D38" s="70"/>
      <c r="E38" s="15"/>
      <c r="F38" s="15"/>
      <c r="G38" s="15"/>
      <c r="H38" s="15"/>
      <c r="I38" s="15"/>
      <c r="J38" s="107"/>
      <c r="K38" s="15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1.25" customHeight="1">
      <c r="A39" s="203">
        <v>16</v>
      </c>
      <c r="B39" s="205" t="str">
        <f>VLOOKUP(A39,'пр.взвешивания'!B6:E52,2,FALSE)</f>
        <v>МАРТАКОВА Валерия Вячеславовна</v>
      </c>
      <c r="C39" s="186" t="str">
        <f>VLOOKUP(A39,'пр.взвешивания'!B6:F76,3,FALSE)</f>
        <v>20.07.95 1</v>
      </c>
      <c r="D39" s="187" t="str">
        <f>VLOOKUP(A39,'пр.взвешивания'!B6:G76,4,FALSE)</f>
        <v>СФО Томская Северск МО</v>
      </c>
      <c r="E39" s="87"/>
      <c r="F39" s="31">
        <v>0</v>
      </c>
      <c r="G39" s="32">
        <v>4</v>
      </c>
      <c r="H39" s="33">
        <v>0</v>
      </c>
      <c r="I39" s="34">
        <v>0</v>
      </c>
      <c r="J39" s="197">
        <f>SUM(E39:I39)</f>
        <v>4</v>
      </c>
      <c r="K39" s="193">
        <v>4</v>
      </c>
      <c r="L39" s="86"/>
      <c r="M39" s="86"/>
      <c r="N39" s="86"/>
      <c r="O39" s="86"/>
      <c r="P39" s="86"/>
      <c r="Q39" s="86"/>
      <c r="R39" s="88"/>
      <c r="S39" s="88"/>
      <c r="T39" s="88"/>
      <c r="U39" s="88"/>
      <c r="V39" s="4"/>
      <c r="W39" s="4"/>
    </row>
    <row r="40" spans="1:23" ht="11.25" customHeight="1">
      <c r="A40" s="204"/>
      <c r="B40" s="206"/>
      <c r="C40" s="180"/>
      <c r="D40" s="184"/>
      <c r="E40" s="89"/>
      <c r="F40" s="39"/>
      <c r="G40" s="120" t="s">
        <v>147</v>
      </c>
      <c r="H40" s="41"/>
      <c r="I40" s="42"/>
      <c r="J40" s="189"/>
      <c r="K40" s="194"/>
      <c r="L40" s="90"/>
      <c r="M40" s="90"/>
      <c r="N40" s="90"/>
      <c r="O40" s="91"/>
      <c r="P40" s="91"/>
      <c r="Q40" s="91"/>
      <c r="R40" s="88"/>
      <c r="S40" s="88"/>
      <c r="T40" s="88"/>
      <c r="U40" s="88"/>
      <c r="V40" s="4"/>
      <c r="W40" s="4"/>
    </row>
    <row r="41" spans="1:23" ht="11.25" customHeight="1">
      <c r="A41" s="204">
        <v>17</v>
      </c>
      <c r="B41" s="207" t="str">
        <f>VLOOKUP(A41,'пр.взвешивания'!B6:E54,2,FALSE)</f>
        <v>ИВАНОВА Ирина Васильевна</v>
      </c>
      <c r="C41" s="174" t="str">
        <f>VLOOKUP(A41,'пр.взвешивания'!B6:F78,3,FALSE)</f>
        <v>03.07.93 КМС</v>
      </c>
      <c r="D41" s="176" t="str">
        <f>VLOOKUP(A41,'пр.взвешивания'!B6:G78,4,FALSE)</f>
        <v>ДВФО Приморский Владивосток МО</v>
      </c>
      <c r="E41" s="92">
        <v>4</v>
      </c>
      <c r="F41" s="46"/>
      <c r="G41" s="47">
        <v>4</v>
      </c>
      <c r="H41" s="48">
        <v>0</v>
      </c>
      <c r="I41" s="49">
        <v>0</v>
      </c>
      <c r="J41" s="189">
        <f>SUM(E41:I41)</f>
        <v>8</v>
      </c>
      <c r="K41" s="194">
        <v>3</v>
      </c>
      <c r="L41" s="90"/>
      <c r="V41" s="4"/>
      <c r="W41" s="4"/>
    </row>
    <row r="42" spans="1:23" ht="11.25" customHeight="1">
      <c r="A42" s="204"/>
      <c r="B42" s="206"/>
      <c r="C42" s="180"/>
      <c r="D42" s="184"/>
      <c r="E42" s="93" t="s">
        <v>140</v>
      </c>
      <c r="F42" s="38"/>
      <c r="G42" s="53" t="s">
        <v>158</v>
      </c>
      <c r="H42" s="41"/>
      <c r="I42" s="42"/>
      <c r="J42" s="189"/>
      <c r="K42" s="194"/>
      <c r="L42" s="91"/>
      <c r="M42" s="20" t="str">
        <f>HYPERLINK('[2]реквизиты'!$A$6)</f>
        <v>Гл. судья, судья МК</v>
      </c>
      <c r="N42" s="21"/>
      <c r="O42" s="115"/>
      <c r="P42" s="25"/>
      <c r="Q42" s="116"/>
      <c r="R42" s="117" t="str">
        <f>HYPERLINK('[2]реквизиты'!$G$6)</f>
        <v>Р.Г. Мухаметшин</v>
      </c>
      <c r="S42" s="25"/>
      <c r="V42" s="4"/>
      <c r="W42" s="4"/>
    </row>
    <row r="43" spans="1:23" ht="11.25" customHeight="1">
      <c r="A43" s="204">
        <v>18</v>
      </c>
      <c r="B43" s="207" t="str">
        <f>VLOOKUP(A43,'пр.взвешивания'!B6:E56,2,FALSE)</f>
        <v>БЕРДИНСКИХ Виктория Маратовна</v>
      </c>
      <c r="C43" s="174" t="str">
        <f>VLOOKUP(A43,'пр.взвешивания'!B6:F80,3,FALSE)</f>
        <v>09.10.93 1</v>
      </c>
      <c r="D43" s="176" t="str">
        <f>VLOOKUP(A43,'пр.взвешивания'!B6:G80,4,FALSE)</f>
        <v>СФО Красноярский Красноярск МО</v>
      </c>
      <c r="E43" s="92">
        <v>0</v>
      </c>
      <c r="F43" s="45">
        <v>0</v>
      </c>
      <c r="G43" s="55"/>
      <c r="H43" s="48">
        <v>0</v>
      </c>
      <c r="I43" s="49">
        <v>0</v>
      </c>
      <c r="J43" s="189">
        <f>SUM(E43:I43)</f>
        <v>0</v>
      </c>
      <c r="K43" s="194">
        <v>5</v>
      </c>
      <c r="L43" s="90"/>
      <c r="M43" s="21"/>
      <c r="N43" s="21"/>
      <c r="O43" s="115"/>
      <c r="P43" s="25"/>
      <c r="Q43" s="116"/>
      <c r="R43" s="118" t="str">
        <f>HYPERLINK('[2]реквизиты'!$G$7)</f>
        <v>/г. Краснокамск/</v>
      </c>
      <c r="S43" s="25"/>
      <c r="V43" s="4"/>
      <c r="W43" s="4"/>
    </row>
    <row r="44" spans="1:23" ht="11.25" customHeight="1">
      <c r="A44" s="204"/>
      <c r="B44" s="206"/>
      <c r="C44" s="180"/>
      <c r="D44" s="184"/>
      <c r="E44" s="93"/>
      <c r="F44" s="52"/>
      <c r="G44" s="43"/>
      <c r="H44" s="41"/>
      <c r="I44" s="42"/>
      <c r="J44" s="189"/>
      <c r="K44" s="194"/>
      <c r="L44" s="90"/>
      <c r="M44" s="8"/>
      <c r="N44" s="8"/>
      <c r="O44" s="99"/>
      <c r="P44" s="3"/>
      <c r="Q44" s="25"/>
      <c r="R44" s="25"/>
      <c r="S44" s="3"/>
      <c r="V44" s="4"/>
      <c r="W44" s="4"/>
    </row>
    <row r="45" spans="1:23" ht="11.25" customHeight="1">
      <c r="A45" s="204">
        <v>19</v>
      </c>
      <c r="B45" s="207" t="str">
        <f>VLOOKUP(A45,'пр.взвешивания'!B6:E58,2,FALSE)</f>
        <v>ЛЕБЕДЕВА Татьяна Андреевна</v>
      </c>
      <c r="C45" s="174" t="str">
        <f>VLOOKUP(A45,'пр.взвешивания'!B6:F82,3,FALSE)</f>
        <v>27.12.94 КМС</v>
      </c>
      <c r="D45" s="176" t="str">
        <f>VLOOKUP(A45,'пр.взвешивания'!B6:G82,4,FALSE)</f>
        <v>ПФО Оренбургская Кувандык МО</v>
      </c>
      <c r="E45" s="94">
        <v>3</v>
      </c>
      <c r="F45" s="57">
        <v>3.5</v>
      </c>
      <c r="G45" s="58">
        <v>3</v>
      </c>
      <c r="H45" s="59"/>
      <c r="I45" s="60">
        <v>0</v>
      </c>
      <c r="J45" s="189">
        <f>SUM(E45:I45)</f>
        <v>9.5</v>
      </c>
      <c r="K45" s="200">
        <v>2</v>
      </c>
      <c r="L45" s="91"/>
      <c r="M45" s="20" t="str">
        <f>HYPERLINK('[3]реквизиты'!$A$22)</f>
        <v>Гл. секретарь, судья МК</v>
      </c>
      <c r="N45" s="21"/>
      <c r="O45" s="115"/>
      <c r="P45" s="25"/>
      <c r="Q45" s="116"/>
      <c r="R45" s="117" t="str">
        <f>HYPERLINK('[2]реквизиты'!$G$8)</f>
        <v>Н.Ю. Глушкова</v>
      </c>
      <c r="S45" s="25"/>
      <c r="V45" s="4"/>
      <c r="W45" s="4"/>
    </row>
    <row r="46" spans="1:23" ht="11.25" customHeight="1">
      <c r="A46" s="204"/>
      <c r="B46" s="206"/>
      <c r="C46" s="180"/>
      <c r="D46" s="184"/>
      <c r="E46" s="93"/>
      <c r="F46" s="52"/>
      <c r="G46" s="53"/>
      <c r="H46" s="64"/>
      <c r="I46" s="65"/>
      <c r="J46" s="189"/>
      <c r="K46" s="194"/>
      <c r="L46" s="4"/>
      <c r="M46" s="24"/>
      <c r="N46" s="24"/>
      <c r="O46" s="119"/>
      <c r="P46" s="25"/>
      <c r="Q46" s="25"/>
      <c r="R46" s="118" t="str">
        <f>HYPERLINK('[2]реквизиты'!$G$9)</f>
        <v>/г. Рязань/</v>
      </c>
      <c r="S46" s="25"/>
      <c r="V46" s="4"/>
      <c r="W46" s="4"/>
    </row>
    <row r="47" spans="1:23" ht="11.25" customHeight="1">
      <c r="A47" s="204">
        <v>20</v>
      </c>
      <c r="B47" s="207" t="str">
        <f>VLOOKUP(A47,'пр.взвешивания'!B6:E45,2,FALSE)</f>
        <v>ЗЮКИНА Елена Владимировна</v>
      </c>
      <c r="C47" s="174" t="str">
        <f>VLOOKUP(A47,'пр.взвешивания'!B6:F84,3,FALSE)</f>
        <v>27.01.94 КМС</v>
      </c>
      <c r="D47" s="176" t="str">
        <f>VLOOKUP(A47,'пр.взвешивания'!B6:G84,4,FALSE)</f>
        <v>ЦФО Тульская Тула МО</v>
      </c>
      <c r="E47" s="92">
        <v>4</v>
      </c>
      <c r="F47" s="45">
        <v>4</v>
      </c>
      <c r="G47" s="47">
        <v>4</v>
      </c>
      <c r="H47" s="48">
        <v>4</v>
      </c>
      <c r="I47" s="69"/>
      <c r="J47" s="189">
        <f>SUM(E47:I47)</f>
        <v>16</v>
      </c>
      <c r="K47" s="194">
        <v>1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1.25" customHeight="1" thickBot="1">
      <c r="A48" s="209"/>
      <c r="B48" s="210"/>
      <c r="C48" s="175"/>
      <c r="D48" s="177"/>
      <c r="E48" s="95" t="s">
        <v>157</v>
      </c>
      <c r="F48" s="74" t="s">
        <v>161</v>
      </c>
      <c r="G48" s="75" t="s">
        <v>151</v>
      </c>
      <c r="H48" s="76" t="s">
        <v>141</v>
      </c>
      <c r="I48" s="77"/>
      <c r="J48" s="190"/>
      <c r="K48" s="201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16"/>
      <c r="D49" s="4"/>
      <c r="E49" s="4"/>
      <c r="F49" s="4"/>
      <c r="G49" s="4"/>
      <c r="H49" s="4"/>
      <c r="I49" s="4"/>
      <c r="J49" s="1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16"/>
      <c r="D50" s="4"/>
      <c r="E50" s="4"/>
      <c r="F50" s="4"/>
      <c r="G50" s="4"/>
      <c r="H50" s="4"/>
      <c r="I50" s="4"/>
      <c r="J50" s="15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4"/>
      <c r="B51" s="4"/>
      <c r="C51" s="16"/>
      <c r="D51" s="4"/>
      <c r="E51" s="4"/>
      <c r="F51" s="4"/>
      <c r="G51" s="4"/>
      <c r="H51" s="4"/>
      <c r="I51" s="4"/>
      <c r="J51" s="15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4"/>
      <c r="B52" s="4"/>
      <c r="C52" s="16"/>
      <c r="D52" s="4"/>
      <c r="E52" s="4"/>
      <c r="F52" s="4"/>
      <c r="G52" s="4"/>
      <c r="H52" s="4"/>
      <c r="I52" s="4"/>
      <c r="J52" s="15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4"/>
      <c r="B53" s="4"/>
      <c r="C53" s="16"/>
      <c r="D53" s="4"/>
      <c r="E53" s="4"/>
      <c r="F53" s="4"/>
      <c r="G53" s="4"/>
      <c r="H53" s="4"/>
      <c r="I53" s="4"/>
      <c r="J53" s="15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4"/>
      <c r="B54" s="4"/>
      <c r="C54" s="16"/>
      <c r="D54" s="4"/>
      <c r="E54" s="4"/>
      <c r="F54" s="4"/>
      <c r="G54" s="4"/>
      <c r="H54" s="4"/>
      <c r="I54" s="4"/>
      <c r="J54" s="15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2" ht="12.75">
      <c r="A55" s="5"/>
      <c r="B55" s="5"/>
      <c r="C55" s="96"/>
      <c r="D55" s="5"/>
      <c r="E55" s="5"/>
      <c r="F55" s="5"/>
      <c r="G55" s="5"/>
      <c r="H55" s="5"/>
      <c r="I55" s="5"/>
      <c r="J55" s="97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2.75">
      <c r="A56" s="5"/>
      <c r="B56" s="5"/>
      <c r="C56" s="96"/>
      <c r="D56" s="5"/>
      <c r="E56" s="5"/>
      <c r="F56" s="5"/>
      <c r="G56" s="5"/>
      <c r="H56" s="5"/>
      <c r="I56" s="5"/>
      <c r="J56" s="97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2.75">
      <c r="A57" s="5"/>
      <c r="B57" s="5"/>
      <c r="C57" s="96"/>
      <c r="D57" s="5"/>
      <c r="E57" s="5"/>
      <c r="F57" s="5"/>
      <c r="G57" s="5"/>
      <c r="H57" s="5"/>
      <c r="I57" s="5"/>
      <c r="J57" s="97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2.75">
      <c r="A58" s="5"/>
      <c r="B58" s="5"/>
      <c r="C58" s="96"/>
      <c r="D58" s="5"/>
      <c r="E58" s="5"/>
      <c r="F58" s="5"/>
      <c r="G58" s="5"/>
      <c r="H58" s="5"/>
      <c r="I58" s="5"/>
      <c r="J58" s="97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2.75">
      <c r="A59" s="5"/>
      <c r="B59" s="5"/>
      <c r="C59" s="96"/>
      <c r="D59" s="5"/>
      <c r="E59" s="5"/>
      <c r="F59" s="5"/>
      <c r="G59" s="5"/>
      <c r="H59" s="5"/>
      <c r="I59" s="5"/>
      <c r="J59" s="97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2.75">
      <c r="A60" s="5"/>
      <c r="B60" s="5"/>
      <c r="C60" s="96"/>
      <c r="D60" s="5"/>
      <c r="E60" s="5"/>
      <c r="F60" s="5"/>
      <c r="G60" s="5"/>
      <c r="H60" s="5"/>
      <c r="I60" s="5"/>
      <c r="J60" s="97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2.75">
      <c r="A61" s="5"/>
      <c r="B61" s="5"/>
      <c r="C61" s="96"/>
      <c r="D61" s="5"/>
      <c r="E61" s="5"/>
      <c r="F61" s="5"/>
      <c r="G61" s="5"/>
      <c r="H61" s="5"/>
      <c r="I61" s="5"/>
      <c r="J61" s="97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2.75">
      <c r="A62" s="5"/>
      <c r="B62" s="5"/>
      <c r="C62" s="96"/>
      <c r="D62" s="5"/>
      <c r="E62" s="5"/>
      <c r="F62" s="5"/>
      <c r="G62" s="5"/>
      <c r="H62" s="5"/>
      <c r="I62" s="5"/>
      <c r="J62" s="97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2.75">
      <c r="A63" s="5"/>
      <c r="B63" s="5"/>
      <c r="C63" s="96"/>
      <c r="D63" s="5"/>
      <c r="E63" s="5"/>
      <c r="F63" s="5"/>
      <c r="G63" s="5"/>
      <c r="H63" s="5"/>
      <c r="I63" s="5"/>
      <c r="J63" s="97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2.75">
      <c r="A64" s="5"/>
      <c r="B64" s="5"/>
      <c r="C64" s="96"/>
      <c r="D64" s="5"/>
      <c r="E64" s="5"/>
      <c r="F64" s="5"/>
      <c r="G64" s="5"/>
      <c r="H64" s="5"/>
      <c r="I64" s="5"/>
      <c r="J64" s="97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2.75">
      <c r="A65" s="5"/>
      <c r="B65" s="5"/>
      <c r="C65" s="96"/>
      <c r="D65" s="5"/>
      <c r="E65" s="5"/>
      <c r="F65" s="5"/>
      <c r="G65" s="5"/>
      <c r="H65" s="5"/>
      <c r="I65" s="5"/>
      <c r="J65" s="97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2.75">
      <c r="A66" s="5"/>
      <c r="B66" s="5"/>
      <c r="C66" s="96"/>
      <c r="D66" s="5"/>
      <c r="E66" s="5"/>
      <c r="F66" s="5"/>
      <c r="G66" s="5"/>
      <c r="H66" s="5"/>
      <c r="I66" s="5"/>
      <c r="J66" s="97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2.75">
      <c r="A67" s="5"/>
      <c r="B67" s="5"/>
      <c r="C67" s="96"/>
      <c r="D67" s="5"/>
      <c r="E67" s="5"/>
      <c r="F67" s="5"/>
      <c r="G67" s="5"/>
      <c r="H67" s="5"/>
      <c r="I67" s="5"/>
      <c r="J67" s="97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2.75">
      <c r="A68" s="5"/>
      <c r="B68" s="5"/>
      <c r="C68" s="96"/>
      <c r="D68" s="5"/>
      <c r="E68" s="5"/>
      <c r="F68" s="5"/>
      <c r="G68" s="5"/>
      <c r="H68" s="5"/>
      <c r="I68" s="5"/>
      <c r="J68" s="97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2.75">
      <c r="A69" s="5"/>
      <c r="B69" s="5"/>
      <c r="C69" s="96"/>
      <c r="D69" s="5"/>
      <c r="E69" s="5"/>
      <c r="F69" s="5"/>
      <c r="G69" s="5"/>
      <c r="H69" s="5"/>
      <c r="I69" s="5"/>
      <c r="J69" s="97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2.75">
      <c r="A70" s="5"/>
      <c r="B70" s="5"/>
      <c r="C70" s="9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2.75">
      <c r="A71" s="5"/>
      <c r="B71" s="5"/>
      <c r="C71" s="9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2.75">
      <c r="A72" s="5"/>
      <c r="B72" s="5"/>
      <c r="C72" s="96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2.75">
      <c r="A73" s="5"/>
      <c r="B73" s="5"/>
      <c r="C73" s="9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2.75">
      <c r="A74" s="5"/>
      <c r="B74" s="5"/>
      <c r="C74" s="9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</sheetData>
  <mergeCells count="203">
    <mergeCell ref="O17:O18"/>
    <mergeCell ref="T17:T18"/>
    <mergeCell ref="L19:L20"/>
    <mergeCell ref="M19:M20"/>
    <mergeCell ref="T19:T20"/>
    <mergeCell ref="L12:L13"/>
    <mergeCell ref="M12:M13"/>
    <mergeCell ref="L17:L18"/>
    <mergeCell ref="M17:M18"/>
    <mergeCell ref="J8:J9"/>
    <mergeCell ref="K8:K9"/>
    <mergeCell ref="T6:T7"/>
    <mergeCell ref="U6:U7"/>
    <mergeCell ref="T8:T9"/>
    <mergeCell ref="U8:U9"/>
    <mergeCell ref="M6:M7"/>
    <mergeCell ref="N6:N7"/>
    <mergeCell ref="O6:O7"/>
    <mergeCell ref="L8:L9"/>
    <mergeCell ref="L10:L11"/>
    <mergeCell ref="M10:M11"/>
    <mergeCell ref="J10:J11"/>
    <mergeCell ref="K10:K11"/>
    <mergeCell ref="J12:J13"/>
    <mergeCell ref="A4:A5"/>
    <mergeCell ref="B4:B5"/>
    <mergeCell ref="C4:C5"/>
    <mergeCell ref="D4:D5"/>
    <mergeCell ref="J4:J5"/>
    <mergeCell ref="A8:A9"/>
    <mergeCell ref="B8:B9"/>
    <mergeCell ref="C8:C9"/>
    <mergeCell ref="D8:D9"/>
    <mergeCell ref="U17:U18"/>
    <mergeCell ref="T10:T11"/>
    <mergeCell ref="U10:U11"/>
    <mergeCell ref="N12:N13"/>
    <mergeCell ref="O12:O13"/>
    <mergeCell ref="T12:T13"/>
    <mergeCell ref="U12:U13"/>
    <mergeCell ref="N10:N11"/>
    <mergeCell ref="O10:O11"/>
    <mergeCell ref="N17:N18"/>
    <mergeCell ref="M8:M9"/>
    <mergeCell ref="N8:N9"/>
    <mergeCell ref="O8:O9"/>
    <mergeCell ref="K4:K5"/>
    <mergeCell ref="J6:J7"/>
    <mergeCell ref="K6:K7"/>
    <mergeCell ref="A6:A7"/>
    <mergeCell ref="B6:B7"/>
    <mergeCell ref="C6:C7"/>
    <mergeCell ref="D6:D7"/>
    <mergeCell ref="E4:I4"/>
    <mergeCell ref="A10:A11"/>
    <mergeCell ref="B10:B11"/>
    <mergeCell ref="C10:C11"/>
    <mergeCell ref="D10:D11"/>
    <mergeCell ref="P4:S4"/>
    <mergeCell ref="T4:T5"/>
    <mergeCell ref="U4:U5"/>
    <mergeCell ref="K14:K15"/>
    <mergeCell ref="K12:K13"/>
    <mergeCell ref="L4:L5"/>
    <mergeCell ref="M4:M5"/>
    <mergeCell ref="N4:N5"/>
    <mergeCell ref="O4:O5"/>
    <mergeCell ref="L6:L7"/>
    <mergeCell ref="A12:A13"/>
    <mergeCell ref="B12:B13"/>
    <mergeCell ref="K45:K46"/>
    <mergeCell ref="A47:A48"/>
    <mergeCell ref="B47:B48"/>
    <mergeCell ref="C47:C48"/>
    <mergeCell ref="D47:D48"/>
    <mergeCell ref="J47:J48"/>
    <mergeCell ref="K47:K48"/>
    <mergeCell ref="C45:C46"/>
    <mergeCell ref="D45:D46"/>
    <mergeCell ref="A17:A18"/>
    <mergeCell ref="J45:J46"/>
    <mergeCell ref="A21:A22"/>
    <mergeCell ref="B21:B22"/>
    <mergeCell ref="A45:A46"/>
    <mergeCell ref="B45:B46"/>
    <mergeCell ref="J41:J42"/>
    <mergeCell ref="D41:D42"/>
    <mergeCell ref="J39:J40"/>
    <mergeCell ref="K41:K42"/>
    <mergeCell ref="A43:A44"/>
    <mergeCell ref="B43:B44"/>
    <mergeCell ref="C43:C44"/>
    <mergeCell ref="D43:D44"/>
    <mergeCell ref="J43:J44"/>
    <mergeCell ref="K43:K44"/>
    <mergeCell ref="A41:A42"/>
    <mergeCell ref="B41:B42"/>
    <mergeCell ref="C41:C42"/>
    <mergeCell ref="K39:K40"/>
    <mergeCell ref="A39:A40"/>
    <mergeCell ref="B39:B40"/>
    <mergeCell ref="C39:C40"/>
    <mergeCell ref="D39:D40"/>
    <mergeCell ref="J36:J37"/>
    <mergeCell ref="K36:K37"/>
    <mergeCell ref="A36:A37"/>
    <mergeCell ref="A34:A35"/>
    <mergeCell ref="B34:B35"/>
    <mergeCell ref="C34:C35"/>
    <mergeCell ref="D34:D35"/>
    <mergeCell ref="B36:B37"/>
    <mergeCell ref="C36:C37"/>
    <mergeCell ref="D36:D37"/>
    <mergeCell ref="J32:J33"/>
    <mergeCell ref="D32:D33"/>
    <mergeCell ref="K32:K33"/>
    <mergeCell ref="K34:K35"/>
    <mergeCell ref="J34:J35"/>
    <mergeCell ref="J30:J31"/>
    <mergeCell ref="K30:K31"/>
    <mergeCell ref="C30:C31"/>
    <mergeCell ref="D30:D31"/>
    <mergeCell ref="B28:B29"/>
    <mergeCell ref="A30:A31"/>
    <mergeCell ref="B30:B31"/>
    <mergeCell ref="C32:C33"/>
    <mergeCell ref="A32:A33"/>
    <mergeCell ref="B32:B33"/>
    <mergeCell ref="J28:J29"/>
    <mergeCell ref="K28:K29"/>
    <mergeCell ref="K21:K22"/>
    <mergeCell ref="D23:D24"/>
    <mergeCell ref="K23:K24"/>
    <mergeCell ref="J25:J26"/>
    <mergeCell ref="K25:K26"/>
    <mergeCell ref="D25:D26"/>
    <mergeCell ref="A14:A15"/>
    <mergeCell ref="C28:C29"/>
    <mergeCell ref="D28:D29"/>
    <mergeCell ref="D14:D15"/>
    <mergeCell ref="A23:A24"/>
    <mergeCell ref="B23:B24"/>
    <mergeCell ref="A25:A26"/>
    <mergeCell ref="B25:B26"/>
    <mergeCell ref="C25:C26"/>
    <mergeCell ref="A28:A29"/>
    <mergeCell ref="J14:J15"/>
    <mergeCell ref="J17:J18"/>
    <mergeCell ref="J21:J22"/>
    <mergeCell ref="C23:C24"/>
    <mergeCell ref="C21:C22"/>
    <mergeCell ref="D21:D22"/>
    <mergeCell ref="J23:J24"/>
    <mergeCell ref="B14:B15"/>
    <mergeCell ref="C14:C15"/>
    <mergeCell ref="C12:C13"/>
    <mergeCell ref="D12:D13"/>
    <mergeCell ref="K17:K18"/>
    <mergeCell ref="A19:A20"/>
    <mergeCell ref="B19:B20"/>
    <mergeCell ref="C19:C20"/>
    <mergeCell ref="D19:D20"/>
    <mergeCell ref="J19:J20"/>
    <mergeCell ref="K19:K20"/>
    <mergeCell ref="B17:B18"/>
    <mergeCell ref="C17:C18"/>
    <mergeCell ref="D17:D18"/>
    <mergeCell ref="O28:O29"/>
    <mergeCell ref="U19:U20"/>
    <mergeCell ref="O21:O22"/>
    <mergeCell ref="N19:N20"/>
    <mergeCell ref="O19:O20"/>
    <mergeCell ref="T21:T22"/>
    <mergeCell ref="U21:U22"/>
    <mergeCell ref="N21:N22"/>
    <mergeCell ref="T23:T24"/>
    <mergeCell ref="U23:U24"/>
    <mergeCell ref="L21:L22"/>
    <mergeCell ref="M21:M22"/>
    <mergeCell ref="O23:O24"/>
    <mergeCell ref="L23:L24"/>
    <mergeCell ref="M23:M24"/>
    <mergeCell ref="N23:N24"/>
    <mergeCell ref="B2:J2"/>
    <mergeCell ref="B3:K3"/>
    <mergeCell ref="O32:O33"/>
    <mergeCell ref="L30:L31"/>
    <mergeCell ref="M30:M31"/>
    <mergeCell ref="N30:N31"/>
    <mergeCell ref="O30:O31"/>
    <mergeCell ref="L28:L29"/>
    <mergeCell ref="M28:M29"/>
    <mergeCell ref="N28:N29"/>
    <mergeCell ref="A1:U1"/>
    <mergeCell ref="K2:U2"/>
    <mergeCell ref="P3:U3"/>
    <mergeCell ref="L34:L35"/>
    <mergeCell ref="M34:M35"/>
    <mergeCell ref="N34:N35"/>
    <mergeCell ref="O34:O35"/>
    <mergeCell ref="L32:L33"/>
    <mergeCell ref="M32:M33"/>
    <mergeCell ref="N32:N33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J40"/>
  <sheetViews>
    <sheetView workbookViewId="0" topLeftCell="A29">
      <selection activeCell="A29" sqref="A29:I40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106" t="str">
        <f>HYPERLINK('пр.взвешивания'!E3)</f>
        <v>в.к.    60         кг.</v>
      </c>
    </row>
    <row r="2" ht="12.75">
      <c r="C2" s="6" t="s">
        <v>29</v>
      </c>
    </row>
    <row r="3" ht="12.75">
      <c r="C3" s="7" t="s">
        <v>30</v>
      </c>
    </row>
    <row r="4" spans="1:9" ht="12.75" customHeight="1">
      <c r="A4" s="220" t="s">
        <v>31</v>
      </c>
      <c r="B4" s="220" t="s">
        <v>0</v>
      </c>
      <c r="C4" s="137" t="s">
        <v>1</v>
      </c>
      <c r="D4" s="220" t="s">
        <v>2</v>
      </c>
      <c r="E4" s="220" t="s">
        <v>3</v>
      </c>
      <c r="F4" s="220" t="s">
        <v>13</v>
      </c>
      <c r="G4" s="220" t="s">
        <v>14</v>
      </c>
      <c r="H4" s="220" t="s">
        <v>15</v>
      </c>
      <c r="I4" s="220" t="s">
        <v>16</v>
      </c>
    </row>
    <row r="5" spans="1:9" ht="12.75">
      <c r="A5" s="136"/>
      <c r="B5" s="136"/>
      <c r="C5" s="136"/>
      <c r="D5" s="136"/>
      <c r="E5" s="136"/>
      <c r="F5" s="136"/>
      <c r="G5" s="136"/>
      <c r="H5" s="136"/>
      <c r="I5" s="136"/>
    </row>
    <row r="6" spans="1:9" ht="12.75">
      <c r="A6" s="224"/>
      <c r="B6" s="227">
        <v>8</v>
      </c>
      <c r="C6" s="221" t="str">
        <f>VLOOKUP(B6,'пр.взвешивания'!B6:G45,2,FALSE)</f>
        <v>КОНДРАТЕНКО Ольга Сергеевна</v>
      </c>
      <c r="D6" s="221" t="str">
        <f>VLOOKUP(B6,'пр.взвешивания'!B6:H45,3,FALSE)</f>
        <v>22.11.93 КМС</v>
      </c>
      <c r="E6" s="221" t="str">
        <f>VLOOKUP(B6,'пр.взвешивания'!B6:I45,4,FALSE)</f>
        <v>МОСКВА С-70 </v>
      </c>
      <c r="F6" s="222"/>
      <c r="G6" s="225"/>
      <c r="H6" s="226"/>
      <c r="I6" s="220"/>
    </row>
    <row r="7" spans="1:9" ht="12.75">
      <c r="A7" s="224"/>
      <c r="B7" s="220"/>
      <c r="C7" s="221"/>
      <c r="D7" s="221"/>
      <c r="E7" s="221"/>
      <c r="F7" s="222"/>
      <c r="G7" s="222"/>
      <c r="H7" s="226"/>
      <c r="I7" s="220"/>
    </row>
    <row r="8" spans="1:9" ht="12.75">
      <c r="A8" s="223"/>
      <c r="B8" s="227">
        <v>11</v>
      </c>
      <c r="C8" s="221" t="str">
        <f>VLOOKUP(B8,'пр.взвешивания'!B6:G47,2,FALSE)</f>
        <v>ШКВАРУНЕЦ Мария Александровна</v>
      </c>
      <c r="D8" s="221" t="str">
        <f>VLOOKUP(B8,'пр.взвешивания'!B6:H47,3,FALSE)</f>
        <v>20.03.93 КМС</v>
      </c>
      <c r="E8" s="221" t="str">
        <f>VLOOKUP(B8,'пр.взвешивания'!B6:I47,4,FALSE)</f>
        <v>МОСКВА МКС</v>
      </c>
      <c r="F8" s="222"/>
      <c r="G8" s="222"/>
      <c r="H8" s="220"/>
      <c r="I8" s="220"/>
    </row>
    <row r="9" spans="1:9" ht="12.75">
      <c r="A9" s="223"/>
      <c r="B9" s="220"/>
      <c r="C9" s="221"/>
      <c r="D9" s="221"/>
      <c r="E9" s="221"/>
      <c r="F9" s="222"/>
      <c r="G9" s="222"/>
      <c r="H9" s="220"/>
      <c r="I9" s="220"/>
    </row>
    <row r="10" ht="24.75" customHeight="1">
      <c r="E10" s="8" t="s">
        <v>32</v>
      </c>
    </row>
    <row r="11" spans="5:9" ht="24.75" customHeight="1">
      <c r="E11" s="8" t="s">
        <v>7</v>
      </c>
      <c r="F11" s="9"/>
      <c r="G11" s="9"/>
      <c r="H11" s="9"/>
      <c r="I11" s="9"/>
    </row>
    <row r="12" ht="24.75" customHeight="1">
      <c r="E12" s="8" t="s">
        <v>8</v>
      </c>
    </row>
    <row r="13" spans="5:9" ht="24.75" customHeight="1">
      <c r="E13" s="8" t="s">
        <v>8</v>
      </c>
      <c r="F13" s="9"/>
      <c r="G13" s="9"/>
      <c r="H13" s="9"/>
      <c r="I13" s="9"/>
    </row>
    <row r="14" spans="5:9" ht="17.25" customHeight="1">
      <c r="E14" s="8"/>
      <c r="F14" s="3"/>
      <c r="G14" s="3"/>
      <c r="H14" s="3"/>
      <c r="I14" s="3"/>
    </row>
    <row r="15" spans="3:6" ht="17.25" customHeight="1">
      <c r="C15" s="6" t="s">
        <v>29</v>
      </c>
      <c r="F15" s="106" t="str">
        <f>HYPERLINK('пр.взвешивания'!E3)</f>
        <v>в.к.    60         кг.</v>
      </c>
    </row>
    <row r="16" ht="12.75">
      <c r="C16" s="7" t="s">
        <v>30</v>
      </c>
    </row>
    <row r="17" spans="1:9" ht="12.75" customHeight="1">
      <c r="A17" s="220" t="s">
        <v>31</v>
      </c>
      <c r="B17" s="220" t="s">
        <v>0</v>
      </c>
      <c r="C17" s="137" t="s">
        <v>1</v>
      </c>
      <c r="D17" s="220" t="s">
        <v>2</v>
      </c>
      <c r="E17" s="220" t="s">
        <v>3</v>
      </c>
      <c r="F17" s="220" t="s">
        <v>13</v>
      </c>
      <c r="G17" s="220" t="s">
        <v>14</v>
      </c>
      <c r="H17" s="220" t="s">
        <v>15</v>
      </c>
      <c r="I17" s="220" t="s">
        <v>16</v>
      </c>
    </row>
    <row r="18" spans="1:9" ht="12.75">
      <c r="A18" s="136"/>
      <c r="B18" s="136"/>
      <c r="C18" s="136"/>
      <c r="D18" s="136"/>
      <c r="E18" s="136"/>
      <c r="F18" s="136"/>
      <c r="G18" s="136"/>
      <c r="H18" s="136"/>
      <c r="I18" s="136"/>
    </row>
    <row r="19" spans="1:9" ht="12.75">
      <c r="A19" s="224"/>
      <c r="B19" s="227">
        <v>20</v>
      </c>
      <c r="C19" s="221" t="str">
        <f>VLOOKUP(B19,'пр.взвешивания'!B6:G58,2,FALSE)</f>
        <v>ЗЮКИНА Елена Владимировна</v>
      </c>
      <c r="D19" s="221" t="str">
        <f>VLOOKUP(B19,'пр.взвешивания'!B6:H58,3,FALSE)</f>
        <v>27.01.94 КМС</v>
      </c>
      <c r="E19" s="221" t="str">
        <f>VLOOKUP(B19,'пр.взвешивания'!B6:I58,4,FALSE)</f>
        <v>ЦФО Тульская Тула МО</v>
      </c>
      <c r="F19" s="222"/>
      <c r="G19" s="225"/>
      <c r="H19" s="226"/>
      <c r="I19" s="220"/>
    </row>
    <row r="20" spans="1:9" ht="12.75">
      <c r="A20" s="224"/>
      <c r="B20" s="220"/>
      <c r="C20" s="221"/>
      <c r="D20" s="221"/>
      <c r="E20" s="221"/>
      <c r="F20" s="222"/>
      <c r="G20" s="222"/>
      <c r="H20" s="226"/>
      <c r="I20" s="220"/>
    </row>
    <row r="21" spans="1:9" ht="12.75" customHeight="1">
      <c r="A21" s="223"/>
      <c r="B21" s="227">
        <v>4</v>
      </c>
      <c r="C21" s="221" t="str">
        <f>VLOOKUP(B21,'пр.взвешивания'!B6:G60,2,FALSE)</f>
        <v>МЕНЯЙКИНА Кристина Евгеньевна</v>
      </c>
      <c r="D21" s="221" t="str">
        <f>VLOOKUP(B21,'пр.взвешивания'!B6:H60,3,FALSE)</f>
        <v>19.04.94  1</v>
      </c>
      <c r="E21" s="221" t="str">
        <f>VLOOKUP(B21,'пр.взвешивания'!B6:I60,4,FALSE)</f>
        <v>СФО Новосибирская Новосибирск МО</v>
      </c>
      <c r="F21" s="222"/>
      <c r="G21" s="222"/>
      <c r="H21" s="220"/>
      <c r="I21" s="220"/>
    </row>
    <row r="22" spans="1:9" ht="12.75">
      <c r="A22" s="223"/>
      <c r="B22" s="220"/>
      <c r="C22" s="221"/>
      <c r="D22" s="221"/>
      <c r="E22" s="221"/>
      <c r="F22" s="222"/>
      <c r="G22" s="222"/>
      <c r="H22" s="220"/>
      <c r="I22" s="220"/>
    </row>
    <row r="23" ht="24.75" customHeight="1">
      <c r="E23" s="8" t="s">
        <v>32</v>
      </c>
    </row>
    <row r="24" spans="5:9" ht="24.75" customHeight="1">
      <c r="E24" s="8" t="s">
        <v>7</v>
      </c>
      <c r="F24" s="9"/>
      <c r="G24" s="9"/>
      <c r="H24" s="9"/>
      <c r="I24" s="9"/>
    </row>
    <row r="25" ht="24.75" customHeight="1">
      <c r="E25" s="8" t="s">
        <v>8</v>
      </c>
    </row>
    <row r="26" spans="5:9" ht="24.75" customHeight="1">
      <c r="E26" s="8" t="s">
        <v>8</v>
      </c>
      <c r="F26" s="9"/>
      <c r="G26" s="9"/>
      <c r="H26" s="9"/>
      <c r="I26" s="9"/>
    </row>
    <row r="27" ht="24.75" customHeight="1"/>
    <row r="28" ht="24.75" customHeight="1"/>
    <row r="29" spans="3:6" ht="33.75" customHeight="1">
      <c r="C29" s="10" t="s">
        <v>26</v>
      </c>
      <c r="F29" s="106" t="str">
        <f>HYPERLINK('пр.взвешивания'!E3)</f>
        <v>в.к.    60         кг.</v>
      </c>
    </row>
    <row r="30" spans="1:9" ht="12.75" customHeight="1">
      <c r="A30" s="220" t="s">
        <v>31</v>
      </c>
      <c r="B30" s="220" t="s">
        <v>0</v>
      </c>
      <c r="C30" s="137" t="s">
        <v>1</v>
      </c>
      <c r="D30" s="220" t="s">
        <v>2</v>
      </c>
      <c r="E30" s="220" t="s">
        <v>3</v>
      </c>
      <c r="F30" s="220" t="s">
        <v>13</v>
      </c>
      <c r="G30" s="220" t="s">
        <v>14</v>
      </c>
      <c r="H30" s="220" t="s">
        <v>15</v>
      </c>
      <c r="I30" s="220" t="s">
        <v>16</v>
      </c>
    </row>
    <row r="31" spans="1:9" ht="12.75">
      <c r="A31" s="136"/>
      <c r="B31" s="136"/>
      <c r="C31" s="136"/>
      <c r="D31" s="136"/>
      <c r="E31" s="136"/>
      <c r="F31" s="136"/>
      <c r="G31" s="136"/>
      <c r="H31" s="136"/>
      <c r="I31" s="136"/>
    </row>
    <row r="32" spans="1:9" ht="12.75">
      <c r="A32" s="224"/>
      <c r="B32" s="220">
        <v>8</v>
      </c>
      <c r="C32" s="221" t="str">
        <f>VLOOKUP(B32,'пр.взвешивания'!B6:G71,2,FALSE)</f>
        <v>КОНДРАТЕНКО Ольга Сергеевна</v>
      </c>
      <c r="D32" s="221" t="str">
        <f>VLOOKUP(B32,'пр.взвешивания'!B6:H71,3,FALSE)</f>
        <v>22.11.93 КМС</v>
      </c>
      <c r="E32" s="221" t="str">
        <f>VLOOKUP(B32,'пр.взвешивания'!B6:I71,4,FALSE)</f>
        <v>МОСКВА С-70 </v>
      </c>
      <c r="F32" s="222"/>
      <c r="G32" s="225"/>
      <c r="H32" s="226"/>
      <c r="I32" s="220"/>
    </row>
    <row r="33" spans="1:9" ht="12.75">
      <c r="A33" s="224"/>
      <c r="B33" s="220"/>
      <c r="C33" s="221"/>
      <c r="D33" s="221"/>
      <c r="E33" s="221"/>
      <c r="F33" s="222"/>
      <c r="G33" s="222"/>
      <c r="H33" s="226"/>
      <c r="I33" s="220"/>
    </row>
    <row r="34" spans="1:9" ht="12.75">
      <c r="A34" s="223"/>
      <c r="B34" s="220">
        <v>4</v>
      </c>
      <c r="C34" s="221" t="str">
        <f>VLOOKUP(B34,'пр.взвешивания'!B6:G73,2,FALSE)</f>
        <v>МЕНЯЙКИНА Кристина Евгеньевна</v>
      </c>
      <c r="D34" s="221" t="str">
        <f>VLOOKUP(B34,'пр.взвешивания'!B6:H73,3,FALSE)</f>
        <v>19.04.94  1</v>
      </c>
      <c r="E34" s="221" t="str">
        <f>VLOOKUP(B34,'пр.взвешивания'!B6:I73,4,FALSE)</f>
        <v>СФО Новосибирская Новосибирск МО</v>
      </c>
      <c r="F34" s="222"/>
      <c r="G34" s="222"/>
      <c r="H34" s="220"/>
      <c r="I34" s="220"/>
    </row>
    <row r="35" spans="1:9" ht="12.75">
      <c r="A35" s="223"/>
      <c r="B35" s="220"/>
      <c r="C35" s="221"/>
      <c r="D35" s="221"/>
      <c r="E35" s="221"/>
      <c r="F35" s="222"/>
      <c r="G35" s="222"/>
      <c r="H35" s="220"/>
      <c r="I35" s="220"/>
    </row>
    <row r="36" ht="39.75" customHeight="1">
      <c r="E36" s="8" t="s">
        <v>32</v>
      </c>
    </row>
    <row r="37" spans="5:9" ht="24.75" customHeight="1">
      <c r="E37" s="8" t="s">
        <v>7</v>
      </c>
      <c r="F37" s="9"/>
      <c r="G37" s="9"/>
      <c r="H37" s="9"/>
      <c r="I37" s="9"/>
    </row>
    <row r="38" ht="24.75" customHeight="1">
      <c r="E38" s="8" t="s">
        <v>8</v>
      </c>
    </row>
    <row r="39" spans="5:9" ht="24.75" customHeight="1">
      <c r="E39" s="8"/>
      <c r="F39" s="1"/>
      <c r="G39" s="1"/>
      <c r="H39" s="1"/>
      <c r="I39" s="1"/>
    </row>
    <row r="40" spans="5:10" ht="24.75" customHeight="1">
      <c r="E40" s="3"/>
      <c r="F40" s="3"/>
      <c r="G40" s="3"/>
      <c r="H40" s="3"/>
      <c r="I40" s="3"/>
      <c r="J40" s="3"/>
    </row>
    <row r="41" ht="24.75" customHeight="1"/>
    <row r="42" ht="24.75" customHeight="1"/>
    <row r="43" ht="24.75" customHeight="1"/>
    <row r="44" ht="24.75" customHeight="1"/>
    <row r="45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A34:A35"/>
    <mergeCell ref="B34:B35"/>
    <mergeCell ref="C34:C35"/>
    <mergeCell ref="D34:D35"/>
    <mergeCell ref="I34:I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R229"/>
  <sheetViews>
    <sheetView workbookViewId="0" topLeftCell="F131">
      <selection activeCell="I131" sqref="I131:P150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15" customHeight="1">
      <c r="A1" s="240" t="s">
        <v>34</v>
      </c>
      <c r="B1" s="240"/>
      <c r="C1" s="240"/>
      <c r="D1" s="240"/>
      <c r="E1" s="240"/>
      <c r="F1" s="240"/>
      <c r="G1" s="240"/>
      <c r="H1" s="240"/>
      <c r="I1" s="240" t="s">
        <v>34</v>
      </c>
      <c r="J1" s="240"/>
      <c r="K1" s="240"/>
      <c r="L1" s="240"/>
      <c r="M1" s="240"/>
      <c r="N1" s="240"/>
      <c r="O1" s="240"/>
      <c r="P1" s="240"/>
      <c r="Q1" s="4"/>
    </row>
    <row r="2" spans="1:17" ht="17.25" customHeight="1">
      <c r="A2" s="105" t="s">
        <v>9</v>
      </c>
      <c r="B2" s="104" t="s">
        <v>17</v>
      </c>
      <c r="C2" s="104"/>
      <c r="D2" s="104"/>
      <c r="E2" s="78" t="str">
        <f>HYPERLINK('пр.взвешивания'!E3)</f>
        <v>в.к.    60         кг.</v>
      </c>
      <c r="F2" s="104"/>
      <c r="G2" s="104"/>
      <c r="H2" s="104"/>
      <c r="I2" s="105" t="s">
        <v>11</v>
      </c>
      <c r="J2" s="104" t="s">
        <v>17</v>
      </c>
      <c r="K2" s="104"/>
      <c r="L2" s="104"/>
      <c r="M2" s="78" t="str">
        <f>HYPERLINK('пр.взвешивания'!E3)</f>
        <v>в.к.    60         кг.</v>
      </c>
      <c r="N2" s="104"/>
      <c r="O2" s="104"/>
      <c r="P2" s="104"/>
      <c r="Q2" s="4"/>
    </row>
    <row r="3" spans="1:17" ht="12" customHeight="1">
      <c r="A3" s="220" t="s">
        <v>0</v>
      </c>
      <c r="B3" s="220" t="s">
        <v>1</v>
      </c>
      <c r="C3" s="220" t="s">
        <v>2</v>
      </c>
      <c r="D3" s="220" t="s">
        <v>3</v>
      </c>
      <c r="E3" s="220" t="s">
        <v>13</v>
      </c>
      <c r="F3" s="220" t="s">
        <v>14</v>
      </c>
      <c r="G3" s="220" t="s">
        <v>15</v>
      </c>
      <c r="H3" s="220" t="s">
        <v>16</v>
      </c>
      <c r="I3" s="220" t="s">
        <v>0</v>
      </c>
      <c r="J3" s="220" t="s">
        <v>1</v>
      </c>
      <c r="K3" s="220" t="s">
        <v>2</v>
      </c>
      <c r="L3" s="220" t="s">
        <v>3</v>
      </c>
      <c r="M3" s="220" t="s">
        <v>13</v>
      </c>
      <c r="N3" s="220" t="s">
        <v>14</v>
      </c>
      <c r="O3" s="220" t="s">
        <v>15</v>
      </c>
      <c r="P3" s="220" t="s">
        <v>16</v>
      </c>
      <c r="Q3" s="4"/>
    </row>
    <row r="4" spans="1:17" ht="12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4"/>
    </row>
    <row r="5" spans="1:18" ht="12" customHeight="1">
      <c r="A5" s="220">
        <v>1</v>
      </c>
      <c r="B5" s="231" t="str">
        <f>VLOOKUP(A5,'пр.взвешивания'!B6:E43,2,FALSE)</f>
        <v>КЛИМКИНА Елена Александровна</v>
      </c>
      <c r="C5" s="233" t="str">
        <f>VLOOKUP(A5,'пр.взвешивания'!B6:F43,3,FALSE)</f>
        <v>23.08.94 1</v>
      </c>
      <c r="D5" s="233" t="str">
        <f>VLOOKUP(A5,'пр.взвешивания'!B6:G43,4,FALSE)</f>
        <v>УФО ХМАО-ЮГРА Радужный МО</v>
      </c>
      <c r="E5" s="222"/>
      <c r="F5" s="225"/>
      <c r="G5" s="226"/>
      <c r="H5" s="220"/>
      <c r="I5" s="251">
        <v>11</v>
      </c>
      <c r="J5" s="231" t="str">
        <f>VLOOKUP(I5,'пр.взвешивания'!B6:M43,2,FALSE)</f>
        <v>ШКВАРУНЕЦ Мария Александровна</v>
      </c>
      <c r="K5" s="233" t="str">
        <f>VLOOKUP(I5,'пр.взвешивания'!B6:N43,3,FALSE)</f>
        <v>20.03.93 КМС</v>
      </c>
      <c r="L5" s="233" t="str">
        <f>VLOOKUP(I5,'пр.взвешивания'!B6:O43,4,FALSE)</f>
        <v>МОСКВА МКС</v>
      </c>
      <c r="M5" s="222"/>
      <c r="N5" s="225"/>
      <c r="O5" s="226"/>
      <c r="P5" s="220"/>
      <c r="Q5" s="4"/>
      <c r="R5" s="5"/>
    </row>
    <row r="6" spans="1:18" ht="12" customHeight="1">
      <c r="A6" s="220"/>
      <c r="B6" s="236"/>
      <c r="C6" s="220"/>
      <c r="D6" s="220"/>
      <c r="E6" s="222"/>
      <c r="F6" s="222"/>
      <c r="G6" s="226"/>
      <c r="H6" s="220"/>
      <c r="I6" s="251"/>
      <c r="J6" s="236"/>
      <c r="K6" s="220"/>
      <c r="L6" s="220"/>
      <c r="M6" s="222"/>
      <c r="N6" s="222"/>
      <c r="O6" s="226"/>
      <c r="P6" s="220"/>
      <c r="Q6" s="4"/>
      <c r="R6" s="5"/>
    </row>
    <row r="7" spans="1:18" ht="12" customHeight="1">
      <c r="A7" s="136">
        <v>2</v>
      </c>
      <c r="B7" s="231" t="str">
        <f>VLOOKUP(A7,'пр.взвешивания'!B6:E45,2,FALSE)</f>
        <v>БОДРОВА Дарья Игоревна</v>
      </c>
      <c r="C7" s="233" t="str">
        <f>VLOOKUP(A7,'пр.взвешивания'!B6:F45,3,FALSE)</f>
        <v>17.08.93 1</v>
      </c>
      <c r="D7" s="233" t="str">
        <f>VLOOKUP(A7,'пр.взвешивания'!B6:G45,4,FALSE)</f>
        <v>ЦФО Московскя гп Родники</v>
      </c>
      <c r="E7" s="229"/>
      <c r="F7" s="229"/>
      <c r="G7" s="136"/>
      <c r="H7" s="136"/>
      <c r="I7" s="136">
        <v>12</v>
      </c>
      <c r="J7" s="231" t="str">
        <f>VLOOKUP(I7,'пр.взвешивания'!B6:M45,2,FALSE)</f>
        <v>АНТРАПОВА Евгения Александровна</v>
      </c>
      <c r="K7" s="233">
        <f>VLOOKUP(I7,'пр.взвешивания'!B6:N45,3,FALSE)</f>
        <v>38467</v>
      </c>
      <c r="L7" s="233" t="str">
        <f>VLOOKUP(I7,'пр.взвешивания'!B6:O45,4,FALSE)</f>
        <v>УФО Свердловская Екатеринбург  МО</v>
      </c>
      <c r="M7" s="229"/>
      <c r="N7" s="229"/>
      <c r="O7" s="136"/>
      <c r="P7" s="136"/>
      <c r="Q7" s="4"/>
      <c r="R7" s="5"/>
    </row>
    <row r="8" spans="1:18" ht="12" customHeight="1" thickBot="1">
      <c r="A8" s="228"/>
      <c r="B8" s="232"/>
      <c r="C8" s="234"/>
      <c r="D8" s="234"/>
      <c r="E8" s="230"/>
      <c r="F8" s="230"/>
      <c r="G8" s="228"/>
      <c r="H8" s="228"/>
      <c r="I8" s="228"/>
      <c r="J8" s="232"/>
      <c r="K8" s="234"/>
      <c r="L8" s="234"/>
      <c r="M8" s="230"/>
      <c r="N8" s="230"/>
      <c r="O8" s="228"/>
      <c r="P8" s="228"/>
      <c r="Q8" s="4"/>
      <c r="R8" s="5"/>
    </row>
    <row r="9" spans="1:18" ht="12" customHeight="1">
      <c r="A9" s="220">
        <v>5</v>
      </c>
      <c r="B9" s="235" t="str">
        <f>VLOOKUP(A9,'пр.взвешивания'!B6:E45,2,FALSE)</f>
        <v>ЛЕСКЕ Татьяна Сергеевна</v>
      </c>
      <c r="C9" s="237" t="str">
        <f>VLOOKUP(A9,'пр.взвешивания'!B6:F47,3,FALSE)</f>
        <v>19.07.94 1</v>
      </c>
      <c r="D9" s="237" t="str">
        <f>VLOOKUP(A9,'пр.взвешивания'!B6:G47,4,FALSE)</f>
        <v>ПФО Оренбургская Соль-Илецк МО</v>
      </c>
      <c r="E9" s="222"/>
      <c r="F9" s="225"/>
      <c r="G9" s="226"/>
      <c r="H9" s="220"/>
      <c r="I9" s="220">
        <v>15</v>
      </c>
      <c r="J9" s="235" t="str">
        <f>VLOOKUP(I9,'пр.взвешивания'!B6:M45,2,FALSE)</f>
        <v>ПОМЕТУН Мария Олеговна</v>
      </c>
      <c r="K9" s="237" t="str">
        <f>VLOOKUP(I9,'пр.взвешивания'!B6:N47,3,FALSE)</f>
        <v>26.04.94 КМС</v>
      </c>
      <c r="L9" s="237" t="str">
        <f>VLOOKUP(I9,'пр.взвешивания'!B6:O47,4,FALSE)</f>
        <v>ПФО Оренбургская Оренбург МО</v>
      </c>
      <c r="M9" s="222"/>
      <c r="N9" s="225"/>
      <c r="O9" s="226"/>
      <c r="P9" s="220"/>
      <c r="R9" s="5"/>
    </row>
    <row r="10" spans="1:18" ht="12" customHeight="1">
      <c r="A10" s="220"/>
      <c r="B10" s="236"/>
      <c r="C10" s="220"/>
      <c r="D10" s="220"/>
      <c r="E10" s="222"/>
      <c r="F10" s="222"/>
      <c r="G10" s="226"/>
      <c r="H10" s="220"/>
      <c r="I10" s="220"/>
      <c r="J10" s="236"/>
      <c r="K10" s="220"/>
      <c r="L10" s="220"/>
      <c r="M10" s="222"/>
      <c r="N10" s="222"/>
      <c r="O10" s="226"/>
      <c r="P10" s="220"/>
      <c r="R10" s="5"/>
    </row>
    <row r="11" spans="1:18" ht="12" customHeight="1">
      <c r="A11" s="136">
        <v>4</v>
      </c>
      <c r="B11" s="231" t="str">
        <f>VLOOKUP(A11,'пр.взвешивания'!B6:E47,2,FALSE)</f>
        <v>МЕНЯЙКИНА Кристина Евгеньевна</v>
      </c>
      <c r="C11" s="233" t="str">
        <f>VLOOKUP(A11,'пр.взвешивания'!B6:F49,3,FALSE)</f>
        <v>19.04.94  1</v>
      </c>
      <c r="D11" s="233" t="str">
        <f>VLOOKUP(A11,'пр.взвешивания'!B6:G49,4,FALSE)</f>
        <v>СФО Новосибирская Новосибирск МО</v>
      </c>
      <c r="E11" s="229"/>
      <c r="F11" s="229"/>
      <c r="G11" s="136"/>
      <c r="H11" s="136"/>
      <c r="I11" s="136">
        <v>14</v>
      </c>
      <c r="J11" s="231" t="str">
        <f>VLOOKUP(I11,'пр.взвешивания'!B6:M47,2,FALSE)</f>
        <v>ОСИПОВА Мария Евгеньевна</v>
      </c>
      <c r="K11" s="233" t="str">
        <f>VLOOKUP(I11,'пр.взвешивания'!B6:N49,3,FALSE)</f>
        <v>24.05.93КМС</v>
      </c>
      <c r="L11" s="233" t="str">
        <f>VLOOKUP(I11,'пр.взвешивания'!B6:O49,4,FALSE)</f>
        <v>УФО Курганская Курган МО</v>
      </c>
      <c r="M11" s="229"/>
      <c r="N11" s="229"/>
      <c r="O11" s="136"/>
      <c r="P11" s="136"/>
      <c r="R11" s="5"/>
    </row>
    <row r="12" spans="1:18" ht="12" customHeight="1" thickBot="1">
      <c r="A12" s="228"/>
      <c r="B12" s="232"/>
      <c r="C12" s="234"/>
      <c r="D12" s="234"/>
      <c r="E12" s="230"/>
      <c r="F12" s="230"/>
      <c r="G12" s="228"/>
      <c r="H12" s="228"/>
      <c r="I12" s="228"/>
      <c r="J12" s="232"/>
      <c r="K12" s="234"/>
      <c r="L12" s="234"/>
      <c r="M12" s="230"/>
      <c r="N12" s="230"/>
      <c r="O12" s="228"/>
      <c r="P12" s="228"/>
      <c r="R12" s="5"/>
    </row>
    <row r="13" spans="1:18" ht="12" customHeight="1">
      <c r="A13" s="136">
        <v>3</v>
      </c>
      <c r="B13" s="231" t="str">
        <f>VLOOKUP(A13,'пр.взвешивания'!B6:E43,2,FALSE)</f>
        <v>СВИНИНА Алена Андреевна</v>
      </c>
      <c r="C13" s="233" t="str">
        <f>VLOOKUP(A13,'пр.взвешивания'!B6:F51,3,FALSE)</f>
        <v>25.04.95 1</v>
      </c>
      <c r="D13" s="233" t="str">
        <f>VLOOKUP(A13,'пр.взвешивания'!B6:G51,4,FALSE)</f>
        <v>ПФО Удмуртия Воткинск МО</v>
      </c>
      <c r="E13" s="136" t="s">
        <v>33</v>
      </c>
      <c r="F13" s="229"/>
      <c r="G13" s="136"/>
      <c r="H13" s="136"/>
      <c r="I13" s="136">
        <v>13</v>
      </c>
      <c r="J13" s="231" t="str">
        <f>VLOOKUP(I13,'пр.взвешивания'!B6:M43,2,FALSE)</f>
        <v>ЗАХАРОВА Инга Сергеевна</v>
      </c>
      <c r="K13" s="233" t="str">
        <f>VLOOKUP(I13,'пр.взвешивания'!B6:N51,3,FALSE)</f>
        <v>02.06.94 1</v>
      </c>
      <c r="L13" s="233" t="str">
        <f>VLOOKUP(I13,'пр.взвешивания'!B6:O51,4,FALSE)</f>
        <v>ПФО Нижегородская Кстово МО</v>
      </c>
      <c r="M13" s="136" t="s">
        <v>33</v>
      </c>
      <c r="N13" s="229"/>
      <c r="O13" s="136"/>
      <c r="P13" s="136"/>
      <c r="R13" s="5"/>
    </row>
    <row r="14" spans="1:18" ht="12" customHeight="1" thickBot="1">
      <c r="A14" s="228"/>
      <c r="B14" s="232"/>
      <c r="C14" s="234"/>
      <c r="D14" s="234"/>
      <c r="E14" s="228"/>
      <c r="F14" s="230"/>
      <c r="G14" s="228"/>
      <c r="H14" s="228"/>
      <c r="I14" s="228"/>
      <c r="J14" s="232"/>
      <c r="K14" s="234"/>
      <c r="L14" s="234"/>
      <c r="M14" s="228"/>
      <c r="N14" s="230"/>
      <c r="O14" s="228"/>
      <c r="P14" s="228"/>
      <c r="R14" s="5"/>
    </row>
    <row r="15" spans="1:18" ht="12" customHeight="1">
      <c r="A15" s="5"/>
      <c r="B15" s="104"/>
      <c r="C15" s="5"/>
      <c r="D15" s="5"/>
      <c r="E15" s="5"/>
      <c r="F15" s="5"/>
      <c r="G15" s="5"/>
      <c r="H15" s="5"/>
      <c r="I15" s="5"/>
      <c r="J15" s="104"/>
      <c r="K15" s="5"/>
      <c r="L15" s="5"/>
      <c r="M15" s="5"/>
      <c r="N15" s="5"/>
      <c r="O15" s="5"/>
      <c r="P15" s="5"/>
      <c r="R15" s="5"/>
    </row>
    <row r="16" spans="1:18" ht="12" customHeight="1">
      <c r="A16" s="238" t="s">
        <v>9</v>
      </c>
      <c r="B16" s="5"/>
      <c r="C16" s="5"/>
      <c r="D16" s="5"/>
      <c r="E16" s="5"/>
      <c r="F16" s="5"/>
      <c r="G16" s="5"/>
      <c r="H16" s="5"/>
      <c r="I16" s="238" t="s">
        <v>11</v>
      </c>
      <c r="J16" s="5"/>
      <c r="K16" s="5"/>
      <c r="L16" s="5"/>
      <c r="M16" s="5"/>
      <c r="N16" s="5"/>
      <c r="O16" s="5"/>
      <c r="P16" s="5"/>
      <c r="R16" s="5"/>
    </row>
    <row r="17" spans="1:18" ht="12" customHeight="1">
      <c r="A17" s="239"/>
      <c r="B17" s="104" t="s">
        <v>18</v>
      </c>
      <c r="C17" s="5"/>
      <c r="D17" s="5"/>
      <c r="E17" s="78" t="str">
        <f>HYPERLINK('пр.взвешивания'!E3)</f>
        <v>в.к.    60         кг.</v>
      </c>
      <c r="F17" s="5"/>
      <c r="G17" s="5"/>
      <c r="H17" s="5"/>
      <c r="I17" s="252"/>
      <c r="J17" s="104" t="s">
        <v>18</v>
      </c>
      <c r="K17" s="5"/>
      <c r="L17" s="5"/>
      <c r="M17" s="78" t="str">
        <f>HYPERLINK('пр.взвешивания'!E3)</f>
        <v>в.к.    60         кг.</v>
      </c>
      <c r="N17" s="5"/>
      <c r="O17" s="5"/>
      <c r="P17" s="5"/>
      <c r="R17" s="5"/>
    </row>
    <row r="18" spans="1:18" ht="12" customHeight="1">
      <c r="A18" s="220">
        <v>1</v>
      </c>
      <c r="B18" s="231" t="str">
        <f>VLOOKUP(A18,'пр.взвешивания'!B6:E56,2,FALSE)</f>
        <v>КЛИМКИНА Елена Александровна</v>
      </c>
      <c r="C18" s="233" t="str">
        <f>VLOOKUP(A18,'пр.взвешивания'!B6:F56,3,FALSE)</f>
        <v>23.08.94 1</v>
      </c>
      <c r="D18" s="233" t="str">
        <f>VLOOKUP(A18,'пр.взвешивания'!B6:G56,4,FALSE)</f>
        <v>УФО ХМАО-ЮГРА Радужный МО</v>
      </c>
      <c r="E18" s="222"/>
      <c r="F18" s="225"/>
      <c r="G18" s="226"/>
      <c r="H18" s="220"/>
      <c r="I18" s="251">
        <v>11</v>
      </c>
      <c r="J18" s="231" t="str">
        <f>VLOOKUP(I18,'пр.взвешивания'!B6:M56,2,FALSE)</f>
        <v>ШКВАРУНЕЦ Мария Александровна</v>
      </c>
      <c r="K18" s="233" t="str">
        <f>VLOOKUP(I18,'пр.взвешивания'!B6:N56,3,FALSE)</f>
        <v>20.03.93 КМС</v>
      </c>
      <c r="L18" s="233" t="str">
        <f>VLOOKUP(I18,'пр.взвешивания'!B6:O56,4,FALSE)</f>
        <v>МОСКВА МКС</v>
      </c>
      <c r="M18" s="222"/>
      <c r="N18" s="225"/>
      <c r="O18" s="226"/>
      <c r="P18" s="220"/>
      <c r="R18" s="5"/>
    </row>
    <row r="19" spans="1:18" ht="12" customHeight="1">
      <c r="A19" s="220"/>
      <c r="B19" s="236"/>
      <c r="C19" s="220"/>
      <c r="D19" s="220"/>
      <c r="E19" s="222"/>
      <c r="F19" s="222"/>
      <c r="G19" s="226"/>
      <c r="H19" s="220"/>
      <c r="I19" s="251"/>
      <c r="J19" s="236"/>
      <c r="K19" s="220"/>
      <c r="L19" s="220"/>
      <c r="M19" s="222"/>
      <c r="N19" s="222"/>
      <c r="O19" s="226"/>
      <c r="P19" s="220"/>
      <c r="R19" s="5"/>
    </row>
    <row r="20" spans="1:18" ht="12" customHeight="1">
      <c r="A20" s="136">
        <v>3</v>
      </c>
      <c r="B20" s="231" t="str">
        <f>VLOOKUP(A20,'пр.взвешивания'!B6:E58,2,FALSE)</f>
        <v>СВИНИНА Алена Андреевна</v>
      </c>
      <c r="C20" s="233" t="str">
        <f>VLOOKUP(A20,'пр.взвешивания'!B6:F58,3,FALSE)</f>
        <v>25.04.95 1</v>
      </c>
      <c r="D20" s="233" t="str">
        <f>VLOOKUP(A20,'пр.взвешивания'!B6:G58,4,FALSE)</f>
        <v>ПФО Удмуртия Воткинск МО</v>
      </c>
      <c r="E20" s="229"/>
      <c r="F20" s="229"/>
      <c r="G20" s="136"/>
      <c r="H20" s="136"/>
      <c r="I20" s="136">
        <v>13</v>
      </c>
      <c r="J20" s="231" t="str">
        <f>VLOOKUP(I20,'пр.взвешивания'!B6:M58,2,FALSE)</f>
        <v>ЗАХАРОВА Инга Сергеевна</v>
      </c>
      <c r="K20" s="233" t="str">
        <f>VLOOKUP(I20,'пр.взвешивания'!B6:N58,3,FALSE)</f>
        <v>02.06.94 1</v>
      </c>
      <c r="L20" s="233" t="str">
        <f>VLOOKUP(I20,'пр.взвешивания'!B6:O58,4,FALSE)</f>
        <v>ПФО Нижегородская Кстово МО</v>
      </c>
      <c r="M20" s="229"/>
      <c r="N20" s="229"/>
      <c r="O20" s="136"/>
      <c r="P20" s="136"/>
      <c r="R20" s="5"/>
    </row>
    <row r="21" spans="1:18" ht="12" customHeight="1" thickBot="1">
      <c r="A21" s="228"/>
      <c r="B21" s="232"/>
      <c r="C21" s="234"/>
      <c r="D21" s="234"/>
      <c r="E21" s="230"/>
      <c r="F21" s="230"/>
      <c r="G21" s="228"/>
      <c r="H21" s="228"/>
      <c r="I21" s="228"/>
      <c r="J21" s="232"/>
      <c r="K21" s="234"/>
      <c r="L21" s="234"/>
      <c r="M21" s="230"/>
      <c r="N21" s="230"/>
      <c r="O21" s="228"/>
      <c r="P21" s="228"/>
      <c r="R21" s="5"/>
    </row>
    <row r="22" spans="1:18" ht="12" customHeight="1">
      <c r="A22" s="220">
        <v>2</v>
      </c>
      <c r="B22" s="235" t="str">
        <f>VLOOKUP(A22,'пр.взвешивания'!B6:E58,2,FALSE)</f>
        <v>БОДРОВА Дарья Игоревна</v>
      </c>
      <c r="C22" s="237" t="str">
        <f>VLOOKUP(A22,'пр.взвешивания'!B6:F60,3,FALSE)</f>
        <v>17.08.93 1</v>
      </c>
      <c r="D22" s="237" t="str">
        <f>VLOOKUP(A22,'пр.взвешивания'!B6:G60,4,FALSE)</f>
        <v>ЦФО Московскя гп Родники</v>
      </c>
      <c r="E22" s="222"/>
      <c r="F22" s="225"/>
      <c r="G22" s="226"/>
      <c r="H22" s="220"/>
      <c r="I22" s="220">
        <v>12</v>
      </c>
      <c r="J22" s="235" t="str">
        <f>VLOOKUP(I22,'пр.взвешивания'!B6:M58,2,FALSE)</f>
        <v>АНТРАПОВА Евгения Александровна</v>
      </c>
      <c r="K22" s="237">
        <f>VLOOKUP(I22,'пр.взвешивания'!B6:N60,3,FALSE)</f>
        <v>38467</v>
      </c>
      <c r="L22" s="237" t="str">
        <f>VLOOKUP(I22,'пр.взвешивания'!B6:O60,4,FALSE)</f>
        <v>УФО Свердловская Екатеринбург  МО</v>
      </c>
      <c r="M22" s="222"/>
      <c r="N22" s="225"/>
      <c r="O22" s="226"/>
      <c r="P22" s="220"/>
      <c r="R22" s="5"/>
    </row>
    <row r="23" spans="1:18" ht="12" customHeight="1">
      <c r="A23" s="220"/>
      <c r="B23" s="236"/>
      <c r="C23" s="220"/>
      <c r="D23" s="220"/>
      <c r="E23" s="222"/>
      <c r="F23" s="222"/>
      <c r="G23" s="226"/>
      <c r="H23" s="220"/>
      <c r="I23" s="220"/>
      <c r="J23" s="236"/>
      <c r="K23" s="220"/>
      <c r="L23" s="220"/>
      <c r="M23" s="222"/>
      <c r="N23" s="222"/>
      <c r="O23" s="226"/>
      <c r="P23" s="220"/>
      <c r="R23" s="5"/>
    </row>
    <row r="24" spans="1:18" ht="12" customHeight="1">
      <c r="A24" s="136">
        <v>4</v>
      </c>
      <c r="B24" s="231" t="str">
        <f>VLOOKUP(A24,'пр.взвешивания'!B6:E60,2,FALSE)</f>
        <v>МЕНЯЙКИНА Кристина Евгеньевна</v>
      </c>
      <c r="C24" s="233" t="str">
        <f>VLOOKUP(A24,'пр.взвешивания'!B6:F62,3,FALSE)</f>
        <v>19.04.94  1</v>
      </c>
      <c r="D24" s="233" t="str">
        <f>VLOOKUP(A24,'пр.взвешивания'!B6:G62,4,FALSE)</f>
        <v>СФО Новосибирская Новосибирск МО</v>
      </c>
      <c r="E24" s="229"/>
      <c r="F24" s="229"/>
      <c r="G24" s="136"/>
      <c r="H24" s="136"/>
      <c r="I24" s="136">
        <v>14</v>
      </c>
      <c r="J24" s="231" t="str">
        <f>VLOOKUP(I24,'пр.взвешивания'!B6:M60,2,FALSE)</f>
        <v>ОСИПОВА Мария Евгеньевна</v>
      </c>
      <c r="K24" s="233" t="str">
        <f>VLOOKUP(I24,'пр.взвешивания'!B6:N62,3,FALSE)</f>
        <v>24.05.93КМС</v>
      </c>
      <c r="L24" s="233" t="str">
        <f>VLOOKUP(I24,'пр.взвешивания'!B6:O62,4,FALSE)</f>
        <v>УФО Курганская Курган МО</v>
      </c>
      <c r="M24" s="229"/>
      <c r="N24" s="229"/>
      <c r="O24" s="136"/>
      <c r="P24" s="136"/>
      <c r="R24" s="5"/>
    </row>
    <row r="25" spans="1:18" ht="12" customHeight="1" thickBot="1">
      <c r="A25" s="228"/>
      <c r="B25" s="232"/>
      <c r="C25" s="234"/>
      <c r="D25" s="234"/>
      <c r="E25" s="230"/>
      <c r="F25" s="230"/>
      <c r="G25" s="228"/>
      <c r="H25" s="228"/>
      <c r="I25" s="228"/>
      <c r="J25" s="232"/>
      <c r="K25" s="234"/>
      <c r="L25" s="234"/>
      <c r="M25" s="230"/>
      <c r="N25" s="230"/>
      <c r="O25" s="228"/>
      <c r="P25" s="228"/>
      <c r="R25" s="5"/>
    </row>
    <row r="26" spans="1:18" ht="12" customHeight="1">
      <c r="A26" s="136">
        <v>5</v>
      </c>
      <c r="B26" s="231" t="str">
        <f>VLOOKUP(A26,'пр.взвешивания'!B6:E56,2,FALSE)</f>
        <v>ЛЕСКЕ Татьяна Сергеевна</v>
      </c>
      <c r="C26" s="233" t="str">
        <f>VLOOKUP(A26,'пр.взвешивания'!B6:F64,3,FALSE)</f>
        <v>19.07.94 1</v>
      </c>
      <c r="D26" s="233" t="str">
        <f>VLOOKUP(A26,'пр.взвешивания'!B6:G64,4,FALSE)</f>
        <v>ПФО Оренбургская Соль-Илецк МО</v>
      </c>
      <c r="E26" s="136" t="s">
        <v>33</v>
      </c>
      <c r="F26" s="229"/>
      <c r="G26" s="136"/>
      <c r="H26" s="136"/>
      <c r="I26" s="136">
        <v>15</v>
      </c>
      <c r="J26" s="231" t="str">
        <f>VLOOKUP(I26,'пр.взвешивания'!B6:M56,2,FALSE)</f>
        <v>ПОМЕТУН Мария Олеговна</v>
      </c>
      <c r="K26" s="233" t="str">
        <f>VLOOKUP(I26,'пр.взвешивания'!B6:N64,3,FALSE)</f>
        <v>26.04.94 КМС</v>
      </c>
      <c r="L26" s="233" t="str">
        <f>VLOOKUP(I26,'пр.взвешивания'!B6:O64,4,FALSE)</f>
        <v>ПФО Оренбургская Оренбург МО</v>
      </c>
      <c r="M26" s="136" t="s">
        <v>33</v>
      </c>
      <c r="N26" s="229"/>
      <c r="O26" s="136"/>
      <c r="P26" s="136"/>
      <c r="R26" s="5"/>
    </row>
    <row r="27" spans="1:18" ht="12" customHeight="1" thickBot="1">
      <c r="A27" s="228"/>
      <c r="B27" s="232"/>
      <c r="C27" s="234"/>
      <c r="D27" s="234"/>
      <c r="E27" s="228"/>
      <c r="F27" s="230"/>
      <c r="G27" s="228"/>
      <c r="H27" s="228"/>
      <c r="I27" s="228"/>
      <c r="J27" s="232"/>
      <c r="K27" s="234"/>
      <c r="L27" s="234"/>
      <c r="M27" s="228"/>
      <c r="N27" s="230"/>
      <c r="O27" s="228"/>
      <c r="P27" s="228"/>
      <c r="R27" s="5"/>
    </row>
    <row r="28" spans="1:18" ht="12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R28" s="5"/>
    </row>
    <row r="29" spans="1:18" ht="12" customHeight="1">
      <c r="A29" s="238" t="s">
        <v>9</v>
      </c>
      <c r="B29" s="5"/>
      <c r="C29" s="5"/>
      <c r="D29" s="5"/>
      <c r="E29" s="5"/>
      <c r="F29" s="5"/>
      <c r="G29" s="5"/>
      <c r="H29" s="5"/>
      <c r="I29" s="238" t="s">
        <v>11</v>
      </c>
      <c r="J29" s="5"/>
      <c r="K29" s="5"/>
      <c r="L29" s="5"/>
      <c r="M29" s="5"/>
      <c r="N29" s="5"/>
      <c r="O29" s="5"/>
      <c r="P29" s="5"/>
      <c r="R29" s="5"/>
    </row>
    <row r="30" spans="1:18" ht="12" customHeight="1">
      <c r="A30" s="239"/>
      <c r="B30" s="104" t="s">
        <v>19</v>
      </c>
      <c r="C30" s="5"/>
      <c r="D30" s="5"/>
      <c r="E30" s="78" t="str">
        <f>HYPERLINK('пр.взвешивания'!E3)</f>
        <v>в.к.    60         кг.</v>
      </c>
      <c r="F30" s="5"/>
      <c r="G30" s="5"/>
      <c r="H30" s="5"/>
      <c r="I30" s="252"/>
      <c r="J30" s="104" t="s">
        <v>19</v>
      </c>
      <c r="K30" s="5"/>
      <c r="L30" s="5"/>
      <c r="M30" s="78" t="str">
        <f>HYPERLINK('пр.взвешивания'!E3)</f>
        <v>в.к.    60         кг.</v>
      </c>
      <c r="N30" s="5"/>
      <c r="O30" s="5"/>
      <c r="P30" s="5"/>
      <c r="R30" s="5"/>
    </row>
    <row r="31" spans="1:18" ht="12" customHeight="1">
      <c r="A31" s="220">
        <v>1</v>
      </c>
      <c r="B31" s="231" t="str">
        <f>VLOOKUP(A31,'пр.взвешивания'!B6:E69,2,FALSE)</f>
        <v>КЛИМКИНА Елена Александровна</v>
      </c>
      <c r="C31" s="233" t="str">
        <f>VLOOKUP(A31,'пр.взвешивания'!B6:F69,3,FALSE)</f>
        <v>23.08.94 1</v>
      </c>
      <c r="D31" s="233" t="str">
        <f>VLOOKUP(A31,'пр.взвешивания'!B6:G69,4,FALSE)</f>
        <v>УФО ХМАО-ЮГРА Радужный МО</v>
      </c>
      <c r="E31" s="222"/>
      <c r="F31" s="225"/>
      <c r="G31" s="226"/>
      <c r="H31" s="220"/>
      <c r="I31" s="251">
        <v>11</v>
      </c>
      <c r="J31" s="231" t="str">
        <f>VLOOKUP(I31,'пр.взвешивания'!B6:M69,2,FALSE)</f>
        <v>ШКВАРУНЕЦ Мария Александровна</v>
      </c>
      <c r="K31" s="233" t="str">
        <f>VLOOKUP(I31,'пр.взвешивания'!B6:N69,3,FALSE)</f>
        <v>20.03.93 КМС</v>
      </c>
      <c r="L31" s="233" t="str">
        <f>VLOOKUP(I31,'пр.взвешивания'!B6:O69,4,FALSE)</f>
        <v>МОСКВА МКС</v>
      </c>
      <c r="M31" s="222"/>
      <c r="N31" s="225"/>
      <c r="O31" s="226"/>
      <c r="P31" s="220"/>
      <c r="R31" s="5"/>
    </row>
    <row r="32" spans="1:18" ht="12" customHeight="1">
      <c r="A32" s="220"/>
      <c r="B32" s="236"/>
      <c r="C32" s="220"/>
      <c r="D32" s="220"/>
      <c r="E32" s="222"/>
      <c r="F32" s="222"/>
      <c r="G32" s="226"/>
      <c r="H32" s="220"/>
      <c r="I32" s="251"/>
      <c r="J32" s="236"/>
      <c r="K32" s="220"/>
      <c r="L32" s="220"/>
      <c r="M32" s="222"/>
      <c r="N32" s="222"/>
      <c r="O32" s="226"/>
      <c r="P32" s="220"/>
      <c r="R32" s="5"/>
    </row>
    <row r="33" spans="1:18" ht="12" customHeight="1">
      <c r="A33" s="136">
        <v>4</v>
      </c>
      <c r="B33" s="231" t="str">
        <f>VLOOKUP(A33,'пр.взвешивания'!B6:E71,2,FALSE)</f>
        <v>МЕНЯЙКИНА Кристина Евгеньевна</v>
      </c>
      <c r="C33" s="233" t="str">
        <f>VLOOKUP(A33,'пр.взвешивания'!B6:F71,3,FALSE)</f>
        <v>19.04.94  1</v>
      </c>
      <c r="D33" s="233" t="str">
        <f>VLOOKUP(A33,'пр.взвешивания'!B6:G71,4,FALSE)</f>
        <v>СФО Новосибирская Новосибирск МО</v>
      </c>
      <c r="E33" s="229"/>
      <c r="F33" s="229"/>
      <c r="G33" s="136"/>
      <c r="H33" s="136"/>
      <c r="I33" s="136">
        <v>14</v>
      </c>
      <c r="J33" s="231" t="str">
        <f>VLOOKUP(I33,'пр.взвешивания'!B6:M71,2,FALSE)</f>
        <v>ОСИПОВА Мария Евгеньевна</v>
      </c>
      <c r="K33" s="233" t="str">
        <f>VLOOKUP(I33,'пр.взвешивания'!B6:N71,3,FALSE)</f>
        <v>24.05.93КМС</v>
      </c>
      <c r="L33" s="233" t="str">
        <f>VLOOKUP(I33,'пр.взвешивания'!B6:O71,4,FALSE)</f>
        <v>УФО Курганская Курган МО</v>
      </c>
      <c r="M33" s="229"/>
      <c r="N33" s="229"/>
      <c r="O33" s="136"/>
      <c r="P33" s="136"/>
      <c r="R33" s="5"/>
    </row>
    <row r="34" spans="1:18" ht="12" customHeight="1" thickBot="1">
      <c r="A34" s="228"/>
      <c r="B34" s="232"/>
      <c r="C34" s="234"/>
      <c r="D34" s="234"/>
      <c r="E34" s="230"/>
      <c r="F34" s="230"/>
      <c r="G34" s="228"/>
      <c r="H34" s="228"/>
      <c r="I34" s="228"/>
      <c r="J34" s="232"/>
      <c r="K34" s="234"/>
      <c r="L34" s="234"/>
      <c r="M34" s="230"/>
      <c r="N34" s="230"/>
      <c r="O34" s="228"/>
      <c r="P34" s="228"/>
      <c r="R34" s="5"/>
    </row>
    <row r="35" spans="1:18" ht="12" customHeight="1">
      <c r="A35" s="220">
        <v>3</v>
      </c>
      <c r="B35" s="235" t="str">
        <f>VLOOKUP(A35,'пр.взвешивания'!B6:E71,2,FALSE)</f>
        <v>СВИНИНА Алена Андреевна</v>
      </c>
      <c r="C35" s="237" t="str">
        <f>VLOOKUP(A35,'пр.взвешивания'!B6:F73,3,FALSE)</f>
        <v>25.04.95 1</v>
      </c>
      <c r="D35" s="237" t="str">
        <f>VLOOKUP(A35,'пр.взвешивания'!B6:G73,4,FALSE)</f>
        <v>ПФО Удмуртия Воткинск МО</v>
      </c>
      <c r="E35" s="222"/>
      <c r="F35" s="225"/>
      <c r="G35" s="226"/>
      <c r="H35" s="220"/>
      <c r="I35" s="220">
        <v>13</v>
      </c>
      <c r="J35" s="235" t="str">
        <f>VLOOKUP(I35,'пр.взвешивания'!B6:M71,2,FALSE)</f>
        <v>ЗАХАРОВА Инга Сергеевна</v>
      </c>
      <c r="K35" s="237" t="str">
        <f>VLOOKUP(I35,'пр.взвешивания'!B6:N73,3,FALSE)</f>
        <v>02.06.94 1</v>
      </c>
      <c r="L35" s="237" t="str">
        <f>VLOOKUP(I35,'пр.взвешивания'!B6:O73,4,FALSE)</f>
        <v>ПФО Нижегородская Кстово МО</v>
      </c>
      <c r="M35" s="222"/>
      <c r="N35" s="225"/>
      <c r="O35" s="226"/>
      <c r="P35" s="220"/>
      <c r="R35" s="5"/>
    </row>
    <row r="36" spans="1:18" ht="12" customHeight="1">
      <c r="A36" s="220"/>
      <c r="B36" s="236"/>
      <c r="C36" s="220"/>
      <c r="D36" s="220"/>
      <c r="E36" s="222"/>
      <c r="F36" s="222"/>
      <c r="G36" s="226"/>
      <c r="H36" s="220"/>
      <c r="I36" s="220"/>
      <c r="J36" s="236"/>
      <c r="K36" s="220"/>
      <c r="L36" s="220"/>
      <c r="M36" s="222"/>
      <c r="N36" s="222"/>
      <c r="O36" s="226"/>
      <c r="P36" s="220"/>
      <c r="R36" s="5"/>
    </row>
    <row r="37" spans="1:18" ht="12" customHeight="1">
      <c r="A37" s="136">
        <v>5</v>
      </c>
      <c r="B37" s="231" t="str">
        <f>VLOOKUP(A37,'пр.взвешивания'!B6:E73,2,FALSE)</f>
        <v>ЛЕСКЕ Татьяна Сергеевна</v>
      </c>
      <c r="C37" s="233" t="str">
        <f>VLOOKUP(A37,'пр.взвешивания'!B6:F75,3,FALSE)</f>
        <v>19.07.94 1</v>
      </c>
      <c r="D37" s="233" t="str">
        <f>VLOOKUP(A37,'пр.взвешивания'!B6:G75,4,FALSE)</f>
        <v>ПФО Оренбургская Соль-Илецк МО</v>
      </c>
      <c r="E37" s="229"/>
      <c r="F37" s="229"/>
      <c r="G37" s="136"/>
      <c r="H37" s="136"/>
      <c r="I37" s="136">
        <v>15</v>
      </c>
      <c r="J37" s="231" t="str">
        <f>VLOOKUP(I37,'пр.взвешивания'!B6:M73,2,FALSE)</f>
        <v>ПОМЕТУН Мария Олеговна</v>
      </c>
      <c r="K37" s="233" t="str">
        <f>VLOOKUP(I37,'пр.взвешивания'!B6:N75,3,FALSE)</f>
        <v>26.04.94 КМС</v>
      </c>
      <c r="L37" s="233" t="str">
        <f>VLOOKUP(I37,'пр.взвешивания'!B6:O75,4,FALSE)</f>
        <v>ПФО Оренбургская Оренбург МО</v>
      </c>
      <c r="M37" s="229"/>
      <c r="N37" s="229"/>
      <c r="O37" s="136"/>
      <c r="P37" s="136"/>
      <c r="R37" s="5"/>
    </row>
    <row r="38" spans="1:18" ht="12" customHeight="1" thickBot="1">
      <c r="A38" s="228"/>
      <c r="B38" s="232"/>
      <c r="C38" s="234"/>
      <c r="D38" s="234"/>
      <c r="E38" s="230"/>
      <c r="F38" s="230"/>
      <c r="G38" s="228"/>
      <c r="H38" s="228"/>
      <c r="I38" s="228"/>
      <c r="J38" s="232"/>
      <c r="K38" s="234"/>
      <c r="L38" s="234"/>
      <c r="M38" s="230"/>
      <c r="N38" s="230"/>
      <c r="O38" s="228"/>
      <c r="P38" s="228"/>
      <c r="R38" s="5"/>
    </row>
    <row r="39" spans="1:18" ht="12" customHeight="1">
      <c r="A39" s="136">
        <v>2</v>
      </c>
      <c r="B39" s="231" t="str">
        <f>VLOOKUP(A39,'пр.взвешивания'!B6:E69,2,FALSE)</f>
        <v>БОДРОВА Дарья Игоревна</v>
      </c>
      <c r="C39" s="233" t="str">
        <f>VLOOKUP(A39,'пр.взвешивания'!B6:F77,3,FALSE)</f>
        <v>17.08.93 1</v>
      </c>
      <c r="D39" s="233" t="str">
        <f>VLOOKUP(A39,'пр.взвешивания'!B6:G77,4,FALSE)</f>
        <v>ЦФО Московскя гп Родники</v>
      </c>
      <c r="E39" s="136" t="s">
        <v>33</v>
      </c>
      <c r="F39" s="229"/>
      <c r="G39" s="136"/>
      <c r="H39" s="136"/>
      <c r="I39" s="136">
        <v>12</v>
      </c>
      <c r="J39" s="231" t="str">
        <f>VLOOKUP(I39,'пр.взвешивания'!B6:M69,2,FALSE)</f>
        <v>АНТРАПОВА Евгения Александровна</v>
      </c>
      <c r="K39" s="233">
        <f>VLOOKUP(I39,'пр.взвешивания'!B6:N77,3,FALSE)</f>
        <v>38467</v>
      </c>
      <c r="L39" s="233" t="str">
        <f>VLOOKUP(I39,'пр.взвешивания'!B6:O77,4,FALSE)</f>
        <v>УФО Свердловская Екатеринбург  МО</v>
      </c>
      <c r="M39" s="136" t="s">
        <v>33</v>
      </c>
      <c r="N39" s="229"/>
      <c r="O39" s="136"/>
      <c r="P39" s="136"/>
      <c r="R39" s="5"/>
    </row>
    <row r="40" spans="1:18" ht="12" customHeight="1" thickBot="1">
      <c r="A40" s="228"/>
      <c r="B40" s="232"/>
      <c r="C40" s="234"/>
      <c r="D40" s="234"/>
      <c r="E40" s="228"/>
      <c r="F40" s="230"/>
      <c r="G40" s="228"/>
      <c r="H40" s="228"/>
      <c r="I40" s="228"/>
      <c r="J40" s="232"/>
      <c r="K40" s="234"/>
      <c r="L40" s="234"/>
      <c r="M40" s="228"/>
      <c r="N40" s="230"/>
      <c r="O40" s="228"/>
      <c r="P40" s="228"/>
      <c r="R40" s="5"/>
    </row>
    <row r="41" spans="1:18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R41" s="5"/>
    </row>
    <row r="42" spans="1:18" ht="12" customHeight="1">
      <c r="A42" s="238" t="s">
        <v>9</v>
      </c>
      <c r="B42" s="5"/>
      <c r="C42" s="5"/>
      <c r="D42" s="5"/>
      <c r="E42" s="5"/>
      <c r="F42" s="5"/>
      <c r="G42" s="5"/>
      <c r="H42" s="5"/>
      <c r="I42" s="238" t="s">
        <v>11</v>
      </c>
      <c r="J42" s="5"/>
      <c r="K42" s="5"/>
      <c r="L42" s="5"/>
      <c r="M42" s="5"/>
      <c r="N42" s="5"/>
      <c r="O42" s="5"/>
      <c r="P42" s="5"/>
      <c r="R42" s="5"/>
    </row>
    <row r="43" spans="1:18" ht="12" customHeight="1">
      <c r="A43" s="239"/>
      <c r="B43" s="104" t="s">
        <v>27</v>
      </c>
      <c r="C43" s="5"/>
      <c r="D43" s="5"/>
      <c r="E43" s="78" t="str">
        <f>HYPERLINK('пр.взвешивания'!E3)</f>
        <v>в.к.    60         кг.</v>
      </c>
      <c r="F43" s="5"/>
      <c r="G43" s="5"/>
      <c r="H43" s="5"/>
      <c r="I43" s="252"/>
      <c r="J43" s="104" t="s">
        <v>27</v>
      </c>
      <c r="K43" s="5"/>
      <c r="L43" s="5"/>
      <c r="M43" s="78" t="str">
        <f>HYPERLINK('пр.взвешивания'!E3)</f>
        <v>в.к.    60         кг.</v>
      </c>
      <c r="N43" s="5"/>
      <c r="O43" s="5"/>
      <c r="P43" s="5"/>
      <c r="R43" s="5"/>
    </row>
    <row r="44" spans="1:18" ht="12" customHeight="1">
      <c r="A44" s="220">
        <v>1</v>
      </c>
      <c r="B44" s="231" t="str">
        <f>VLOOKUP(A44,'пр.взвешивания'!B6:E82,2,FALSE)</f>
        <v>КЛИМКИНА Елена Александровна</v>
      </c>
      <c r="C44" s="233" t="str">
        <f>VLOOKUP(A44,'пр.взвешивания'!B6:F82,3,FALSE)</f>
        <v>23.08.94 1</v>
      </c>
      <c r="D44" s="233" t="str">
        <f>VLOOKUP(A44,'пр.взвешивания'!B6:G82,4,FALSE)</f>
        <v>УФО ХМАО-ЮГРА Радужный МО</v>
      </c>
      <c r="E44" s="222"/>
      <c r="F44" s="225"/>
      <c r="G44" s="226"/>
      <c r="H44" s="220"/>
      <c r="I44" s="251">
        <v>11</v>
      </c>
      <c r="J44" s="231" t="str">
        <f>VLOOKUP(I44,'пр.взвешивания'!B6:M82,2,FALSE)</f>
        <v>ШКВАРУНЕЦ Мария Александровна</v>
      </c>
      <c r="K44" s="233" t="str">
        <f>VLOOKUP(I44,'пр.взвешивания'!B6:N82,3,FALSE)</f>
        <v>20.03.93 КМС</v>
      </c>
      <c r="L44" s="233" t="str">
        <f>VLOOKUP(I44,'пр.взвешивания'!B6:O82,4,FALSE)</f>
        <v>МОСКВА МКС</v>
      </c>
      <c r="M44" s="222"/>
      <c r="N44" s="225"/>
      <c r="O44" s="226"/>
      <c r="P44" s="220"/>
      <c r="R44" s="5"/>
    </row>
    <row r="45" spans="1:18" ht="12" customHeight="1">
      <c r="A45" s="220"/>
      <c r="B45" s="236"/>
      <c r="C45" s="220"/>
      <c r="D45" s="220"/>
      <c r="E45" s="222"/>
      <c r="F45" s="222"/>
      <c r="G45" s="226"/>
      <c r="H45" s="220"/>
      <c r="I45" s="251"/>
      <c r="J45" s="236"/>
      <c r="K45" s="220"/>
      <c r="L45" s="220"/>
      <c r="M45" s="222"/>
      <c r="N45" s="222"/>
      <c r="O45" s="226"/>
      <c r="P45" s="220"/>
      <c r="R45" s="5"/>
    </row>
    <row r="46" spans="1:18" ht="12" customHeight="1">
      <c r="A46" s="136">
        <v>5</v>
      </c>
      <c r="B46" s="231" t="str">
        <f>VLOOKUP(A46,'пр.взвешивания'!B6:E84,2,FALSE)</f>
        <v>ЛЕСКЕ Татьяна Сергеевна</v>
      </c>
      <c r="C46" s="233" t="str">
        <f>VLOOKUP(A46,'пр.взвешивания'!B6:F84,3,FALSE)</f>
        <v>19.07.94 1</v>
      </c>
      <c r="D46" s="233" t="str">
        <f>VLOOKUP(A46,'пр.взвешивания'!B6:G84,4,FALSE)</f>
        <v>ПФО Оренбургская Соль-Илецк МО</v>
      </c>
      <c r="E46" s="229"/>
      <c r="F46" s="229"/>
      <c r="G46" s="136"/>
      <c r="H46" s="136"/>
      <c r="I46" s="136">
        <v>15</v>
      </c>
      <c r="J46" s="231" t="str">
        <f>VLOOKUP(I46,'пр.взвешивания'!B6:M84,2,FALSE)</f>
        <v>ПОМЕТУН Мария Олеговна</v>
      </c>
      <c r="K46" s="233" t="str">
        <f>VLOOKUP(I46,'пр.взвешивания'!B6:N84,3,FALSE)</f>
        <v>26.04.94 КМС</v>
      </c>
      <c r="L46" s="233" t="str">
        <f>VLOOKUP(I46,'пр.взвешивания'!B6:O84,4,FALSE)</f>
        <v>ПФО Оренбургская Оренбург МО</v>
      </c>
      <c r="M46" s="229"/>
      <c r="N46" s="229"/>
      <c r="O46" s="136"/>
      <c r="P46" s="136"/>
      <c r="R46" s="5"/>
    </row>
    <row r="47" spans="1:18" ht="12" customHeight="1" thickBot="1">
      <c r="A47" s="228"/>
      <c r="B47" s="232"/>
      <c r="C47" s="234"/>
      <c r="D47" s="234"/>
      <c r="E47" s="230"/>
      <c r="F47" s="230"/>
      <c r="G47" s="228"/>
      <c r="H47" s="228"/>
      <c r="I47" s="228"/>
      <c r="J47" s="232"/>
      <c r="K47" s="234"/>
      <c r="L47" s="234"/>
      <c r="M47" s="230"/>
      <c r="N47" s="230"/>
      <c r="O47" s="228"/>
      <c r="P47" s="228"/>
      <c r="R47" s="5"/>
    </row>
    <row r="48" spans="1:18" ht="12" customHeight="1">
      <c r="A48" s="220">
        <v>3</v>
      </c>
      <c r="B48" s="235" t="str">
        <f>VLOOKUP(A48,'пр.взвешивания'!B6:E84,2,FALSE)</f>
        <v>СВИНИНА Алена Андреевна</v>
      </c>
      <c r="C48" s="237" t="str">
        <f>VLOOKUP(A48,'пр.взвешивания'!B6:F86,3,FALSE)</f>
        <v>25.04.95 1</v>
      </c>
      <c r="D48" s="237" t="str">
        <f>VLOOKUP(A48,'пр.взвешивания'!B6:G86,4,FALSE)</f>
        <v>ПФО Удмуртия Воткинск МО</v>
      </c>
      <c r="E48" s="222"/>
      <c r="F48" s="225"/>
      <c r="G48" s="226"/>
      <c r="H48" s="220"/>
      <c r="I48" s="220">
        <v>13</v>
      </c>
      <c r="J48" s="235" t="str">
        <f>VLOOKUP(I48,'пр.взвешивания'!B6:M84,2,FALSE)</f>
        <v>ЗАХАРОВА Инга Сергеевна</v>
      </c>
      <c r="K48" s="237" t="str">
        <f>VLOOKUP(I48,'пр.взвешивания'!B6:N86,3,FALSE)</f>
        <v>02.06.94 1</v>
      </c>
      <c r="L48" s="237" t="str">
        <f>VLOOKUP(I48,'пр.взвешивания'!B6:O86,4,FALSE)</f>
        <v>ПФО Нижегородская Кстово МО</v>
      </c>
      <c r="M48" s="222"/>
      <c r="N48" s="225"/>
      <c r="O48" s="226"/>
      <c r="P48" s="220"/>
      <c r="R48" s="5"/>
    </row>
    <row r="49" spans="1:18" ht="12" customHeight="1">
      <c r="A49" s="220"/>
      <c r="B49" s="236"/>
      <c r="C49" s="220"/>
      <c r="D49" s="220"/>
      <c r="E49" s="222"/>
      <c r="F49" s="222"/>
      <c r="G49" s="226"/>
      <c r="H49" s="220"/>
      <c r="I49" s="220"/>
      <c r="J49" s="236"/>
      <c r="K49" s="220"/>
      <c r="L49" s="220"/>
      <c r="M49" s="222"/>
      <c r="N49" s="222"/>
      <c r="O49" s="226"/>
      <c r="P49" s="220"/>
      <c r="R49" s="5"/>
    </row>
    <row r="50" spans="1:16" ht="12" customHeight="1">
      <c r="A50" s="136">
        <v>2</v>
      </c>
      <c r="B50" s="231" t="str">
        <f>VLOOKUP(A50,'пр.взвешивания'!B6:E86,2,FALSE)</f>
        <v>БОДРОВА Дарья Игоревна</v>
      </c>
      <c r="C50" s="233" t="str">
        <f>VLOOKUP(A50,'пр.взвешивания'!B6:F88,3,FALSE)</f>
        <v>17.08.93 1</v>
      </c>
      <c r="D50" s="233" t="str">
        <f>VLOOKUP(A50,'пр.взвешивания'!B6:G88,4,FALSE)</f>
        <v>ЦФО Московскя гп Родники</v>
      </c>
      <c r="E50" s="229"/>
      <c r="F50" s="229"/>
      <c r="G50" s="136"/>
      <c r="H50" s="136"/>
      <c r="I50" s="136">
        <v>12</v>
      </c>
      <c r="J50" s="231" t="str">
        <f>VLOOKUP(I50,'пр.взвешивания'!B6:M86,2,FALSE)</f>
        <v>АНТРАПОВА Евгения Александровна</v>
      </c>
      <c r="K50" s="233">
        <f>VLOOKUP(I50,'пр.взвешивания'!B6:N88,3,FALSE)</f>
        <v>38467</v>
      </c>
      <c r="L50" s="233" t="str">
        <f>VLOOKUP(I50,'пр.взвешивания'!B6:O88,4,FALSE)</f>
        <v>УФО Свердловская Екатеринбург  МО</v>
      </c>
      <c r="M50" s="229"/>
      <c r="N50" s="229"/>
      <c r="O50" s="136"/>
      <c r="P50" s="136"/>
    </row>
    <row r="51" spans="1:16" ht="12" customHeight="1" thickBot="1">
      <c r="A51" s="228"/>
      <c r="B51" s="232"/>
      <c r="C51" s="234"/>
      <c r="D51" s="234"/>
      <c r="E51" s="230"/>
      <c r="F51" s="230"/>
      <c r="G51" s="228"/>
      <c r="H51" s="228"/>
      <c r="I51" s="228"/>
      <c r="J51" s="232"/>
      <c r="K51" s="234"/>
      <c r="L51" s="234"/>
      <c r="M51" s="230"/>
      <c r="N51" s="230"/>
      <c r="O51" s="228"/>
      <c r="P51" s="228"/>
    </row>
    <row r="52" spans="1:17" ht="12" customHeight="1">
      <c r="A52" s="136">
        <v>4</v>
      </c>
      <c r="B52" s="231" t="str">
        <f>VLOOKUP(A52,'пр.взвешивания'!B6:E82,2,FALSE)</f>
        <v>МЕНЯЙКИНА Кристина Евгеньевна</v>
      </c>
      <c r="C52" s="233" t="str">
        <f>VLOOKUP(A52,'пр.взвешивания'!B6:F90,3,FALSE)</f>
        <v>19.04.94  1</v>
      </c>
      <c r="D52" s="233" t="str">
        <f>VLOOKUP(A52,'пр.взвешивания'!B6:G90,4,FALSE)</f>
        <v>СФО Новосибирская Новосибирск МО</v>
      </c>
      <c r="E52" s="136" t="s">
        <v>33</v>
      </c>
      <c r="F52" s="229"/>
      <c r="G52" s="136"/>
      <c r="H52" s="136"/>
      <c r="I52" s="136">
        <v>14</v>
      </c>
      <c r="J52" s="231" t="str">
        <f>VLOOKUP(I52,'пр.взвешивания'!B6:M82,2,FALSE)</f>
        <v>ОСИПОВА Мария Евгеньевна</v>
      </c>
      <c r="K52" s="233" t="str">
        <f>VLOOKUP(I52,'пр.взвешивания'!B6:N90,3,FALSE)</f>
        <v>24.05.93КМС</v>
      </c>
      <c r="L52" s="233" t="str">
        <f>VLOOKUP(I52,'пр.взвешивания'!B6:O90,4,FALSE)</f>
        <v>УФО Курганская Курган МО</v>
      </c>
      <c r="M52" s="136" t="s">
        <v>33</v>
      </c>
      <c r="N52" s="229"/>
      <c r="O52" s="136"/>
      <c r="P52" s="136"/>
      <c r="Q52" s="4"/>
    </row>
    <row r="53" spans="1:17" ht="12" customHeight="1" thickBot="1">
      <c r="A53" s="228"/>
      <c r="B53" s="232"/>
      <c r="C53" s="234"/>
      <c r="D53" s="234"/>
      <c r="E53" s="228"/>
      <c r="F53" s="230"/>
      <c r="G53" s="228"/>
      <c r="H53" s="228"/>
      <c r="I53" s="228"/>
      <c r="J53" s="232"/>
      <c r="K53" s="234"/>
      <c r="L53" s="234"/>
      <c r="M53" s="228"/>
      <c r="N53" s="230"/>
      <c r="O53" s="228"/>
      <c r="P53" s="228"/>
      <c r="Q53" s="4"/>
    </row>
    <row r="54" spans="1:17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4"/>
    </row>
    <row r="55" spans="1:17" ht="12" customHeight="1">
      <c r="A55" s="238" t="s">
        <v>9</v>
      </c>
      <c r="B55" s="5"/>
      <c r="C55" s="5"/>
      <c r="D55" s="5"/>
      <c r="E55" s="5"/>
      <c r="F55" s="5"/>
      <c r="G55" s="5"/>
      <c r="H55" s="5"/>
      <c r="I55" s="238" t="s">
        <v>11</v>
      </c>
      <c r="J55" s="5"/>
      <c r="K55" s="5"/>
      <c r="L55" s="5"/>
      <c r="M55" s="5"/>
      <c r="N55" s="5"/>
      <c r="O55" s="5"/>
      <c r="P55" s="5"/>
      <c r="Q55" s="4"/>
    </row>
    <row r="56" spans="1:17" ht="12" customHeight="1">
      <c r="A56" s="239"/>
      <c r="B56" s="104" t="s">
        <v>28</v>
      </c>
      <c r="C56" s="5"/>
      <c r="D56" s="5"/>
      <c r="E56" s="78" t="str">
        <f>HYPERLINK('пр.взвешивания'!E3)</f>
        <v>в.к.    60         кг.</v>
      </c>
      <c r="F56" s="5"/>
      <c r="G56" s="5"/>
      <c r="H56" s="5"/>
      <c r="I56" s="252"/>
      <c r="J56" s="104" t="s">
        <v>28</v>
      </c>
      <c r="K56" s="5"/>
      <c r="L56" s="5"/>
      <c r="M56" s="78" t="str">
        <f>HYPERLINK('пр.взвешивания'!E3)</f>
        <v>в.к.    60         кг.</v>
      </c>
      <c r="N56" s="5"/>
      <c r="O56" s="5"/>
      <c r="P56" s="5"/>
      <c r="Q56" s="4"/>
    </row>
    <row r="57" spans="1:17" ht="12" customHeight="1">
      <c r="A57" s="220">
        <v>5</v>
      </c>
      <c r="B57" s="231" t="str">
        <f>VLOOKUP(A57,'пр.взвешивания'!B6:E95,2,FALSE)</f>
        <v>ЛЕСКЕ Татьяна Сергеевна</v>
      </c>
      <c r="C57" s="233" t="str">
        <f>VLOOKUP(A57,'пр.взвешивания'!B6:F95,3,FALSE)</f>
        <v>19.07.94 1</v>
      </c>
      <c r="D57" s="233" t="str">
        <f>VLOOKUP(A57,'пр.взвешивания'!B6:G95,4,FALSE)</f>
        <v>ПФО Оренбургская Соль-Илецк МО</v>
      </c>
      <c r="E57" s="222"/>
      <c r="F57" s="225"/>
      <c r="G57" s="226"/>
      <c r="H57" s="220"/>
      <c r="I57" s="251">
        <v>15</v>
      </c>
      <c r="J57" s="231" t="str">
        <f>VLOOKUP(I57,'пр.взвешивания'!B6:M95,2,FALSE)</f>
        <v>ПОМЕТУН Мария Олеговна</v>
      </c>
      <c r="K57" s="233" t="str">
        <f>VLOOKUP(I57,'пр.взвешивания'!B6:N95,3,FALSE)</f>
        <v>26.04.94 КМС</v>
      </c>
      <c r="L57" s="233" t="str">
        <f>VLOOKUP(I57,'пр.взвешивания'!B6:O95,4,FALSE)</f>
        <v>ПФО Оренбургская Оренбург МО</v>
      </c>
      <c r="M57" s="222"/>
      <c r="N57" s="225"/>
      <c r="O57" s="226"/>
      <c r="P57" s="220"/>
      <c r="Q57" s="4"/>
    </row>
    <row r="58" spans="1:17" ht="12" customHeight="1">
      <c r="A58" s="220"/>
      <c r="B58" s="236"/>
      <c r="C58" s="220"/>
      <c r="D58" s="220"/>
      <c r="E58" s="222"/>
      <c r="F58" s="222"/>
      <c r="G58" s="226"/>
      <c r="H58" s="220"/>
      <c r="I58" s="251"/>
      <c r="J58" s="236"/>
      <c r="K58" s="220"/>
      <c r="L58" s="220"/>
      <c r="M58" s="222"/>
      <c r="N58" s="222"/>
      <c r="O58" s="226"/>
      <c r="P58" s="220"/>
      <c r="Q58" s="4"/>
    </row>
    <row r="59" spans="1:17" ht="12" customHeight="1">
      <c r="A59" s="136">
        <v>2</v>
      </c>
      <c r="B59" s="231" t="str">
        <f>VLOOKUP(A59,'пр.взвешивания'!B6:E97,2,FALSE)</f>
        <v>БОДРОВА Дарья Игоревна</v>
      </c>
      <c r="C59" s="233" t="str">
        <f>VLOOKUP(A59,'пр.взвешивания'!B6:F97,3,FALSE)</f>
        <v>17.08.93 1</v>
      </c>
      <c r="D59" s="233" t="str">
        <f>VLOOKUP(A59,'пр.взвешивания'!B6:G97,4,FALSE)</f>
        <v>ЦФО Московскя гп Родники</v>
      </c>
      <c r="E59" s="229"/>
      <c r="F59" s="229"/>
      <c r="G59" s="136"/>
      <c r="H59" s="136"/>
      <c r="I59" s="136">
        <v>12</v>
      </c>
      <c r="J59" s="231" t="str">
        <f>VLOOKUP(I59,'пр.взвешивания'!B6:M97,2,FALSE)</f>
        <v>АНТРАПОВА Евгения Александровна</v>
      </c>
      <c r="K59" s="233">
        <f>VLOOKUP(I59,'пр.взвешивания'!B6:N97,3,FALSE)</f>
        <v>38467</v>
      </c>
      <c r="L59" s="233" t="str">
        <f>VLOOKUP(I59,'пр.взвешивания'!B6:O97,4,FALSE)</f>
        <v>УФО Свердловская Екатеринбург  МО</v>
      </c>
      <c r="M59" s="229"/>
      <c r="N59" s="229"/>
      <c r="O59" s="136"/>
      <c r="P59" s="136"/>
      <c r="Q59" s="4"/>
    </row>
    <row r="60" spans="1:17" ht="12" customHeight="1" thickBot="1">
      <c r="A60" s="228"/>
      <c r="B60" s="232"/>
      <c r="C60" s="234"/>
      <c r="D60" s="234"/>
      <c r="E60" s="230"/>
      <c r="F60" s="230"/>
      <c r="G60" s="228"/>
      <c r="H60" s="228"/>
      <c r="I60" s="228"/>
      <c r="J60" s="232"/>
      <c r="K60" s="234"/>
      <c r="L60" s="234"/>
      <c r="M60" s="230"/>
      <c r="N60" s="230"/>
      <c r="O60" s="228"/>
      <c r="P60" s="228"/>
      <c r="Q60" s="4"/>
    </row>
    <row r="61" spans="1:17" ht="12" customHeight="1">
      <c r="A61" s="220">
        <v>4</v>
      </c>
      <c r="B61" s="235" t="str">
        <f>VLOOKUP(A61,'пр.взвешивания'!B6:E97,2,FALSE)</f>
        <v>МЕНЯЙКИНА Кристина Евгеньевна</v>
      </c>
      <c r="C61" s="237" t="str">
        <f>VLOOKUP(A61,'пр.взвешивания'!B6:F99,3,FALSE)</f>
        <v>19.04.94  1</v>
      </c>
      <c r="D61" s="237" t="str">
        <f>VLOOKUP(A61,'пр.взвешивания'!B6:G99,4,FALSE)</f>
        <v>СФО Новосибирская Новосибирск МО</v>
      </c>
      <c r="E61" s="222"/>
      <c r="F61" s="225"/>
      <c r="G61" s="226"/>
      <c r="H61" s="220"/>
      <c r="I61" s="220">
        <v>14</v>
      </c>
      <c r="J61" s="235" t="str">
        <f>VLOOKUP(I61,'пр.взвешивания'!B6:M97,2,FALSE)</f>
        <v>ОСИПОВА Мария Евгеньевна</v>
      </c>
      <c r="K61" s="237" t="str">
        <f>VLOOKUP(I61,'пр.взвешивания'!B6:N99,3,FALSE)</f>
        <v>24.05.93КМС</v>
      </c>
      <c r="L61" s="237" t="str">
        <f>VLOOKUP(I61,'пр.взвешивания'!B6:O99,4,FALSE)</f>
        <v>УФО Курганская Курган МО</v>
      </c>
      <c r="M61" s="222"/>
      <c r="N61" s="225"/>
      <c r="O61" s="226"/>
      <c r="P61" s="220"/>
      <c r="Q61" s="4"/>
    </row>
    <row r="62" spans="1:17" ht="12" customHeight="1">
      <c r="A62" s="220"/>
      <c r="B62" s="236"/>
      <c r="C62" s="220"/>
      <c r="D62" s="220"/>
      <c r="E62" s="222"/>
      <c r="F62" s="222"/>
      <c r="G62" s="226"/>
      <c r="H62" s="220"/>
      <c r="I62" s="220"/>
      <c r="J62" s="236"/>
      <c r="K62" s="220"/>
      <c r="L62" s="220"/>
      <c r="M62" s="222"/>
      <c r="N62" s="222"/>
      <c r="O62" s="226"/>
      <c r="P62" s="220"/>
      <c r="Q62" s="4"/>
    </row>
    <row r="63" spans="1:17" ht="12" customHeight="1">
      <c r="A63" s="136">
        <v>3</v>
      </c>
      <c r="B63" s="231" t="str">
        <f>VLOOKUP(A63,'пр.взвешивания'!B6:E99,2,FALSE)</f>
        <v>СВИНИНА Алена Андреевна</v>
      </c>
      <c r="C63" s="233" t="str">
        <f>VLOOKUP(A63,'пр.взвешивания'!B6:F101,3,FALSE)</f>
        <v>25.04.95 1</v>
      </c>
      <c r="D63" s="233" t="str">
        <f>VLOOKUP(A63,'пр.взвешивания'!B6:G101,4,FALSE)</f>
        <v>ПФО Удмуртия Воткинск МО</v>
      </c>
      <c r="E63" s="229"/>
      <c r="F63" s="229"/>
      <c r="G63" s="136"/>
      <c r="H63" s="136"/>
      <c r="I63" s="136">
        <v>13</v>
      </c>
      <c r="J63" s="231" t="str">
        <f>VLOOKUP(I63,'пр.взвешивания'!B6:M99,2,FALSE)</f>
        <v>ЗАХАРОВА Инга Сергеевна</v>
      </c>
      <c r="K63" s="233" t="str">
        <f>VLOOKUP(I63,'пр.взвешивания'!B6:N101,3,FALSE)</f>
        <v>02.06.94 1</v>
      </c>
      <c r="L63" s="233" t="str">
        <f>VLOOKUP(I63,'пр.взвешивания'!B6:O101,4,FALSE)</f>
        <v>ПФО Нижегородская Кстово МО</v>
      </c>
      <c r="M63" s="229"/>
      <c r="N63" s="229"/>
      <c r="O63" s="136"/>
      <c r="P63" s="136"/>
      <c r="Q63" s="4"/>
    </row>
    <row r="64" spans="1:17" ht="12" customHeight="1" thickBot="1">
      <c r="A64" s="228"/>
      <c r="B64" s="232"/>
      <c r="C64" s="234"/>
      <c r="D64" s="234"/>
      <c r="E64" s="230"/>
      <c r="F64" s="230"/>
      <c r="G64" s="228"/>
      <c r="H64" s="228"/>
      <c r="I64" s="228"/>
      <c r="J64" s="232"/>
      <c r="K64" s="234"/>
      <c r="L64" s="234"/>
      <c r="M64" s="230"/>
      <c r="N64" s="230"/>
      <c r="O64" s="228"/>
      <c r="P64" s="228"/>
      <c r="Q64" s="4"/>
    </row>
    <row r="65" spans="1:17" ht="12" customHeight="1">
      <c r="A65" s="136">
        <v>1</v>
      </c>
      <c r="B65" s="231" t="str">
        <f>VLOOKUP(A65,'пр.взвешивания'!B6:E95,2,FALSE)</f>
        <v>КЛИМКИНА Елена Александровна</v>
      </c>
      <c r="C65" s="233" t="str">
        <f>VLOOKUP(A65,'пр.взвешивания'!B6:F103,3,FALSE)</f>
        <v>23.08.94 1</v>
      </c>
      <c r="D65" s="233" t="str">
        <f>VLOOKUP(A65,'пр.взвешивания'!B6:G103,4,FALSE)</f>
        <v>УФО ХМАО-ЮГРА Радужный МО</v>
      </c>
      <c r="E65" s="136" t="s">
        <v>33</v>
      </c>
      <c r="F65" s="229"/>
      <c r="G65" s="136"/>
      <c r="H65" s="136"/>
      <c r="I65" s="136">
        <v>11</v>
      </c>
      <c r="J65" s="231" t="str">
        <f>VLOOKUP(I65,'пр.взвешивания'!B6:M95,2,FALSE)</f>
        <v>ШКВАРУНЕЦ Мария Александровна</v>
      </c>
      <c r="K65" s="233" t="str">
        <f>VLOOKUP(I65,'пр.взвешивания'!B6:N103,3,FALSE)</f>
        <v>20.03.93 КМС</v>
      </c>
      <c r="L65" s="233" t="str">
        <f>VLOOKUP(I65,'пр.взвешивания'!B6:O103,4,FALSE)</f>
        <v>МОСКВА МКС</v>
      </c>
      <c r="M65" s="136" t="s">
        <v>33</v>
      </c>
      <c r="N65" s="229"/>
      <c r="O65" s="136"/>
      <c r="P65" s="136"/>
      <c r="Q65" s="4"/>
    </row>
    <row r="66" spans="1:17" ht="12" customHeight="1" thickBot="1">
      <c r="A66" s="228"/>
      <c r="B66" s="232"/>
      <c r="C66" s="234"/>
      <c r="D66" s="234"/>
      <c r="E66" s="228"/>
      <c r="F66" s="230"/>
      <c r="G66" s="228"/>
      <c r="H66" s="228"/>
      <c r="I66" s="228"/>
      <c r="J66" s="232"/>
      <c r="K66" s="234"/>
      <c r="L66" s="234"/>
      <c r="M66" s="228"/>
      <c r="N66" s="230"/>
      <c r="O66" s="228"/>
      <c r="P66" s="228"/>
      <c r="Q66" s="4"/>
    </row>
    <row r="67" spans="1:17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1:17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7" ht="19.5" customHeight="1">
      <c r="A69" s="240" t="s">
        <v>34</v>
      </c>
      <c r="B69" s="240"/>
      <c r="C69" s="240"/>
      <c r="D69" s="240"/>
      <c r="E69" s="240"/>
      <c r="F69" s="240"/>
      <c r="G69" s="240"/>
      <c r="H69" s="240"/>
      <c r="I69" s="240" t="s">
        <v>34</v>
      </c>
      <c r="J69" s="240"/>
      <c r="K69" s="240"/>
      <c r="L69" s="240"/>
      <c r="M69" s="240"/>
      <c r="N69" s="240"/>
      <c r="O69" s="240"/>
      <c r="P69" s="240"/>
      <c r="Q69" s="4"/>
    </row>
    <row r="70" spans="1:17" ht="18.75" customHeight="1">
      <c r="A70" s="105" t="s">
        <v>10</v>
      </c>
      <c r="B70" s="104" t="s">
        <v>17</v>
      </c>
      <c r="C70" s="104"/>
      <c r="D70" s="104"/>
      <c r="E70" s="78" t="str">
        <f>HYPERLINK('пр.взвешивания'!E3)</f>
        <v>в.к.    60         кг.</v>
      </c>
      <c r="F70" s="104"/>
      <c r="G70" s="104"/>
      <c r="H70" s="104"/>
      <c r="I70" s="105" t="s">
        <v>12</v>
      </c>
      <c r="J70" s="104" t="s">
        <v>17</v>
      </c>
      <c r="K70" s="104"/>
      <c r="L70" s="104"/>
      <c r="M70" s="78" t="str">
        <f>HYPERLINK('пр.взвешивания'!E3)</f>
        <v>в.к.    60         кг.</v>
      </c>
      <c r="N70" s="104"/>
      <c r="O70" s="104"/>
      <c r="P70" s="104"/>
      <c r="Q70" s="4"/>
    </row>
    <row r="71" spans="1:16" ht="12.75" customHeight="1">
      <c r="A71" s="220" t="s">
        <v>0</v>
      </c>
      <c r="B71" s="220" t="s">
        <v>1</v>
      </c>
      <c r="C71" s="220" t="s">
        <v>2</v>
      </c>
      <c r="D71" s="220" t="s">
        <v>3</v>
      </c>
      <c r="E71" s="220" t="s">
        <v>13</v>
      </c>
      <c r="F71" s="220" t="s">
        <v>14</v>
      </c>
      <c r="G71" s="220" t="s">
        <v>15</v>
      </c>
      <c r="H71" s="220" t="s">
        <v>16</v>
      </c>
      <c r="I71" s="220" t="s">
        <v>0</v>
      </c>
      <c r="J71" s="220" t="s">
        <v>1</v>
      </c>
      <c r="K71" s="220" t="s">
        <v>2</v>
      </c>
      <c r="L71" s="220" t="s">
        <v>3</v>
      </c>
      <c r="M71" s="220" t="s">
        <v>13</v>
      </c>
      <c r="N71" s="220" t="s">
        <v>14</v>
      </c>
      <c r="O71" s="220" t="s">
        <v>15</v>
      </c>
      <c r="P71" s="220" t="s">
        <v>16</v>
      </c>
    </row>
    <row r="72" spans="1:16" ht="12.75" customHeight="1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</row>
    <row r="73" spans="1:16" ht="12.75" customHeight="1">
      <c r="A73" s="251">
        <v>6</v>
      </c>
      <c r="B73" s="231" t="str">
        <f>VLOOKUP(A73,'пр.взвешивания'!B6:E43,2,FALSE)</f>
        <v>ТРЕСНИЦКАЯ Александра Николаевна</v>
      </c>
      <c r="C73" s="233" t="str">
        <f>VLOOKUP(A73,'пр.взвешивания'!B6:F111,3,FALSE)</f>
        <v>13.07.93 1</v>
      </c>
      <c r="D73" s="233" t="str">
        <f>VLOOKUP(A73,'пр.взвешивания'!B6:G111,4,FALSE)</f>
        <v>ЮФО Ростовская  МО</v>
      </c>
      <c r="E73" s="222"/>
      <c r="F73" s="225"/>
      <c r="G73" s="226"/>
      <c r="H73" s="220"/>
      <c r="I73" s="251">
        <v>16</v>
      </c>
      <c r="J73" s="231" t="str">
        <f>VLOOKUP(I73,'пр.взвешивания'!B6:E45,2,FALSE)</f>
        <v>МАРТАКОВА Валерия Вячеславовна</v>
      </c>
      <c r="K73" s="233" t="str">
        <f>VLOOKUP(I73,'пр.взвешивания'!B6:F45,3,FALSE)</f>
        <v>20.07.95 1</v>
      </c>
      <c r="L73" s="233" t="str">
        <f>VLOOKUP(I73,'пр.взвешивания'!B6:G45,4,FALSE)</f>
        <v>СФО Томская Северск МО</v>
      </c>
      <c r="M73" s="222"/>
      <c r="N73" s="225"/>
      <c r="O73" s="226"/>
      <c r="P73" s="220"/>
    </row>
    <row r="74" spans="1:16" ht="12.75" customHeight="1">
      <c r="A74" s="251"/>
      <c r="B74" s="236"/>
      <c r="C74" s="220"/>
      <c r="D74" s="220"/>
      <c r="E74" s="222"/>
      <c r="F74" s="222"/>
      <c r="G74" s="226"/>
      <c r="H74" s="220"/>
      <c r="I74" s="251"/>
      <c r="J74" s="236"/>
      <c r="K74" s="220"/>
      <c r="L74" s="220"/>
      <c r="M74" s="222"/>
      <c r="N74" s="222"/>
      <c r="O74" s="226"/>
      <c r="P74" s="220"/>
    </row>
    <row r="75" spans="1:16" ht="12.75" customHeight="1">
      <c r="A75" s="136">
        <v>7</v>
      </c>
      <c r="B75" s="231" t="str">
        <f>VLOOKUP(A75,'пр.взвешивания'!B6:E45,2,FALSE)</f>
        <v>ВАСИЛЬЕВА Маргарита Евгеньевна</v>
      </c>
      <c r="C75" s="233" t="str">
        <f>VLOOKUP(A75,'пр.взвешивания'!B6:F113,3,FALSE)</f>
        <v>22.12.93 КМС</v>
      </c>
      <c r="D75" s="233" t="str">
        <f>VLOOKUP(A75,'пр.взвешивания'!B6:G113,4,FALSE)</f>
        <v>СФО Р.Бурятия Улан-Удэ МО</v>
      </c>
      <c r="E75" s="229"/>
      <c r="F75" s="229"/>
      <c r="G75" s="136"/>
      <c r="H75" s="136"/>
      <c r="I75" s="136">
        <v>17</v>
      </c>
      <c r="J75" s="231" t="str">
        <f>VLOOKUP(I75,'пр.взвешивания'!B6:E47,2,FALSE)</f>
        <v>ИВАНОВА Ирина Васильевна</v>
      </c>
      <c r="K75" s="233" t="str">
        <f>VLOOKUP(I75,'пр.взвешивания'!B6:N113,3,FALSE)</f>
        <v>03.07.93 КМС</v>
      </c>
      <c r="L75" s="233" t="str">
        <f>VLOOKUP(I75,'пр.взвешивания'!B6:O113,4,FALSE)</f>
        <v>ДВФО Приморский Владивосток МО</v>
      </c>
      <c r="M75" s="229"/>
      <c r="N75" s="229"/>
      <c r="O75" s="136"/>
      <c r="P75" s="136"/>
    </row>
    <row r="76" spans="1:16" ht="12.75" customHeight="1" thickBot="1">
      <c r="A76" s="228"/>
      <c r="B76" s="232"/>
      <c r="C76" s="234"/>
      <c r="D76" s="234"/>
      <c r="E76" s="230"/>
      <c r="F76" s="230"/>
      <c r="G76" s="228"/>
      <c r="H76" s="228"/>
      <c r="I76" s="228"/>
      <c r="J76" s="232"/>
      <c r="K76" s="234"/>
      <c r="L76" s="234"/>
      <c r="M76" s="230"/>
      <c r="N76" s="230"/>
      <c r="O76" s="228"/>
      <c r="P76" s="228"/>
    </row>
    <row r="77" spans="1:16" ht="12.75" customHeight="1">
      <c r="A77" s="220">
        <v>10</v>
      </c>
      <c r="B77" s="235" t="str">
        <f>VLOOKUP(A77,'пр.взвешивания'!B6:E45,2,FALSE)</f>
        <v>МУРТАЗАЛИЕВА Анжелика Каримовна</v>
      </c>
      <c r="C77" s="237" t="str">
        <f>VLOOKUP(A77,'пр.взвешивания'!B6:F115,3,FALSE)</f>
        <v>09.09.94 кмс</v>
      </c>
      <c r="D77" s="237" t="str">
        <f>VLOOKUP(A77,'пр.взвешивания'!B6:G115,4,FALSE)</f>
        <v>ЦФО Ивановская Иваново МО</v>
      </c>
      <c r="E77" s="222"/>
      <c r="F77" s="225"/>
      <c r="G77" s="226"/>
      <c r="H77" s="220"/>
      <c r="I77" s="220">
        <v>20</v>
      </c>
      <c r="J77" s="235" t="str">
        <f>VLOOKUP(I77,'пр.взвешивания'!B6:E49,2,FALSE)</f>
        <v>ЗЮКИНА Елена Владимировна</v>
      </c>
      <c r="K77" s="237" t="str">
        <f>VLOOKUP(I77,'пр.взвешивания'!B6:N115,3,FALSE)</f>
        <v>27.01.94 КМС</v>
      </c>
      <c r="L77" s="237" t="str">
        <f>VLOOKUP(I77,'пр.взвешивания'!B6:O115,4,FALSE)</f>
        <v>ЦФО Тульская Тула МО</v>
      </c>
      <c r="M77" s="222"/>
      <c r="N77" s="225"/>
      <c r="O77" s="226"/>
      <c r="P77" s="220"/>
    </row>
    <row r="78" spans="1:16" ht="12.75" customHeight="1">
      <c r="A78" s="220"/>
      <c r="B78" s="236"/>
      <c r="C78" s="220"/>
      <c r="D78" s="220"/>
      <c r="E78" s="222"/>
      <c r="F78" s="222"/>
      <c r="G78" s="226"/>
      <c r="H78" s="220"/>
      <c r="I78" s="220"/>
      <c r="J78" s="236"/>
      <c r="K78" s="220"/>
      <c r="L78" s="220"/>
      <c r="M78" s="222"/>
      <c r="N78" s="222"/>
      <c r="O78" s="226"/>
      <c r="P78" s="220"/>
    </row>
    <row r="79" spans="1:16" ht="12.75" customHeight="1">
      <c r="A79" s="136">
        <v>9</v>
      </c>
      <c r="B79" s="231" t="str">
        <f>VLOOKUP(A79,'пр.взвешивания'!B6:E47,2,FALSE)</f>
        <v>БРЫЛЯКОВА Елена Витальевна</v>
      </c>
      <c r="C79" s="233" t="str">
        <f>VLOOKUP(A79,'пр.взвешивания'!B6:F117,3,FALSE)</f>
        <v>05.09.94 КМС</v>
      </c>
      <c r="D79" s="233" t="str">
        <f>VLOOKUP(A79,'пр.взвешивания'!B6:G117,4,FALSE)</f>
        <v>ЮФО Краснодарский Анапа МО</v>
      </c>
      <c r="E79" s="229"/>
      <c r="F79" s="229"/>
      <c r="G79" s="136"/>
      <c r="H79" s="136"/>
      <c r="I79" s="136">
        <v>19</v>
      </c>
      <c r="J79" s="231" t="str">
        <f>VLOOKUP(I79,'пр.взвешивания'!B6:E51,2,FALSE)</f>
        <v>ЛЕБЕДЕВА Татьяна Андреевна</v>
      </c>
      <c r="K79" s="233" t="str">
        <f>VLOOKUP(I79,'пр.взвешивания'!B6:N117,3,FALSE)</f>
        <v>27.12.94 КМС</v>
      </c>
      <c r="L79" s="233" t="str">
        <f>VLOOKUP(I79,'пр.взвешивания'!B6:O117,4,FALSE)</f>
        <v>ПФО Оренбургская Кувандык МО</v>
      </c>
      <c r="M79" s="229"/>
      <c r="N79" s="229"/>
      <c r="O79" s="136"/>
      <c r="P79" s="136"/>
    </row>
    <row r="80" spans="1:16" ht="12.75" customHeight="1" thickBot="1">
      <c r="A80" s="228"/>
      <c r="B80" s="232"/>
      <c r="C80" s="234"/>
      <c r="D80" s="234"/>
      <c r="E80" s="230"/>
      <c r="F80" s="230"/>
      <c r="G80" s="228"/>
      <c r="H80" s="228"/>
      <c r="I80" s="228"/>
      <c r="J80" s="232"/>
      <c r="K80" s="234"/>
      <c r="L80" s="234"/>
      <c r="M80" s="230"/>
      <c r="N80" s="230"/>
      <c r="O80" s="228"/>
      <c r="P80" s="228"/>
    </row>
    <row r="81" spans="1:16" ht="12.75" customHeight="1">
      <c r="A81" s="136">
        <v>8</v>
      </c>
      <c r="B81" s="231" t="str">
        <f>VLOOKUP(A81,'пр.взвешивания'!B6:E49,2,FALSE)</f>
        <v>КОНДРАТЕНКО Ольга Сергеевна</v>
      </c>
      <c r="C81" s="233" t="str">
        <f>VLOOKUP(A81,'пр.взвешивания'!B6:F119,3,FALSE)</f>
        <v>22.11.93 КМС</v>
      </c>
      <c r="D81" s="233" t="str">
        <f>VLOOKUP(A81,'пр.взвешивания'!B6:G119,4,FALSE)</f>
        <v>МОСКВА С-70 </v>
      </c>
      <c r="E81" s="136" t="s">
        <v>33</v>
      </c>
      <c r="F81" s="229"/>
      <c r="G81" s="136"/>
      <c r="H81" s="243"/>
      <c r="I81" s="136">
        <v>18</v>
      </c>
      <c r="J81" s="231" t="str">
        <f>VLOOKUP(I81,'пр.взвешивания'!B6:E53,2,FALSE)</f>
        <v>БЕРДИНСКИХ Виктория Маратовна</v>
      </c>
      <c r="K81" s="233" t="str">
        <f>VLOOKUP(I81,'пр.взвешивания'!B6:N119,3,FALSE)</f>
        <v>09.10.93 1</v>
      </c>
      <c r="L81" s="233" t="str">
        <f>VLOOKUP(I81,'пр.взвешивания'!B6:O119,4,FALSE)</f>
        <v>СФО Красноярский Красноярск МО</v>
      </c>
      <c r="M81" s="136" t="s">
        <v>33</v>
      </c>
      <c r="N81" s="229"/>
      <c r="O81" s="136"/>
      <c r="P81" s="243"/>
    </row>
    <row r="82" spans="1:16" ht="12.75" customHeight="1" thickBot="1">
      <c r="A82" s="228"/>
      <c r="B82" s="232"/>
      <c r="C82" s="234"/>
      <c r="D82" s="234"/>
      <c r="E82" s="228"/>
      <c r="F82" s="230"/>
      <c r="G82" s="228"/>
      <c r="H82" s="228"/>
      <c r="I82" s="228"/>
      <c r="J82" s="232"/>
      <c r="K82" s="234"/>
      <c r="L82" s="234"/>
      <c r="M82" s="228"/>
      <c r="N82" s="230"/>
      <c r="O82" s="228"/>
      <c r="P82" s="228"/>
    </row>
    <row r="83" spans="1:16" ht="20.25" customHeight="1">
      <c r="A83" s="105" t="s">
        <v>10</v>
      </c>
      <c r="B83" s="104" t="s">
        <v>18</v>
      </c>
      <c r="C83" s="96"/>
      <c r="D83" s="96"/>
      <c r="E83" s="78" t="str">
        <f>HYPERLINK('пр.взвешивания'!E3)</f>
        <v>в.к.    60         кг.</v>
      </c>
      <c r="F83" s="5"/>
      <c r="G83" s="5"/>
      <c r="H83" s="5"/>
      <c r="I83" s="105" t="s">
        <v>12</v>
      </c>
      <c r="J83" s="104" t="s">
        <v>18</v>
      </c>
      <c r="K83" s="96"/>
      <c r="L83" s="96"/>
      <c r="M83" s="78" t="str">
        <f>HYPERLINK('пр.взвешивания'!E3)</f>
        <v>в.к.    60         кг.</v>
      </c>
      <c r="N83" s="5"/>
      <c r="O83" s="5"/>
      <c r="P83" s="5"/>
    </row>
    <row r="84" spans="1:16" ht="12.75" customHeight="1">
      <c r="A84" s="251">
        <v>6</v>
      </c>
      <c r="B84" s="231" t="str">
        <f>VLOOKUP(A84,'пр.взвешивания'!B6:E43,2,FALSE)</f>
        <v>ТРЕСНИЦКАЯ Александра Николаевна</v>
      </c>
      <c r="C84" s="233" t="str">
        <f>VLOOKUP(A84,'пр.взвешивания'!B6:F122,3,FALSE)</f>
        <v>13.07.93 1</v>
      </c>
      <c r="D84" s="233" t="str">
        <f>VLOOKUP(A84,'пр.взвешивания'!B6:G122,4,FALSE)</f>
        <v>ЮФО Ростовская  МО</v>
      </c>
      <c r="E84" s="222"/>
      <c r="F84" s="225"/>
      <c r="G84" s="226"/>
      <c r="H84" s="220"/>
      <c r="I84" s="251">
        <v>16</v>
      </c>
      <c r="J84" s="231" t="str">
        <f>VLOOKUP(I84,'пр.взвешивания'!B6:E56,2,FALSE)</f>
        <v>МАРТАКОВА Валерия Вячеславовна</v>
      </c>
      <c r="K84" s="233" t="str">
        <f>VLOOKUP(I84,'пр.взвешивания'!B6:N122,3,FALSE)</f>
        <v>20.07.95 1</v>
      </c>
      <c r="L84" s="233" t="str">
        <f>VLOOKUP(I84,'пр.взвешивания'!B6:O122,4,FALSE)</f>
        <v>СФО Томская Северск МО</v>
      </c>
      <c r="M84" s="222"/>
      <c r="N84" s="225"/>
      <c r="O84" s="226"/>
      <c r="P84" s="220"/>
    </row>
    <row r="85" spans="1:16" ht="12.75" customHeight="1">
      <c r="A85" s="251"/>
      <c r="B85" s="236"/>
      <c r="C85" s="220"/>
      <c r="D85" s="220"/>
      <c r="E85" s="222"/>
      <c r="F85" s="222"/>
      <c r="G85" s="226"/>
      <c r="H85" s="220"/>
      <c r="I85" s="251"/>
      <c r="J85" s="236"/>
      <c r="K85" s="220"/>
      <c r="L85" s="220"/>
      <c r="M85" s="222"/>
      <c r="N85" s="222"/>
      <c r="O85" s="226"/>
      <c r="P85" s="220"/>
    </row>
    <row r="86" spans="1:16" ht="12.75" customHeight="1">
      <c r="A86" s="136">
        <v>8</v>
      </c>
      <c r="B86" s="231" t="str">
        <f>VLOOKUP(A86,'пр.взвешивания'!B6:E54,2,FALSE)</f>
        <v>КОНДРАТЕНКО Ольга Сергеевна</v>
      </c>
      <c r="C86" s="233" t="str">
        <f>VLOOKUP(A86,'пр.взвешивания'!B6:F124,3,FALSE)</f>
        <v>22.11.93 КМС</v>
      </c>
      <c r="D86" s="233" t="str">
        <f>VLOOKUP(A86,'пр.взвешивания'!B6:G124,4,FALSE)</f>
        <v>МОСКВА С-70 </v>
      </c>
      <c r="E86" s="229"/>
      <c r="F86" s="229"/>
      <c r="G86" s="136"/>
      <c r="H86" s="136"/>
      <c r="I86" s="136">
        <v>18</v>
      </c>
      <c r="J86" s="231" t="str">
        <f>VLOOKUP(I86,'пр.взвешивания'!B6:E58,2,FALSE)</f>
        <v>БЕРДИНСКИХ Виктория Маратовна</v>
      </c>
      <c r="K86" s="233" t="str">
        <f>VLOOKUP(I86,'пр.взвешивания'!B6:N124,3,FALSE)</f>
        <v>09.10.93 1</v>
      </c>
      <c r="L86" s="233" t="str">
        <f>VLOOKUP(I86,'пр.взвешивания'!B6:O124,4,FALSE)</f>
        <v>СФО Красноярский Красноярск МО</v>
      </c>
      <c r="M86" s="229"/>
      <c r="N86" s="229"/>
      <c r="O86" s="136"/>
      <c r="P86" s="136"/>
    </row>
    <row r="87" spans="1:16" ht="12.75" customHeight="1" thickBot="1">
      <c r="A87" s="228"/>
      <c r="B87" s="232"/>
      <c r="C87" s="234"/>
      <c r="D87" s="234"/>
      <c r="E87" s="230"/>
      <c r="F87" s="230"/>
      <c r="G87" s="228"/>
      <c r="H87" s="228"/>
      <c r="I87" s="228"/>
      <c r="J87" s="232"/>
      <c r="K87" s="234"/>
      <c r="L87" s="234"/>
      <c r="M87" s="230"/>
      <c r="N87" s="230"/>
      <c r="O87" s="228"/>
      <c r="P87" s="228"/>
    </row>
    <row r="88" spans="1:16" ht="12.75" customHeight="1">
      <c r="A88" s="220">
        <v>7</v>
      </c>
      <c r="B88" s="235" t="str">
        <f>VLOOKUP(A88,'пр.взвешивания'!B6:E43,2,FALSE)</f>
        <v>ВАСИЛЬЕВА Маргарита Евгеньевна</v>
      </c>
      <c r="C88" s="237" t="str">
        <f>VLOOKUP(A88,'пр.взвешивания'!B6:F126,3,FALSE)</f>
        <v>22.12.93 КМС</v>
      </c>
      <c r="D88" s="237" t="str">
        <f>VLOOKUP(A88,'пр.взвешивания'!B6:G126,4,FALSE)</f>
        <v>СФО Р.Бурятия Улан-Удэ МО</v>
      </c>
      <c r="E88" s="222"/>
      <c r="F88" s="225"/>
      <c r="G88" s="226"/>
      <c r="H88" s="220"/>
      <c r="I88" s="220">
        <v>17</v>
      </c>
      <c r="J88" s="235" t="str">
        <f>VLOOKUP(I88,'пр.взвешивания'!B6:E60,2,FALSE)</f>
        <v>ИВАНОВА Ирина Васильевна</v>
      </c>
      <c r="K88" s="237" t="str">
        <f>VLOOKUP(I88,'пр.взвешивания'!B6:N126,3,FALSE)</f>
        <v>03.07.93 КМС</v>
      </c>
      <c r="L88" s="237" t="str">
        <f>VLOOKUP(I88,'пр.взвешивания'!B6:O126,4,FALSE)</f>
        <v>ДВФО Приморский Владивосток МО</v>
      </c>
      <c r="M88" s="222"/>
      <c r="N88" s="225"/>
      <c r="O88" s="226"/>
      <c r="P88" s="220"/>
    </row>
    <row r="89" spans="1:16" ht="12.75" customHeight="1">
      <c r="A89" s="220"/>
      <c r="B89" s="236"/>
      <c r="C89" s="220"/>
      <c r="D89" s="220"/>
      <c r="E89" s="222"/>
      <c r="F89" s="222"/>
      <c r="G89" s="226"/>
      <c r="H89" s="220"/>
      <c r="I89" s="220"/>
      <c r="J89" s="236"/>
      <c r="K89" s="220"/>
      <c r="L89" s="220"/>
      <c r="M89" s="222"/>
      <c r="N89" s="222"/>
      <c r="O89" s="226"/>
      <c r="P89" s="220"/>
    </row>
    <row r="90" spans="1:16" ht="12.75" customHeight="1">
      <c r="A90" s="136">
        <v>9</v>
      </c>
      <c r="B90" s="231" t="str">
        <f>VLOOKUP(A90,'пр.взвешивания'!B6:E43,2,FALSE)</f>
        <v>БРЫЛЯКОВА Елена Витальевна</v>
      </c>
      <c r="C90" s="233" t="str">
        <f>VLOOKUP(A90,'пр.взвешивания'!B6:F128,3,FALSE)</f>
        <v>05.09.94 КМС</v>
      </c>
      <c r="D90" s="233" t="str">
        <f>VLOOKUP(A90,'пр.взвешивания'!B6:G128,4,FALSE)</f>
        <v>ЮФО Краснодарский Анапа МО</v>
      </c>
      <c r="E90" s="229"/>
      <c r="F90" s="229"/>
      <c r="G90" s="136"/>
      <c r="H90" s="136"/>
      <c r="I90" s="136">
        <v>19</v>
      </c>
      <c r="J90" s="231" t="str">
        <f>VLOOKUP(I90,'пр.взвешивания'!B6:E62,2,FALSE)</f>
        <v>ЛЕБЕДЕВА Татьяна Андреевна</v>
      </c>
      <c r="K90" s="233" t="str">
        <f>VLOOKUP(I90,'пр.взвешивания'!B6:N128,3,FALSE)</f>
        <v>27.12.94 КМС</v>
      </c>
      <c r="L90" s="233" t="str">
        <f>VLOOKUP(I90,'пр.взвешивания'!B6:O128,4,FALSE)</f>
        <v>ПФО Оренбургская Кувандык МО</v>
      </c>
      <c r="M90" s="229"/>
      <c r="N90" s="229"/>
      <c r="O90" s="136"/>
      <c r="P90" s="136"/>
    </row>
    <row r="91" spans="1:16" ht="12.75" customHeight="1" thickBot="1">
      <c r="A91" s="228"/>
      <c r="B91" s="232"/>
      <c r="C91" s="234"/>
      <c r="D91" s="234"/>
      <c r="E91" s="230"/>
      <c r="F91" s="230"/>
      <c r="G91" s="228"/>
      <c r="H91" s="228"/>
      <c r="I91" s="228"/>
      <c r="J91" s="232"/>
      <c r="K91" s="234"/>
      <c r="L91" s="234"/>
      <c r="M91" s="230"/>
      <c r="N91" s="230"/>
      <c r="O91" s="228"/>
      <c r="P91" s="228"/>
    </row>
    <row r="92" spans="1:16" ht="12.75" customHeight="1">
      <c r="A92" s="136">
        <v>10</v>
      </c>
      <c r="B92" s="231" t="str">
        <f>VLOOKUP(A92,'пр.взвешивания'!B6:E45,2,FALSE)</f>
        <v>МУРТАЗАЛИЕВА Анжелика Каримовна</v>
      </c>
      <c r="C92" s="233" t="str">
        <f>VLOOKUP(A92,'пр.взвешивания'!B6:F130,3,FALSE)</f>
        <v>09.09.94 кмс</v>
      </c>
      <c r="D92" s="233" t="str">
        <f>VLOOKUP(A92,'пр.взвешивания'!B6:G130,4,FALSE)</f>
        <v>ЦФО Ивановская Иваново МО</v>
      </c>
      <c r="E92" s="136" t="s">
        <v>33</v>
      </c>
      <c r="F92" s="229"/>
      <c r="G92" s="136"/>
      <c r="H92" s="136"/>
      <c r="I92" s="136">
        <v>20</v>
      </c>
      <c r="J92" s="231" t="str">
        <f>VLOOKUP(I92,'пр.взвешивания'!B6:E64,2,FALSE)</f>
        <v>ЗЮКИНА Елена Владимировна</v>
      </c>
      <c r="K92" s="233" t="str">
        <f>VLOOKUP(I92,'пр.взвешивания'!B6:N130,3,FALSE)</f>
        <v>27.01.94 КМС</v>
      </c>
      <c r="L92" s="233" t="str">
        <f>VLOOKUP(I92,'пр.взвешивания'!B6:O130,4,FALSE)</f>
        <v>ЦФО Тульская Тула МО</v>
      </c>
      <c r="M92" s="136" t="s">
        <v>33</v>
      </c>
      <c r="N92" s="229"/>
      <c r="O92" s="136"/>
      <c r="P92" s="136"/>
    </row>
    <row r="93" spans="1:16" ht="12.75" customHeight="1" thickBot="1">
      <c r="A93" s="228"/>
      <c r="B93" s="232"/>
      <c r="C93" s="234"/>
      <c r="D93" s="234"/>
      <c r="E93" s="228"/>
      <c r="F93" s="230"/>
      <c r="G93" s="228"/>
      <c r="H93" s="228"/>
      <c r="I93" s="228"/>
      <c r="J93" s="232"/>
      <c r="K93" s="234"/>
      <c r="L93" s="234"/>
      <c r="M93" s="228"/>
      <c r="N93" s="230"/>
      <c r="O93" s="228"/>
      <c r="P93" s="228"/>
    </row>
    <row r="94" spans="1:16" ht="18.75" customHeight="1">
      <c r="A94" s="105" t="s">
        <v>10</v>
      </c>
      <c r="B94" s="104" t="s">
        <v>19</v>
      </c>
      <c r="C94" s="96"/>
      <c r="D94" s="96"/>
      <c r="E94" s="78" t="str">
        <f>HYPERLINK('пр.взвешивания'!E3)</f>
        <v>в.к.    60         кг.</v>
      </c>
      <c r="F94" s="5"/>
      <c r="G94" s="5"/>
      <c r="H94" s="5"/>
      <c r="I94" s="105" t="s">
        <v>12</v>
      </c>
      <c r="J94" s="104" t="s">
        <v>19</v>
      </c>
      <c r="K94" s="96"/>
      <c r="L94" s="96"/>
      <c r="M94" s="78" t="str">
        <f>HYPERLINK('пр.взвешивания'!E3)</f>
        <v>в.к.    60         кг.</v>
      </c>
      <c r="N94" s="5"/>
      <c r="O94" s="5"/>
      <c r="P94" s="5"/>
    </row>
    <row r="95" spans="1:16" ht="12.75" customHeight="1">
      <c r="A95" s="251">
        <v>6</v>
      </c>
      <c r="B95" s="231" t="str">
        <f>VLOOKUP(A95,'пр.взвешивания'!B6:E43,2,FALSE)</f>
        <v>ТРЕСНИЦКАЯ Александра Николаевна</v>
      </c>
      <c r="C95" s="233" t="str">
        <f>VLOOKUP(A95,'пр.взвешивания'!B6:F133,3,FALSE)</f>
        <v>13.07.93 1</v>
      </c>
      <c r="D95" s="233" t="str">
        <f>VLOOKUP(A95,'пр.взвешивания'!B6:G133,4,FALSE)</f>
        <v>ЮФО Ростовская  МО</v>
      </c>
      <c r="E95" s="222"/>
      <c r="F95" s="225"/>
      <c r="G95" s="226"/>
      <c r="H95" s="220"/>
      <c r="I95" s="251">
        <v>16</v>
      </c>
      <c r="J95" s="231" t="str">
        <f>VLOOKUP(I95,'пр.взвешивания'!B6:E67,2,FALSE)</f>
        <v>МАРТАКОВА Валерия Вячеславовна</v>
      </c>
      <c r="K95" s="233" t="str">
        <f>VLOOKUP(I95,'пр.взвешивания'!B6:N133,3,FALSE)</f>
        <v>20.07.95 1</v>
      </c>
      <c r="L95" s="233" t="str">
        <f>VLOOKUP(I95,'пр.взвешивания'!B6:O133,4,FALSE)</f>
        <v>СФО Томская Северск МО</v>
      </c>
      <c r="M95" s="222"/>
      <c r="N95" s="225"/>
      <c r="O95" s="226"/>
      <c r="P95" s="220"/>
    </row>
    <row r="96" spans="1:16" ht="12.75" customHeight="1">
      <c r="A96" s="251"/>
      <c r="B96" s="236"/>
      <c r="C96" s="220"/>
      <c r="D96" s="220"/>
      <c r="E96" s="222"/>
      <c r="F96" s="222"/>
      <c r="G96" s="226"/>
      <c r="H96" s="220"/>
      <c r="I96" s="251"/>
      <c r="J96" s="236"/>
      <c r="K96" s="220"/>
      <c r="L96" s="220"/>
      <c r="M96" s="222"/>
      <c r="N96" s="222"/>
      <c r="O96" s="226"/>
      <c r="P96" s="220"/>
    </row>
    <row r="97" spans="1:16" ht="12.75" customHeight="1">
      <c r="A97" s="136">
        <v>9</v>
      </c>
      <c r="B97" s="231" t="str">
        <f>VLOOKUP(A97,'пр.взвешивания'!B6:E45,2,FALSE)</f>
        <v>БРЫЛЯКОВА Елена Витальевна</v>
      </c>
      <c r="C97" s="233" t="str">
        <f>VLOOKUP(A97,'пр.взвешивания'!B6:F135,3,FALSE)</f>
        <v>05.09.94 КМС</v>
      </c>
      <c r="D97" s="233" t="str">
        <f>VLOOKUP(A97,'пр.взвешивания'!B6:G135,4,FALSE)</f>
        <v>ЮФО Краснодарский Анапа МО</v>
      </c>
      <c r="E97" s="229"/>
      <c r="F97" s="229"/>
      <c r="G97" s="136"/>
      <c r="H97" s="136"/>
      <c r="I97" s="136">
        <v>19</v>
      </c>
      <c r="J97" s="231" t="str">
        <f>VLOOKUP(I97,'пр.взвешивания'!B6:E69,2,FALSE)</f>
        <v>ЛЕБЕДЕВА Татьяна Андреевна</v>
      </c>
      <c r="K97" s="233" t="str">
        <f>VLOOKUP(I97,'пр.взвешивания'!B6:N135,3,FALSE)</f>
        <v>27.12.94 КМС</v>
      </c>
      <c r="L97" s="233" t="str">
        <f>VLOOKUP(I97,'пр.взвешивания'!B6:O135,4,FALSE)</f>
        <v>ПФО Оренбургская Кувандык МО</v>
      </c>
      <c r="M97" s="229"/>
      <c r="N97" s="229"/>
      <c r="O97" s="136"/>
      <c r="P97" s="136"/>
    </row>
    <row r="98" spans="1:16" ht="12.75" customHeight="1" thickBot="1">
      <c r="A98" s="228"/>
      <c r="B98" s="232"/>
      <c r="C98" s="234"/>
      <c r="D98" s="234"/>
      <c r="E98" s="230"/>
      <c r="F98" s="230"/>
      <c r="G98" s="228"/>
      <c r="H98" s="228"/>
      <c r="I98" s="228"/>
      <c r="J98" s="232"/>
      <c r="K98" s="234"/>
      <c r="L98" s="234"/>
      <c r="M98" s="230"/>
      <c r="N98" s="230"/>
      <c r="O98" s="228"/>
      <c r="P98" s="228"/>
    </row>
    <row r="99" spans="1:16" ht="12.75" customHeight="1">
      <c r="A99" s="220">
        <v>8</v>
      </c>
      <c r="B99" s="235" t="str">
        <f>VLOOKUP(A99,'пр.взвешивания'!B6:E45,2,FALSE)</f>
        <v>КОНДРАТЕНКО Ольга Сергеевна</v>
      </c>
      <c r="C99" s="237" t="str">
        <f>VLOOKUP(A99,'пр.взвешивания'!B6:F137,3,FALSE)</f>
        <v>22.11.93 КМС</v>
      </c>
      <c r="D99" s="237" t="str">
        <f>VLOOKUP(A99,'пр.взвешивания'!B6:G137,4,FALSE)</f>
        <v>МОСКВА С-70 </v>
      </c>
      <c r="E99" s="222"/>
      <c r="F99" s="225"/>
      <c r="G99" s="226"/>
      <c r="H99" s="220"/>
      <c r="I99" s="220">
        <v>18</v>
      </c>
      <c r="J99" s="235" t="str">
        <f>VLOOKUP(I99,'пр.взвешивания'!B6:E71,2,FALSE)</f>
        <v>БЕРДИНСКИХ Виктория Маратовна</v>
      </c>
      <c r="K99" s="237" t="str">
        <f>VLOOKUP(I99,'пр.взвешивания'!B6:N137,3,FALSE)</f>
        <v>09.10.93 1</v>
      </c>
      <c r="L99" s="237" t="str">
        <f>VLOOKUP(I99,'пр.взвешивания'!B6:O137,4,FALSE)</f>
        <v>СФО Красноярский Красноярск МО</v>
      </c>
      <c r="M99" s="222"/>
      <c r="N99" s="225"/>
      <c r="O99" s="226"/>
      <c r="P99" s="220"/>
    </row>
    <row r="100" spans="1:16" ht="12.75" customHeight="1">
      <c r="A100" s="220"/>
      <c r="B100" s="236"/>
      <c r="C100" s="220"/>
      <c r="D100" s="220"/>
      <c r="E100" s="222"/>
      <c r="F100" s="222"/>
      <c r="G100" s="226"/>
      <c r="H100" s="220"/>
      <c r="I100" s="220"/>
      <c r="J100" s="236"/>
      <c r="K100" s="220"/>
      <c r="L100" s="220"/>
      <c r="M100" s="222"/>
      <c r="N100" s="222"/>
      <c r="O100" s="226"/>
      <c r="P100" s="220"/>
    </row>
    <row r="101" spans="1:16" ht="12.75" customHeight="1">
      <c r="A101" s="136">
        <v>10</v>
      </c>
      <c r="B101" s="231" t="str">
        <f>VLOOKUP(A101,'пр.взвешивания'!B6:E47,2,FALSE)</f>
        <v>МУРТАЗАЛИЕВА Анжелика Каримовна</v>
      </c>
      <c r="C101" s="233" t="str">
        <f>VLOOKUP(A101,'пр.взвешивания'!B6:F139,3,FALSE)</f>
        <v>09.09.94 кмс</v>
      </c>
      <c r="D101" s="233" t="str">
        <f>VLOOKUP(A101,'пр.взвешивания'!B6:G139,4,FALSE)</f>
        <v>ЦФО Ивановская Иваново МО</v>
      </c>
      <c r="E101" s="229"/>
      <c r="F101" s="229"/>
      <c r="G101" s="136"/>
      <c r="H101" s="136"/>
      <c r="I101" s="136">
        <v>20</v>
      </c>
      <c r="J101" s="231" t="str">
        <f>VLOOKUP(I101,'пр.взвешивания'!B6:E73,2,FALSE)</f>
        <v>ЗЮКИНА Елена Владимировна</v>
      </c>
      <c r="K101" s="233" t="str">
        <f>VLOOKUP(I101,'пр.взвешивания'!B6:N139,3,FALSE)</f>
        <v>27.01.94 КМС</v>
      </c>
      <c r="L101" s="233" t="str">
        <f>VLOOKUP(I101,'пр.взвешивания'!B6:O139,4,FALSE)</f>
        <v>ЦФО Тульская Тула МО</v>
      </c>
      <c r="M101" s="229"/>
      <c r="N101" s="229"/>
      <c r="O101" s="136"/>
      <c r="P101" s="136"/>
    </row>
    <row r="102" spans="1:16" ht="12.75" customHeight="1" thickBot="1">
      <c r="A102" s="228"/>
      <c r="B102" s="232"/>
      <c r="C102" s="234"/>
      <c r="D102" s="234"/>
      <c r="E102" s="230"/>
      <c r="F102" s="230"/>
      <c r="G102" s="228"/>
      <c r="H102" s="228"/>
      <c r="I102" s="228"/>
      <c r="J102" s="232"/>
      <c r="K102" s="234"/>
      <c r="L102" s="234"/>
      <c r="M102" s="230"/>
      <c r="N102" s="230"/>
      <c r="O102" s="228"/>
      <c r="P102" s="228"/>
    </row>
    <row r="103" spans="1:16" ht="12.75" customHeight="1">
      <c r="A103" s="136">
        <v>7</v>
      </c>
      <c r="B103" s="231" t="str">
        <f>VLOOKUP(A103,'пр.взвешивания'!B6:E49,2,FALSE)</f>
        <v>ВАСИЛЬЕВА Маргарита Евгеньевна</v>
      </c>
      <c r="C103" s="233" t="str">
        <f>VLOOKUP(A103,'пр.взвешивания'!B6:F141,3,FALSE)</f>
        <v>22.12.93 КМС</v>
      </c>
      <c r="D103" s="233" t="str">
        <f>VLOOKUP(A103,'пр.взвешивания'!B6:G141,4,FALSE)</f>
        <v>СФО Р.Бурятия Улан-Удэ МО</v>
      </c>
      <c r="E103" s="136" t="s">
        <v>33</v>
      </c>
      <c r="F103" s="229"/>
      <c r="G103" s="136"/>
      <c r="H103" s="136"/>
      <c r="I103" s="136">
        <v>17</v>
      </c>
      <c r="J103" s="231" t="str">
        <f>VLOOKUP(I103,'пр.взвешивания'!B6:E75,2,FALSE)</f>
        <v>ИВАНОВА Ирина Васильевна</v>
      </c>
      <c r="K103" s="233" t="str">
        <f>VLOOKUP(I103,'пр.взвешивания'!B6:N141,3,FALSE)</f>
        <v>03.07.93 КМС</v>
      </c>
      <c r="L103" s="233" t="str">
        <f>VLOOKUP(I103,'пр.взвешивания'!B6:O141,4,FALSE)</f>
        <v>ДВФО Приморский Владивосток МО</v>
      </c>
      <c r="M103" s="136" t="s">
        <v>33</v>
      </c>
      <c r="N103" s="229"/>
      <c r="O103" s="136"/>
      <c r="P103" s="136"/>
    </row>
    <row r="104" spans="1:16" ht="12.75" customHeight="1" thickBot="1">
      <c r="A104" s="228"/>
      <c r="B104" s="232"/>
      <c r="C104" s="234"/>
      <c r="D104" s="234"/>
      <c r="E104" s="228"/>
      <c r="F104" s="230"/>
      <c r="G104" s="228"/>
      <c r="H104" s="228"/>
      <c r="I104" s="228"/>
      <c r="J104" s="232"/>
      <c r="K104" s="234"/>
      <c r="L104" s="234"/>
      <c r="M104" s="228"/>
      <c r="N104" s="230"/>
      <c r="O104" s="228"/>
      <c r="P104" s="228"/>
    </row>
    <row r="105" spans="1:16" ht="18.75" customHeight="1">
      <c r="A105" s="105" t="s">
        <v>10</v>
      </c>
      <c r="B105" s="104" t="s">
        <v>27</v>
      </c>
      <c r="C105" s="96"/>
      <c r="D105" s="96"/>
      <c r="E105" s="78" t="str">
        <f>HYPERLINK('пр.взвешивания'!E3)</f>
        <v>в.к.    60         кг.</v>
      </c>
      <c r="F105" s="5"/>
      <c r="G105" s="5"/>
      <c r="H105" s="5"/>
      <c r="I105" s="105" t="s">
        <v>12</v>
      </c>
      <c r="J105" s="104" t="s">
        <v>27</v>
      </c>
      <c r="K105" s="96"/>
      <c r="L105" s="96"/>
      <c r="M105" s="78" t="str">
        <f>HYPERLINK('пр.взвешивания'!E3)</f>
        <v>в.к.    60         кг.</v>
      </c>
      <c r="N105" s="5"/>
      <c r="O105" s="5"/>
      <c r="P105" s="5"/>
    </row>
    <row r="106" spans="1:16" ht="12.75" customHeight="1">
      <c r="A106" s="251">
        <v>6</v>
      </c>
      <c r="B106" s="231" t="str">
        <f>VLOOKUP(A106,'пр.взвешивания'!B6:E43,2,FALSE)</f>
        <v>ТРЕСНИЦКАЯ Александра Николаевна</v>
      </c>
      <c r="C106" s="233" t="str">
        <f>VLOOKUP(A106,'пр.взвешивания'!B16:F144,3,FALSE)</f>
        <v>13.07.93 1</v>
      </c>
      <c r="D106" s="233" t="str">
        <f>VLOOKUP(A106,'пр.взвешивания'!B6:G144,4,FALSE)</f>
        <v>ЮФО Ростовская  МО</v>
      </c>
      <c r="E106" s="222"/>
      <c r="F106" s="225"/>
      <c r="G106" s="226"/>
      <c r="H106" s="220"/>
      <c r="I106" s="251">
        <v>16</v>
      </c>
      <c r="J106" s="231" t="str">
        <f>VLOOKUP(I106,'пр.взвешивания'!B6:E45,2,FALSE)</f>
        <v>МАРТАКОВА Валерия Вячеславовна</v>
      </c>
      <c r="K106" s="233" t="str">
        <f>VLOOKUP(I106,'пр.взвешивания'!B16:N144,3,FALSE)</f>
        <v>20.07.95 1</v>
      </c>
      <c r="L106" s="233" t="str">
        <f>VLOOKUP(I106,'пр.взвешивания'!B6:O144,4,FALSE)</f>
        <v>СФО Томская Северск МО</v>
      </c>
      <c r="M106" s="222"/>
      <c r="N106" s="225"/>
      <c r="O106" s="226"/>
      <c r="P106" s="220"/>
    </row>
    <row r="107" spans="1:16" ht="12.75" customHeight="1">
      <c r="A107" s="251"/>
      <c r="B107" s="236"/>
      <c r="C107" s="220"/>
      <c r="D107" s="220"/>
      <c r="E107" s="222"/>
      <c r="F107" s="222"/>
      <c r="G107" s="226"/>
      <c r="H107" s="220"/>
      <c r="I107" s="251"/>
      <c r="J107" s="236"/>
      <c r="K107" s="220"/>
      <c r="L107" s="220"/>
      <c r="M107" s="222"/>
      <c r="N107" s="222"/>
      <c r="O107" s="226"/>
      <c r="P107" s="220"/>
    </row>
    <row r="108" spans="1:16" ht="12.75" customHeight="1">
      <c r="A108" s="136">
        <v>10</v>
      </c>
      <c r="B108" s="231" t="str">
        <f>VLOOKUP(A108,'пр.взвешивания'!B6:E45,2,FALSE)</f>
        <v>МУРТАЗАЛИЕВА Анжелика Каримовна</v>
      </c>
      <c r="C108" s="233" t="str">
        <f>VLOOKUP(A108,'пр.взвешивания'!B6:F146,3,FALSE)</f>
        <v>09.09.94 кмс</v>
      </c>
      <c r="D108" s="233" t="str">
        <f>VLOOKUP(A108,'пр.взвешивания'!B6:G146,4,FALSE)</f>
        <v>ЦФО Ивановская Иваново МО</v>
      </c>
      <c r="E108" s="229"/>
      <c r="F108" s="229"/>
      <c r="G108" s="136"/>
      <c r="H108" s="136"/>
      <c r="I108" s="136">
        <v>20</v>
      </c>
      <c r="J108" s="231" t="str">
        <f>VLOOKUP(I108,'пр.взвешивания'!B6:E47,2,FALSE)</f>
        <v>ЗЮКИНА Елена Владимировна</v>
      </c>
      <c r="K108" s="233" t="str">
        <f>VLOOKUP(I108,'пр.взвешивания'!B6:N146,3,FALSE)</f>
        <v>27.01.94 КМС</v>
      </c>
      <c r="L108" s="233" t="str">
        <f>VLOOKUP(I108,'пр.взвешивания'!B6:O146,4,FALSE)</f>
        <v>ЦФО Тульская Тула МО</v>
      </c>
      <c r="M108" s="229"/>
      <c r="N108" s="229"/>
      <c r="O108" s="136"/>
      <c r="P108" s="136"/>
    </row>
    <row r="109" spans="1:16" ht="12.75" customHeight="1" thickBot="1">
      <c r="A109" s="228"/>
      <c r="B109" s="232"/>
      <c r="C109" s="234"/>
      <c r="D109" s="234"/>
      <c r="E109" s="230"/>
      <c r="F109" s="230"/>
      <c r="G109" s="228"/>
      <c r="H109" s="228"/>
      <c r="I109" s="228"/>
      <c r="J109" s="232"/>
      <c r="K109" s="234"/>
      <c r="L109" s="234"/>
      <c r="M109" s="230"/>
      <c r="N109" s="230"/>
      <c r="O109" s="228"/>
      <c r="P109" s="228"/>
    </row>
    <row r="110" spans="1:16" ht="12.75" customHeight="1">
      <c r="A110" s="220">
        <v>8</v>
      </c>
      <c r="B110" s="235" t="str">
        <f>VLOOKUP(A110,'пр.взвешивания'!B6:E45,2,FALSE)</f>
        <v>КОНДРАТЕНКО Ольга Сергеевна</v>
      </c>
      <c r="C110" s="237" t="str">
        <f>VLOOKUP(A110,'пр.взвешивания'!B6:F148,3,FALSE)</f>
        <v>22.11.93 КМС</v>
      </c>
      <c r="D110" s="237" t="str">
        <f>VLOOKUP(A110,'пр.взвешивания'!B6:G148,4,FALSE)</f>
        <v>МОСКВА С-70 </v>
      </c>
      <c r="E110" s="222"/>
      <c r="F110" s="225"/>
      <c r="G110" s="226"/>
      <c r="H110" s="220"/>
      <c r="I110" s="220">
        <v>18</v>
      </c>
      <c r="J110" s="235" t="str">
        <f>VLOOKUP(I110,'пр.взвешивания'!B6:E49,2,FALSE)</f>
        <v>БЕРДИНСКИХ Виктория Маратовна</v>
      </c>
      <c r="K110" s="237" t="str">
        <f>VLOOKUP(I110,'пр.взвешивания'!B6:N148,3,FALSE)</f>
        <v>09.10.93 1</v>
      </c>
      <c r="L110" s="237" t="str">
        <f>VLOOKUP(I110,'пр.взвешивания'!B6:O148,4,FALSE)</f>
        <v>СФО Красноярский Красноярск МО</v>
      </c>
      <c r="M110" s="222"/>
      <c r="N110" s="225"/>
      <c r="O110" s="226"/>
      <c r="P110" s="220"/>
    </row>
    <row r="111" spans="1:16" ht="12.75" customHeight="1">
      <c r="A111" s="220"/>
      <c r="B111" s="236"/>
      <c r="C111" s="220"/>
      <c r="D111" s="220"/>
      <c r="E111" s="222"/>
      <c r="F111" s="222"/>
      <c r="G111" s="226"/>
      <c r="H111" s="220"/>
      <c r="I111" s="220"/>
      <c r="J111" s="236"/>
      <c r="K111" s="220"/>
      <c r="L111" s="220"/>
      <c r="M111" s="222"/>
      <c r="N111" s="222"/>
      <c r="O111" s="226"/>
      <c r="P111" s="220"/>
    </row>
    <row r="112" spans="1:16" ht="12.75" customHeight="1">
      <c r="A112" s="136">
        <v>7</v>
      </c>
      <c r="B112" s="231" t="str">
        <f>VLOOKUP(A112,'пр.взвешивания'!B6:E47,2,FALSE)</f>
        <v>ВАСИЛЬЕВА Маргарита Евгеньевна</v>
      </c>
      <c r="C112" s="233" t="str">
        <f>VLOOKUP(A112,'пр.взвешивания'!B6:F150,3,FALSE)</f>
        <v>22.12.93 КМС</v>
      </c>
      <c r="D112" s="233" t="str">
        <f>VLOOKUP(A112,'пр.взвешивания'!B6:G150,4,FALSE)</f>
        <v>СФО Р.Бурятия Улан-Удэ МО</v>
      </c>
      <c r="E112" s="229"/>
      <c r="F112" s="229"/>
      <c r="G112" s="136"/>
      <c r="H112" s="136"/>
      <c r="I112" s="136">
        <v>17</v>
      </c>
      <c r="J112" s="231" t="str">
        <f>VLOOKUP(I112,'пр.взвешивания'!B6:E51,2,FALSE)</f>
        <v>ИВАНОВА Ирина Васильевна</v>
      </c>
      <c r="K112" s="233" t="str">
        <f>VLOOKUP(I112,'пр.взвешивания'!B6:N150,3,FALSE)</f>
        <v>03.07.93 КМС</v>
      </c>
      <c r="L112" s="233" t="str">
        <f>VLOOKUP(I112,'пр.взвешивания'!B6:O150,4,FALSE)</f>
        <v>ДВФО Приморский Владивосток МО</v>
      </c>
      <c r="M112" s="229"/>
      <c r="N112" s="229"/>
      <c r="O112" s="136"/>
      <c r="P112" s="136"/>
    </row>
    <row r="113" spans="1:16" ht="12.75" customHeight="1" thickBot="1">
      <c r="A113" s="228"/>
      <c r="B113" s="232"/>
      <c r="C113" s="234"/>
      <c r="D113" s="234"/>
      <c r="E113" s="230"/>
      <c r="F113" s="230"/>
      <c r="G113" s="228"/>
      <c r="H113" s="228"/>
      <c r="I113" s="228"/>
      <c r="J113" s="232"/>
      <c r="K113" s="234"/>
      <c r="L113" s="234"/>
      <c r="M113" s="230"/>
      <c r="N113" s="230"/>
      <c r="O113" s="228"/>
      <c r="P113" s="228"/>
    </row>
    <row r="114" spans="1:16" ht="12.75" customHeight="1">
      <c r="A114" s="136">
        <v>9</v>
      </c>
      <c r="B114" s="231" t="str">
        <f>VLOOKUP(A114,'пр.взвешивания'!B6:E49,2,FALSE)</f>
        <v>БРЫЛЯКОВА Елена Витальевна</v>
      </c>
      <c r="C114" s="233" t="str">
        <f>VLOOKUP(A114,'пр.взвешивания'!B6:F152,3,FALSE)</f>
        <v>05.09.94 КМС</v>
      </c>
      <c r="D114" s="233" t="str">
        <f>VLOOKUP(A114,'пр.взвешивания'!B6:G152,4,FALSE)</f>
        <v>ЮФО Краснодарский Анапа МО</v>
      </c>
      <c r="E114" s="136" t="s">
        <v>33</v>
      </c>
      <c r="F114" s="229"/>
      <c r="G114" s="136"/>
      <c r="H114" s="136"/>
      <c r="I114" s="136">
        <v>19</v>
      </c>
      <c r="J114" s="231" t="str">
        <f>VLOOKUP(I114,'пр.взвешивания'!B6:E53,2,FALSE)</f>
        <v>ЛЕБЕДЕВА Татьяна Андреевна</v>
      </c>
      <c r="K114" s="233" t="str">
        <f>VLOOKUP(I114,'пр.взвешивания'!B6:N152,3,FALSE)</f>
        <v>27.12.94 КМС</v>
      </c>
      <c r="L114" s="233" t="str">
        <f>VLOOKUP(I114,'пр.взвешивания'!B6:O152,4,FALSE)</f>
        <v>ПФО Оренбургская Кувандык МО</v>
      </c>
      <c r="M114" s="136" t="s">
        <v>33</v>
      </c>
      <c r="N114" s="229"/>
      <c r="O114" s="136"/>
      <c r="P114" s="136"/>
    </row>
    <row r="115" spans="1:16" ht="12.75" customHeight="1" thickBot="1">
      <c r="A115" s="228"/>
      <c r="B115" s="232"/>
      <c r="C115" s="234"/>
      <c r="D115" s="234"/>
      <c r="E115" s="228"/>
      <c r="F115" s="230"/>
      <c r="G115" s="228"/>
      <c r="H115" s="228"/>
      <c r="I115" s="228"/>
      <c r="J115" s="232"/>
      <c r="K115" s="234"/>
      <c r="L115" s="234"/>
      <c r="M115" s="228"/>
      <c r="N115" s="230"/>
      <c r="O115" s="228"/>
      <c r="P115" s="228"/>
    </row>
    <row r="116" spans="1:16" ht="19.5" customHeight="1">
      <c r="A116" s="105" t="s">
        <v>10</v>
      </c>
      <c r="B116" s="104" t="s">
        <v>28</v>
      </c>
      <c r="C116" s="96"/>
      <c r="D116" s="96"/>
      <c r="E116" s="78" t="str">
        <f>HYPERLINK('пр.взвешивания'!E3)</f>
        <v>в.к.    60         кг.</v>
      </c>
      <c r="F116" s="5"/>
      <c r="G116" s="5"/>
      <c r="H116" s="5"/>
      <c r="I116" s="105" t="s">
        <v>12</v>
      </c>
      <c r="J116" s="104" t="s">
        <v>28</v>
      </c>
      <c r="K116" s="96"/>
      <c r="L116" s="96"/>
      <c r="M116" s="78" t="str">
        <f>HYPERLINK('пр.взвешивания'!E3)</f>
        <v>в.к.    60         кг.</v>
      </c>
      <c r="N116" s="5"/>
      <c r="O116" s="5"/>
      <c r="P116" s="5"/>
    </row>
    <row r="117" spans="1:16" ht="12.75" customHeight="1">
      <c r="A117" s="251">
        <v>10</v>
      </c>
      <c r="B117" s="231" t="str">
        <f>VLOOKUP(A117,'пр.взвешивания'!B6:E43,2,FALSE)</f>
        <v>МУРТАЗАЛИЕВА Анжелика Каримовна</v>
      </c>
      <c r="C117" s="233" t="str">
        <f>VLOOKUP(A117,'пр.взвешивания'!B6:F155,3,FALSE)</f>
        <v>09.09.94 кмс</v>
      </c>
      <c r="D117" s="233" t="str">
        <f>VLOOKUP(A117,'пр.взвешивания'!B6:G155,4,FALSE)</f>
        <v>ЦФО Ивановская Иваново МО</v>
      </c>
      <c r="E117" s="222"/>
      <c r="F117" s="225"/>
      <c r="G117" s="226"/>
      <c r="H117" s="220"/>
      <c r="I117" s="251">
        <v>20</v>
      </c>
      <c r="J117" s="231" t="str">
        <f>VLOOKUP(I117,'пр.взвешивания'!B6:E45,2,FALSE)</f>
        <v>ЗЮКИНА Елена Владимировна</v>
      </c>
      <c r="K117" s="233" t="str">
        <f>VLOOKUP(I117,'пр.взвешивания'!B6:N155,3,FALSE)</f>
        <v>27.01.94 КМС</v>
      </c>
      <c r="L117" s="233" t="str">
        <f>VLOOKUP(I117,'пр.взвешивания'!B6:O155,4,FALSE)</f>
        <v>ЦФО Тульская Тула МО</v>
      </c>
      <c r="M117" s="222"/>
      <c r="N117" s="225"/>
      <c r="O117" s="226"/>
      <c r="P117" s="220"/>
    </row>
    <row r="118" spans="1:16" ht="12.75" customHeight="1">
      <c r="A118" s="251"/>
      <c r="B118" s="236"/>
      <c r="C118" s="220"/>
      <c r="D118" s="220"/>
      <c r="E118" s="222"/>
      <c r="F118" s="222"/>
      <c r="G118" s="226"/>
      <c r="H118" s="220"/>
      <c r="I118" s="251"/>
      <c r="J118" s="236"/>
      <c r="K118" s="220"/>
      <c r="L118" s="220"/>
      <c r="M118" s="222"/>
      <c r="N118" s="222"/>
      <c r="O118" s="226"/>
      <c r="P118" s="220"/>
    </row>
    <row r="119" spans="1:16" ht="12.75" customHeight="1">
      <c r="A119" s="136">
        <v>7</v>
      </c>
      <c r="B119" s="231" t="str">
        <f>VLOOKUP(A119,'пр.взвешивания'!B6:E45,2,FALSE)</f>
        <v>ВАСИЛЬЕВА Маргарита Евгеньевна</v>
      </c>
      <c r="C119" s="233" t="str">
        <f>VLOOKUP(A119,'пр.взвешивания'!B6:F157,3,FALSE)</f>
        <v>22.12.93 КМС</v>
      </c>
      <c r="D119" s="233" t="str">
        <f>VLOOKUP(A119,'пр.взвешивания'!B6:G157,4,FALSE)</f>
        <v>СФО Р.Бурятия Улан-Удэ МО</v>
      </c>
      <c r="E119" s="229"/>
      <c r="F119" s="229"/>
      <c r="G119" s="136"/>
      <c r="H119" s="136"/>
      <c r="I119" s="136">
        <v>17</v>
      </c>
      <c r="J119" s="231" t="str">
        <f>VLOOKUP(I119,'пр.взвешивания'!B6:E47,2,FALSE)</f>
        <v>ИВАНОВА Ирина Васильевна</v>
      </c>
      <c r="K119" s="233" t="str">
        <f>VLOOKUP(I119,'пр.взвешивания'!B6:N157,3,FALSE)</f>
        <v>03.07.93 КМС</v>
      </c>
      <c r="L119" s="233" t="str">
        <f>VLOOKUP(I119,'пр.взвешивания'!B6:O157,4,FALSE)</f>
        <v>ДВФО Приморский Владивосток МО</v>
      </c>
      <c r="M119" s="229"/>
      <c r="N119" s="229"/>
      <c r="O119" s="136"/>
      <c r="P119" s="136"/>
    </row>
    <row r="120" spans="1:16" ht="12.75" customHeight="1" thickBot="1">
      <c r="A120" s="228"/>
      <c r="B120" s="232"/>
      <c r="C120" s="234"/>
      <c r="D120" s="234"/>
      <c r="E120" s="230"/>
      <c r="F120" s="230"/>
      <c r="G120" s="228"/>
      <c r="H120" s="228"/>
      <c r="I120" s="228"/>
      <c r="J120" s="232"/>
      <c r="K120" s="234"/>
      <c r="L120" s="234"/>
      <c r="M120" s="230"/>
      <c r="N120" s="230"/>
      <c r="O120" s="228"/>
      <c r="P120" s="228"/>
    </row>
    <row r="121" spans="1:16" ht="12.75" customHeight="1">
      <c r="A121" s="220">
        <v>9</v>
      </c>
      <c r="B121" s="235" t="str">
        <f>VLOOKUP(A121,'пр.взвешивания'!B6:E45,2,FALSE)</f>
        <v>БРЫЛЯКОВА Елена Витальевна</v>
      </c>
      <c r="C121" s="237" t="str">
        <f>VLOOKUP(A121,'пр.взвешивания'!B6:F159,3,FALSE)</f>
        <v>05.09.94 КМС</v>
      </c>
      <c r="D121" s="237" t="str">
        <f>VLOOKUP(A121,'пр.взвешивания'!B6:G159,4,FALSE)</f>
        <v>ЮФО Краснодарский Анапа МО</v>
      </c>
      <c r="E121" s="222"/>
      <c r="F121" s="225"/>
      <c r="G121" s="226"/>
      <c r="H121" s="220"/>
      <c r="I121" s="220">
        <v>19</v>
      </c>
      <c r="J121" s="235" t="str">
        <f>VLOOKUP(I121,'пр.взвешивания'!B6:E49,2,FALSE)</f>
        <v>ЛЕБЕДЕВА Татьяна Андреевна</v>
      </c>
      <c r="K121" s="237" t="str">
        <f>VLOOKUP(I121,'пр.взвешивания'!B6:N159,3,FALSE)</f>
        <v>27.12.94 КМС</v>
      </c>
      <c r="L121" s="237" t="str">
        <f>VLOOKUP(I121,'пр.взвешивания'!B6:O159,4,FALSE)</f>
        <v>ПФО Оренбургская Кувандык МО</v>
      </c>
      <c r="M121" s="222"/>
      <c r="N121" s="225"/>
      <c r="O121" s="226"/>
      <c r="P121" s="220"/>
    </row>
    <row r="122" spans="1:16" ht="12.75" customHeight="1">
      <c r="A122" s="220"/>
      <c r="B122" s="236"/>
      <c r="C122" s="220"/>
      <c r="D122" s="220"/>
      <c r="E122" s="222"/>
      <c r="F122" s="222"/>
      <c r="G122" s="226"/>
      <c r="H122" s="220"/>
      <c r="I122" s="220"/>
      <c r="J122" s="236"/>
      <c r="K122" s="220"/>
      <c r="L122" s="220"/>
      <c r="M122" s="222"/>
      <c r="N122" s="222"/>
      <c r="O122" s="226"/>
      <c r="P122" s="220"/>
    </row>
    <row r="123" spans="1:16" ht="12.75" customHeight="1">
      <c r="A123" s="136">
        <v>8</v>
      </c>
      <c r="B123" s="231" t="str">
        <f>VLOOKUP(A123,'пр.взвешивания'!B6:E47,2,FALSE)</f>
        <v>КОНДРАТЕНКО Ольга Сергеевна</v>
      </c>
      <c r="C123" s="233" t="str">
        <f>VLOOKUP(A123,'пр.взвешивания'!B6:F161,3,FALSE)</f>
        <v>22.11.93 КМС</v>
      </c>
      <c r="D123" s="233" t="str">
        <f>VLOOKUP(A123,'пр.взвешивания'!B6:G161,4,FALSE)</f>
        <v>МОСКВА С-70 </v>
      </c>
      <c r="E123" s="229"/>
      <c r="F123" s="229"/>
      <c r="G123" s="136"/>
      <c r="H123" s="136"/>
      <c r="I123" s="136">
        <v>18</v>
      </c>
      <c r="J123" s="231" t="str">
        <f>VLOOKUP(I123,'пр.взвешивания'!B6:E51,2,FALSE)</f>
        <v>БЕРДИНСКИХ Виктория Маратовна</v>
      </c>
      <c r="K123" s="233" t="str">
        <f>VLOOKUP(I123,'пр.взвешивания'!B6:N161,3,FALSE)</f>
        <v>09.10.93 1</v>
      </c>
      <c r="L123" s="233" t="str">
        <f>VLOOKUP(I123,'пр.взвешивания'!B6:O161,4,FALSE)</f>
        <v>СФО Красноярский Красноярск МО</v>
      </c>
      <c r="M123" s="229"/>
      <c r="N123" s="229"/>
      <c r="O123" s="136"/>
      <c r="P123" s="136"/>
    </row>
    <row r="124" spans="1:16" ht="12.75" customHeight="1" thickBot="1">
      <c r="A124" s="228"/>
      <c r="B124" s="232"/>
      <c r="C124" s="234"/>
      <c r="D124" s="234"/>
      <c r="E124" s="230"/>
      <c r="F124" s="230"/>
      <c r="G124" s="228"/>
      <c r="H124" s="228"/>
      <c r="I124" s="228"/>
      <c r="J124" s="232"/>
      <c r="K124" s="234"/>
      <c r="L124" s="234"/>
      <c r="M124" s="230"/>
      <c r="N124" s="230"/>
      <c r="O124" s="228"/>
      <c r="P124" s="228"/>
    </row>
    <row r="125" spans="1:16" ht="12.75" customHeight="1">
      <c r="A125" s="136">
        <v>6</v>
      </c>
      <c r="B125" s="231" t="str">
        <f>VLOOKUP(A125,'пр.взвешивания'!B6:E49,2,FALSE)</f>
        <v>ТРЕСНИЦКАЯ Александра Николаевна</v>
      </c>
      <c r="C125" s="233" t="str">
        <f>VLOOKUP(A125,'пр.взвешивания'!B6:F163,3,FALSE)</f>
        <v>13.07.93 1</v>
      </c>
      <c r="D125" s="233" t="str">
        <f>VLOOKUP(A125,'пр.взвешивания'!B6:G163,4,FALSE)</f>
        <v>ЮФО Ростовская  МО</v>
      </c>
      <c r="E125" s="136" t="s">
        <v>33</v>
      </c>
      <c r="F125" s="229"/>
      <c r="G125" s="136"/>
      <c r="H125" s="136"/>
      <c r="I125" s="136">
        <v>16</v>
      </c>
      <c r="J125" s="231" t="str">
        <f>VLOOKUP(I125,'пр.взвешивания'!B6:E53,2,FALSE)</f>
        <v>МАРТАКОВА Валерия Вячеславовна</v>
      </c>
      <c r="K125" s="233" t="str">
        <f>VLOOKUP(I125,'пр.взвешивания'!B6:N163,3,FALSE)</f>
        <v>20.07.95 1</v>
      </c>
      <c r="L125" s="233" t="str">
        <f>VLOOKUP(I125,'пр.взвешивания'!B6:O163,4,FALSE)</f>
        <v>СФО Томская Северск МО</v>
      </c>
      <c r="M125" s="136" t="s">
        <v>33</v>
      </c>
      <c r="N125" s="229"/>
      <c r="O125" s="136"/>
      <c r="P125" s="136"/>
    </row>
    <row r="126" spans="1:16" ht="12.75" customHeight="1" thickBot="1">
      <c r="A126" s="228"/>
      <c r="B126" s="232"/>
      <c r="C126" s="234"/>
      <c r="D126" s="234"/>
      <c r="E126" s="228"/>
      <c r="F126" s="230"/>
      <c r="G126" s="228"/>
      <c r="H126" s="228"/>
      <c r="I126" s="228"/>
      <c r="J126" s="232"/>
      <c r="K126" s="234"/>
      <c r="L126" s="234"/>
      <c r="M126" s="228"/>
      <c r="N126" s="230"/>
      <c r="O126" s="228"/>
      <c r="P126" s="228"/>
    </row>
    <row r="127" spans="1:16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24.75" customHeight="1">
      <c r="A130" s="240" t="s">
        <v>34</v>
      </c>
      <c r="B130" s="240"/>
      <c r="C130" s="240"/>
      <c r="D130" s="240"/>
      <c r="E130" s="240"/>
      <c r="F130" s="240"/>
      <c r="G130" s="240"/>
      <c r="H130" s="240"/>
      <c r="I130" s="240" t="s">
        <v>34</v>
      </c>
      <c r="J130" s="240"/>
      <c r="K130" s="240"/>
      <c r="L130" s="240"/>
      <c r="M130" s="240"/>
      <c r="N130" s="240"/>
      <c r="O130" s="240"/>
      <c r="P130" s="240"/>
    </row>
    <row r="131" spans="1:16" ht="26.25" customHeight="1">
      <c r="A131" s="105" t="s">
        <v>7</v>
      </c>
      <c r="B131" s="104" t="s">
        <v>38</v>
      </c>
      <c r="C131" s="104"/>
      <c r="D131" s="104"/>
      <c r="E131" s="78" t="str">
        <f>HYPERLINK('пр.взвешивания'!E3)</f>
        <v>в.к.    60         кг.</v>
      </c>
      <c r="F131" s="104"/>
      <c r="G131" s="104"/>
      <c r="H131" s="104"/>
      <c r="I131" s="105" t="s">
        <v>8</v>
      </c>
      <c r="J131" s="104" t="s">
        <v>38</v>
      </c>
      <c r="K131" s="104"/>
      <c r="L131" s="104"/>
      <c r="M131" s="78" t="str">
        <f>HYPERLINK('пр.взвешивания'!E3)</f>
        <v>в.к.    60         кг.</v>
      </c>
      <c r="N131" s="104"/>
      <c r="O131" s="104"/>
      <c r="P131" s="104"/>
    </row>
    <row r="132" spans="1:16" ht="12.75" customHeight="1">
      <c r="A132" s="220" t="s">
        <v>0</v>
      </c>
      <c r="B132" s="220" t="s">
        <v>1</v>
      </c>
      <c r="C132" s="220" t="s">
        <v>2</v>
      </c>
      <c r="D132" s="220" t="s">
        <v>3</v>
      </c>
      <c r="E132" s="220" t="s">
        <v>13</v>
      </c>
      <c r="F132" s="220" t="s">
        <v>14</v>
      </c>
      <c r="G132" s="220" t="s">
        <v>15</v>
      </c>
      <c r="H132" s="220" t="s">
        <v>16</v>
      </c>
      <c r="I132" s="220" t="s">
        <v>0</v>
      </c>
      <c r="J132" s="220" t="s">
        <v>1</v>
      </c>
      <c r="K132" s="220" t="s">
        <v>2</v>
      </c>
      <c r="L132" s="220" t="s">
        <v>3</v>
      </c>
      <c r="M132" s="220" t="s">
        <v>13</v>
      </c>
      <c r="N132" s="220" t="s">
        <v>14</v>
      </c>
      <c r="O132" s="220" t="s">
        <v>15</v>
      </c>
      <c r="P132" s="220" t="s">
        <v>16</v>
      </c>
    </row>
    <row r="133" spans="1:16" ht="12.75" customHeight="1">
      <c r="A133" s="136"/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</row>
    <row r="134" spans="1:16" ht="12.75" customHeight="1">
      <c r="A134" s="245">
        <v>4</v>
      </c>
      <c r="B134" s="247" t="str">
        <f>VLOOKUP(A134,'пр.взвешивания'!B6:E45,2,FALSE)</f>
        <v>МЕНЯЙКИНА Кристина Евгеньевна</v>
      </c>
      <c r="C134" s="233" t="str">
        <f>VLOOKUP(A134,'пр.взвешивания'!B6:F172,3,FALSE)</f>
        <v>19.04.94  1</v>
      </c>
      <c r="D134" s="233" t="str">
        <f>VLOOKUP(A134,'пр.взвешивания'!B6:G172,4,FALSE)</f>
        <v>СФО Новосибирская Новосибирск МО</v>
      </c>
      <c r="E134" s="222"/>
      <c r="F134" s="225"/>
      <c r="G134" s="226"/>
      <c r="H134" s="220"/>
      <c r="I134" s="245">
        <v>11</v>
      </c>
      <c r="J134" s="247" t="str">
        <f>VLOOKUP(I134,'пр.взвешивания'!B6:E45,2,FALSE)</f>
        <v>ШКВАРУНЕЦ Мария Александровна</v>
      </c>
      <c r="K134" s="233" t="str">
        <f>VLOOKUP(I134,'пр.взвешивания'!B6:N172,3,FALSE)</f>
        <v>20.03.93 КМС</v>
      </c>
      <c r="L134" s="233" t="e">
        <f>VLOOKUP(I134,'пр.взвешивания'!J6:O172,4,FALSE)</f>
        <v>#N/A</v>
      </c>
      <c r="M134" s="222"/>
      <c r="N134" s="225"/>
      <c r="O134" s="226"/>
      <c r="P134" s="220"/>
    </row>
    <row r="135" spans="1:16" ht="12.75" customHeight="1">
      <c r="A135" s="246"/>
      <c r="B135" s="248"/>
      <c r="C135" s="220"/>
      <c r="D135" s="220"/>
      <c r="E135" s="222"/>
      <c r="F135" s="222"/>
      <c r="G135" s="226"/>
      <c r="H135" s="220"/>
      <c r="I135" s="246"/>
      <c r="J135" s="248"/>
      <c r="K135" s="220"/>
      <c r="L135" s="220"/>
      <c r="M135" s="222"/>
      <c r="N135" s="222"/>
      <c r="O135" s="226"/>
      <c r="P135" s="220"/>
    </row>
    <row r="136" spans="1:16" ht="12.75" customHeight="1">
      <c r="A136" s="136">
        <v>10</v>
      </c>
      <c r="B136" s="231" t="str">
        <f>VLOOKUP(A136,'пр.взвешивания'!B6:E47,2,FALSE)</f>
        <v>МУРТАЗАЛИЕВА Анжелика Каримовна</v>
      </c>
      <c r="C136" s="233" t="str">
        <f>VLOOKUP(A136,'пр.взвешивания'!B6:F174,3,FALSE)</f>
        <v>09.09.94 кмс</v>
      </c>
      <c r="D136" s="233" t="str">
        <f>VLOOKUP(A136,'пр.взвешивания'!B6:G174,4,FALSE)</f>
        <v>ЦФО Ивановская Иваново МО</v>
      </c>
      <c r="E136" s="229"/>
      <c r="F136" s="229"/>
      <c r="G136" s="136"/>
      <c r="H136" s="136"/>
      <c r="I136" s="136">
        <v>19</v>
      </c>
      <c r="J136" s="241" t="str">
        <f>VLOOKUP(I136,'пр.взвешивания'!B6:E47,2,FALSE)</f>
        <v>ЛЕБЕДЕВА Татьяна Андреевна</v>
      </c>
      <c r="K136" s="233" t="str">
        <f>VLOOKUP(I136,'пр.взвешивания'!B6:N174,3,FALSE)</f>
        <v>27.12.94 КМС</v>
      </c>
      <c r="L136" s="233" t="e">
        <f>VLOOKUP(I136,'пр.взвешивания'!J6:O174,4,FALSE)</f>
        <v>#N/A</v>
      </c>
      <c r="M136" s="229"/>
      <c r="N136" s="229"/>
      <c r="O136" s="136"/>
      <c r="P136" s="136"/>
    </row>
    <row r="137" spans="1:16" ht="13.5" thickBot="1">
      <c r="A137" s="228"/>
      <c r="B137" s="249"/>
      <c r="C137" s="234"/>
      <c r="D137" s="234"/>
      <c r="E137" s="230"/>
      <c r="F137" s="230"/>
      <c r="G137" s="228"/>
      <c r="H137" s="228"/>
      <c r="I137" s="228"/>
      <c r="J137" s="242"/>
      <c r="K137" s="234"/>
      <c r="L137" s="234"/>
      <c r="M137" s="230"/>
      <c r="N137" s="230"/>
      <c r="O137" s="228"/>
      <c r="P137" s="228"/>
    </row>
    <row r="138" spans="1:16" ht="12.75">
      <c r="A138" s="243">
        <v>8</v>
      </c>
      <c r="B138" s="231" t="str">
        <f>VLOOKUP(A138,'пр.взвешивания'!B6:E49,2,FALSE)</f>
        <v>КОНДРАТЕНКО Ольга Сергеевна</v>
      </c>
      <c r="C138" s="237" t="str">
        <f>VLOOKUP(A138,'пр.взвешивания'!B6:F176,3,FALSE)</f>
        <v>22.11.93 КМС</v>
      </c>
      <c r="D138" s="237" t="str">
        <f>VLOOKUP(A138,'пр.взвешивания'!B6:G176,4,FALSE)</f>
        <v>МОСКВА С-70 </v>
      </c>
      <c r="E138" s="222"/>
      <c r="F138" s="225"/>
      <c r="G138" s="226"/>
      <c r="H138" s="220"/>
      <c r="I138" s="243">
        <v>20</v>
      </c>
      <c r="J138" s="244" t="str">
        <f>VLOOKUP(I138,'пр.взвешивания'!B6:E49,2,FALSE)</f>
        <v>ЗЮКИНА Елена Владимировна</v>
      </c>
      <c r="K138" s="237" t="str">
        <f>VLOOKUP(I138,'пр.взвешивания'!B6:N176,3,FALSE)</f>
        <v>27.01.94 КМС</v>
      </c>
      <c r="L138" s="237" t="e">
        <f>VLOOKUP(I138,'пр.взвешивания'!J6:O176,4,FALSE)</f>
        <v>#N/A</v>
      </c>
      <c r="M138" s="222"/>
      <c r="N138" s="225"/>
      <c r="O138" s="226"/>
      <c r="P138" s="220"/>
    </row>
    <row r="139" spans="1:16" ht="12.75">
      <c r="A139" s="137"/>
      <c r="B139" s="250"/>
      <c r="C139" s="220"/>
      <c r="D139" s="220"/>
      <c r="E139" s="222"/>
      <c r="F139" s="222"/>
      <c r="G139" s="226"/>
      <c r="H139" s="220"/>
      <c r="I139" s="137"/>
      <c r="J139" s="235"/>
      <c r="K139" s="220"/>
      <c r="L139" s="220"/>
      <c r="M139" s="222"/>
      <c r="N139" s="222"/>
      <c r="O139" s="226"/>
      <c r="P139" s="220"/>
    </row>
    <row r="140" spans="1:16" ht="12.75">
      <c r="A140" s="136">
        <v>5</v>
      </c>
      <c r="B140" s="231" t="str">
        <f>VLOOKUP(A140,'пр.взвешивания'!B6:E51,2,FALSE)</f>
        <v>ЛЕСКЕ Татьяна Сергеевна</v>
      </c>
      <c r="C140" s="233" t="str">
        <f>VLOOKUP(A140,'пр.взвешивания'!B6:F178,3,FALSE)</f>
        <v>19.07.94 1</v>
      </c>
      <c r="D140" s="233" t="str">
        <f>VLOOKUP(A140,'пр.взвешивания'!B6:G178,4,FALSE)</f>
        <v>ПФО Оренбургская Соль-Илецк МО</v>
      </c>
      <c r="E140" s="229"/>
      <c r="F140" s="229"/>
      <c r="G140" s="136"/>
      <c r="H140" s="136"/>
      <c r="I140" s="136">
        <v>13</v>
      </c>
      <c r="J140" s="241" t="str">
        <f>VLOOKUP(I140,'пр.взвешивания'!B6:E51,2,FALSE)</f>
        <v>ЗАХАРОВА Инга Сергеевна</v>
      </c>
      <c r="K140" s="233" t="str">
        <f>VLOOKUP(I140,'пр.взвешивания'!B6:N178,3,FALSE)</f>
        <v>02.06.94 1</v>
      </c>
      <c r="L140" s="233" t="e">
        <f>VLOOKUP(I140,'пр.взвешивания'!J6:O178,4,FALSE)</f>
        <v>#N/A</v>
      </c>
      <c r="M140" s="229"/>
      <c r="N140" s="229"/>
      <c r="O140" s="136"/>
      <c r="P140" s="136"/>
    </row>
    <row r="141" spans="1:16" ht="13.5" thickBot="1">
      <c r="A141" s="228"/>
      <c r="B141" s="249"/>
      <c r="C141" s="234"/>
      <c r="D141" s="234"/>
      <c r="E141" s="230"/>
      <c r="F141" s="230"/>
      <c r="G141" s="228"/>
      <c r="H141" s="228"/>
      <c r="I141" s="228"/>
      <c r="J141" s="242"/>
      <c r="K141" s="234"/>
      <c r="L141" s="234"/>
      <c r="M141" s="230"/>
      <c r="N141" s="230"/>
      <c r="O141" s="228"/>
      <c r="P141" s="228"/>
    </row>
    <row r="142" spans="1:16" ht="22.5" customHeight="1">
      <c r="A142" s="105" t="s">
        <v>7</v>
      </c>
      <c r="B142" s="104" t="s">
        <v>39</v>
      </c>
      <c r="C142" s="5"/>
      <c r="D142" s="5"/>
      <c r="E142" s="78" t="str">
        <f>HYPERLINK('пр.взвешивания'!E3)</f>
        <v>в.к.    60         кг.</v>
      </c>
      <c r="F142" s="5"/>
      <c r="G142" s="5"/>
      <c r="H142" s="5"/>
      <c r="I142" s="105" t="s">
        <v>8</v>
      </c>
      <c r="J142" s="104" t="s">
        <v>39</v>
      </c>
      <c r="K142" s="5"/>
      <c r="L142" s="5"/>
      <c r="M142" s="78" t="str">
        <f>HYPERLINK('пр.взвешивания'!E3)</f>
        <v>в.к.    60         кг.</v>
      </c>
      <c r="N142" s="5"/>
      <c r="O142" s="5"/>
      <c r="P142" s="5"/>
    </row>
    <row r="143" spans="1:16" ht="12.75">
      <c r="A143" s="245">
        <v>4</v>
      </c>
      <c r="B143" s="247" t="str">
        <f>VLOOKUP(A143,'пр.взвешивания'!B6:E45,2,FALSE)</f>
        <v>МЕНЯЙКИНА Кристина Евгеньевна</v>
      </c>
      <c r="C143" s="233" t="str">
        <f>VLOOKUP(A143,'пр.взвешивания'!B6:F181,3,FALSE)</f>
        <v>19.04.94  1</v>
      </c>
      <c r="D143" s="233" t="str">
        <f>VLOOKUP(A143,'пр.взвешивания'!B6:G181,4,FALSE)</f>
        <v>СФО Новосибирская Новосибирск МО</v>
      </c>
      <c r="E143" s="222"/>
      <c r="F143" s="225"/>
      <c r="G143" s="226"/>
      <c r="H143" s="220"/>
      <c r="I143" s="245">
        <v>11</v>
      </c>
      <c r="J143" s="247" t="str">
        <f>VLOOKUP(I143,'пр.взвешивания'!B6:E45,2,FALSE)</f>
        <v>ШКВАРУНЕЦ Мария Александровна</v>
      </c>
      <c r="K143" s="233" t="str">
        <f>VLOOKUP(I143,'пр.взвешивания'!B6:N181,3,FALSE)</f>
        <v>20.03.93 КМС</v>
      </c>
      <c r="L143" s="233" t="str">
        <f>VLOOKUP(I143,'пр.взвешивания'!B6:O181,4,FALSE)</f>
        <v>МОСКВА МКС</v>
      </c>
      <c r="M143" s="222"/>
      <c r="N143" s="225"/>
      <c r="O143" s="226"/>
      <c r="P143" s="220"/>
    </row>
    <row r="144" spans="1:16" ht="12.75">
      <c r="A144" s="246"/>
      <c r="B144" s="248"/>
      <c r="C144" s="220"/>
      <c r="D144" s="220"/>
      <c r="E144" s="222"/>
      <c r="F144" s="222"/>
      <c r="G144" s="226"/>
      <c r="H144" s="220"/>
      <c r="I144" s="246"/>
      <c r="J144" s="248"/>
      <c r="K144" s="220"/>
      <c r="L144" s="220"/>
      <c r="M144" s="222"/>
      <c r="N144" s="222"/>
      <c r="O144" s="226"/>
      <c r="P144" s="220"/>
    </row>
    <row r="145" spans="1:16" ht="12.75">
      <c r="A145" s="136">
        <v>8</v>
      </c>
      <c r="B145" s="231" t="str">
        <f>VLOOKUP(A145,'пр.взвешивания'!B6:E47,2,FALSE)</f>
        <v>КОНДРАТЕНКО Ольга Сергеевна</v>
      </c>
      <c r="C145" s="233" t="str">
        <f>VLOOKUP(A145,'пр.взвешивания'!B6:F183,3,FALSE)</f>
        <v>22.11.93 КМС</v>
      </c>
      <c r="D145" s="233" t="str">
        <f>VLOOKUP(A145,'пр.взвешивания'!B6:G183,4,FALSE)</f>
        <v>МОСКВА С-70 </v>
      </c>
      <c r="E145" s="229"/>
      <c r="F145" s="229"/>
      <c r="G145" s="136"/>
      <c r="H145" s="136"/>
      <c r="I145" s="136">
        <v>20</v>
      </c>
      <c r="J145" s="241" t="str">
        <f>VLOOKUP(I145,'пр.взвешивания'!B6:E47,2,FALSE)</f>
        <v>ЗЮКИНА Елена Владимировна</v>
      </c>
      <c r="K145" s="233" t="str">
        <f>VLOOKUP(I145,'пр.взвешивания'!B6:N183,3,FALSE)</f>
        <v>27.01.94 КМС</v>
      </c>
      <c r="L145" s="233" t="str">
        <f>VLOOKUP(I145,'пр.взвешивания'!B6:O183,4,FALSE)</f>
        <v>ЦФО Тульская Тула МО</v>
      </c>
      <c r="M145" s="229"/>
      <c r="N145" s="229"/>
      <c r="O145" s="136"/>
      <c r="P145" s="136"/>
    </row>
    <row r="146" spans="1:16" ht="13.5" thickBot="1">
      <c r="A146" s="228"/>
      <c r="B146" s="249"/>
      <c r="C146" s="234"/>
      <c r="D146" s="234"/>
      <c r="E146" s="230"/>
      <c r="F146" s="230"/>
      <c r="G146" s="228"/>
      <c r="H146" s="228"/>
      <c r="I146" s="228"/>
      <c r="J146" s="242"/>
      <c r="K146" s="234"/>
      <c r="L146" s="234"/>
      <c r="M146" s="230"/>
      <c r="N146" s="230"/>
      <c r="O146" s="228"/>
      <c r="P146" s="228"/>
    </row>
    <row r="147" spans="1:16" ht="12.75">
      <c r="A147" s="243">
        <v>5</v>
      </c>
      <c r="B147" s="231" t="str">
        <f>VLOOKUP(A147,'пр.взвешивания'!B6:E49,2,FALSE)</f>
        <v>ЛЕСКЕ Татьяна Сергеевна</v>
      </c>
      <c r="C147" s="237" t="str">
        <f>VLOOKUP(A147,'пр.взвешивания'!B6:F185,3,FALSE)</f>
        <v>19.07.94 1</v>
      </c>
      <c r="D147" s="237" t="str">
        <f>VLOOKUP(A147,'пр.взвешивания'!B6:G185,4,FALSE)</f>
        <v>ПФО Оренбургская Соль-Илецк МО</v>
      </c>
      <c r="E147" s="222"/>
      <c r="F147" s="225"/>
      <c r="G147" s="226"/>
      <c r="H147" s="220"/>
      <c r="I147" s="243">
        <v>13</v>
      </c>
      <c r="J147" s="244" t="str">
        <f>VLOOKUP(I147,'пр.взвешивания'!B6:E49,2,FALSE)</f>
        <v>ЗАХАРОВА Инга Сергеевна</v>
      </c>
      <c r="K147" s="237" t="str">
        <f>VLOOKUP(I147,'пр.взвешивания'!B6:N185,3,FALSE)</f>
        <v>02.06.94 1</v>
      </c>
      <c r="L147" s="237" t="str">
        <f>VLOOKUP(I147,'пр.взвешивания'!B6:O185,4,FALSE)</f>
        <v>ПФО Нижегородская Кстово МО</v>
      </c>
      <c r="M147" s="222"/>
      <c r="N147" s="225"/>
      <c r="O147" s="226"/>
      <c r="P147" s="220"/>
    </row>
    <row r="148" spans="1:16" ht="12.75">
      <c r="A148" s="137"/>
      <c r="B148" s="250"/>
      <c r="C148" s="220"/>
      <c r="D148" s="220"/>
      <c r="E148" s="222"/>
      <c r="F148" s="222"/>
      <c r="G148" s="226"/>
      <c r="H148" s="220"/>
      <c r="I148" s="137"/>
      <c r="J148" s="235"/>
      <c r="K148" s="220"/>
      <c r="L148" s="220"/>
      <c r="M148" s="222"/>
      <c r="N148" s="222"/>
      <c r="O148" s="226"/>
      <c r="P148" s="220"/>
    </row>
    <row r="149" spans="1:16" ht="12.75">
      <c r="A149" s="136">
        <v>10</v>
      </c>
      <c r="B149" s="231" t="str">
        <f>VLOOKUP(A149,'пр.взвешивания'!B6:E51,2,FALSE)</f>
        <v>МУРТАЗАЛИЕВА Анжелика Каримовна</v>
      </c>
      <c r="C149" s="233" t="str">
        <f>VLOOKUP(A149,'пр.взвешивания'!B6:F187,3,FALSE)</f>
        <v>09.09.94 кмс</v>
      </c>
      <c r="D149" s="233" t="str">
        <f>VLOOKUP(A149,'пр.взвешивания'!B6:G187,4,FALSE)</f>
        <v>ЦФО Ивановская Иваново МО</v>
      </c>
      <c r="E149" s="229"/>
      <c r="F149" s="229"/>
      <c r="G149" s="136"/>
      <c r="H149" s="136"/>
      <c r="I149" s="136">
        <v>19</v>
      </c>
      <c r="J149" s="241" t="str">
        <f>VLOOKUP(I149,'пр.взвешивания'!B12:E51,2,FALSE)</f>
        <v>ЛЕБЕДЕВА Татьяна Андреевна</v>
      </c>
      <c r="K149" s="233" t="str">
        <f>VLOOKUP(I149,'пр.взвешивания'!B6:N187,3,FALSE)</f>
        <v>27.12.94 КМС</v>
      </c>
      <c r="L149" s="233" t="str">
        <f>VLOOKUP(I149,'пр.взвешивания'!B6:O187,4,FALSE)</f>
        <v>ПФО Оренбургская Кувандык МО</v>
      </c>
      <c r="M149" s="229"/>
      <c r="N149" s="229"/>
      <c r="O149" s="136"/>
      <c r="P149" s="136"/>
    </row>
    <row r="150" spans="1:16" ht="13.5" thickBot="1">
      <c r="A150" s="228"/>
      <c r="B150" s="249"/>
      <c r="C150" s="234"/>
      <c r="D150" s="234"/>
      <c r="E150" s="230"/>
      <c r="F150" s="230"/>
      <c r="G150" s="228"/>
      <c r="H150" s="228"/>
      <c r="I150" s="228"/>
      <c r="J150" s="242"/>
      <c r="K150" s="234"/>
      <c r="L150" s="234"/>
      <c r="M150" s="230"/>
      <c r="N150" s="230"/>
      <c r="O150" s="228"/>
      <c r="P150" s="228"/>
    </row>
    <row r="151" spans="1:16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1:16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1:16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16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1:16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1:16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16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16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1:16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1:16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1:16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1:16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1:16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1:16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1:16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1:16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</row>
    <row r="168" spans="1:16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</row>
    <row r="169" spans="1:16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</row>
    <row r="170" spans="1:16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</row>
    <row r="171" spans="1:16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</row>
    <row r="172" spans="1:16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</row>
    <row r="173" spans="1:16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</row>
    <row r="174" spans="1:16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</row>
    <row r="175" spans="1:16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</row>
    <row r="176" spans="1:16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</row>
    <row r="177" spans="1:16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</row>
    <row r="178" spans="1:16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</row>
    <row r="179" spans="1:16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</row>
    <row r="180" spans="1:16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</row>
    <row r="181" spans="1:16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</row>
    <row r="182" spans="1:16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</row>
    <row r="183" spans="1:16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</row>
    <row r="184" spans="1:16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</row>
    <row r="185" spans="1:16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</row>
    <row r="186" spans="1:16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</row>
    <row r="187" spans="1:16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</row>
    <row r="188" spans="1:16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</row>
    <row r="189" spans="1:16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</row>
    <row r="190" spans="1:16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</row>
    <row r="191" spans="1:16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</row>
    <row r="192" spans="1:16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</row>
    <row r="193" spans="1:16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</row>
    <row r="194" spans="1:16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</row>
    <row r="195" spans="1:16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</row>
    <row r="196" spans="1:16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</row>
    <row r="197" spans="1:16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</row>
    <row r="198" spans="1:16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</row>
    <row r="199" spans="1:16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</row>
    <row r="200" spans="1:16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</row>
    <row r="201" spans="1:16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</row>
    <row r="202" spans="1:16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</row>
    <row r="203" spans="1:16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</row>
    <row r="204" spans="1:16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</row>
    <row r="205" spans="1:16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</row>
    <row r="206" spans="1:16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</row>
    <row r="207" spans="1:16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</row>
    <row r="208" spans="1:16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</row>
    <row r="209" spans="1:16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</row>
    <row r="210" spans="1:16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</row>
    <row r="211" spans="1:16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</row>
    <row r="212" spans="1:16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</row>
    <row r="213" spans="1:16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</row>
    <row r="214" spans="1:16" ht="12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</row>
    <row r="215" spans="1:16" ht="12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</row>
    <row r="216" spans="1:16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</row>
    <row r="217" spans="1:16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</row>
    <row r="218" spans="1:16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</row>
    <row r="219" spans="1:16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</row>
    <row r="220" spans="1:16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</row>
    <row r="221" spans="1:16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</row>
    <row r="222" spans="1:16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</row>
    <row r="223" spans="1:16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</row>
    <row r="224" spans="1:16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</row>
    <row r="225" spans="1:16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</row>
    <row r="226" spans="1:16" ht="12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</row>
    <row r="227" spans="1:16" ht="12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</row>
    <row r="228" spans="1:16" ht="12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</row>
    <row r="229" spans="1:16" ht="12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</row>
  </sheetData>
  <mergeCells count="990">
    <mergeCell ref="A81:A82"/>
    <mergeCell ref="B81:B82"/>
    <mergeCell ref="C81:C82"/>
    <mergeCell ref="D81:D82"/>
    <mergeCell ref="E79:E80"/>
    <mergeCell ref="F79:F80"/>
    <mergeCell ref="G79:G80"/>
    <mergeCell ref="H79:H80"/>
    <mergeCell ref="A79:A80"/>
    <mergeCell ref="B79:B80"/>
    <mergeCell ref="C79:C80"/>
    <mergeCell ref="D79:D80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3:E74"/>
    <mergeCell ref="F73:F74"/>
    <mergeCell ref="G73:G74"/>
    <mergeCell ref="H73:H74"/>
    <mergeCell ref="A73:A74"/>
    <mergeCell ref="B73:B74"/>
    <mergeCell ref="C73:C74"/>
    <mergeCell ref="D73:D74"/>
    <mergeCell ref="A69:H69"/>
    <mergeCell ref="A71:A72"/>
    <mergeCell ref="B71:B72"/>
    <mergeCell ref="C71:C72"/>
    <mergeCell ref="D71:D72"/>
    <mergeCell ref="E71:E72"/>
    <mergeCell ref="F71:F72"/>
    <mergeCell ref="G71:G72"/>
    <mergeCell ref="H71:H72"/>
    <mergeCell ref="M65:M66"/>
    <mergeCell ref="N65:N66"/>
    <mergeCell ref="O65:O66"/>
    <mergeCell ref="P65:P66"/>
    <mergeCell ref="I65:I66"/>
    <mergeCell ref="J65:J66"/>
    <mergeCell ref="K65:K66"/>
    <mergeCell ref="L65:L66"/>
    <mergeCell ref="M63:M64"/>
    <mergeCell ref="N63:N64"/>
    <mergeCell ref="O63:O64"/>
    <mergeCell ref="P63:P64"/>
    <mergeCell ref="I63:I64"/>
    <mergeCell ref="J63:J64"/>
    <mergeCell ref="K63:K64"/>
    <mergeCell ref="L63:L64"/>
    <mergeCell ref="M61:M62"/>
    <mergeCell ref="N61:N62"/>
    <mergeCell ref="O61:O62"/>
    <mergeCell ref="P61:P62"/>
    <mergeCell ref="I61:I62"/>
    <mergeCell ref="J61:J62"/>
    <mergeCell ref="K61:K62"/>
    <mergeCell ref="L61:L62"/>
    <mergeCell ref="P57:P58"/>
    <mergeCell ref="I59:I60"/>
    <mergeCell ref="J59:J60"/>
    <mergeCell ref="K59:K60"/>
    <mergeCell ref="L59:L60"/>
    <mergeCell ref="M59:M60"/>
    <mergeCell ref="N59:N60"/>
    <mergeCell ref="O59:O60"/>
    <mergeCell ref="P59:P60"/>
    <mergeCell ref="L57:L58"/>
    <mergeCell ref="M57:M58"/>
    <mergeCell ref="N57:N58"/>
    <mergeCell ref="O57:O58"/>
    <mergeCell ref="I55:I56"/>
    <mergeCell ref="I57:I58"/>
    <mergeCell ref="J57:J58"/>
    <mergeCell ref="K57:K58"/>
    <mergeCell ref="M52:M53"/>
    <mergeCell ref="N52:N53"/>
    <mergeCell ref="O52:O53"/>
    <mergeCell ref="P52:P53"/>
    <mergeCell ref="I52:I53"/>
    <mergeCell ref="J52:J53"/>
    <mergeCell ref="K52:K53"/>
    <mergeCell ref="L52:L53"/>
    <mergeCell ref="M50:M51"/>
    <mergeCell ref="N50:N51"/>
    <mergeCell ref="O50:O51"/>
    <mergeCell ref="P50:P51"/>
    <mergeCell ref="I50:I51"/>
    <mergeCell ref="J50:J51"/>
    <mergeCell ref="K50:K51"/>
    <mergeCell ref="L50:L51"/>
    <mergeCell ref="M48:M49"/>
    <mergeCell ref="N48:N49"/>
    <mergeCell ref="O48:O49"/>
    <mergeCell ref="P48:P49"/>
    <mergeCell ref="I48:I49"/>
    <mergeCell ref="J48:J49"/>
    <mergeCell ref="K48:K49"/>
    <mergeCell ref="L48:L49"/>
    <mergeCell ref="O44:O45"/>
    <mergeCell ref="P44:P45"/>
    <mergeCell ref="I46:I47"/>
    <mergeCell ref="J46:J47"/>
    <mergeCell ref="K46:K47"/>
    <mergeCell ref="L46:L47"/>
    <mergeCell ref="M46:M47"/>
    <mergeCell ref="N46:N47"/>
    <mergeCell ref="O46:O47"/>
    <mergeCell ref="P46:P47"/>
    <mergeCell ref="O37:O38"/>
    <mergeCell ref="P37:P38"/>
    <mergeCell ref="M39:M40"/>
    <mergeCell ref="N39:N40"/>
    <mergeCell ref="O39:O40"/>
    <mergeCell ref="P39:P40"/>
    <mergeCell ref="K37:K38"/>
    <mergeCell ref="L37:L38"/>
    <mergeCell ref="K39:K40"/>
    <mergeCell ref="L39:L40"/>
    <mergeCell ref="L44:L45"/>
    <mergeCell ref="M37:M38"/>
    <mergeCell ref="N37:N38"/>
    <mergeCell ref="M44:M45"/>
    <mergeCell ref="N44:N45"/>
    <mergeCell ref="I44:I45"/>
    <mergeCell ref="J44:J45"/>
    <mergeCell ref="I42:I43"/>
    <mergeCell ref="K44:K45"/>
    <mergeCell ref="J37:J38"/>
    <mergeCell ref="I39:I40"/>
    <mergeCell ref="I37:I38"/>
    <mergeCell ref="J39:J40"/>
    <mergeCell ref="M35:M36"/>
    <mergeCell ref="N35:N36"/>
    <mergeCell ref="O35:O36"/>
    <mergeCell ref="P35:P36"/>
    <mergeCell ref="I35:I36"/>
    <mergeCell ref="J35:J36"/>
    <mergeCell ref="K35:K36"/>
    <mergeCell ref="L35:L3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1:I12"/>
    <mergeCell ref="J11:J12"/>
    <mergeCell ref="K11:K12"/>
    <mergeCell ref="L11:L12"/>
    <mergeCell ref="M11:M12"/>
    <mergeCell ref="N11:N12"/>
    <mergeCell ref="O11:O12"/>
    <mergeCell ref="P11:P12"/>
    <mergeCell ref="P13:P14"/>
    <mergeCell ref="I13:I14"/>
    <mergeCell ref="J13:J14"/>
    <mergeCell ref="K13:K14"/>
    <mergeCell ref="L13:L14"/>
    <mergeCell ref="I16:I17"/>
    <mergeCell ref="M13:M14"/>
    <mergeCell ref="N13:N14"/>
    <mergeCell ref="O13:O14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L31:L32"/>
    <mergeCell ref="M31:M32"/>
    <mergeCell ref="N31:N32"/>
    <mergeCell ref="O31:O32"/>
    <mergeCell ref="I29:I30"/>
    <mergeCell ref="I31:I32"/>
    <mergeCell ref="J31:J32"/>
    <mergeCell ref="K31:K32"/>
    <mergeCell ref="M26:M27"/>
    <mergeCell ref="N26:N27"/>
    <mergeCell ref="O26:O27"/>
    <mergeCell ref="P26:P27"/>
    <mergeCell ref="I26:I27"/>
    <mergeCell ref="J26:J27"/>
    <mergeCell ref="K26:K27"/>
    <mergeCell ref="L26:L27"/>
    <mergeCell ref="M24:M25"/>
    <mergeCell ref="N24:N25"/>
    <mergeCell ref="O24:O25"/>
    <mergeCell ref="P24:P25"/>
    <mergeCell ref="I24:I25"/>
    <mergeCell ref="J24:J25"/>
    <mergeCell ref="K24:K25"/>
    <mergeCell ref="L24:L25"/>
    <mergeCell ref="M22:M23"/>
    <mergeCell ref="N22:N23"/>
    <mergeCell ref="O22:O23"/>
    <mergeCell ref="P22:P23"/>
    <mergeCell ref="I22:I23"/>
    <mergeCell ref="J22:J23"/>
    <mergeCell ref="K22:K23"/>
    <mergeCell ref="L22:L23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E81:E82"/>
    <mergeCell ref="F81:F82"/>
    <mergeCell ref="G81:G82"/>
    <mergeCell ref="H81:H82"/>
    <mergeCell ref="A84:A85"/>
    <mergeCell ref="B84:B85"/>
    <mergeCell ref="C84:C85"/>
    <mergeCell ref="D84:D85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92:A93"/>
    <mergeCell ref="B92:B93"/>
    <mergeCell ref="C92:C93"/>
    <mergeCell ref="D92:D93"/>
    <mergeCell ref="E92:E93"/>
    <mergeCell ref="F92:F93"/>
    <mergeCell ref="G92:G93"/>
    <mergeCell ref="H92:H93"/>
    <mergeCell ref="A95:A96"/>
    <mergeCell ref="B95:B96"/>
    <mergeCell ref="C95:C96"/>
    <mergeCell ref="D95:D96"/>
    <mergeCell ref="E95:E96"/>
    <mergeCell ref="F95:F96"/>
    <mergeCell ref="G95:G96"/>
    <mergeCell ref="H95:H96"/>
    <mergeCell ref="A97:A98"/>
    <mergeCell ref="B97:B98"/>
    <mergeCell ref="C97:C98"/>
    <mergeCell ref="D97:D98"/>
    <mergeCell ref="E97:E98"/>
    <mergeCell ref="F97:F98"/>
    <mergeCell ref="G97:G98"/>
    <mergeCell ref="H97: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69:P69"/>
    <mergeCell ref="I71:I72"/>
    <mergeCell ref="J71:J72"/>
    <mergeCell ref="K71:K72"/>
    <mergeCell ref="L71:L72"/>
    <mergeCell ref="M71:M72"/>
    <mergeCell ref="N71:N72"/>
    <mergeCell ref="O71:O72"/>
    <mergeCell ref="P71:P72"/>
    <mergeCell ref="I73:I74"/>
    <mergeCell ref="J73:J74"/>
    <mergeCell ref="K73:K74"/>
    <mergeCell ref="L73:L74"/>
    <mergeCell ref="M73:M74"/>
    <mergeCell ref="N73:N74"/>
    <mergeCell ref="O73:O74"/>
    <mergeCell ref="P73:P74"/>
    <mergeCell ref="I75:I76"/>
    <mergeCell ref="J75:J76"/>
    <mergeCell ref="K75:K76"/>
    <mergeCell ref="L75:L76"/>
    <mergeCell ref="M75:M76"/>
    <mergeCell ref="N75:N76"/>
    <mergeCell ref="O75:O76"/>
    <mergeCell ref="P75:P76"/>
    <mergeCell ref="I77:I78"/>
    <mergeCell ref="J77:J78"/>
    <mergeCell ref="K77:K78"/>
    <mergeCell ref="L77:L78"/>
    <mergeCell ref="M77:M78"/>
    <mergeCell ref="N77:N78"/>
    <mergeCell ref="O77:O78"/>
    <mergeCell ref="P77:P78"/>
    <mergeCell ref="I79:I80"/>
    <mergeCell ref="J79:J80"/>
    <mergeCell ref="K79:K80"/>
    <mergeCell ref="L79:L80"/>
    <mergeCell ref="M79:M80"/>
    <mergeCell ref="N79:N80"/>
    <mergeCell ref="O79:O80"/>
    <mergeCell ref="P79:P80"/>
    <mergeCell ref="I81:I82"/>
    <mergeCell ref="J81:J82"/>
    <mergeCell ref="K81:K82"/>
    <mergeCell ref="L81:L82"/>
    <mergeCell ref="M81:M82"/>
    <mergeCell ref="N81:N82"/>
    <mergeCell ref="O81:O82"/>
    <mergeCell ref="P81:P82"/>
    <mergeCell ref="I84:I85"/>
    <mergeCell ref="J84:J85"/>
    <mergeCell ref="K84:K85"/>
    <mergeCell ref="L84:L85"/>
    <mergeCell ref="M84:M85"/>
    <mergeCell ref="N84:N85"/>
    <mergeCell ref="O84:O85"/>
    <mergeCell ref="P84:P85"/>
    <mergeCell ref="I86:I87"/>
    <mergeCell ref="J86:J87"/>
    <mergeCell ref="K86:K87"/>
    <mergeCell ref="L86:L87"/>
    <mergeCell ref="M86:M87"/>
    <mergeCell ref="N86:N87"/>
    <mergeCell ref="O86:O87"/>
    <mergeCell ref="P86:P87"/>
    <mergeCell ref="I88:I89"/>
    <mergeCell ref="J88:J89"/>
    <mergeCell ref="K88:K89"/>
    <mergeCell ref="L88:L89"/>
    <mergeCell ref="M88:M89"/>
    <mergeCell ref="N88:N89"/>
    <mergeCell ref="O88:O89"/>
    <mergeCell ref="P88:P89"/>
    <mergeCell ref="I90:I91"/>
    <mergeCell ref="J90:J91"/>
    <mergeCell ref="K90:K91"/>
    <mergeCell ref="L90:L91"/>
    <mergeCell ref="M90:M91"/>
    <mergeCell ref="N90:N91"/>
    <mergeCell ref="O90:O91"/>
    <mergeCell ref="P90:P91"/>
    <mergeCell ref="I92:I93"/>
    <mergeCell ref="J92:J93"/>
    <mergeCell ref="K92:K93"/>
    <mergeCell ref="L92:L93"/>
    <mergeCell ref="M92:M93"/>
    <mergeCell ref="N92:N93"/>
    <mergeCell ref="O92:O93"/>
    <mergeCell ref="P92:P93"/>
    <mergeCell ref="I95:I96"/>
    <mergeCell ref="J95:J96"/>
    <mergeCell ref="K95:K96"/>
    <mergeCell ref="L95:L96"/>
    <mergeCell ref="M95:M96"/>
    <mergeCell ref="N95:N96"/>
    <mergeCell ref="O95:O96"/>
    <mergeCell ref="P95:P96"/>
    <mergeCell ref="I97:I98"/>
    <mergeCell ref="J97:J98"/>
    <mergeCell ref="K97:K98"/>
    <mergeCell ref="L97:L98"/>
    <mergeCell ref="M97:M98"/>
    <mergeCell ref="N97:N98"/>
    <mergeCell ref="O97:O98"/>
    <mergeCell ref="P97:P98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A130:H130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30:P130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P145:P146"/>
    <mergeCell ref="I145:I146"/>
    <mergeCell ref="J145:J146"/>
    <mergeCell ref="K145:K146"/>
    <mergeCell ref="L145:L146"/>
    <mergeCell ref="M145:M146"/>
    <mergeCell ref="N145:N146"/>
    <mergeCell ref="O145:O146"/>
    <mergeCell ref="P147:P148"/>
    <mergeCell ref="I147:I148"/>
    <mergeCell ref="J147:J148"/>
    <mergeCell ref="K147:K148"/>
    <mergeCell ref="L147:L148"/>
    <mergeCell ref="M147:M148"/>
    <mergeCell ref="N147:N148"/>
    <mergeCell ref="O147:O148"/>
    <mergeCell ref="P149:P150"/>
    <mergeCell ref="I149:I150"/>
    <mergeCell ref="J149:J150"/>
    <mergeCell ref="K149:K150"/>
    <mergeCell ref="L149:L150"/>
    <mergeCell ref="M149:M150"/>
    <mergeCell ref="N149:N150"/>
    <mergeCell ref="O149:O150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E18:E19"/>
    <mergeCell ref="F18:F19"/>
    <mergeCell ref="G18:G19"/>
    <mergeCell ref="A16:A17"/>
    <mergeCell ref="A18:A19"/>
    <mergeCell ref="B18:B19"/>
    <mergeCell ref="C18:C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D18:D19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E31:E32"/>
    <mergeCell ref="F31:F32"/>
    <mergeCell ref="G31:G32"/>
    <mergeCell ref="A29:A30"/>
    <mergeCell ref="A31:A32"/>
    <mergeCell ref="B31:B32"/>
    <mergeCell ref="C31:C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A35:A36"/>
    <mergeCell ref="B35:B36"/>
    <mergeCell ref="C35:C36"/>
    <mergeCell ref="D35:D36"/>
    <mergeCell ref="E35:E36"/>
    <mergeCell ref="F35:F36"/>
    <mergeCell ref="G35:G36"/>
    <mergeCell ref="H35:H36"/>
    <mergeCell ref="A37:A38"/>
    <mergeCell ref="B37:B38"/>
    <mergeCell ref="C37:C38"/>
    <mergeCell ref="D37:D38"/>
    <mergeCell ref="E37:E38"/>
    <mergeCell ref="F37:F38"/>
    <mergeCell ref="G37:G38"/>
    <mergeCell ref="H37:H38"/>
    <mergeCell ref="A39:A40"/>
    <mergeCell ref="B39:B40"/>
    <mergeCell ref="C39:C40"/>
    <mergeCell ref="D39:D40"/>
    <mergeCell ref="E39:E40"/>
    <mergeCell ref="F39:F40"/>
    <mergeCell ref="G39:G40"/>
    <mergeCell ref="H39:H40"/>
    <mergeCell ref="E44:E45"/>
    <mergeCell ref="F44:F45"/>
    <mergeCell ref="G44:G45"/>
    <mergeCell ref="A42:A43"/>
    <mergeCell ref="A44:A45"/>
    <mergeCell ref="B44:B45"/>
    <mergeCell ref="C44:C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D44:D45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E57:E58"/>
    <mergeCell ref="F57:F58"/>
    <mergeCell ref="G57:G58"/>
    <mergeCell ref="A55:A56"/>
    <mergeCell ref="A57:A58"/>
    <mergeCell ref="B57:B58"/>
    <mergeCell ref="C57:C58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D57:D58"/>
    <mergeCell ref="A61:A62"/>
    <mergeCell ref="B61:B62"/>
    <mergeCell ref="C61:C62"/>
    <mergeCell ref="D61:D62"/>
    <mergeCell ref="E61:E62"/>
    <mergeCell ref="F61:F6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98"/>
  <sheetViews>
    <sheetView workbookViewId="0" topLeftCell="A2">
      <selection activeCell="E18" sqref="E18:E19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257" t="str">
        <f>HYPERLINK('[2]реквизиты'!$A$2)</f>
        <v>Первенство России среди девушек 1993-94 гг.р.</v>
      </c>
      <c r="B1" s="258"/>
      <c r="C1" s="258"/>
      <c r="D1" s="258"/>
      <c r="E1" s="258"/>
      <c r="F1" s="258"/>
      <c r="G1" s="258"/>
    </row>
    <row r="2" spans="1:7" ht="12.75">
      <c r="A2" s="253" t="str">
        <f>HYPERLINK('[2]реквизиты'!$A$3)</f>
        <v>11-15 февраля 2011 г.    г. Челябинск</v>
      </c>
      <c r="B2" s="254"/>
      <c r="C2" s="254"/>
      <c r="D2" s="254"/>
      <c r="E2" s="254"/>
      <c r="F2" s="254"/>
      <c r="G2" s="254"/>
    </row>
    <row r="3" spans="1:7" ht="30" customHeight="1">
      <c r="A3" s="2"/>
      <c r="B3" s="2"/>
      <c r="C3" s="2"/>
      <c r="D3" s="2"/>
      <c r="E3" s="2" t="s">
        <v>132</v>
      </c>
      <c r="F3" s="2"/>
      <c r="G3" s="2"/>
    </row>
    <row r="4" spans="1:7" ht="12.75">
      <c r="A4" s="265" t="s">
        <v>20</v>
      </c>
      <c r="B4" s="265" t="s">
        <v>0</v>
      </c>
      <c r="C4" s="265" t="s">
        <v>1</v>
      </c>
      <c r="D4" s="265" t="s">
        <v>21</v>
      </c>
      <c r="E4" s="265" t="s">
        <v>22</v>
      </c>
      <c r="F4" s="265" t="s">
        <v>23</v>
      </c>
      <c r="G4" s="265" t="s">
        <v>24</v>
      </c>
    </row>
    <row r="5" spans="1:7" ht="12.75">
      <c r="A5" s="137"/>
      <c r="B5" s="137"/>
      <c r="C5" s="137"/>
      <c r="D5" s="137"/>
      <c r="E5" s="137"/>
      <c r="F5" s="137"/>
      <c r="G5" s="137"/>
    </row>
    <row r="6" spans="1:7" ht="12.75" customHeight="1">
      <c r="A6" s="260">
        <v>1</v>
      </c>
      <c r="B6" s="261">
        <v>1</v>
      </c>
      <c r="C6" s="263" t="s">
        <v>64</v>
      </c>
      <c r="D6" s="220" t="s">
        <v>65</v>
      </c>
      <c r="E6" s="259" t="s">
        <v>66</v>
      </c>
      <c r="F6" s="226" t="s">
        <v>67</v>
      </c>
      <c r="G6" s="236" t="s">
        <v>68</v>
      </c>
    </row>
    <row r="7" spans="1:7" ht="12.75">
      <c r="A7" s="260"/>
      <c r="B7" s="262"/>
      <c r="C7" s="263"/>
      <c r="D7" s="220"/>
      <c r="E7" s="259"/>
      <c r="F7" s="226"/>
      <c r="G7" s="236"/>
    </row>
    <row r="8" spans="1:7" ht="12.75" customHeight="1">
      <c r="A8" s="260">
        <v>2</v>
      </c>
      <c r="B8" s="262">
        <v>2</v>
      </c>
      <c r="C8" s="263" t="s">
        <v>51</v>
      </c>
      <c r="D8" s="220" t="s">
        <v>52</v>
      </c>
      <c r="E8" s="259" t="s">
        <v>53</v>
      </c>
      <c r="F8" s="226"/>
      <c r="G8" s="236" t="s">
        <v>54</v>
      </c>
    </row>
    <row r="9" spans="1:7" ht="12.75">
      <c r="A9" s="260"/>
      <c r="B9" s="262"/>
      <c r="C9" s="263"/>
      <c r="D9" s="220"/>
      <c r="E9" s="259"/>
      <c r="F9" s="226"/>
      <c r="G9" s="236"/>
    </row>
    <row r="10" spans="1:7" ht="12.75" customHeight="1">
      <c r="A10" s="260">
        <v>3</v>
      </c>
      <c r="B10" s="261">
        <v>3</v>
      </c>
      <c r="C10" s="263" t="s">
        <v>130</v>
      </c>
      <c r="D10" s="220" t="s">
        <v>131</v>
      </c>
      <c r="E10" s="259" t="s">
        <v>126</v>
      </c>
      <c r="F10" s="226"/>
      <c r="G10" s="236" t="s">
        <v>127</v>
      </c>
    </row>
    <row r="11" spans="1:7" ht="12.75">
      <c r="A11" s="260"/>
      <c r="B11" s="262"/>
      <c r="C11" s="263"/>
      <c r="D11" s="220"/>
      <c r="E11" s="259"/>
      <c r="F11" s="226"/>
      <c r="G11" s="236"/>
    </row>
    <row r="12" spans="1:7" ht="12.75" customHeight="1">
      <c r="A12" s="260">
        <v>4</v>
      </c>
      <c r="B12" s="261">
        <v>4</v>
      </c>
      <c r="C12" s="263" t="s">
        <v>120</v>
      </c>
      <c r="D12" s="264" t="s">
        <v>121</v>
      </c>
      <c r="E12" s="259" t="s">
        <v>122</v>
      </c>
      <c r="F12" s="226"/>
      <c r="G12" s="236" t="s">
        <v>123</v>
      </c>
    </row>
    <row r="13" spans="1:7" ht="12.75">
      <c r="A13" s="260"/>
      <c r="B13" s="262"/>
      <c r="C13" s="263"/>
      <c r="D13" s="220"/>
      <c r="E13" s="259"/>
      <c r="F13" s="226"/>
      <c r="G13" s="236"/>
    </row>
    <row r="14" spans="1:7" ht="12.75" customHeight="1">
      <c r="A14" s="260">
        <v>5</v>
      </c>
      <c r="B14" s="261">
        <v>5</v>
      </c>
      <c r="C14" s="263" t="s">
        <v>74</v>
      </c>
      <c r="D14" s="220" t="s">
        <v>75</v>
      </c>
      <c r="E14" s="259" t="s">
        <v>76</v>
      </c>
      <c r="F14" s="226" t="s">
        <v>77</v>
      </c>
      <c r="G14" s="236" t="s">
        <v>78</v>
      </c>
    </row>
    <row r="15" spans="1:7" ht="12.75">
      <c r="A15" s="260"/>
      <c r="B15" s="262"/>
      <c r="C15" s="263"/>
      <c r="D15" s="220"/>
      <c r="E15" s="259"/>
      <c r="F15" s="226"/>
      <c r="G15" s="236"/>
    </row>
    <row r="16" spans="1:7" ht="12.75" customHeight="1">
      <c r="A16" s="260">
        <v>6</v>
      </c>
      <c r="B16" s="262">
        <v>6</v>
      </c>
      <c r="C16" s="263" t="s">
        <v>46</v>
      </c>
      <c r="D16" s="220" t="s">
        <v>47</v>
      </c>
      <c r="E16" s="259" t="s">
        <v>48</v>
      </c>
      <c r="F16" s="226" t="s">
        <v>49</v>
      </c>
      <c r="G16" s="236" t="s">
        <v>50</v>
      </c>
    </row>
    <row r="17" spans="1:7" ht="12.75">
      <c r="A17" s="260"/>
      <c r="B17" s="262"/>
      <c r="C17" s="263"/>
      <c r="D17" s="220"/>
      <c r="E17" s="259"/>
      <c r="F17" s="226"/>
      <c r="G17" s="236"/>
    </row>
    <row r="18" spans="1:7" ht="12.75" customHeight="1">
      <c r="A18" s="260">
        <v>7</v>
      </c>
      <c r="B18" s="262">
        <v>7</v>
      </c>
      <c r="C18" s="263" t="s">
        <v>69</v>
      </c>
      <c r="D18" s="220" t="s">
        <v>70</v>
      </c>
      <c r="E18" s="259" t="s">
        <v>71</v>
      </c>
      <c r="F18" s="226" t="s">
        <v>72</v>
      </c>
      <c r="G18" s="236" t="s">
        <v>73</v>
      </c>
    </row>
    <row r="19" spans="1:7" ht="12.75">
      <c r="A19" s="260"/>
      <c r="B19" s="262"/>
      <c r="C19" s="263"/>
      <c r="D19" s="220"/>
      <c r="E19" s="259"/>
      <c r="F19" s="226"/>
      <c r="G19" s="236"/>
    </row>
    <row r="20" spans="1:7" ht="12.75" customHeight="1">
      <c r="A20" s="260">
        <v>8</v>
      </c>
      <c r="B20" s="261">
        <v>8</v>
      </c>
      <c r="C20" s="263" t="s">
        <v>104</v>
      </c>
      <c r="D20" s="220" t="s">
        <v>105</v>
      </c>
      <c r="E20" s="259" t="s">
        <v>106</v>
      </c>
      <c r="F20" s="226" t="s">
        <v>107</v>
      </c>
      <c r="G20" s="236" t="s">
        <v>108</v>
      </c>
    </row>
    <row r="21" spans="1:7" ht="12.75">
      <c r="A21" s="260"/>
      <c r="B21" s="262"/>
      <c r="C21" s="263"/>
      <c r="D21" s="220"/>
      <c r="E21" s="259"/>
      <c r="F21" s="226"/>
      <c r="G21" s="236"/>
    </row>
    <row r="22" spans="1:7" ht="12.75" customHeight="1">
      <c r="A22" s="260">
        <v>9</v>
      </c>
      <c r="B22" s="262">
        <v>9</v>
      </c>
      <c r="C22" s="263" t="s">
        <v>59</v>
      </c>
      <c r="D22" s="220" t="s">
        <v>60</v>
      </c>
      <c r="E22" s="259" t="s">
        <v>61</v>
      </c>
      <c r="F22" s="226" t="s">
        <v>62</v>
      </c>
      <c r="G22" s="236" t="s">
        <v>63</v>
      </c>
    </row>
    <row r="23" spans="1:7" ht="12.75">
      <c r="A23" s="260"/>
      <c r="B23" s="262"/>
      <c r="C23" s="263"/>
      <c r="D23" s="220"/>
      <c r="E23" s="259"/>
      <c r="F23" s="226"/>
      <c r="G23" s="236"/>
    </row>
    <row r="24" spans="1:7" ht="12.75" customHeight="1">
      <c r="A24" s="260">
        <v>10</v>
      </c>
      <c r="B24" s="261">
        <v>10</v>
      </c>
      <c r="C24" s="263" t="s">
        <v>113</v>
      </c>
      <c r="D24" s="220" t="s">
        <v>114</v>
      </c>
      <c r="E24" s="259" t="s">
        <v>115</v>
      </c>
      <c r="F24" s="226"/>
      <c r="G24" s="236" t="s">
        <v>116</v>
      </c>
    </row>
    <row r="25" spans="1:7" ht="12.75">
      <c r="A25" s="260"/>
      <c r="B25" s="262"/>
      <c r="C25" s="263"/>
      <c r="D25" s="220"/>
      <c r="E25" s="259"/>
      <c r="F25" s="226"/>
      <c r="G25" s="236"/>
    </row>
    <row r="26" spans="1:7" ht="12.75" customHeight="1">
      <c r="A26" s="260">
        <v>11</v>
      </c>
      <c r="B26" s="261">
        <v>11</v>
      </c>
      <c r="C26" s="263" t="s">
        <v>109</v>
      </c>
      <c r="D26" s="220" t="s">
        <v>110</v>
      </c>
      <c r="E26" s="259" t="s">
        <v>111</v>
      </c>
      <c r="F26" s="226"/>
      <c r="G26" s="236" t="s">
        <v>112</v>
      </c>
    </row>
    <row r="27" spans="1:7" ht="12.75">
      <c r="A27" s="260"/>
      <c r="B27" s="262"/>
      <c r="C27" s="263"/>
      <c r="D27" s="220"/>
      <c r="E27" s="259"/>
      <c r="F27" s="226"/>
      <c r="G27" s="236"/>
    </row>
    <row r="28" spans="1:7" ht="12.75" customHeight="1">
      <c r="A28" s="260">
        <v>12</v>
      </c>
      <c r="B28" s="261">
        <v>12</v>
      </c>
      <c r="C28" s="263" t="s">
        <v>128</v>
      </c>
      <c r="D28" s="264">
        <v>38467</v>
      </c>
      <c r="E28" s="259" t="s">
        <v>129</v>
      </c>
      <c r="F28" s="226"/>
      <c r="G28" s="236" t="s">
        <v>133</v>
      </c>
    </row>
    <row r="29" spans="1:7" ht="12.75">
      <c r="A29" s="260"/>
      <c r="B29" s="262"/>
      <c r="C29" s="263"/>
      <c r="D29" s="220"/>
      <c r="E29" s="259"/>
      <c r="F29" s="226"/>
      <c r="G29" s="236"/>
    </row>
    <row r="30" spans="1:8" ht="12.75" customHeight="1">
      <c r="A30" s="260">
        <v>13</v>
      </c>
      <c r="B30" s="261">
        <v>13</v>
      </c>
      <c r="C30" s="263" t="s">
        <v>117</v>
      </c>
      <c r="D30" s="264" t="s">
        <v>118</v>
      </c>
      <c r="E30" s="259" t="s">
        <v>119</v>
      </c>
      <c r="F30" s="226"/>
      <c r="G30" s="236" t="s">
        <v>136</v>
      </c>
      <c r="H30" s="3"/>
    </row>
    <row r="31" spans="1:8" ht="12.75">
      <c r="A31" s="260"/>
      <c r="B31" s="262"/>
      <c r="C31" s="263"/>
      <c r="D31" s="220"/>
      <c r="E31" s="259"/>
      <c r="F31" s="226"/>
      <c r="G31" s="236"/>
      <c r="H31" s="3"/>
    </row>
    <row r="32" spans="1:8" ht="12.75" customHeight="1">
      <c r="A32" s="260">
        <v>14</v>
      </c>
      <c r="B32" s="261">
        <v>14</v>
      </c>
      <c r="C32" s="263" t="s">
        <v>94</v>
      </c>
      <c r="D32" s="220" t="s">
        <v>95</v>
      </c>
      <c r="E32" s="259" t="s">
        <v>96</v>
      </c>
      <c r="F32" s="226" t="s">
        <v>97</v>
      </c>
      <c r="G32" s="236" t="s">
        <v>98</v>
      </c>
      <c r="H32" s="3"/>
    </row>
    <row r="33" spans="1:8" ht="12.75">
      <c r="A33" s="260"/>
      <c r="B33" s="262"/>
      <c r="C33" s="263"/>
      <c r="D33" s="220"/>
      <c r="E33" s="259"/>
      <c r="F33" s="226"/>
      <c r="G33" s="236"/>
      <c r="H33" s="3"/>
    </row>
    <row r="34" spans="1:8" ht="12.75" customHeight="1">
      <c r="A34" s="260">
        <v>15</v>
      </c>
      <c r="B34" s="261">
        <v>15</v>
      </c>
      <c r="C34" s="263" t="s">
        <v>79</v>
      </c>
      <c r="D34" s="220" t="s">
        <v>80</v>
      </c>
      <c r="E34" s="259" t="s">
        <v>81</v>
      </c>
      <c r="F34" s="226" t="s">
        <v>82</v>
      </c>
      <c r="G34" s="236" t="s">
        <v>83</v>
      </c>
      <c r="H34" s="3"/>
    </row>
    <row r="35" spans="1:8" ht="12.75">
      <c r="A35" s="260"/>
      <c r="B35" s="262"/>
      <c r="C35" s="263"/>
      <c r="D35" s="220"/>
      <c r="E35" s="259"/>
      <c r="F35" s="226"/>
      <c r="G35" s="236"/>
      <c r="H35" s="3"/>
    </row>
    <row r="36" spans="1:8" ht="12.75" customHeight="1">
      <c r="A36" s="260">
        <v>16</v>
      </c>
      <c r="B36" s="261">
        <v>16</v>
      </c>
      <c r="C36" s="263" t="s">
        <v>99</v>
      </c>
      <c r="D36" s="220" t="s">
        <v>100</v>
      </c>
      <c r="E36" s="259" t="s">
        <v>101</v>
      </c>
      <c r="F36" s="226" t="s">
        <v>102</v>
      </c>
      <c r="G36" s="236" t="s">
        <v>103</v>
      </c>
      <c r="H36" s="3"/>
    </row>
    <row r="37" spans="1:8" ht="12.75">
      <c r="A37" s="260"/>
      <c r="B37" s="262"/>
      <c r="C37" s="263"/>
      <c r="D37" s="220"/>
      <c r="E37" s="259"/>
      <c r="F37" s="226"/>
      <c r="G37" s="236"/>
      <c r="H37" s="3"/>
    </row>
    <row r="38" spans="1:8" ht="12.75" customHeight="1">
      <c r="A38" s="260">
        <v>17</v>
      </c>
      <c r="B38" s="261">
        <v>17</v>
      </c>
      <c r="C38" s="263" t="s">
        <v>55</v>
      </c>
      <c r="D38" s="264" t="s">
        <v>56</v>
      </c>
      <c r="E38" s="259" t="s">
        <v>57</v>
      </c>
      <c r="F38" s="226"/>
      <c r="G38" s="236" t="s">
        <v>58</v>
      </c>
      <c r="H38" s="3"/>
    </row>
    <row r="39" spans="1:8" ht="12.75">
      <c r="A39" s="260"/>
      <c r="B39" s="262"/>
      <c r="C39" s="263"/>
      <c r="D39" s="220"/>
      <c r="E39" s="259"/>
      <c r="F39" s="226"/>
      <c r="G39" s="236"/>
      <c r="H39" s="3"/>
    </row>
    <row r="40" spans="1:8" ht="12.75" customHeight="1">
      <c r="A40" s="260">
        <v>18</v>
      </c>
      <c r="B40" s="261">
        <v>18</v>
      </c>
      <c r="C40" s="263" t="s">
        <v>124</v>
      </c>
      <c r="D40" s="220" t="s">
        <v>125</v>
      </c>
      <c r="E40" s="259" t="s">
        <v>134</v>
      </c>
      <c r="F40" s="226"/>
      <c r="G40" s="236" t="s">
        <v>135</v>
      </c>
      <c r="H40" s="3"/>
    </row>
    <row r="41" spans="1:8" ht="12.75">
      <c r="A41" s="260"/>
      <c r="B41" s="262"/>
      <c r="C41" s="263"/>
      <c r="D41" s="220"/>
      <c r="E41" s="259"/>
      <c r="F41" s="226"/>
      <c r="G41" s="236"/>
      <c r="H41" s="3"/>
    </row>
    <row r="42" spans="1:8" ht="12.75" customHeight="1">
      <c r="A42" s="260">
        <v>19</v>
      </c>
      <c r="B42" s="261">
        <v>19</v>
      </c>
      <c r="C42" s="263" t="s">
        <v>84</v>
      </c>
      <c r="D42" s="220" t="s">
        <v>85</v>
      </c>
      <c r="E42" s="259" t="s">
        <v>86</v>
      </c>
      <c r="F42" s="226" t="s">
        <v>87</v>
      </c>
      <c r="G42" s="236" t="s">
        <v>88</v>
      </c>
      <c r="H42" s="3"/>
    </row>
    <row r="43" spans="1:8" ht="12.75">
      <c r="A43" s="260"/>
      <c r="B43" s="262"/>
      <c r="C43" s="263"/>
      <c r="D43" s="220"/>
      <c r="E43" s="259"/>
      <c r="F43" s="226"/>
      <c r="G43" s="236"/>
      <c r="H43" s="3"/>
    </row>
    <row r="44" spans="1:8" ht="12.75" customHeight="1">
      <c r="A44" s="260">
        <v>20</v>
      </c>
      <c r="B44" s="261">
        <v>20</v>
      </c>
      <c r="C44" s="263" t="s">
        <v>89</v>
      </c>
      <c r="D44" s="220" t="s">
        <v>90</v>
      </c>
      <c r="E44" s="259" t="s">
        <v>91</v>
      </c>
      <c r="F44" s="226" t="s">
        <v>92</v>
      </c>
      <c r="G44" s="236" t="s">
        <v>93</v>
      </c>
      <c r="H44" s="3"/>
    </row>
    <row r="45" spans="1:8" ht="12.75">
      <c r="A45" s="260"/>
      <c r="B45" s="262"/>
      <c r="C45" s="263"/>
      <c r="D45" s="220"/>
      <c r="E45" s="259"/>
      <c r="F45" s="226"/>
      <c r="G45" s="236"/>
      <c r="H45" s="3"/>
    </row>
    <row r="46" spans="1:8" ht="12.75">
      <c r="A46" s="255"/>
      <c r="B46" s="255"/>
      <c r="C46" s="255"/>
      <c r="D46" s="255"/>
      <c r="E46" s="255"/>
      <c r="F46" s="255"/>
      <c r="G46" s="256"/>
      <c r="H46" s="3"/>
    </row>
    <row r="47" spans="1:8" ht="12.75">
      <c r="A47" s="255"/>
      <c r="B47" s="255"/>
      <c r="C47" s="255"/>
      <c r="D47" s="255"/>
      <c r="E47" s="255"/>
      <c r="F47" s="255"/>
      <c r="G47" s="256"/>
      <c r="H47" s="3"/>
    </row>
    <row r="48" spans="1:8" ht="12.75">
      <c r="A48" s="255"/>
      <c r="B48" s="255"/>
      <c r="C48" s="255"/>
      <c r="D48" s="255"/>
      <c r="E48" s="255"/>
      <c r="F48" s="255"/>
      <c r="G48" s="255"/>
      <c r="H48" s="3"/>
    </row>
    <row r="49" spans="1:8" ht="12.75">
      <c r="A49" s="255"/>
      <c r="B49" s="255"/>
      <c r="C49" s="255"/>
      <c r="D49" s="255"/>
      <c r="E49" s="255"/>
      <c r="F49" s="255"/>
      <c r="G49" s="255"/>
      <c r="H49" s="3"/>
    </row>
    <row r="50" spans="1:8" ht="12.75">
      <c r="A50" s="255"/>
      <c r="B50" s="255"/>
      <c r="C50" s="255"/>
      <c r="D50" s="255"/>
      <c r="E50" s="255"/>
      <c r="F50" s="255"/>
      <c r="G50" s="256"/>
      <c r="H50" s="3"/>
    </row>
    <row r="51" spans="1:8" ht="12.75">
      <c r="A51" s="255"/>
      <c r="B51" s="255"/>
      <c r="C51" s="255"/>
      <c r="D51" s="255"/>
      <c r="E51" s="255"/>
      <c r="F51" s="255"/>
      <c r="G51" s="256"/>
      <c r="H51" s="3"/>
    </row>
    <row r="52" spans="1:8" ht="12.75">
      <c r="A52" s="255"/>
      <c r="B52" s="255"/>
      <c r="C52" s="255"/>
      <c r="D52" s="255"/>
      <c r="E52" s="255"/>
      <c r="F52" s="255"/>
      <c r="G52" s="255"/>
      <c r="H52" s="3"/>
    </row>
    <row r="53" spans="1:8" ht="12.75">
      <c r="A53" s="255"/>
      <c r="B53" s="255"/>
      <c r="C53" s="255"/>
      <c r="D53" s="255"/>
      <c r="E53" s="255"/>
      <c r="F53" s="255"/>
      <c r="G53" s="255"/>
      <c r="H53" s="3"/>
    </row>
    <row r="54" spans="1:8" ht="12.75">
      <c r="A54" s="255"/>
      <c r="B54" s="255"/>
      <c r="C54" s="255"/>
      <c r="D54" s="255"/>
      <c r="E54" s="255"/>
      <c r="F54" s="255"/>
      <c r="G54" s="256"/>
      <c r="H54" s="3"/>
    </row>
    <row r="55" spans="1:8" ht="12.75">
      <c r="A55" s="255"/>
      <c r="B55" s="255"/>
      <c r="C55" s="255"/>
      <c r="D55" s="255"/>
      <c r="E55" s="255"/>
      <c r="F55" s="255"/>
      <c r="G55" s="256"/>
      <c r="H55" s="3"/>
    </row>
    <row r="56" spans="1:8" ht="12.75">
      <c r="A56" s="255"/>
      <c r="B56" s="255"/>
      <c r="C56" s="255"/>
      <c r="D56" s="255"/>
      <c r="E56" s="255"/>
      <c r="F56" s="255"/>
      <c r="G56" s="255"/>
      <c r="H56" s="3"/>
    </row>
    <row r="57" spans="1:8" ht="12.75">
      <c r="A57" s="255"/>
      <c r="B57" s="255"/>
      <c r="C57" s="255"/>
      <c r="D57" s="255"/>
      <c r="E57" s="255"/>
      <c r="F57" s="255"/>
      <c r="G57" s="255"/>
      <c r="H57" s="3"/>
    </row>
    <row r="58" spans="1:8" ht="12.75">
      <c r="A58" s="255"/>
      <c r="B58" s="255"/>
      <c r="C58" s="255"/>
      <c r="D58" s="255"/>
      <c r="E58" s="255"/>
      <c r="F58" s="255"/>
      <c r="G58" s="256"/>
      <c r="H58" s="3"/>
    </row>
    <row r="59" spans="1:8" ht="12.75">
      <c r="A59" s="255"/>
      <c r="B59" s="255"/>
      <c r="C59" s="255"/>
      <c r="D59" s="255"/>
      <c r="E59" s="255"/>
      <c r="F59" s="255"/>
      <c r="G59" s="256"/>
      <c r="H59" s="3"/>
    </row>
    <row r="60" spans="1:8" ht="12.75">
      <c r="A60" s="255"/>
      <c r="B60" s="255"/>
      <c r="C60" s="255"/>
      <c r="D60" s="255"/>
      <c r="E60" s="255"/>
      <c r="F60" s="255"/>
      <c r="G60" s="255"/>
      <c r="H60" s="3"/>
    </row>
    <row r="61" spans="1:8" ht="12.75">
      <c r="A61" s="255"/>
      <c r="B61" s="255"/>
      <c r="C61" s="255"/>
      <c r="D61" s="255"/>
      <c r="E61" s="255"/>
      <c r="F61" s="255"/>
      <c r="G61" s="255"/>
      <c r="H61" s="3"/>
    </row>
    <row r="62" spans="1:8" ht="12.75">
      <c r="A62" s="255"/>
      <c r="B62" s="255"/>
      <c r="C62" s="255"/>
      <c r="D62" s="255"/>
      <c r="E62" s="255"/>
      <c r="F62" s="255"/>
      <c r="G62" s="256"/>
      <c r="H62" s="3"/>
    </row>
    <row r="63" spans="1:8" ht="12.75">
      <c r="A63" s="255"/>
      <c r="B63" s="255"/>
      <c r="C63" s="255"/>
      <c r="D63" s="255"/>
      <c r="E63" s="255"/>
      <c r="F63" s="255"/>
      <c r="G63" s="256"/>
      <c r="H63" s="3"/>
    </row>
    <row r="64" spans="1:8" ht="12.75">
      <c r="A64" s="255"/>
      <c r="B64" s="255"/>
      <c r="C64" s="255"/>
      <c r="D64" s="255"/>
      <c r="E64" s="255"/>
      <c r="F64" s="255"/>
      <c r="G64" s="255"/>
      <c r="H64" s="3"/>
    </row>
    <row r="65" spans="1:8" ht="12.75">
      <c r="A65" s="255"/>
      <c r="B65" s="255"/>
      <c r="C65" s="255"/>
      <c r="D65" s="255"/>
      <c r="E65" s="255"/>
      <c r="F65" s="255"/>
      <c r="G65" s="255"/>
      <c r="H65" s="3"/>
    </row>
    <row r="66" spans="1:8" ht="12.75">
      <c r="A66" s="255"/>
      <c r="B66" s="255"/>
      <c r="C66" s="255"/>
      <c r="D66" s="255"/>
      <c r="E66" s="255"/>
      <c r="F66" s="255"/>
      <c r="G66" s="256"/>
      <c r="H66" s="3"/>
    </row>
    <row r="67" spans="1:8" ht="12.75">
      <c r="A67" s="255"/>
      <c r="B67" s="255"/>
      <c r="C67" s="255"/>
      <c r="D67" s="255"/>
      <c r="E67" s="255"/>
      <c r="F67" s="255"/>
      <c r="G67" s="256"/>
      <c r="H67" s="3"/>
    </row>
    <row r="68" spans="1:8" ht="12.75">
      <c r="A68" s="255"/>
      <c r="B68" s="255"/>
      <c r="C68" s="255"/>
      <c r="D68" s="255"/>
      <c r="E68" s="255"/>
      <c r="F68" s="255"/>
      <c r="G68" s="255"/>
      <c r="H68" s="3"/>
    </row>
    <row r="69" spans="1:8" ht="12.75">
      <c r="A69" s="255"/>
      <c r="B69" s="255"/>
      <c r="C69" s="255"/>
      <c r="D69" s="255"/>
      <c r="E69" s="255"/>
      <c r="F69" s="255"/>
      <c r="G69" s="255"/>
      <c r="H69" s="3"/>
    </row>
    <row r="70" spans="1:8" ht="12.75">
      <c r="A70" s="255"/>
      <c r="B70" s="255"/>
      <c r="C70" s="255"/>
      <c r="D70" s="255"/>
      <c r="E70" s="255"/>
      <c r="F70" s="255"/>
      <c r="G70" s="256"/>
      <c r="H70" s="3"/>
    </row>
    <row r="71" spans="1:8" ht="12.75">
      <c r="A71" s="255"/>
      <c r="B71" s="255"/>
      <c r="C71" s="255"/>
      <c r="D71" s="255"/>
      <c r="E71" s="255"/>
      <c r="F71" s="255"/>
      <c r="G71" s="256"/>
      <c r="H71" s="3"/>
    </row>
    <row r="72" spans="1:8" ht="12.75">
      <c r="A72" s="255"/>
      <c r="B72" s="255"/>
      <c r="C72" s="255"/>
      <c r="D72" s="255"/>
      <c r="E72" s="255"/>
      <c r="F72" s="255"/>
      <c r="G72" s="255"/>
      <c r="H72" s="3"/>
    </row>
    <row r="73" spans="1:8" ht="12.75">
      <c r="A73" s="255"/>
      <c r="B73" s="255"/>
      <c r="C73" s="255"/>
      <c r="D73" s="255"/>
      <c r="E73" s="255"/>
      <c r="F73" s="255"/>
      <c r="G73" s="255"/>
      <c r="H73" s="3"/>
    </row>
    <row r="74" spans="1:8" ht="12.75">
      <c r="A74" s="255"/>
      <c r="B74" s="255"/>
      <c r="C74" s="255"/>
      <c r="D74" s="255"/>
      <c r="E74" s="255"/>
      <c r="F74" s="255"/>
      <c r="G74" s="256"/>
      <c r="H74" s="3"/>
    </row>
    <row r="75" spans="1:8" ht="12.75">
      <c r="A75" s="255"/>
      <c r="B75" s="255"/>
      <c r="C75" s="255"/>
      <c r="D75" s="255"/>
      <c r="E75" s="255"/>
      <c r="F75" s="255"/>
      <c r="G75" s="256"/>
      <c r="H75" s="3"/>
    </row>
    <row r="76" spans="1:8" ht="12.75">
      <c r="A76" s="255"/>
      <c r="B76" s="255"/>
      <c r="C76" s="255"/>
      <c r="D76" s="255"/>
      <c r="E76" s="255"/>
      <c r="F76" s="255"/>
      <c r="G76" s="255"/>
      <c r="H76" s="3"/>
    </row>
    <row r="77" spans="1:8" ht="12.75">
      <c r="A77" s="255"/>
      <c r="B77" s="255"/>
      <c r="C77" s="255"/>
      <c r="D77" s="255"/>
      <c r="E77" s="255"/>
      <c r="F77" s="255"/>
      <c r="G77" s="255"/>
      <c r="H77" s="3"/>
    </row>
    <row r="78" spans="1:8" ht="12.75">
      <c r="A78" s="255"/>
      <c r="B78" s="255"/>
      <c r="C78" s="255"/>
      <c r="D78" s="255"/>
      <c r="E78" s="255"/>
      <c r="F78" s="255"/>
      <c r="G78" s="256"/>
      <c r="H78" s="3"/>
    </row>
    <row r="79" spans="1:8" ht="12.75">
      <c r="A79" s="255"/>
      <c r="B79" s="255"/>
      <c r="C79" s="255"/>
      <c r="D79" s="255"/>
      <c r="E79" s="255"/>
      <c r="F79" s="255"/>
      <c r="G79" s="256"/>
      <c r="H79" s="3"/>
    </row>
    <row r="80" spans="1:8" ht="12.75">
      <c r="A80" s="255"/>
      <c r="B80" s="255"/>
      <c r="C80" s="255"/>
      <c r="D80" s="255"/>
      <c r="E80" s="255"/>
      <c r="F80" s="255"/>
      <c r="G80" s="255"/>
      <c r="H80" s="3"/>
    </row>
    <row r="81" spans="1:8" ht="12.75">
      <c r="A81" s="255"/>
      <c r="B81" s="255"/>
      <c r="C81" s="255"/>
      <c r="D81" s="255"/>
      <c r="E81" s="255"/>
      <c r="F81" s="255"/>
      <c r="G81" s="255"/>
      <c r="H81" s="3"/>
    </row>
    <row r="82" spans="1:8" ht="12.75">
      <c r="A82" s="255"/>
      <c r="B82" s="255"/>
      <c r="C82" s="255"/>
      <c r="D82" s="255"/>
      <c r="E82" s="255"/>
      <c r="F82" s="255"/>
      <c r="G82" s="256"/>
      <c r="H82" s="3"/>
    </row>
    <row r="83" spans="1:8" ht="12.75">
      <c r="A83" s="255"/>
      <c r="B83" s="255"/>
      <c r="C83" s="255"/>
      <c r="D83" s="255"/>
      <c r="E83" s="255"/>
      <c r="F83" s="255"/>
      <c r="G83" s="256"/>
      <c r="H83" s="3"/>
    </row>
    <row r="84" spans="1:8" ht="12.75">
      <c r="A84" s="255"/>
      <c r="B84" s="255"/>
      <c r="C84" s="255"/>
      <c r="D84" s="255"/>
      <c r="E84" s="255"/>
      <c r="F84" s="255"/>
      <c r="G84" s="255"/>
      <c r="H84" s="3"/>
    </row>
    <row r="85" spans="1:8" ht="12.75">
      <c r="A85" s="255"/>
      <c r="B85" s="255"/>
      <c r="C85" s="255"/>
      <c r="D85" s="255"/>
      <c r="E85" s="255"/>
      <c r="F85" s="255"/>
      <c r="G85" s="255"/>
      <c r="H85" s="3"/>
    </row>
    <row r="86" spans="1:8" ht="12.75">
      <c r="A86" s="255"/>
      <c r="B86" s="255"/>
      <c r="C86" s="255"/>
      <c r="D86" s="255"/>
      <c r="E86" s="255"/>
      <c r="F86" s="255"/>
      <c r="G86" s="256"/>
      <c r="H86" s="3"/>
    </row>
    <row r="87" spans="1:8" ht="12.75">
      <c r="A87" s="255"/>
      <c r="B87" s="255"/>
      <c r="C87" s="255"/>
      <c r="D87" s="255"/>
      <c r="E87" s="255"/>
      <c r="F87" s="255"/>
      <c r="G87" s="256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</sheetData>
  <mergeCells count="296">
    <mergeCell ref="A44:A45"/>
    <mergeCell ref="B44:B45"/>
    <mergeCell ref="C44:C45"/>
    <mergeCell ref="D44:D45"/>
    <mergeCell ref="C28:C29"/>
    <mergeCell ref="D28:D29"/>
    <mergeCell ref="C40:C41"/>
    <mergeCell ref="D40:D41"/>
    <mergeCell ref="C32:C33"/>
    <mergeCell ref="D32:D33"/>
    <mergeCell ref="C36:C37"/>
    <mergeCell ref="D36:D37"/>
    <mergeCell ref="C20:C21"/>
    <mergeCell ref="D20:D21"/>
    <mergeCell ref="C24:C25"/>
    <mergeCell ref="D24:D25"/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E8:E9"/>
    <mergeCell ref="F8:F9"/>
    <mergeCell ref="C8:C9"/>
    <mergeCell ref="D8:D9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E16:E17"/>
    <mergeCell ref="F16:F17"/>
    <mergeCell ref="C16:C17"/>
    <mergeCell ref="D16:D17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A24:A25"/>
    <mergeCell ref="B24:B25"/>
    <mergeCell ref="E24:E25"/>
    <mergeCell ref="F24:F25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A32:A33"/>
    <mergeCell ref="B32:B33"/>
    <mergeCell ref="E32:E33"/>
    <mergeCell ref="F32:F33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A40:A41"/>
    <mergeCell ref="B40:B41"/>
    <mergeCell ref="E40:E41"/>
    <mergeCell ref="F40:F41"/>
    <mergeCell ref="A42:A43"/>
    <mergeCell ref="B42:B43"/>
    <mergeCell ref="C42:C43"/>
    <mergeCell ref="D42:D43"/>
    <mergeCell ref="G40:G41"/>
    <mergeCell ref="E42:E43"/>
    <mergeCell ref="F42:F43"/>
    <mergeCell ref="G42:G43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G78:G79"/>
    <mergeCell ref="E78:E79"/>
    <mergeCell ref="G80:G81"/>
    <mergeCell ref="A78:A79"/>
    <mergeCell ref="B78:B79"/>
    <mergeCell ref="A80:A81"/>
    <mergeCell ref="B80:B81"/>
    <mergeCell ref="C80:C81"/>
    <mergeCell ref="D80:D81"/>
    <mergeCell ref="F78:F79"/>
    <mergeCell ref="C78:C79"/>
    <mergeCell ref="D78:D79"/>
    <mergeCell ref="E80:E81"/>
    <mergeCell ref="F80:F81"/>
    <mergeCell ref="B82:B83"/>
    <mergeCell ref="C82:C83"/>
    <mergeCell ref="D82:D83"/>
    <mergeCell ref="A1:G1"/>
    <mergeCell ref="A86:A87"/>
    <mergeCell ref="B86:B87"/>
    <mergeCell ref="C86:C87"/>
    <mergeCell ref="D86:D87"/>
    <mergeCell ref="E82:E83"/>
    <mergeCell ref="F82:F83"/>
    <mergeCell ref="G82:G83"/>
    <mergeCell ref="A84:A85"/>
    <mergeCell ref="B84:B85"/>
    <mergeCell ref="A2:G2"/>
    <mergeCell ref="E86:E87"/>
    <mergeCell ref="F86:F87"/>
    <mergeCell ref="G86:G87"/>
    <mergeCell ref="C84:C85"/>
    <mergeCell ref="D84:D85"/>
    <mergeCell ref="E84:E85"/>
    <mergeCell ref="F84:F85"/>
    <mergeCell ref="G84:G85"/>
    <mergeCell ref="A82:A8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2011-02-14T11:02:44Z</cp:lastPrinted>
  <dcterms:created xsi:type="dcterms:W3CDTF">1996-10-08T23:32:33Z</dcterms:created>
  <dcterms:modified xsi:type="dcterms:W3CDTF">2011-02-14T11:03:24Z</dcterms:modified>
  <cp:category/>
  <cp:version/>
  <cp:contentType/>
  <cp:contentStatus/>
</cp:coreProperties>
</file>