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<sst xmlns="http://schemas.openxmlformats.org/spreadsheetml/2006/main" count="262" uniqueCount="110">
  <si>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</si>
  <si>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</si>
  <si>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</si>
  <si>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</si>
  <si>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</si>
  <si>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</si>
  <si>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</si>
  <si>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</si>
  <si>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</si>
  <si>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</si>
  <si>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</si>
  <si>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</si>
  <si>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</si>
  <si>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</si>
  <si>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</si>
  <si>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</si>
  <si>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</si>
  <si>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</si>
  <si>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</si>
  <si>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</si>
  <si>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</si>
  <si>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</si>
  <si>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</si>
  <si>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</si>
  <si>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</si>
  <si>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</si>
  <si>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</si>
  <si>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</si>
  <si>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</si>
  <si>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</si>
  <si>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</si>
  <si>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</si>
  <si>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</si>
  <si>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</si>
  <si>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</si>
  <si>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</si>
  <si>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</si>
  <si>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</si>
  <si>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</si>
  <si>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</si>
  <si>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6</t>
  </si>
  <si>
    <t>8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</si>
  <si>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</si>
  <si>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</si>
  <si>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</si>
  <si>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</si>
  <si>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</si>
  <si>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</si>
  <si>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</si>
  <si>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</si>
  <si>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КУЛЬНЕВА Алла Александровна</t>
  </si>
  <si>
    <t>СФО Новосибирская Новосибирск МО</t>
  </si>
  <si>
    <t>003266</t>
  </si>
  <si>
    <t>Сабитова ЛБ Ведерникова ЕВ</t>
  </si>
  <si>
    <t>ПРОКОФЬЕВА Виктория Степановна</t>
  </si>
  <si>
    <t>13.11.91 кмс</t>
  </si>
  <si>
    <t>Санкт-Петербург МО</t>
  </si>
  <si>
    <t>003187</t>
  </si>
  <si>
    <t>Платонов АП Субботина АА</t>
  </si>
  <si>
    <t>ГОЛОВИНА Ирина Александровна</t>
  </si>
  <si>
    <t>02.06.91 кмс</t>
  </si>
  <si>
    <t>ЮФО Краснодарский Анапа МО</t>
  </si>
  <si>
    <t>Аскеров РН Галоян СП</t>
  </si>
  <si>
    <t>МАТЕВОСЯН Гаянэ Гамлетовна</t>
  </si>
  <si>
    <t>15.04.91 кмс</t>
  </si>
  <si>
    <t>Москва МО</t>
  </si>
  <si>
    <t>003165</t>
  </si>
  <si>
    <t>Дугаева НС Шмаков ОВ</t>
  </si>
  <si>
    <t>КОВЫЛИНА  Екатерина Александровна</t>
  </si>
  <si>
    <t>09.03.91 мс</t>
  </si>
  <si>
    <t>Шмаков ОВ Ковылин АВ</t>
  </si>
  <si>
    <t>КОЛЕСНИКОВА Анастасия Юрьевна</t>
  </si>
  <si>
    <t>06.02.92 кмс</t>
  </si>
  <si>
    <t>ПФО Оренбургская Бузулук МО</t>
  </si>
  <si>
    <t>Плотников ПД</t>
  </si>
  <si>
    <t>БАРДАКОВА Наталья Андреевна</t>
  </si>
  <si>
    <t>22.02.91 кмс</t>
  </si>
  <si>
    <t>ЮФО Краснодарски Лабинск МО</t>
  </si>
  <si>
    <t>003208</t>
  </si>
  <si>
    <t>Абрамян СА Тихонова ИВ</t>
  </si>
  <si>
    <t>САЛПАГАРОВА Фарида Магометовна</t>
  </si>
  <si>
    <t>22.03.92 кмс</t>
  </si>
  <si>
    <t>Москва С-70 Д</t>
  </si>
  <si>
    <t>Ханбабаев РК Некрасова АС</t>
  </si>
  <si>
    <t>КУЗНЕЦОВА Анна Александровна</t>
  </si>
  <si>
    <t>01.11.93 кмс</t>
  </si>
  <si>
    <t>Москва МКС</t>
  </si>
  <si>
    <t>Рыбинкин КВ Ханбабаев РК</t>
  </si>
  <si>
    <t>ИСАЕВА Ксения Владимировна</t>
  </si>
  <si>
    <t>21.07.93 кмс</t>
  </si>
  <si>
    <t>ЦФО Московская Можайск Д</t>
  </si>
  <si>
    <t>Нагулин ВА Кучаев ДН</t>
  </si>
  <si>
    <t>ТРЕФИЛОВА Мария Владимировна</t>
  </si>
  <si>
    <t>11.02.91 мс</t>
  </si>
  <si>
    <t>ЦФО Московская Коломна МО</t>
  </si>
  <si>
    <t>Игошин БА</t>
  </si>
  <si>
    <t>в.к.    72      к.г.</t>
  </si>
  <si>
    <t>17.04.91  мс</t>
  </si>
  <si>
    <t>3'2''</t>
  </si>
  <si>
    <t>3'18''</t>
  </si>
  <si>
    <t>2'50''</t>
  </si>
  <si>
    <t>1'54''</t>
  </si>
  <si>
    <t>2'56''</t>
  </si>
  <si>
    <t>2'30''</t>
  </si>
  <si>
    <t>0'0''</t>
  </si>
  <si>
    <t>3:1</t>
  </si>
  <si>
    <t>3:0</t>
  </si>
  <si>
    <t>5-6</t>
  </si>
  <si>
    <t>7-8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</si>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</sst>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3" xfId="15" applyNumberFormat="1" applyFont="1" applyFill="1" applyBorder="1" applyAlignment="1" applyProtection="1">
      <alignment horizontal="center" vertical="center" wrapText="1"/>
      <protection/>
    </xf>
    <xf numFmtId="0" fontId="11" fillId="0" borderId="4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5" fillId="0" borderId="5" xfId="15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5" fillId="0" borderId="0" xfId="15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15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15" applyFont="1" applyBorder="1" applyAlignment="1">
      <alignment horizontal="center" vertical="center" wrapText="1"/>
    </xf>
    <xf numFmtId="0" fontId="2" fillId="0" borderId="19" xfId="15" applyFont="1" applyBorder="1" applyAlignment="1">
      <alignment horizontal="center" vertical="center" wrapText="1"/>
    </xf>
    <xf numFmtId="0" fontId="2" fillId="3" borderId="20" xfId="15" applyNumberFormat="1" applyFont="1" applyFill="1" applyBorder="1" applyAlignment="1" applyProtection="1">
      <alignment horizontal="center" vertical="center" wrapText="1"/>
      <protection/>
    </xf>
    <xf numFmtId="0" fontId="2" fillId="3" borderId="21" xfId="15" applyNumberFormat="1" applyFont="1" applyFill="1" applyBorder="1" applyAlignment="1" applyProtection="1">
      <alignment horizontal="center" vertical="center" wrapText="1"/>
      <protection/>
    </xf>
    <xf numFmtId="0" fontId="2" fillId="3" borderId="2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3" fillId="8" borderId="20" xfId="15" applyFont="1" applyFill="1" applyBorder="1" applyAlignment="1" applyProtection="1">
      <alignment horizontal="center" vertical="center" wrapText="1"/>
      <protection/>
    </xf>
    <xf numFmtId="0" fontId="13" fillId="8" borderId="21" xfId="15" applyFont="1" applyFill="1" applyBorder="1" applyAlignment="1" applyProtection="1">
      <alignment horizontal="center" vertical="center" wrapText="1"/>
      <protection/>
    </xf>
    <xf numFmtId="0" fontId="13" fillId="8" borderId="22" xfId="15" applyFont="1" applyFill="1" applyBorder="1" applyAlignment="1" applyProtection="1">
      <alignment horizontal="center" vertical="center" wrapText="1"/>
      <protection/>
    </xf>
    <xf numFmtId="0" fontId="0" fillId="0" borderId="3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9" fillId="6" borderId="20" xfId="15" applyFont="1" applyFill="1" applyBorder="1" applyAlignment="1">
      <alignment horizontal="center" vertical="center"/>
    </xf>
    <xf numFmtId="0" fontId="9" fillId="6" borderId="21" xfId="15" applyFont="1" applyFill="1" applyBorder="1" applyAlignment="1">
      <alignment horizontal="center" vertical="center"/>
    </xf>
    <xf numFmtId="0" fontId="9" fillId="6" borderId="22" xfId="15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vertical="center" wrapText="1"/>
    </xf>
    <xf numFmtId="0" fontId="3" fillId="0" borderId="34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35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4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3" xfId="15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3" fillId="0" borderId="23" xfId="15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38" xfId="15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3" fillId="0" borderId="39" xfId="15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3" fillId="0" borderId="36" xfId="15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3" fillId="0" borderId="40" xfId="15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0" fillId="0" borderId="23" xfId="15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0" fillId="0" borderId="23" xfId="1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/>
    </xf>
    <xf numFmtId="0" fontId="5" fillId="0" borderId="50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53" xfId="15" applyNumberFormat="1" applyFont="1" applyBorder="1" applyAlignment="1">
      <alignment horizontal="center"/>
    </xf>
    <xf numFmtId="0" fontId="3" fillId="0" borderId="52" xfId="15" applyNumberFormat="1" applyFont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0" borderId="53" xfId="15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2" xfId="15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2" borderId="5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9" xfId="15" applyNumberFormat="1" applyFont="1" applyBorder="1" applyAlignment="1">
      <alignment horizontal="center"/>
    </xf>
    <xf numFmtId="0" fontId="5" fillId="0" borderId="3" xfId="15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7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3" fillId="0" borderId="16" xfId="15" applyNumberFormat="1" applyFont="1" applyFill="1" applyBorder="1" applyAlignment="1">
      <alignment horizontal="center"/>
    </xf>
    <xf numFmtId="0" fontId="3" fillId="2" borderId="57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5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1</xdr:row>
      <xdr:rowOff>361950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workbookViewId="0" topLeftCell="A1">
      <selection activeCell="G4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05" t="s">
        <v>36</v>
      </c>
      <c r="B1" s="105"/>
      <c r="C1" s="105"/>
      <c r="D1" s="105"/>
      <c r="E1" s="105"/>
      <c r="F1" s="105"/>
      <c r="G1" s="105"/>
    </row>
    <row r="2" ht="14.25" customHeight="1" thickBot="1"/>
    <row r="3" spans="1:7" ht="36.75" customHeight="1" thickBot="1">
      <c r="A3" s="85" t="s">
        <v>35</v>
      </c>
      <c r="B3" s="85"/>
      <c r="C3" s="86"/>
      <c r="D3" s="87" t="str">
        <f>HYPERLINK('[2]реквизиты'!$A$2)</f>
        <v>Первенство России среди юниорок 1991 - 92 гг.р.</v>
      </c>
      <c r="E3" s="88"/>
      <c r="F3" s="88"/>
      <c r="G3" s="89"/>
    </row>
    <row r="4" spans="1:7" ht="18" thickBot="1">
      <c r="A4" s="33"/>
      <c r="B4" s="33"/>
      <c r="C4" s="33"/>
      <c r="D4" s="34"/>
      <c r="E4" s="34"/>
      <c r="F4" s="35"/>
      <c r="G4" s="36"/>
    </row>
    <row r="5" spans="1:7" ht="28.5" customHeight="1" thickBot="1">
      <c r="A5" s="90" t="str">
        <f>HYPERLINK('[2]реквизиты'!$A$3)</f>
        <v>24 - 27 февраля 2011 г.               г. Анапа</v>
      </c>
      <c r="B5" s="90"/>
      <c r="C5" s="90"/>
      <c r="D5" s="90"/>
      <c r="E5" s="91"/>
      <c r="F5" s="92" t="str">
        <f>'пр.взвешивания'!E3</f>
        <v>в.к.    72      к.г.</v>
      </c>
      <c r="G5" s="93"/>
    </row>
    <row r="6" spans="1:7" ht="12.75">
      <c r="A6" s="94"/>
      <c r="B6" s="95"/>
      <c r="C6" s="95"/>
      <c r="D6" s="95"/>
      <c r="E6" s="95"/>
      <c r="F6" s="95"/>
      <c r="G6" s="95"/>
    </row>
    <row r="7" spans="1:7" ht="12.75">
      <c r="A7" s="96" t="s">
        <v>30</v>
      </c>
      <c r="B7" s="96" t="s">
        <v>0</v>
      </c>
      <c r="C7" s="96" t="s">
        <v>1</v>
      </c>
      <c r="D7" s="96" t="s">
        <v>21</v>
      </c>
      <c r="E7" s="96" t="s">
        <v>22</v>
      </c>
      <c r="F7" s="96" t="s">
        <v>23</v>
      </c>
      <c r="G7" s="96" t="s">
        <v>24</v>
      </c>
    </row>
    <row r="8" spans="1:7" ht="12.75">
      <c r="A8" s="97"/>
      <c r="B8" s="97"/>
      <c r="C8" s="97"/>
      <c r="D8" s="97"/>
      <c r="E8" s="97"/>
      <c r="F8" s="97"/>
      <c r="G8" s="97"/>
    </row>
    <row r="9" spans="1:7" ht="12.75">
      <c r="A9" s="98" t="s">
        <v>37</v>
      </c>
      <c r="B9" s="99">
        <v>8</v>
      </c>
      <c r="C9" s="101" t="str">
        <f>VLOOKUP(B9,'пр.взвешивания'!B1:G27,2,FALSE)</f>
        <v>ГОЛОВИНА Ирина Александровна</v>
      </c>
      <c r="D9" s="102" t="str">
        <f>VLOOKUP(B9,'пр.взвешивания'!B6:G27,3,FALSE)</f>
        <v>02.06.91 кмс</v>
      </c>
      <c r="E9" s="103" t="str">
        <f>VLOOKUP(B9,'пр.взвешивания'!B6:G27,4,FALSE)</f>
        <v>ЮФО Краснодарский Анапа МО</v>
      </c>
      <c r="F9" s="104">
        <f>VLOOKUP(B9,'пр.взвешивания'!B6:G27,5,FALSE)</f>
        <v>0</v>
      </c>
      <c r="G9" s="101" t="str">
        <f>VLOOKUP(B9,'пр.взвешивания'!B6:G27,6,FALSE)</f>
        <v>Аскеров РН Галоян СП</v>
      </c>
    </row>
    <row r="10" spans="1:7" ht="12.75">
      <c r="A10" s="98"/>
      <c r="B10" s="100"/>
      <c r="C10" s="101"/>
      <c r="D10" s="102"/>
      <c r="E10" s="103"/>
      <c r="F10" s="104"/>
      <c r="G10" s="101"/>
    </row>
    <row r="11" spans="1:7" ht="12.75">
      <c r="A11" s="98" t="s">
        <v>38</v>
      </c>
      <c r="B11" s="99">
        <v>6</v>
      </c>
      <c r="C11" s="101" t="str">
        <f>VLOOKUP(B11,'пр.взвешивания'!B1:G29,2,FALSE)</f>
        <v>КУЛЬНЕВА Алла Александровна</v>
      </c>
      <c r="D11" s="102" t="str">
        <f>VLOOKUP(B11,'пр.взвешивания'!B1:G29,3,FALSE)</f>
        <v>17.04.91  мс</v>
      </c>
      <c r="E11" s="103" t="str">
        <f>VLOOKUP(B11,'пр.взвешивания'!B1:G29,4,FALSE)</f>
        <v>СФО Новосибирская Новосибирск МО</v>
      </c>
      <c r="F11" s="104" t="str">
        <f>VLOOKUP(B11,'пр.взвешивания'!B1:G29,5,FALSE)</f>
        <v>003266</v>
      </c>
      <c r="G11" s="101" t="str">
        <f>VLOOKUP(B11,'пр.взвешивания'!B1:G29,6,FALSE)</f>
        <v>Сабитова ЛБ Ведерникова ЕВ</v>
      </c>
    </row>
    <row r="12" spans="1:7" ht="12.75">
      <c r="A12" s="98"/>
      <c r="B12" s="100"/>
      <c r="C12" s="101"/>
      <c r="D12" s="102"/>
      <c r="E12" s="103"/>
      <c r="F12" s="104"/>
      <c r="G12" s="101"/>
    </row>
    <row r="13" spans="1:7" ht="12.75">
      <c r="A13" s="98" t="s">
        <v>39</v>
      </c>
      <c r="B13" s="99">
        <v>11</v>
      </c>
      <c r="C13" s="101" t="str">
        <f>VLOOKUP(B13,'пр.взвешивания'!B1:G31,2,FALSE)</f>
        <v>КОЛЕСНИКОВА Анастасия Юрьевна</v>
      </c>
      <c r="D13" s="102" t="str">
        <f>VLOOKUP(B13,'пр.взвешивания'!B1:G31,3,FALSE)</f>
        <v>06.02.92 кмс</v>
      </c>
      <c r="E13" s="103" t="str">
        <f>VLOOKUP(B13,'пр.взвешивания'!B1:G31,4,FALSE)</f>
        <v>ПФО Оренбургская Бузулук МО</v>
      </c>
      <c r="F13" s="104">
        <f>VLOOKUP(B13,'пр.взвешивания'!B1:G31,5,FALSE)</f>
        <v>0</v>
      </c>
      <c r="G13" s="101" t="str">
        <f>VLOOKUP(B13,'пр.взвешивания'!B1:G31,6,FALSE)</f>
        <v>Плотников ПД</v>
      </c>
    </row>
    <row r="14" spans="1:7" ht="12.75">
      <c r="A14" s="98"/>
      <c r="B14" s="100"/>
      <c r="C14" s="101"/>
      <c r="D14" s="102"/>
      <c r="E14" s="103"/>
      <c r="F14" s="104"/>
      <c r="G14" s="101"/>
    </row>
    <row r="15" spans="1:7" ht="12.75">
      <c r="A15" s="98" t="s">
        <v>39</v>
      </c>
      <c r="B15" s="99">
        <v>2</v>
      </c>
      <c r="C15" s="101" t="str">
        <f>VLOOKUP(B15,'пр.взвешивания'!B2:G33,2,FALSE)</f>
        <v>БАРДАКОВА Наталья Андреевна</v>
      </c>
      <c r="D15" s="102" t="str">
        <f>VLOOKUP(B15,'пр.взвешивания'!B1:G33,3,FALSE)</f>
        <v>22.02.91 кмс</v>
      </c>
      <c r="E15" s="103" t="str">
        <f>VLOOKUP(B15,'пр.взвешивания'!B1:G33,4,FALSE)</f>
        <v>ЮФО Краснодарски Лабинск МО</v>
      </c>
      <c r="F15" s="104" t="str">
        <f>VLOOKUP(B15,'пр.взвешивания'!B1:G33,5,FALSE)</f>
        <v>003208</v>
      </c>
      <c r="G15" s="101" t="str">
        <f>VLOOKUP(B15,'пр.взвешивания'!B1:G33,6,FALSE)</f>
        <v>Абрамян СА Тихонова ИВ</v>
      </c>
    </row>
    <row r="16" spans="1:7" ht="12.75">
      <c r="A16" s="98"/>
      <c r="B16" s="100"/>
      <c r="C16" s="101"/>
      <c r="D16" s="102"/>
      <c r="E16" s="103"/>
      <c r="F16" s="104"/>
      <c r="G16" s="101"/>
    </row>
    <row r="17" spans="1:7" ht="12.75">
      <c r="A17" s="98" t="s">
        <v>107</v>
      </c>
      <c r="B17" s="99">
        <v>1</v>
      </c>
      <c r="C17" s="101" t="str">
        <f>VLOOKUP(B17,'пр.взвешивания'!B1:G35,2,FALSE)</f>
        <v>МАТЕВОСЯН Гаянэ Гамлетовна</v>
      </c>
      <c r="D17" s="102" t="str">
        <f>VLOOKUP(B17,'пр.взвешивания'!B1:G35,3,FALSE)</f>
        <v>15.04.91 кмс</v>
      </c>
      <c r="E17" s="103" t="str">
        <f>VLOOKUP(B17,'пр.взвешивания'!B1:G35,4,FALSE)</f>
        <v>Москва МО</v>
      </c>
      <c r="F17" s="104" t="str">
        <f>VLOOKUP(B17,'пр.взвешивания'!B1:G35,5,FALSE)</f>
        <v>003165</v>
      </c>
      <c r="G17" s="101" t="str">
        <f>VLOOKUP(B17,'пр.взвешивания'!B1:G35,6,FALSE)</f>
        <v>Дугаева НС Шмаков ОВ</v>
      </c>
    </row>
    <row r="18" spans="1:7" ht="12.75">
      <c r="A18" s="98"/>
      <c r="B18" s="100"/>
      <c r="C18" s="101"/>
      <c r="D18" s="102"/>
      <c r="E18" s="103"/>
      <c r="F18" s="104"/>
      <c r="G18" s="101"/>
    </row>
    <row r="19" spans="1:7" ht="12.75">
      <c r="A19" s="98" t="s">
        <v>107</v>
      </c>
      <c r="B19" s="99">
        <v>10</v>
      </c>
      <c r="C19" s="101" t="str">
        <f>VLOOKUP(B19,'пр.взвешивания'!B1:G37,2,FALSE)</f>
        <v>КОВЫЛИНА  Екатерина Александровна</v>
      </c>
      <c r="D19" s="102" t="str">
        <f>VLOOKUP(B19,'пр.взвешивания'!B1:G37,3,FALSE)</f>
        <v>09.03.91 мс</v>
      </c>
      <c r="E19" s="103" t="str">
        <f>VLOOKUP(B19,'пр.взвешивания'!B1:G37,4,FALSE)</f>
        <v>Москва МО</v>
      </c>
      <c r="F19" s="104">
        <f>VLOOKUP(B19,'пр.взвешивания'!B1:G37,5,FALSE)</f>
        <v>0</v>
      </c>
      <c r="G19" s="101" t="str">
        <f>VLOOKUP(B19,'пр.взвешивания'!B1:G37,6,FALSE)</f>
        <v>Шмаков ОВ Ковылин АВ</v>
      </c>
    </row>
    <row r="20" spans="1:7" ht="12.75">
      <c r="A20" s="98"/>
      <c r="B20" s="100"/>
      <c r="C20" s="101"/>
      <c r="D20" s="102"/>
      <c r="E20" s="103"/>
      <c r="F20" s="104"/>
      <c r="G20" s="101"/>
    </row>
    <row r="21" spans="1:7" ht="12.75">
      <c r="A21" s="98" t="s">
        <v>108</v>
      </c>
      <c r="B21" s="99">
        <v>4</v>
      </c>
      <c r="C21" s="101" t="str">
        <f>VLOOKUP(B21,'пр.взвешивания'!B1:G39,2,FALSE)</f>
        <v>ИСАЕВА Ксения Владимировна</v>
      </c>
      <c r="D21" s="102" t="str">
        <f>VLOOKUP(B21,'пр.взвешивания'!B1:G39,3,FALSE)</f>
        <v>21.07.93 кмс</v>
      </c>
      <c r="E21" s="103" t="str">
        <f>VLOOKUP(B21,'пр.взвешивания'!B1:G39,4,FALSE)</f>
        <v>ЦФО Московская Можайск Д</v>
      </c>
      <c r="F21" s="104">
        <f>VLOOKUP(B21,'пр.взвешивания'!B1:G39,5,FALSE)</f>
        <v>0</v>
      </c>
      <c r="G21" s="101" t="str">
        <f>VLOOKUP(B21,'пр.взвешивания'!B1:G39,6,FALSE)</f>
        <v>Нагулин ВА Кучаев ДН</v>
      </c>
    </row>
    <row r="22" spans="1:7" ht="12.75">
      <c r="A22" s="98"/>
      <c r="B22" s="100"/>
      <c r="C22" s="101"/>
      <c r="D22" s="102"/>
      <c r="E22" s="103"/>
      <c r="F22" s="104"/>
      <c r="G22" s="101"/>
    </row>
    <row r="23" spans="1:7" ht="12.75">
      <c r="A23" s="98" t="s">
        <v>108</v>
      </c>
      <c r="B23" s="99">
        <v>7</v>
      </c>
      <c r="C23" s="101" t="str">
        <f>VLOOKUP(B23,'пр.взвешивания'!B2:G41,2,FALSE)</f>
        <v>ТРЕФИЛОВА Мария Владимировна</v>
      </c>
      <c r="D23" s="102" t="str">
        <f>VLOOKUP(B23,'пр.взвешивания'!B2:G41,3,FALSE)</f>
        <v>11.02.91 мс</v>
      </c>
      <c r="E23" s="103" t="str">
        <f>VLOOKUP(B23,'пр.взвешивания'!B2:G41,4,FALSE)</f>
        <v>ЦФО Московская Коломна МО</v>
      </c>
      <c r="F23" s="104">
        <f>VLOOKUP(B23,'пр.взвешивания'!B2:G41,5,FALSE)</f>
        <v>0</v>
      </c>
      <c r="G23" s="101" t="str">
        <f>VLOOKUP(B23,'пр.взвешивания'!B2:G41,6,FALSE)</f>
        <v>Игошин БА</v>
      </c>
    </row>
    <row r="24" spans="1:7" ht="12.75">
      <c r="A24" s="98"/>
      <c r="B24" s="100"/>
      <c r="C24" s="101"/>
      <c r="D24" s="102"/>
      <c r="E24" s="103"/>
      <c r="F24" s="104"/>
      <c r="G24" s="101"/>
    </row>
    <row r="25" spans="1:7" ht="12.75">
      <c r="A25" s="98" t="s">
        <v>109</v>
      </c>
      <c r="B25" s="99">
        <v>3</v>
      </c>
      <c r="C25" s="101" t="str">
        <f>VLOOKUP(B25,'пр.взвешивания'!B2:G43,2,FALSE)</f>
        <v>ПРОКОФЬЕВА Виктория Степановна</v>
      </c>
      <c r="D25" s="102" t="str">
        <f>VLOOKUP(B25,'пр.взвешивания'!B2:G43,3,FALSE)</f>
        <v>13.11.91 кмс</v>
      </c>
      <c r="E25" s="103" t="str">
        <f>VLOOKUP(B25,'пр.взвешивания'!B2:G43,4,FALSE)</f>
        <v>Санкт-Петербург МО</v>
      </c>
      <c r="F25" s="104" t="str">
        <f>VLOOKUP(B25,'пр.взвешивания'!B2:G43,5,FALSE)</f>
        <v>003187</v>
      </c>
      <c r="G25" s="101" t="str">
        <f>VLOOKUP(B25,'пр.взвешивания'!B2:G43,6,FALSE)</f>
        <v>Платонов АП Субботина АА</v>
      </c>
    </row>
    <row r="26" spans="1:7" ht="12.75">
      <c r="A26" s="98"/>
      <c r="B26" s="100"/>
      <c r="C26" s="101"/>
      <c r="D26" s="102"/>
      <c r="E26" s="103"/>
      <c r="F26" s="104"/>
      <c r="G26" s="101"/>
    </row>
    <row r="27" spans="1:7" ht="12.75">
      <c r="A27" s="98" t="s">
        <v>109</v>
      </c>
      <c r="B27" s="99">
        <v>5</v>
      </c>
      <c r="C27" s="101" t="str">
        <f>VLOOKUP(B27,'пр.взвешивания'!B2:G45,2,FALSE)</f>
        <v>САЛПАГАРОВА Фарида Магометовна</v>
      </c>
      <c r="D27" s="102" t="str">
        <f>VLOOKUP(B27,'пр.взвешивания'!B2:G45,3,FALSE)</f>
        <v>22.03.92 кмс</v>
      </c>
      <c r="E27" s="103" t="str">
        <f>VLOOKUP(B27,'пр.взвешивания'!B2:G45,4,FALSE)</f>
        <v>Москва С-70 Д</v>
      </c>
      <c r="F27" s="104">
        <f>VLOOKUP(B27,'пр.взвешивания'!B2:G45,5,FALSE)</f>
        <v>0</v>
      </c>
      <c r="G27" s="101" t="str">
        <f>VLOOKUP(B27,'пр.взвешивания'!B2:G45,6,FALSE)</f>
        <v>Ханбабаев РК Некрасова АС</v>
      </c>
    </row>
    <row r="28" spans="1:7" ht="12.75">
      <c r="A28" s="98"/>
      <c r="B28" s="100"/>
      <c r="C28" s="101"/>
      <c r="D28" s="102"/>
      <c r="E28" s="103"/>
      <c r="F28" s="104"/>
      <c r="G28" s="101"/>
    </row>
    <row r="29" spans="1:7" ht="12.75">
      <c r="A29" s="98" t="s">
        <v>109</v>
      </c>
      <c r="B29" s="99">
        <v>9</v>
      </c>
      <c r="C29" s="101" t="str">
        <f>VLOOKUP(B29,'пр.взвешивания'!B2:G47,2,FALSE)</f>
        <v>КУЗНЕЦОВА Анна Александровна</v>
      </c>
      <c r="D29" s="102" t="str">
        <f>VLOOKUP(B29,'пр.взвешивания'!B2:G47,3,FALSE)</f>
        <v>01.11.93 кмс</v>
      </c>
      <c r="E29" s="103" t="str">
        <f>VLOOKUP(B29,'пр.взвешивания'!B2:G47,4,FALSE)</f>
        <v>Москва МКС</v>
      </c>
      <c r="F29" s="104">
        <f>VLOOKUP(B29,'пр.взвешивания'!B2:G47,5,FALSE)</f>
        <v>0</v>
      </c>
      <c r="G29" s="101" t="str">
        <f>VLOOKUP(B29,'пр.взвешивания'!B2:G47,6,FALSE)</f>
        <v>Рыбинкин КВ Ханбабаев РК</v>
      </c>
    </row>
    <row r="30" spans="1:7" ht="12.75">
      <c r="A30" s="98"/>
      <c r="B30" s="100"/>
      <c r="C30" s="101"/>
      <c r="D30" s="102"/>
      <c r="E30" s="103"/>
      <c r="F30" s="104"/>
      <c r="G30" s="101"/>
    </row>
    <row r="31" ht="12.75">
      <c r="A31" s="26"/>
    </row>
    <row r="36" spans="1:7" ht="12.75">
      <c r="A36" s="17"/>
      <c r="B36" s="17"/>
      <c r="C36" s="17"/>
      <c r="D36" s="17"/>
      <c r="E36" s="17"/>
      <c r="F36" s="17"/>
      <c r="G36" s="17"/>
    </row>
    <row r="37" spans="1:8" ht="15.75">
      <c r="A37" s="31" t="str">
        <f>HYPERLINK('[2]реквизиты'!$A$6)</f>
        <v>Гл. судья, судья МК</v>
      </c>
      <c r="B37" s="32"/>
      <c r="C37" s="44"/>
      <c r="D37" s="22"/>
      <c r="E37" s="45"/>
      <c r="F37" s="45"/>
      <c r="G37" s="46" t="str">
        <f>HYPERLINK('[2]реквизиты'!$G$6)</f>
        <v>О.Р. Перминов</v>
      </c>
      <c r="H37" s="17"/>
    </row>
    <row r="38" spans="1:8" ht="15.75">
      <c r="A38" s="32"/>
      <c r="B38" s="32"/>
      <c r="C38" s="44"/>
      <c r="D38" s="22"/>
      <c r="E38" s="45"/>
      <c r="F38" s="45"/>
      <c r="G38" s="47" t="str">
        <f>HYPERLINK('[2]реквизиты'!$G$7)</f>
        <v>/г. Н. Тагил/</v>
      </c>
      <c r="H38" s="17"/>
    </row>
    <row r="39" spans="1:8" ht="12.75">
      <c r="A39" s="26"/>
      <c r="B39" s="26"/>
      <c r="C39" s="37"/>
      <c r="D39" s="22"/>
      <c r="E39" s="22"/>
      <c r="F39" s="22"/>
      <c r="G39" s="22"/>
      <c r="H39" s="17"/>
    </row>
    <row r="40" spans="1:8" ht="15.75">
      <c r="A40" s="31" t="str">
        <f>HYPERLINK('[3]реквизиты'!$A$22)</f>
        <v>Гл. секретарь, судья МК</v>
      </c>
      <c r="B40" s="32"/>
      <c r="C40" s="44"/>
      <c r="D40" s="22"/>
      <c r="E40" s="45"/>
      <c r="F40" s="45"/>
      <c r="G40" s="46" t="str">
        <f>HYPERLINK('[2]реквизиты'!$G$8)</f>
        <v>Н.Ю. Глушкова</v>
      </c>
      <c r="H40" s="17"/>
    </row>
    <row r="41" spans="1:8" ht="12.75">
      <c r="A41" s="26"/>
      <c r="B41" s="26"/>
      <c r="C41" s="37"/>
      <c r="D41" s="22"/>
      <c r="E41" s="22"/>
      <c r="F41" s="22"/>
      <c r="G41" s="47" t="str">
        <f>HYPERLINK('[2]реквизиты'!$G$9)</f>
        <v>/г. Рязань/</v>
      </c>
      <c r="H41" s="17"/>
    </row>
    <row r="42" spans="3:7" ht="12.75">
      <c r="C42" s="2"/>
      <c r="D42" s="2"/>
      <c r="E42" s="2"/>
      <c r="F42" s="2"/>
      <c r="G42" s="2"/>
    </row>
  </sheetData>
  <mergeCells count="90"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C21:C22"/>
    <mergeCell ref="D21:D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A6:G6"/>
    <mergeCell ref="A7:A8"/>
    <mergeCell ref="B7:B8"/>
    <mergeCell ref="C7:C8"/>
    <mergeCell ref="D7:D8"/>
    <mergeCell ref="E7:E8"/>
    <mergeCell ref="F7:F8"/>
    <mergeCell ref="G7:G8"/>
    <mergeCell ref="A3:C3"/>
    <mergeCell ref="D3:G3"/>
    <mergeCell ref="A5:E5"/>
    <mergeCell ref="F5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9">
      <selection activeCell="A1" sqref="A1:H38"/>
    </sheetView>
  </sheetViews>
  <sheetFormatPr defaultColWidth="9.140625" defaultRowHeight="12.75"/>
  <sheetData>
    <row r="1" spans="1:8" ht="15.75" thickBot="1">
      <c r="A1" s="125" t="str">
        <f>'[2]реквизиты'!$A$2</f>
        <v>Первенство России среди юниорок 1991 - 92 гг.р.</v>
      </c>
      <c r="B1" s="126"/>
      <c r="C1" s="126"/>
      <c r="D1" s="126"/>
      <c r="E1" s="126"/>
      <c r="F1" s="126"/>
      <c r="G1" s="126"/>
      <c r="H1" s="127"/>
    </row>
    <row r="2" spans="1:8" ht="12.75">
      <c r="A2" s="128" t="str">
        <f>'[2]реквизиты'!$A$3</f>
        <v>24 - 27 февраля 2011 г.               г. Анапа</v>
      </c>
      <c r="B2" s="128"/>
      <c r="C2" s="128"/>
      <c r="D2" s="128"/>
      <c r="E2" s="128"/>
      <c r="F2" s="128"/>
      <c r="G2" s="128"/>
      <c r="H2" s="128"/>
    </row>
    <row r="3" spans="1:8" ht="18.75" thickBot="1">
      <c r="A3" s="129" t="s">
        <v>42</v>
      </c>
      <c r="B3" s="129"/>
      <c r="C3" s="129"/>
      <c r="D3" s="129"/>
      <c r="E3" s="129"/>
      <c r="F3" s="129"/>
      <c r="G3" s="129"/>
      <c r="H3" s="129"/>
    </row>
    <row r="4" spans="2:8" ht="18.75" thickBot="1">
      <c r="B4" s="38"/>
      <c r="C4" s="39"/>
      <c r="D4" s="130" t="str">
        <f>'пр.взвешивания'!E3</f>
        <v>в.к.    72      к.г.</v>
      </c>
      <c r="E4" s="131"/>
      <c r="F4" s="132"/>
      <c r="G4" s="39"/>
      <c r="H4" s="39"/>
    </row>
    <row r="5" spans="1:8" ht="18.75" thickBot="1">
      <c r="A5" s="39"/>
      <c r="B5" s="39"/>
      <c r="C5" s="39"/>
      <c r="D5" s="39"/>
      <c r="E5" s="39"/>
      <c r="F5" s="39"/>
      <c r="G5" s="39"/>
      <c r="H5" s="39"/>
    </row>
    <row r="6" spans="1:10" ht="18">
      <c r="A6" s="122" t="s">
        <v>43</v>
      </c>
      <c r="B6" s="115" t="str">
        <f>VLOOKUP(J6,'пр.взвешивания'!B6:G71,2,FALSE)</f>
        <v>ГОЛОВИНА Ирина Александровна</v>
      </c>
      <c r="C6" s="115"/>
      <c r="D6" s="115"/>
      <c r="E6" s="115"/>
      <c r="F6" s="115"/>
      <c r="G6" s="115"/>
      <c r="H6" s="108" t="str">
        <f>VLOOKUP(J6,'пр.взвешивания'!B6:G71,3,FALSE)</f>
        <v>02.06.91 кмс</v>
      </c>
      <c r="I6" s="39"/>
      <c r="J6" s="40">
        <v>8</v>
      </c>
    </row>
    <row r="7" spans="1:10" ht="18">
      <c r="A7" s="123"/>
      <c r="B7" s="116"/>
      <c r="C7" s="116"/>
      <c r="D7" s="116"/>
      <c r="E7" s="116"/>
      <c r="F7" s="116"/>
      <c r="G7" s="116"/>
      <c r="H7" s="117"/>
      <c r="I7" s="39"/>
      <c r="J7" s="40"/>
    </row>
    <row r="8" spans="1:10" ht="18">
      <c r="A8" s="123"/>
      <c r="B8" s="118" t="str">
        <f>VLOOKUP(J6,'пр.взвешивания'!B6:G71,4,FALSE)</f>
        <v>ЮФО Краснодарский Анапа МО</v>
      </c>
      <c r="C8" s="118"/>
      <c r="D8" s="118"/>
      <c r="E8" s="118"/>
      <c r="F8" s="118"/>
      <c r="G8" s="118"/>
      <c r="H8" s="117"/>
      <c r="I8" s="39"/>
      <c r="J8" s="40"/>
    </row>
    <row r="9" spans="1:10" ht="18.75" thickBot="1">
      <c r="A9" s="124"/>
      <c r="B9" s="110"/>
      <c r="C9" s="110"/>
      <c r="D9" s="110"/>
      <c r="E9" s="110"/>
      <c r="F9" s="110"/>
      <c r="G9" s="110"/>
      <c r="H9" s="111"/>
      <c r="I9" s="39"/>
      <c r="J9" s="40"/>
    </row>
    <row r="10" spans="1:10" ht="18.75" thickBot="1">
      <c r="A10" s="39"/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18" customHeight="1">
      <c r="A11" s="119" t="s">
        <v>44</v>
      </c>
      <c r="B11" s="115" t="str">
        <f>VLOOKUP(J11,'пр.взвешивания'!B1:G76,2,FALSE)</f>
        <v>КУЛЬНЕВА Алла Александровна</v>
      </c>
      <c r="C11" s="115"/>
      <c r="D11" s="115"/>
      <c r="E11" s="115"/>
      <c r="F11" s="115"/>
      <c r="G11" s="115"/>
      <c r="H11" s="108" t="str">
        <f>VLOOKUP(J11,'пр.взвешивания'!B1:G76,3,FALSE)</f>
        <v>17.04.91  мс</v>
      </c>
      <c r="I11" s="39"/>
      <c r="J11" s="40">
        <v>6</v>
      </c>
    </row>
    <row r="12" spans="1:10" ht="18" customHeight="1">
      <c r="A12" s="120"/>
      <c r="B12" s="116"/>
      <c r="C12" s="116"/>
      <c r="D12" s="116"/>
      <c r="E12" s="116"/>
      <c r="F12" s="116"/>
      <c r="G12" s="116"/>
      <c r="H12" s="117"/>
      <c r="I12" s="39"/>
      <c r="J12" s="40"/>
    </row>
    <row r="13" spans="1:10" ht="18">
      <c r="A13" s="120"/>
      <c r="B13" s="118" t="str">
        <f>VLOOKUP(J11,'пр.взвешивания'!B1:G76,4,FALSE)</f>
        <v>СФО Новосибирская Новосибирск МО</v>
      </c>
      <c r="C13" s="118"/>
      <c r="D13" s="118"/>
      <c r="E13" s="118"/>
      <c r="F13" s="118"/>
      <c r="G13" s="118"/>
      <c r="H13" s="117"/>
      <c r="I13" s="39"/>
      <c r="J13" s="40"/>
    </row>
    <row r="14" spans="1:10" ht="18.75" thickBot="1">
      <c r="A14" s="121"/>
      <c r="B14" s="110"/>
      <c r="C14" s="110"/>
      <c r="D14" s="110"/>
      <c r="E14" s="110"/>
      <c r="F14" s="110"/>
      <c r="G14" s="110"/>
      <c r="H14" s="111"/>
      <c r="I14" s="39"/>
      <c r="J14" s="40"/>
    </row>
    <row r="15" spans="1:10" ht="18.75" thickBot="1">
      <c r="A15" s="39"/>
      <c r="B15" s="39"/>
      <c r="C15" s="39"/>
      <c r="D15" s="39"/>
      <c r="E15" s="39"/>
      <c r="F15" s="39"/>
      <c r="G15" s="39"/>
      <c r="H15" s="39"/>
      <c r="I15" s="39"/>
      <c r="J15" s="40"/>
    </row>
    <row r="16" spans="1:10" ht="18" customHeight="1">
      <c r="A16" s="112" t="s">
        <v>45</v>
      </c>
      <c r="B16" s="115" t="str">
        <f>VLOOKUP(J16,'пр.взвешивания'!B6:G81,2,FALSE)</f>
        <v>КОЛЕСНИКОВА Анастасия Юрьевна</v>
      </c>
      <c r="C16" s="115"/>
      <c r="D16" s="115"/>
      <c r="E16" s="115"/>
      <c r="F16" s="115"/>
      <c r="G16" s="115"/>
      <c r="H16" s="108" t="str">
        <f>VLOOKUP(J16,'пр.взвешивания'!B6:G81,3,FALSE)</f>
        <v>06.02.92 кмс</v>
      </c>
      <c r="I16" s="39"/>
      <c r="J16" s="40">
        <v>11</v>
      </c>
    </row>
    <row r="17" spans="1:10" ht="18" customHeight="1">
      <c r="A17" s="113"/>
      <c r="B17" s="116"/>
      <c r="C17" s="116"/>
      <c r="D17" s="116"/>
      <c r="E17" s="116"/>
      <c r="F17" s="116"/>
      <c r="G17" s="116"/>
      <c r="H17" s="117"/>
      <c r="I17" s="39"/>
      <c r="J17" s="40"/>
    </row>
    <row r="18" spans="1:10" ht="18">
      <c r="A18" s="113"/>
      <c r="B18" s="118" t="str">
        <f>VLOOKUP(J16,'пр.взвешивания'!B6:G81,4,FALSE)</f>
        <v>ПФО Оренбургская Бузулук МО</v>
      </c>
      <c r="C18" s="118"/>
      <c r="D18" s="118"/>
      <c r="E18" s="118"/>
      <c r="F18" s="118"/>
      <c r="G18" s="118"/>
      <c r="H18" s="117"/>
      <c r="I18" s="39"/>
      <c r="J18" s="40"/>
    </row>
    <row r="19" spans="1:10" ht="18.75" thickBot="1">
      <c r="A19" s="114"/>
      <c r="B19" s="110"/>
      <c r="C19" s="110"/>
      <c r="D19" s="110"/>
      <c r="E19" s="110"/>
      <c r="F19" s="110"/>
      <c r="G19" s="110"/>
      <c r="H19" s="111"/>
      <c r="I19" s="39"/>
      <c r="J19" s="40"/>
    </row>
    <row r="20" spans="1:10" ht="18.75" thickBot="1">
      <c r="A20" s="39"/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8" customHeight="1">
      <c r="A21" s="112" t="s">
        <v>45</v>
      </c>
      <c r="B21" s="115" t="str">
        <f>VLOOKUP(J21,'пр.взвешивания'!B1:G86,2,FALSE)</f>
        <v>БАРДАКОВА Наталья Андреевна</v>
      </c>
      <c r="C21" s="115"/>
      <c r="D21" s="115"/>
      <c r="E21" s="115"/>
      <c r="F21" s="115"/>
      <c r="G21" s="115"/>
      <c r="H21" s="108" t="str">
        <f>VLOOKUP(J21,'пр.взвешивания'!B1:G86,3,FALSE)</f>
        <v>22.02.91 кмс</v>
      </c>
      <c r="I21" s="39"/>
      <c r="J21" s="40">
        <v>2</v>
      </c>
    </row>
    <row r="22" spans="1:10" ht="18" customHeight="1">
      <c r="A22" s="113"/>
      <c r="B22" s="116"/>
      <c r="C22" s="116"/>
      <c r="D22" s="116"/>
      <c r="E22" s="116"/>
      <c r="F22" s="116"/>
      <c r="G22" s="116"/>
      <c r="H22" s="117"/>
      <c r="I22" s="39"/>
      <c r="J22" s="40"/>
    </row>
    <row r="23" spans="1:9" ht="18">
      <c r="A23" s="113"/>
      <c r="B23" s="118" t="str">
        <f>VLOOKUP(J21,'пр.взвешивания'!B1:G86,4,FALSE)</f>
        <v>ЮФО Краснодарски Лабинск МО</v>
      </c>
      <c r="C23" s="118"/>
      <c r="D23" s="118"/>
      <c r="E23" s="118"/>
      <c r="F23" s="118"/>
      <c r="G23" s="118"/>
      <c r="H23" s="117"/>
      <c r="I23" s="39"/>
    </row>
    <row r="24" spans="1:9" ht="18.75" thickBot="1">
      <c r="A24" s="114"/>
      <c r="B24" s="110"/>
      <c r="C24" s="110"/>
      <c r="D24" s="110"/>
      <c r="E24" s="110"/>
      <c r="F24" s="110"/>
      <c r="G24" s="110"/>
      <c r="H24" s="111"/>
      <c r="I24" s="39"/>
    </row>
    <row r="25" spans="1:8" ht="18">
      <c r="A25" s="39"/>
      <c r="B25" s="39"/>
      <c r="C25" s="39"/>
      <c r="D25" s="39"/>
      <c r="E25" s="39"/>
      <c r="F25" s="39"/>
      <c r="G25" s="39"/>
      <c r="H25" s="39"/>
    </row>
    <row r="26" spans="1:8" ht="18">
      <c r="A26" s="39" t="s">
        <v>46</v>
      </c>
      <c r="B26" s="39"/>
      <c r="C26" s="39"/>
      <c r="D26" s="39"/>
      <c r="E26" s="39"/>
      <c r="F26" s="39"/>
      <c r="G26" s="39"/>
      <c r="H26" s="39"/>
    </row>
    <row r="27" ht="13.5" thickBot="1"/>
    <row r="28" spans="1:10" ht="12.75">
      <c r="A28" s="106" t="str">
        <f>VLOOKUP(J28,'пр.взвешивания'!B6:G71,6,FALSE)</f>
        <v>Аскеров РН Галоян СП</v>
      </c>
      <c r="B28" s="107"/>
      <c r="C28" s="107"/>
      <c r="D28" s="107"/>
      <c r="E28" s="107"/>
      <c r="F28" s="107"/>
      <c r="G28" s="107"/>
      <c r="H28" s="108"/>
      <c r="J28">
        <v>8</v>
      </c>
    </row>
    <row r="29" spans="1:8" ht="13.5" thickBot="1">
      <c r="A29" s="109"/>
      <c r="B29" s="110"/>
      <c r="C29" s="110"/>
      <c r="D29" s="110"/>
      <c r="E29" s="110"/>
      <c r="F29" s="110"/>
      <c r="G29" s="110"/>
      <c r="H29" s="111"/>
    </row>
    <row r="32" spans="1:8" ht="18">
      <c r="A32" s="39" t="s">
        <v>47</v>
      </c>
      <c r="B32" s="39"/>
      <c r="C32" s="39"/>
      <c r="D32" s="39"/>
      <c r="E32" s="39"/>
      <c r="F32" s="39"/>
      <c r="G32" s="39"/>
      <c r="H32" s="39"/>
    </row>
    <row r="33" spans="1:8" ht="18">
      <c r="A33" s="39"/>
      <c r="B33" s="39"/>
      <c r="C33" s="39"/>
      <c r="D33" s="39"/>
      <c r="E33" s="39"/>
      <c r="F33" s="39"/>
      <c r="G33" s="39"/>
      <c r="H33" s="39"/>
    </row>
    <row r="34" spans="1:8" ht="18">
      <c r="A34" s="39"/>
      <c r="B34" s="39"/>
      <c r="C34" s="39"/>
      <c r="D34" s="39"/>
      <c r="E34" s="39"/>
      <c r="F34" s="39"/>
      <c r="G34" s="39"/>
      <c r="H34" s="39"/>
    </row>
    <row r="35" spans="1:8" ht="18">
      <c r="A35" s="41"/>
      <c r="B35" s="41"/>
      <c r="C35" s="41"/>
      <c r="D35" s="41"/>
      <c r="E35" s="41"/>
      <c r="F35" s="41"/>
      <c r="G35" s="41"/>
      <c r="H35" s="41"/>
    </row>
    <row r="36" spans="1:8" ht="18">
      <c r="A36" s="42"/>
      <c r="B36" s="42"/>
      <c r="C36" s="42"/>
      <c r="D36" s="42"/>
      <c r="E36" s="42"/>
      <c r="F36" s="42"/>
      <c r="G36" s="42"/>
      <c r="H36" s="42"/>
    </row>
    <row r="37" spans="1:8" ht="18">
      <c r="A37" s="41"/>
      <c r="B37" s="41"/>
      <c r="C37" s="41"/>
      <c r="D37" s="41"/>
      <c r="E37" s="41"/>
      <c r="F37" s="41"/>
      <c r="G37" s="41"/>
      <c r="H37" s="41"/>
    </row>
    <row r="38" spans="1:8" ht="18">
      <c r="A38" s="43"/>
      <c r="B38" s="43"/>
      <c r="C38" s="43"/>
      <c r="D38" s="43"/>
      <c r="E38" s="43"/>
      <c r="F38" s="43"/>
      <c r="G38" s="43"/>
      <c r="H38" s="43"/>
    </row>
    <row r="39" spans="1:8" ht="18">
      <c r="A39" s="41"/>
      <c r="B39" s="41"/>
      <c r="C39" s="41"/>
      <c r="D39" s="41"/>
      <c r="E39" s="41"/>
      <c r="F39" s="41"/>
      <c r="G39" s="41"/>
      <c r="H39" s="4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2.140625" style="0" customWidth="1"/>
    <col min="15" max="20" width="4.7109375" style="0" customWidth="1"/>
  </cols>
  <sheetData>
    <row r="1" spans="1:20" ht="22.5" customHeight="1" thickBot="1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30" customHeight="1" thickBot="1">
      <c r="A2" s="29"/>
      <c r="B2" s="135" t="s">
        <v>34</v>
      </c>
      <c r="C2" s="135"/>
      <c r="D2" s="135"/>
      <c r="E2" s="135"/>
      <c r="F2" s="135"/>
      <c r="G2" s="135"/>
      <c r="H2" s="135"/>
      <c r="I2" s="135"/>
      <c r="L2" s="87" t="str">
        <f>HYPERLINK('[2]реквизиты'!$A$2)</f>
        <v>Первенство России среди юниорок 1991 - 92 гг.р.</v>
      </c>
      <c r="M2" s="88"/>
      <c r="N2" s="88"/>
      <c r="O2" s="88"/>
      <c r="P2" s="88"/>
      <c r="Q2" s="88"/>
      <c r="R2" s="88"/>
      <c r="S2" s="88"/>
      <c r="T2" s="89"/>
    </row>
    <row r="3" spans="11:20" ht="8.25" customHeight="1" thickBot="1"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21.75" customHeight="1" thickBot="1">
      <c r="A4" s="3" t="s">
        <v>9</v>
      </c>
      <c r="C4" s="134" t="str">
        <f>HYPERLINK('[2]реквизиты'!$A$3)</f>
        <v>24 - 27 февраля 2011 г.               г. Анапа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"/>
      <c r="Q4" s="92" t="str">
        <f>'пр.взвешивания'!E3</f>
        <v>в.к.    72      к.г.</v>
      </c>
      <c r="R4" s="133"/>
      <c r="S4" s="133"/>
      <c r="T4" s="93"/>
    </row>
    <row r="5" spans="1:20" ht="13.5" customHeight="1" thickBot="1">
      <c r="A5" s="136" t="s">
        <v>0</v>
      </c>
      <c r="B5" s="136" t="s">
        <v>1</v>
      </c>
      <c r="C5" s="136" t="s">
        <v>2</v>
      </c>
      <c r="D5" s="136" t="s">
        <v>3</v>
      </c>
      <c r="E5" s="138" t="s">
        <v>4</v>
      </c>
      <c r="F5" s="139"/>
      <c r="G5" s="140"/>
      <c r="H5" s="136" t="s">
        <v>5</v>
      </c>
      <c r="I5" s="136" t="s">
        <v>6</v>
      </c>
      <c r="J5" s="5"/>
      <c r="K5" s="136" t="s">
        <v>0</v>
      </c>
      <c r="L5" s="136" t="s">
        <v>1</v>
      </c>
      <c r="M5" s="136" t="s">
        <v>2</v>
      </c>
      <c r="N5" s="136" t="s">
        <v>3</v>
      </c>
      <c r="O5" s="138" t="s">
        <v>4</v>
      </c>
      <c r="P5" s="139"/>
      <c r="Q5" s="139"/>
      <c r="R5" s="140"/>
      <c r="S5" s="136" t="s">
        <v>5</v>
      </c>
      <c r="T5" s="136" t="s">
        <v>6</v>
      </c>
    </row>
    <row r="6" spans="1:20" ht="13.5" thickBot="1">
      <c r="A6" s="142"/>
      <c r="B6" s="142"/>
      <c r="C6" s="142"/>
      <c r="D6" s="142"/>
      <c r="E6" s="48">
        <v>1</v>
      </c>
      <c r="F6" s="49">
        <v>2</v>
      </c>
      <c r="G6" s="50">
        <v>3</v>
      </c>
      <c r="H6" s="141"/>
      <c r="I6" s="142"/>
      <c r="J6" s="5"/>
      <c r="K6" s="142"/>
      <c r="L6" s="142"/>
      <c r="M6" s="142"/>
      <c r="N6" s="137"/>
      <c r="O6" s="48">
        <v>1</v>
      </c>
      <c r="P6" s="49">
        <v>2</v>
      </c>
      <c r="Q6" s="49">
        <v>3</v>
      </c>
      <c r="R6" s="50">
        <v>4</v>
      </c>
      <c r="S6" s="141"/>
      <c r="T6" s="142"/>
    </row>
    <row r="7" spans="1:21" ht="12.75">
      <c r="A7" s="164">
        <v>1</v>
      </c>
      <c r="B7" s="165" t="str">
        <f>VLOOKUP(A7,'пр.взвешивания'!B6:E27,2,FALSE)</f>
        <v>МАТЕВОСЯН Гаянэ Гамлетовна</v>
      </c>
      <c r="C7" s="167" t="str">
        <f>VLOOKUP(B7,'пр.взвешивания'!C6:F27,2,FALSE)</f>
        <v>15.04.91 кмс</v>
      </c>
      <c r="D7" s="176" t="str">
        <f>VLOOKUP(C7,'пр.взвешивания'!D6:G27,2,FALSE)</f>
        <v>Москва МО</v>
      </c>
      <c r="E7" s="51"/>
      <c r="F7" s="52">
        <v>0</v>
      </c>
      <c r="G7" s="53">
        <v>4</v>
      </c>
      <c r="H7" s="177">
        <f>SUM(E7:G7)</f>
        <v>4</v>
      </c>
      <c r="I7" s="178">
        <v>2</v>
      </c>
      <c r="J7" s="54"/>
      <c r="K7" s="157">
        <v>2</v>
      </c>
      <c r="L7" s="264" t="str">
        <f>VLOOKUP(K7,'пр.взвешивания'!B6:E27,2,FALSE)</f>
        <v>БАРДАКОВА Наталья Андреевна</v>
      </c>
      <c r="M7" s="271" t="str">
        <f>VLOOKUP(L7,'пр.взвешивания'!C6:F27,2,FALSE)</f>
        <v>22.02.91 кмс</v>
      </c>
      <c r="N7" s="267" t="str">
        <f>VLOOKUP(M7,'пр.взвешивания'!D6:G27,2,FALSE)</f>
        <v>ЮФО Краснодарски Лабинск МО</v>
      </c>
      <c r="O7" s="226"/>
      <c r="P7" s="227">
        <v>0</v>
      </c>
      <c r="Q7" s="228">
        <v>3</v>
      </c>
      <c r="R7" s="229">
        <v>3</v>
      </c>
      <c r="S7" s="177">
        <f>SUM(O7:R7)</f>
        <v>6</v>
      </c>
      <c r="T7" s="178">
        <v>2</v>
      </c>
      <c r="U7" s="30"/>
    </row>
    <row r="8" spans="1:21" ht="12.75">
      <c r="A8" s="158"/>
      <c r="B8" s="166"/>
      <c r="C8" s="168"/>
      <c r="D8" s="175"/>
      <c r="E8" s="55"/>
      <c r="F8" s="56">
        <f>HYPERLINK(круги!H5)</f>
      </c>
      <c r="G8" s="57" t="s">
        <v>99</v>
      </c>
      <c r="H8" s="171"/>
      <c r="I8" s="173"/>
      <c r="J8" s="54"/>
      <c r="K8" s="150"/>
      <c r="L8" s="265"/>
      <c r="M8" s="272"/>
      <c r="N8" s="268"/>
      <c r="O8" s="55"/>
      <c r="P8" s="58">
        <f>HYPERLINK(круги!H74)</f>
      </c>
      <c r="Q8" s="59">
        <f>HYPERLINK(круги!H62)</f>
      </c>
      <c r="R8" s="230"/>
      <c r="S8" s="171"/>
      <c r="T8" s="173"/>
      <c r="U8" s="30"/>
    </row>
    <row r="9" spans="1:21" ht="12.75">
      <c r="A9" s="158">
        <v>2</v>
      </c>
      <c r="B9" s="160" t="str">
        <f>VLOOKUP(A9,'пр.взвешивания'!B8:E29,2,FALSE)</f>
        <v>БАРДАКОВА Наталья Андреевна</v>
      </c>
      <c r="C9" s="162" t="str">
        <f>VLOOKUP(B9,'пр.взвешивания'!C8:F29,2,FALSE)</f>
        <v>22.02.91 кмс</v>
      </c>
      <c r="D9" s="169" t="str">
        <f>VLOOKUP(C9,'пр.взвешивания'!D8:G29,2,FALSE)</f>
        <v>ЮФО Краснодарски Лабинск МО</v>
      </c>
      <c r="E9" s="60">
        <v>3</v>
      </c>
      <c r="F9" s="61"/>
      <c r="G9" s="60">
        <v>4</v>
      </c>
      <c r="H9" s="171">
        <f>SUM(E9:G9)</f>
        <v>7</v>
      </c>
      <c r="I9" s="173">
        <v>1</v>
      </c>
      <c r="J9" s="54"/>
      <c r="K9" s="150">
        <v>6</v>
      </c>
      <c r="L9" s="265" t="str">
        <f>VLOOKUP(K9,'пр.взвешивания'!B8:E29,2,FALSE)</f>
        <v>КУЛЬНЕВА Алла Александровна</v>
      </c>
      <c r="M9" s="272" t="str">
        <f>VLOOKUP(L9,'пр.взвешивания'!C8:F29,2,FALSE)</f>
        <v>17.04.91  мс</v>
      </c>
      <c r="N9" s="268" t="str">
        <f>VLOOKUP(M9,'пр.взвешивания'!D8:G29,2,FALSE)</f>
        <v>СФО Новосибирская Новосибирск МО</v>
      </c>
      <c r="O9" s="60">
        <v>3</v>
      </c>
      <c r="P9" s="61"/>
      <c r="Q9" s="231">
        <v>3.5</v>
      </c>
      <c r="R9" s="232">
        <v>3</v>
      </c>
      <c r="S9" s="171">
        <f>SUM(O9:R9)</f>
        <v>9.5</v>
      </c>
      <c r="T9" s="173">
        <v>1</v>
      </c>
      <c r="U9" s="30"/>
    </row>
    <row r="10" spans="1:21" ht="12.75">
      <c r="A10" s="158"/>
      <c r="B10" s="166"/>
      <c r="C10" s="168"/>
      <c r="D10" s="175"/>
      <c r="E10" s="59">
        <f>HYPERLINK(круги!H7)</f>
      </c>
      <c r="F10" s="62"/>
      <c r="G10" s="59" t="s">
        <v>100</v>
      </c>
      <c r="H10" s="171"/>
      <c r="I10" s="173"/>
      <c r="J10" s="54"/>
      <c r="K10" s="150"/>
      <c r="L10" s="265"/>
      <c r="M10" s="272"/>
      <c r="N10" s="268"/>
      <c r="O10" s="59">
        <f>HYPERLINK(круги!H76)</f>
      </c>
      <c r="P10" s="62"/>
      <c r="Q10" s="57"/>
      <c r="R10" s="233">
        <f>HYPERLINK(круги!H66)</f>
      </c>
      <c r="S10" s="171"/>
      <c r="T10" s="173"/>
      <c r="U10" s="30"/>
    </row>
    <row r="11" spans="1:21" ht="12.75" customHeight="1">
      <c r="A11" s="158">
        <v>3</v>
      </c>
      <c r="B11" s="160" t="str">
        <f>VLOOKUP(A11,'пр.взвешивания'!B10:E31,2,FALSE)</f>
        <v>ПРОКОФЬЕВА Виктория Степановна</v>
      </c>
      <c r="C11" s="162" t="str">
        <f>VLOOKUP(B11,'пр.взвешивания'!C10:F31,2,FALSE)</f>
        <v>13.11.91 кмс</v>
      </c>
      <c r="D11" s="169" t="str">
        <f>VLOOKUP(C11,'пр.взвешивания'!D10:G31,2,FALSE)</f>
        <v>Санкт-Петербург МО</v>
      </c>
      <c r="E11" s="60">
        <v>0</v>
      </c>
      <c r="F11" s="63">
        <v>0</v>
      </c>
      <c r="G11" s="64"/>
      <c r="H11" s="171">
        <f>SUM(E11:G11)</f>
        <v>0</v>
      </c>
      <c r="I11" s="173">
        <v>3</v>
      </c>
      <c r="J11" s="54"/>
      <c r="K11" s="143">
        <v>4</v>
      </c>
      <c r="L11" s="265" t="str">
        <f>VLOOKUP(K11,'пр.взвешивания'!B10:E31,2,FALSE)</f>
        <v>ИСАЕВА Ксения Владимировна</v>
      </c>
      <c r="M11" s="272" t="str">
        <f>VLOOKUP(L11,'пр.взвешивания'!C10:F31,2,FALSE)</f>
        <v>21.07.93 кмс</v>
      </c>
      <c r="N11" s="268" t="str">
        <f>VLOOKUP(M11,'пр.взвешивания'!D10:G31,2,FALSE)</f>
        <v>ЦФО Московская Можайск Д</v>
      </c>
      <c r="O11" s="234">
        <v>0</v>
      </c>
      <c r="P11" s="235">
        <v>0</v>
      </c>
      <c r="Q11" s="236"/>
      <c r="R11" s="237">
        <v>0</v>
      </c>
      <c r="S11" s="171">
        <f>SUM(O11:R11)</f>
        <v>0</v>
      </c>
      <c r="T11" s="238">
        <v>4</v>
      </c>
      <c r="U11" s="30"/>
    </row>
    <row r="12" spans="1:21" ht="13.5" thickBot="1">
      <c r="A12" s="159"/>
      <c r="B12" s="161"/>
      <c r="C12" s="163"/>
      <c r="D12" s="170"/>
      <c r="E12" s="65">
        <f>HYPERLINK(круги!H14)</f>
      </c>
      <c r="F12" s="66">
        <f>HYPERLINK(круги!H19)</f>
      </c>
      <c r="G12" s="67"/>
      <c r="H12" s="172"/>
      <c r="I12" s="174"/>
      <c r="J12" s="54"/>
      <c r="K12" s="143"/>
      <c r="L12" s="265"/>
      <c r="M12" s="272"/>
      <c r="N12" s="268"/>
      <c r="O12" s="239">
        <f>HYPERLINK(круги!H64)</f>
      </c>
      <c r="P12" s="240"/>
      <c r="Q12" s="55"/>
      <c r="R12" s="241"/>
      <c r="S12" s="171"/>
      <c r="T12" s="238"/>
      <c r="U12" s="30"/>
    </row>
    <row r="13" spans="1:21" ht="15" customHeight="1" thickBot="1">
      <c r="A13" s="68" t="s">
        <v>10</v>
      </c>
      <c r="B13" s="54"/>
      <c r="C13" s="54"/>
      <c r="D13" s="54"/>
      <c r="E13" s="69"/>
      <c r="F13" s="69"/>
      <c r="G13" s="69"/>
      <c r="H13" s="54"/>
      <c r="I13" s="54"/>
      <c r="J13" s="54"/>
      <c r="K13" s="143">
        <v>1</v>
      </c>
      <c r="L13" s="265" t="str">
        <f>VLOOKUP(K13,'пр.взвешивания'!B6:G27,2,FALSE)</f>
        <v>МАТЕВОСЯН Гаянэ Гамлетовна</v>
      </c>
      <c r="M13" s="262" t="str">
        <f>VLOOKUP(L13,'пр.взвешивания'!C6:H27,2,FALSE)</f>
        <v>15.04.91 кмс</v>
      </c>
      <c r="N13" s="269" t="str">
        <f>VLOOKUP(M13,'пр.взвешивания'!D6:I27,2,FALSE)</f>
        <v>Москва МО</v>
      </c>
      <c r="O13" s="242">
        <v>0</v>
      </c>
      <c r="P13" s="243">
        <v>1</v>
      </c>
      <c r="Q13" s="234">
        <v>3</v>
      </c>
      <c r="R13" s="244"/>
      <c r="S13" s="171">
        <f>SUM(O13:R13)</f>
        <v>4</v>
      </c>
      <c r="T13" s="238">
        <v>3</v>
      </c>
      <c r="U13" s="30"/>
    </row>
    <row r="14" spans="1:21" ht="12.75" customHeight="1" thickBot="1">
      <c r="A14" s="164">
        <v>4</v>
      </c>
      <c r="B14" s="165" t="str">
        <f>VLOOKUP(A14,'пр.взвешивания'!B6:E27,2,FALSE)</f>
        <v>ИСАЕВА Ксения Владимировна</v>
      </c>
      <c r="C14" s="167" t="str">
        <f>VLOOKUP(B14,'пр.взвешивания'!C6:F27,2,FALSE)</f>
        <v>21.07.93 кмс</v>
      </c>
      <c r="D14" s="176" t="str">
        <f>VLOOKUP(C14,'пр.взвешивания'!D6:G27,2,FALSE)</f>
        <v>ЦФО Московская Можайск Д</v>
      </c>
      <c r="E14" s="51"/>
      <c r="F14" s="52">
        <v>4</v>
      </c>
      <c r="G14" s="53">
        <v>0</v>
      </c>
      <c r="H14" s="177">
        <f>SUM(E14:G14)</f>
        <v>4</v>
      </c>
      <c r="I14" s="178">
        <v>2</v>
      </c>
      <c r="J14" s="54"/>
      <c r="K14" s="144"/>
      <c r="L14" s="266"/>
      <c r="M14" s="263"/>
      <c r="N14" s="270"/>
      <c r="O14" s="245"/>
      <c r="P14" s="246">
        <f>HYPERLINK(круги!H68)</f>
      </c>
      <c r="Q14" s="247">
        <f>HYPERLINK(круги!H80)</f>
      </c>
      <c r="R14" s="248"/>
      <c r="S14" s="172"/>
      <c r="T14" s="249"/>
      <c r="U14" s="30"/>
    </row>
    <row r="15" spans="1:21" ht="16.5" thickBot="1">
      <c r="A15" s="158"/>
      <c r="B15" s="166"/>
      <c r="C15" s="168"/>
      <c r="D15" s="175"/>
      <c r="E15" s="55"/>
      <c r="F15" s="56" t="s">
        <v>98</v>
      </c>
      <c r="G15" s="57">
        <f>HYPERLINK(круги!H36)</f>
      </c>
      <c r="H15" s="171"/>
      <c r="I15" s="173"/>
      <c r="J15" s="54"/>
      <c r="K15" s="70" t="s">
        <v>8</v>
      </c>
      <c r="L15" s="54"/>
      <c r="M15" s="54"/>
      <c r="N15" s="54"/>
      <c r="O15" s="54"/>
      <c r="P15" s="54"/>
      <c r="Q15" s="54"/>
      <c r="R15" s="54"/>
      <c r="S15" s="54"/>
      <c r="T15" s="54"/>
      <c r="U15" s="30"/>
    </row>
    <row r="16" spans="1:21" ht="12.75" customHeight="1">
      <c r="A16" s="158">
        <v>5</v>
      </c>
      <c r="B16" s="160" t="str">
        <f>VLOOKUP(A16,'пр.взвешивания'!B8:E29,2,FALSE)</f>
        <v>САЛПАГАРОВА Фарида Магометовна</v>
      </c>
      <c r="C16" s="162" t="str">
        <f>VLOOKUP(B16,'пр.взвешивания'!C8:F29,2,FALSE)</f>
        <v>22.03.92 кмс</v>
      </c>
      <c r="D16" s="169" t="str">
        <f>VLOOKUP(C16,'пр.взвешивания'!D8:G29,2,FALSE)</f>
        <v>Москва С-70 Д</v>
      </c>
      <c r="E16" s="60">
        <v>0</v>
      </c>
      <c r="F16" s="61"/>
      <c r="G16" s="60">
        <v>0</v>
      </c>
      <c r="H16" s="171">
        <f>SUM(E16:G16)</f>
        <v>0</v>
      </c>
      <c r="I16" s="173">
        <v>3</v>
      </c>
      <c r="J16" s="54"/>
      <c r="K16" s="157">
        <v>8</v>
      </c>
      <c r="L16" s="264" t="str">
        <f>VLOOKUP(K16,'пр.взвешивания'!B6:E27,2,FALSE)</f>
        <v>ГОЛОВИНА Ирина Александровна</v>
      </c>
      <c r="M16" s="271" t="str">
        <f>VLOOKUP(L16,'пр.взвешивания'!C6:F27,2,FALSE)</f>
        <v>02.06.91 кмс</v>
      </c>
      <c r="N16" s="267" t="str">
        <f>VLOOKUP(M16,'пр.взвешивания'!D6:G27,2,FALSE)</f>
        <v>ЮФО Краснодарский Анапа МО</v>
      </c>
      <c r="O16" s="51"/>
      <c r="P16" s="250">
        <v>3</v>
      </c>
      <c r="Q16" s="251">
        <v>3</v>
      </c>
      <c r="R16" s="71">
        <v>3.5</v>
      </c>
      <c r="S16" s="177">
        <f>SUM(O16:R16)</f>
        <v>9.5</v>
      </c>
      <c r="T16" s="252">
        <v>1</v>
      </c>
      <c r="U16" s="30"/>
    </row>
    <row r="17" spans="1:21" ht="12.75">
      <c r="A17" s="158"/>
      <c r="B17" s="166"/>
      <c r="C17" s="168"/>
      <c r="D17" s="175"/>
      <c r="E17" s="59">
        <f>HYPERLINK(круги!H31)</f>
      </c>
      <c r="F17" s="62"/>
      <c r="G17" s="59">
        <f>HYPERLINK(круги!H45)</f>
      </c>
      <c r="H17" s="171"/>
      <c r="I17" s="173"/>
      <c r="J17" s="54"/>
      <c r="K17" s="150"/>
      <c r="L17" s="265"/>
      <c r="M17" s="272"/>
      <c r="N17" s="268"/>
      <c r="O17" s="55"/>
      <c r="P17" s="58">
        <f>HYPERLINK(круги!P74)</f>
      </c>
      <c r="Q17" s="59">
        <f>HYPERLINK(круги!P62)</f>
      </c>
      <c r="R17" s="253"/>
      <c r="S17" s="171"/>
      <c r="T17" s="254"/>
      <c r="U17" s="30"/>
    </row>
    <row r="18" spans="1:21" ht="12.75" customHeight="1">
      <c r="A18" s="158">
        <v>6</v>
      </c>
      <c r="B18" s="160" t="str">
        <f>VLOOKUP(A18,'пр.взвешивания'!B10:E31,2,FALSE)</f>
        <v>КУЛЬНЕВА Алла Александровна</v>
      </c>
      <c r="C18" s="162" t="str">
        <f>VLOOKUP(B18,'пр.взвешивания'!C10:F31,2,FALSE)</f>
        <v>17.04.91  мс</v>
      </c>
      <c r="D18" s="169" t="str">
        <f>VLOOKUP(C18,'пр.взвешивания'!D10:G31,2,FALSE)</f>
        <v>СФО Новосибирская Новосибирск МО</v>
      </c>
      <c r="E18" s="60">
        <v>3.5</v>
      </c>
      <c r="F18" s="63">
        <v>4</v>
      </c>
      <c r="G18" s="64"/>
      <c r="H18" s="171">
        <f>SUM(E18:G18)</f>
        <v>7.5</v>
      </c>
      <c r="I18" s="173">
        <v>1</v>
      </c>
      <c r="J18" s="54"/>
      <c r="K18" s="150">
        <v>11</v>
      </c>
      <c r="L18" s="265" t="str">
        <f>VLOOKUP(K18,'пр.взвешивания'!B8:E29,2,FALSE)</f>
        <v>КОЛЕСНИКОВА Анастасия Юрьевна</v>
      </c>
      <c r="M18" s="272" t="str">
        <f>VLOOKUP(L18,'пр.взвешивания'!C8:F29,2,FALSE)</f>
        <v>06.02.92 кмс</v>
      </c>
      <c r="N18" s="268" t="str">
        <f>VLOOKUP(M18,'пр.взвешивания'!D8:G29,2,FALSE)</f>
        <v>ПФО Оренбургская Бузулук МО</v>
      </c>
      <c r="O18" s="60">
        <v>0</v>
      </c>
      <c r="P18" s="61"/>
      <c r="Q18" s="231">
        <v>3</v>
      </c>
      <c r="R18" s="255">
        <v>4</v>
      </c>
      <c r="S18" s="171">
        <f>SUM(O18:R18)</f>
        <v>7</v>
      </c>
      <c r="T18" s="254">
        <v>2</v>
      </c>
      <c r="U18" s="30"/>
    </row>
    <row r="19" spans="1:21" ht="13.5" thickBot="1">
      <c r="A19" s="159"/>
      <c r="B19" s="161"/>
      <c r="C19" s="163"/>
      <c r="D19" s="170"/>
      <c r="E19" s="65">
        <f>HYPERLINK(круги!H38)</f>
      </c>
      <c r="F19" s="66" t="s">
        <v>101</v>
      </c>
      <c r="G19" s="67"/>
      <c r="H19" s="172"/>
      <c r="I19" s="174"/>
      <c r="J19" s="54"/>
      <c r="K19" s="150"/>
      <c r="L19" s="265"/>
      <c r="M19" s="272"/>
      <c r="N19" s="268"/>
      <c r="O19" s="59">
        <f>HYPERLINK(круги!P76)</f>
      </c>
      <c r="P19" s="62"/>
      <c r="Q19" s="57"/>
      <c r="R19" s="256" t="s">
        <v>103</v>
      </c>
      <c r="S19" s="171"/>
      <c r="T19" s="254"/>
      <c r="U19" s="30"/>
    </row>
    <row r="20" spans="1:21" ht="16.5" customHeight="1" thickBot="1">
      <c r="A20" s="68" t="s">
        <v>11</v>
      </c>
      <c r="B20" s="54"/>
      <c r="C20" s="54"/>
      <c r="D20" s="54"/>
      <c r="E20" s="69"/>
      <c r="F20" s="69"/>
      <c r="G20" s="69"/>
      <c r="H20" s="54"/>
      <c r="I20" s="54"/>
      <c r="J20" s="54"/>
      <c r="K20" s="143">
        <v>10</v>
      </c>
      <c r="L20" s="265" t="str">
        <f>VLOOKUP(K20,'пр.взвешивания'!B10:E31,2,FALSE)</f>
        <v>КОВЫЛИНА  Екатерина Александровна</v>
      </c>
      <c r="M20" s="272" t="str">
        <f>VLOOKUP(L20,'пр.взвешивания'!C10:F31,2,FALSE)</f>
        <v>09.03.91 мс</v>
      </c>
      <c r="N20" s="268" t="str">
        <f>VLOOKUP(M20,'пр.взвешивания'!D10:G31,2,FALSE)</f>
        <v>Москва МО</v>
      </c>
      <c r="O20" s="234">
        <v>0</v>
      </c>
      <c r="P20" s="235">
        <v>0</v>
      </c>
      <c r="Q20" s="236"/>
      <c r="R20" s="257">
        <v>4</v>
      </c>
      <c r="S20" s="171">
        <f>SUM(O20:R20)</f>
        <v>4</v>
      </c>
      <c r="T20" s="258">
        <v>3</v>
      </c>
      <c r="U20" s="30"/>
    </row>
    <row r="21" spans="1:21" ht="12.75" customHeight="1">
      <c r="A21" s="164">
        <v>7</v>
      </c>
      <c r="B21" s="165" t="str">
        <f>VLOOKUP(A21,'пр.взвешивания'!B6:E27,2,FALSE)</f>
        <v>ТРЕФИЛОВА Мария Владимировна</v>
      </c>
      <c r="C21" s="167" t="str">
        <f>VLOOKUP(B21,'пр.взвешивания'!C6:F27,2,FALSE)</f>
        <v>11.02.91 мс</v>
      </c>
      <c r="D21" s="176" t="str">
        <f>VLOOKUP(C21,'пр.взвешивания'!D6:G27,2,FALSE)</f>
        <v>ЦФО Московская Коломна МО</v>
      </c>
      <c r="E21" s="51"/>
      <c r="F21" s="52">
        <v>0</v>
      </c>
      <c r="G21" s="53">
        <v>3</v>
      </c>
      <c r="H21" s="177">
        <f>SUM(E21:G21)</f>
        <v>3</v>
      </c>
      <c r="I21" s="178">
        <v>2</v>
      </c>
      <c r="J21" s="54"/>
      <c r="K21" s="143"/>
      <c r="L21" s="265"/>
      <c r="M21" s="272"/>
      <c r="N21" s="268"/>
      <c r="O21" s="239">
        <f>HYPERLINK(круги!P64)</f>
      </c>
      <c r="P21" s="240"/>
      <c r="Q21" s="55"/>
      <c r="R21" s="259" t="s">
        <v>104</v>
      </c>
      <c r="S21" s="171"/>
      <c r="T21" s="258"/>
      <c r="U21" s="30"/>
    </row>
    <row r="22" spans="1:21" ht="12.75">
      <c r="A22" s="158"/>
      <c r="B22" s="166"/>
      <c r="C22" s="168"/>
      <c r="D22" s="175"/>
      <c r="E22" s="55"/>
      <c r="F22" s="56">
        <f>HYPERLINK(круги!P5)</f>
      </c>
      <c r="G22" s="58">
        <f>HYPERLINK(круги!P12)</f>
      </c>
      <c r="H22" s="171"/>
      <c r="I22" s="173"/>
      <c r="J22" s="54"/>
      <c r="K22" s="143">
        <v>7</v>
      </c>
      <c r="L22" s="265" t="str">
        <f>VLOOKUP(K22,'пр.взвешивания'!B12:E33,2,FALSE)</f>
        <v>ТРЕФИЛОВА Мария Владимировна</v>
      </c>
      <c r="M22" s="272" t="str">
        <f>VLOOKUP(L22,'пр.взвешивания'!C12:F33,2,FALSE)</f>
        <v>11.02.91 мс</v>
      </c>
      <c r="N22" s="268" t="str">
        <f>VLOOKUP(M22,'пр.взвешивания'!D12:G33,2,FALSE)</f>
        <v>ЦФО Московская Коломна МО</v>
      </c>
      <c r="O22" s="242">
        <v>0</v>
      </c>
      <c r="P22" s="243">
        <v>0</v>
      </c>
      <c r="Q22" s="234">
        <v>0</v>
      </c>
      <c r="R22" s="260"/>
      <c r="S22" s="171">
        <f>SUM(O22:R22)</f>
        <v>0</v>
      </c>
      <c r="T22" s="258">
        <v>4</v>
      </c>
      <c r="U22" s="30"/>
    </row>
    <row r="23" spans="1:21" ht="12.75" customHeight="1" thickBot="1">
      <c r="A23" s="158">
        <v>8</v>
      </c>
      <c r="B23" s="160" t="str">
        <f>VLOOKUP(A23,'пр.взвешивания'!B8:E29,2,FALSE)</f>
        <v>ГОЛОВИНА Ирина Александровна</v>
      </c>
      <c r="C23" s="162" t="str">
        <f>VLOOKUP(B23,'пр.взвешивания'!C8:F29,2,FALSE)</f>
        <v>02.06.91 кмс</v>
      </c>
      <c r="D23" s="169" t="str">
        <f>VLOOKUP(C23,'пр.взвешивания'!D8:G29,2,FALSE)</f>
        <v>ЮФО Краснодарский Анапа МО</v>
      </c>
      <c r="E23" s="60">
        <v>3.5</v>
      </c>
      <c r="F23" s="61"/>
      <c r="G23" s="60">
        <v>4</v>
      </c>
      <c r="H23" s="171">
        <f>SUM(E23:G23)</f>
        <v>7.5</v>
      </c>
      <c r="I23" s="173">
        <v>1</v>
      </c>
      <c r="J23" s="54"/>
      <c r="K23" s="144"/>
      <c r="L23" s="266"/>
      <c r="M23" s="274"/>
      <c r="N23" s="273"/>
      <c r="O23" s="245"/>
      <c r="P23" s="246">
        <f>HYPERLINK(круги!P68)</f>
      </c>
      <c r="Q23" s="247">
        <f>HYPERLINK(круги!P78)</f>
      </c>
      <c r="R23" s="72"/>
      <c r="S23" s="172"/>
      <c r="T23" s="261"/>
      <c r="U23" s="30"/>
    </row>
    <row r="24" spans="1:21" ht="12.75">
      <c r="A24" s="158"/>
      <c r="B24" s="166"/>
      <c r="C24" s="168"/>
      <c r="D24" s="175"/>
      <c r="E24" s="59">
        <f>HYPERLINK(круги!P7)</f>
      </c>
      <c r="F24" s="62"/>
      <c r="G24" s="59" t="s">
        <v>102</v>
      </c>
      <c r="H24" s="171"/>
      <c r="I24" s="17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0"/>
    </row>
    <row r="25" spans="1:21" ht="12.75" customHeight="1" thickBot="1">
      <c r="A25" s="158">
        <v>9</v>
      </c>
      <c r="B25" s="160" t="str">
        <f>VLOOKUP(A25,'пр.взвешивания'!B10:E31,2,FALSE)</f>
        <v>КУЗНЕЦОВА Анна Александровна</v>
      </c>
      <c r="C25" s="162" t="str">
        <f>VLOOKUP(B25,'пр.взвешивания'!C10:F31,2,FALSE)</f>
        <v>01.11.93 кмс</v>
      </c>
      <c r="D25" s="169" t="str">
        <f>VLOOKUP(C25,'пр.взвешивания'!D10:G31,2,FALSE)</f>
        <v>Москва МКС</v>
      </c>
      <c r="E25" s="60">
        <v>0</v>
      </c>
      <c r="F25" s="63">
        <v>0</v>
      </c>
      <c r="G25" s="64"/>
      <c r="H25" s="171">
        <f>SUM(E25:G25)</f>
        <v>0</v>
      </c>
      <c r="I25" s="173">
        <v>3</v>
      </c>
      <c r="J25" s="54"/>
      <c r="K25" s="54"/>
      <c r="L25" s="54"/>
      <c r="M25" s="54"/>
      <c r="N25" s="54"/>
      <c r="O25" s="69"/>
      <c r="P25" s="69"/>
      <c r="Q25" s="54"/>
      <c r="R25" s="54"/>
      <c r="S25" s="54"/>
      <c r="T25" s="54"/>
      <c r="U25" s="30"/>
    </row>
    <row r="26" spans="1:21" ht="13.5" thickBot="1">
      <c r="A26" s="159"/>
      <c r="B26" s="161"/>
      <c r="C26" s="163"/>
      <c r="D26" s="170"/>
      <c r="E26" s="65">
        <f>HYPERLINK(круги!O14)</f>
      </c>
      <c r="F26" s="66">
        <f>HYPERLINK(круги!P19)</f>
      </c>
      <c r="G26" s="67"/>
      <c r="H26" s="172"/>
      <c r="I26" s="174"/>
      <c r="J26" s="54"/>
      <c r="K26" s="157">
        <v>6</v>
      </c>
      <c r="L26" s="153" t="str">
        <f>VLOOKUP(K26,'пр.взвешивания'!B6:E27,2,FALSE)</f>
        <v>КУЛЬНЕВА Алла Александровна</v>
      </c>
      <c r="M26" s="154" t="str">
        <f>VLOOKUP(L26,'пр.взвешивания'!C6:F27,2,FALSE)</f>
        <v>17.04.91  мс</v>
      </c>
      <c r="N26" s="155" t="str">
        <f>VLOOKUP(M26,'пр.взвешивания'!D6:G27,2,FALSE)</f>
        <v>СФО Новосибирская Новосибирск МО</v>
      </c>
      <c r="O26" s="275"/>
      <c r="P26" s="275"/>
      <c r="Q26" s="276"/>
      <c r="R26" s="276"/>
      <c r="S26" s="54"/>
      <c r="T26" s="54"/>
      <c r="U26" s="30"/>
    </row>
    <row r="27" spans="1:21" ht="15" customHeight="1" thickBot="1">
      <c r="A27" s="68" t="s">
        <v>12</v>
      </c>
      <c r="B27" s="54"/>
      <c r="C27" s="54"/>
      <c r="D27" s="54"/>
      <c r="E27" s="69"/>
      <c r="F27" s="69"/>
      <c r="G27" s="69"/>
      <c r="H27" s="54"/>
      <c r="I27" s="54"/>
      <c r="J27" s="54"/>
      <c r="K27" s="150"/>
      <c r="L27" s="145"/>
      <c r="M27" s="147"/>
      <c r="N27" s="151"/>
      <c r="O27" s="277" t="s">
        <v>40</v>
      </c>
      <c r="P27" s="275"/>
      <c r="Q27" s="276"/>
      <c r="R27" s="276"/>
      <c r="S27" s="54"/>
      <c r="T27" s="54"/>
      <c r="U27" s="30"/>
    </row>
    <row r="28" spans="1:21" ht="12.75" customHeight="1" thickBot="1">
      <c r="A28" s="164">
        <v>10</v>
      </c>
      <c r="B28" s="165" t="str">
        <f>VLOOKUP(A28,'пр.взвешивания'!B6:E27,2,FALSE)</f>
        <v>КОВЫЛИНА  Екатерина Александровна</v>
      </c>
      <c r="C28" s="167" t="str">
        <f>VLOOKUP(B28,'пр.взвешивания'!C6:F27,2,FALSE)</f>
        <v>09.03.91 мс</v>
      </c>
      <c r="D28" s="176" t="str">
        <f>VLOOKUP(C28,'пр.взвешивания'!D6:G27,2,FALSE)</f>
        <v>Москва МО</v>
      </c>
      <c r="E28" s="51"/>
      <c r="F28" s="71">
        <v>0</v>
      </c>
      <c r="G28" s="54"/>
      <c r="H28" s="177">
        <f>SUM(E28:G28)</f>
        <v>0</v>
      </c>
      <c r="I28" s="178">
        <v>2</v>
      </c>
      <c r="J28" s="54"/>
      <c r="K28" s="143">
        <v>11</v>
      </c>
      <c r="L28" s="145" t="str">
        <f>VLOOKUP(K28,'пр.взвешивания'!B8:E29,2,FALSE)</f>
        <v>КОЛЕСНИКОВА Анастасия Юрьевна</v>
      </c>
      <c r="M28" s="147" t="str">
        <f>VLOOKUP(L28,'пр.взвешивания'!C8:F29,2,FALSE)</f>
        <v>06.02.92 кмс</v>
      </c>
      <c r="N28" s="151" t="str">
        <f>VLOOKUP(M28,'пр.взвешивания'!D8:G29,2,FALSE)</f>
        <v>ПФО Оренбургская Бузулук МО</v>
      </c>
      <c r="O28" s="278" t="s">
        <v>105</v>
      </c>
      <c r="P28" s="279"/>
      <c r="Q28" s="276"/>
      <c r="R28" s="276"/>
      <c r="S28" s="54"/>
      <c r="T28" s="54"/>
      <c r="U28" s="30"/>
    </row>
    <row r="29" spans="1:21" ht="13.5" thickBot="1">
      <c r="A29" s="158"/>
      <c r="B29" s="166"/>
      <c r="C29" s="168"/>
      <c r="D29" s="175"/>
      <c r="E29" s="55"/>
      <c r="F29" s="73">
        <f>HYPERLINK(круги!P29)</f>
      </c>
      <c r="G29" s="54"/>
      <c r="H29" s="171"/>
      <c r="I29" s="173"/>
      <c r="J29" s="54"/>
      <c r="K29" s="144"/>
      <c r="L29" s="148"/>
      <c r="M29" s="149"/>
      <c r="N29" s="156"/>
      <c r="O29" s="275"/>
      <c r="P29" s="280"/>
      <c r="Q29" s="277" t="s">
        <v>41</v>
      </c>
      <c r="R29" s="276"/>
      <c r="S29" s="54"/>
      <c r="T29" s="54"/>
      <c r="U29" s="30"/>
    </row>
    <row r="30" spans="1:21" ht="12.75" customHeight="1" thickBot="1">
      <c r="A30" s="158">
        <v>11</v>
      </c>
      <c r="B30" s="160" t="str">
        <f>VLOOKUP(A30,'пр.взвешивания'!B8:E29,2,FALSE)</f>
        <v>КОЛЕСНИКОВА Анастасия Юрьевна</v>
      </c>
      <c r="C30" s="162" t="str">
        <f>VLOOKUP(B30,'пр.взвешивания'!C8:F29,2,FALSE)</f>
        <v>06.02.92 кмс</v>
      </c>
      <c r="D30" s="169" t="str">
        <f>VLOOKUP(C30,'пр.взвешивания'!D8:G29,2,FALSE)</f>
        <v>ПФО Оренбургская Бузулук МО</v>
      </c>
      <c r="E30" s="60">
        <v>3</v>
      </c>
      <c r="F30" s="74"/>
      <c r="G30" s="54"/>
      <c r="H30" s="171">
        <f>SUM(E30:G30)</f>
        <v>3</v>
      </c>
      <c r="I30" s="173">
        <v>1</v>
      </c>
      <c r="J30" s="54"/>
      <c r="K30" s="152">
        <v>8</v>
      </c>
      <c r="L30" s="153" t="str">
        <f>VLOOKUP(K30,'пр.взвешивания'!B10:E31,2,FALSE)</f>
        <v>ГОЛОВИНА Ирина Александровна</v>
      </c>
      <c r="M30" s="154" t="str">
        <f>VLOOKUP(L30,'пр.взвешивания'!C10:F31,2,FALSE)</f>
        <v>02.06.91 кмс</v>
      </c>
      <c r="N30" s="155" t="str">
        <f>VLOOKUP(M30,'пр.взвешивания'!D10:G31,2,FALSE)</f>
        <v>ЮФО Краснодарский Анапа МО</v>
      </c>
      <c r="O30" s="275"/>
      <c r="P30" s="281"/>
      <c r="Q30" s="278" t="s">
        <v>106</v>
      </c>
      <c r="R30" s="276"/>
      <c r="S30" s="54"/>
      <c r="T30" s="54"/>
      <c r="U30" s="30"/>
    </row>
    <row r="31" spans="1:21" ht="13.5" thickBot="1">
      <c r="A31" s="159"/>
      <c r="B31" s="161"/>
      <c r="C31" s="163"/>
      <c r="D31" s="170"/>
      <c r="E31" s="75">
        <f>HYPERLINK(круги!P31)</f>
      </c>
      <c r="F31" s="72"/>
      <c r="G31" s="54"/>
      <c r="H31" s="172"/>
      <c r="I31" s="174"/>
      <c r="J31" s="54"/>
      <c r="K31" s="150"/>
      <c r="L31" s="145"/>
      <c r="M31" s="147"/>
      <c r="N31" s="151"/>
      <c r="O31" s="277" t="s">
        <v>41</v>
      </c>
      <c r="P31" s="282"/>
      <c r="Q31" s="276"/>
      <c r="R31" s="276"/>
      <c r="S31" s="54"/>
      <c r="T31" s="54"/>
      <c r="U31" s="30"/>
    </row>
    <row r="32" spans="1:21" ht="13.5" thickBot="1">
      <c r="A32" s="5"/>
      <c r="B32" s="54"/>
      <c r="C32" s="54"/>
      <c r="D32" s="54"/>
      <c r="E32" s="54"/>
      <c r="F32" s="54"/>
      <c r="G32" s="54"/>
      <c r="H32" s="54"/>
      <c r="I32" s="54"/>
      <c r="J32" s="54"/>
      <c r="K32" s="143">
        <v>2</v>
      </c>
      <c r="L32" s="145" t="str">
        <f>VLOOKUP(K32,'пр.взвешивания'!B6:G27,2,FALSE)</f>
        <v>БАРДАКОВА Наталья Андреевна</v>
      </c>
      <c r="M32" s="145" t="str">
        <f>VLOOKUP(L32,'пр.взвешивания'!C6:H27,2,FALSE)</f>
        <v>22.02.91 кмс</v>
      </c>
      <c r="N32" s="145" t="str">
        <f>VLOOKUP(M32,'пр.взвешивания'!D6:I27,2,FALSE)</f>
        <v>ЮФО Краснодарски Лабинск МО</v>
      </c>
      <c r="O32" s="278" t="s">
        <v>106</v>
      </c>
      <c r="P32" s="275"/>
      <c r="Q32" s="276"/>
      <c r="R32" s="276"/>
      <c r="S32" s="54"/>
      <c r="T32" s="54"/>
      <c r="U32" s="30"/>
    </row>
    <row r="33" spans="1:21" ht="13.5" thickBot="1">
      <c r="A33" s="5"/>
      <c r="B33" s="54"/>
      <c r="C33" s="54"/>
      <c r="D33" s="54"/>
      <c r="E33" s="54"/>
      <c r="F33" s="54"/>
      <c r="G33" s="54"/>
      <c r="H33" s="54"/>
      <c r="I33" s="54"/>
      <c r="J33" s="54"/>
      <c r="K33" s="144"/>
      <c r="L33" s="146"/>
      <c r="M33" s="146"/>
      <c r="N33" s="146"/>
      <c r="O33" s="275"/>
      <c r="P33" s="275"/>
      <c r="Q33" s="276"/>
      <c r="R33" s="276"/>
      <c r="S33" s="54"/>
      <c r="T33" s="54"/>
      <c r="U33" s="30"/>
    </row>
    <row r="34" spans="1:20" ht="16.5">
      <c r="A34" s="76" t="str">
        <f>HYPERLINK('[2]реквизиты'!$A$6)</f>
        <v>Гл. судья, судья МК</v>
      </c>
      <c r="B34" s="77"/>
      <c r="C34" s="77"/>
      <c r="D34" s="5"/>
      <c r="E34" s="78"/>
      <c r="F34" s="78"/>
      <c r="G34" s="79" t="str">
        <f>HYPERLINK('[2]реквизиты'!$G$6)</f>
        <v>О.Р. Перминов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77"/>
      <c r="B35" s="77"/>
      <c r="C35" s="80"/>
      <c r="D35" s="7"/>
      <c r="E35" s="81"/>
      <c r="F35" s="81"/>
      <c r="G35" s="82" t="str">
        <f>HYPERLINK('[2]реквизиты'!$G$7)</f>
        <v>/г. Н. Тагил/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83"/>
      <c r="B36" s="83"/>
      <c r="C36" s="84"/>
      <c r="D36" s="7"/>
      <c r="E36" s="7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6.5">
      <c r="A37" s="76" t="str">
        <f>HYPERLINK('[3]реквизиты'!$A$22)</f>
        <v>Гл. секретарь, судья МК</v>
      </c>
      <c r="B37" s="77"/>
      <c r="C37" s="80"/>
      <c r="D37" s="7"/>
      <c r="E37" s="81"/>
      <c r="F37" s="81"/>
      <c r="G37" s="79" t="str">
        <f>HYPERLINK('[2]реквизиты'!$G$8)</f>
        <v>Н.Ю. Глушкова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>
      <c r="A38" s="83"/>
      <c r="B38" s="83"/>
      <c r="C38" s="84"/>
      <c r="D38" s="7"/>
      <c r="E38" s="7"/>
      <c r="F38" s="7"/>
      <c r="G38" s="82" t="str">
        <f>HYPERLINK('[2]реквизиты'!$G$9)</f>
        <v>/г. Рязань/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62" spans="16:18" ht="12.75">
      <c r="P62" s="18"/>
      <c r="Q62" s="18"/>
      <c r="R62" s="18"/>
    </row>
    <row r="63" spans="16:18" ht="12.75">
      <c r="P63" s="21"/>
      <c r="Q63" s="19"/>
      <c r="R63" s="18"/>
    </row>
    <row r="64" spans="16:18" ht="12.75">
      <c r="P64" s="20"/>
      <c r="Q64" s="18"/>
      <c r="R64" s="18"/>
    </row>
    <row r="65" spans="16:18" ht="12.75">
      <c r="P65" s="20"/>
      <c r="Q65" s="18"/>
      <c r="R65" s="18"/>
    </row>
    <row r="66" spans="16:18" ht="12.75">
      <c r="P66" s="28"/>
      <c r="Q66" s="18"/>
      <c r="R66" s="18"/>
    </row>
    <row r="67" spans="16:18" ht="12.75">
      <c r="P67" s="20"/>
      <c r="Q67" s="18"/>
      <c r="R67" s="21"/>
    </row>
    <row r="68" spans="16:18" ht="12.75">
      <c r="P68" s="20"/>
      <c r="Q68" s="19"/>
      <c r="R68" s="18"/>
    </row>
    <row r="69" spans="16:18" ht="12.75">
      <c r="P69" s="20"/>
      <c r="Q69" s="19"/>
      <c r="R69" s="18"/>
    </row>
    <row r="70" spans="16:18" ht="12.75">
      <c r="P70" s="21"/>
      <c r="Q70" s="19"/>
      <c r="R70" s="18"/>
    </row>
    <row r="71" spans="14:18" ht="12.75">
      <c r="N71" s="21"/>
      <c r="O71" s="18"/>
      <c r="P71" s="21"/>
      <c r="Q71" s="19"/>
      <c r="R71" s="18"/>
    </row>
    <row r="72" ht="12.75">
      <c r="P72" s="27"/>
    </row>
    <row r="73" ht="12.75">
      <c r="P73" s="27"/>
    </row>
  </sheetData>
  <mergeCells count="150"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  <mergeCell ref="B7:B8"/>
    <mergeCell ref="C7:C8"/>
    <mergeCell ref="B5:B6"/>
    <mergeCell ref="C5:C6"/>
    <mergeCell ref="K11:K12"/>
    <mergeCell ref="K9:K10"/>
    <mergeCell ref="L11:L12"/>
    <mergeCell ref="A9:A10"/>
    <mergeCell ref="D11:D12"/>
    <mergeCell ref="H11:H12"/>
    <mergeCell ref="I11:I12"/>
    <mergeCell ref="A11:A12"/>
    <mergeCell ref="B11:B12"/>
    <mergeCell ref="C11:C12"/>
    <mergeCell ref="M13:M14"/>
    <mergeCell ref="N13:N14"/>
    <mergeCell ref="K16:K17"/>
    <mergeCell ref="L16:L17"/>
    <mergeCell ref="M16:M17"/>
    <mergeCell ref="L13:L14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H30:H31"/>
    <mergeCell ref="H14:H15"/>
    <mergeCell ref="I14:I15"/>
    <mergeCell ref="H16:H17"/>
    <mergeCell ref="I16:I17"/>
    <mergeCell ref="H18:H19"/>
    <mergeCell ref="I18:I19"/>
    <mergeCell ref="A14:A15"/>
    <mergeCell ref="B14:B15"/>
    <mergeCell ref="C14:C15"/>
    <mergeCell ref="D14:D15"/>
    <mergeCell ref="A16:A17"/>
    <mergeCell ref="B16:B17"/>
    <mergeCell ref="C21:C22"/>
    <mergeCell ref="D21:D22"/>
    <mergeCell ref="A18:A19"/>
    <mergeCell ref="B18:B19"/>
    <mergeCell ref="C18:C19"/>
    <mergeCell ref="D18:D19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T18:T19"/>
    <mergeCell ref="S20:S21"/>
    <mergeCell ref="N16:N17"/>
    <mergeCell ref="T20:T21"/>
    <mergeCell ref="S16:S17"/>
    <mergeCell ref="N20:N21"/>
    <mergeCell ref="T16:T17"/>
    <mergeCell ref="K22:K23"/>
    <mergeCell ref="L22:L23"/>
    <mergeCell ref="M22:M23"/>
    <mergeCell ref="M26:M27"/>
    <mergeCell ref="N26:N27"/>
    <mergeCell ref="S22:S23"/>
    <mergeCell ref="T22:T23"/>
    <mergeCell ref="N22:N23"/>
    <mergeCell ref="K18:K19"/>
    <mergeCell ref="L18:L19"/>
    <mergeCell ref="N32:N33"/>
    <mergeCell ref="K30:K31"/>
    <mergeCell ref="L30:L31"/>
    <mergeCell ref="M30:M31"/>
    <mergeCell ref="N30:N31"/>
    <mergeCell ref="N28:N29"/>
    <mergeCell ref="K26:K27"/>
    <mergeCell ref="L26:L27"/>
    <mergeCell ref="K32:K33"/>
    <mergeCell ref="L32:L33"/>
    <mergeCell ref="M32:M33"/>
    <mergeCell ref="K28:K29"/>
    <mergeCell ref="L28:L29"/>
    <mergeCell ref="M28:M29"/>
    <mergeCell ref="N5:N6"/>
    <mergeCell ref="O5:R5"/>
    <mergeCell ref="S5:S6"/>
    <mergeCell ref="T5:T6"/>
    <mergeCell ref="S13:S14"/>
    <mergeCell ref="T13:T14"/>
    <mergeCell ref="S9:S10"/>
    <mergeCell ref="T9:T10"/>
    <mergeCell ref="N11:N12"/>
    <mergeCell ref="S11:S12"/>
    <mergeCell ref="T11:T12"/>
    <mergeCell ref="M7:M8"/>
    <mergeCell ref="N7:N8"/>
    <mergeCell ref="S7:S8"/>
    <mergeCell ref="T7:T8"/>
    <mergeCell ref="N9:N10"/>
    <mergeCell ref="L2:T2"/>
    <mergeCell ref="Q4:T4"/>
    <mergeCell ref="C4:N4"/>
    <mergeCell ref="B2:I2"/>
    <mergeCell ref="K3:T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G63">
      <selection activeCell="I58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90" t="s">
        <v>31</v>
      </c>
      <c r="B1" s="190"/>
      <c r="C1" s="190"/>
      <c r="D1" s="190"/>
      <c r="E1" s="190"/>
      <c r="F1" s="190"/>
      <c r="G1" s="190"/>
      <c r="H1" s="190"/>
      <c r="I1" s="190" t="s">
        <v>31</v>
      </c>
      <c r="J1" s="190"/>
      <c r="K1" s="190"/>
      <c r="L1" s="190"/>
      <c r="M1" s="190"/>
      <c r="N1" s="190"/>
      <c r="O1" s="190"/>
      <c r="P1" s="190"/>
      <c r="Q1" s="5"/>
    </row>
    <row r="2" spans="1:17" ht="25.5" customHeight="1">
      <c r="A2" s="4" t="s">
        <v>9</v>
      </c>
      <c r="B2" s="4" t="s">
        <v>17</v>
      </c>
      <c r="C2" s="4"/>
      <c r="D2" s="4"/>
      <c r="E2" s="25" t="str">
        <f>'пр.взвешивания'!E3</f>
        <v>в.к.    72      к.г.</v>
      </c>
      <c r="F2" s="4"/>
      <c r="G2" s="4"/>
      <c r="H2" s="4"/>
      <c r="I2" s="4" t="s">
        <v>11</v>
      </c>
      <c r="J2" s="4" t="s">
        <v>17</v>
      </c>
      <c r="K2" s="4"/>
      <c r="L2" s="4"/>
      <c r="M2" s="25" t="str">
        <f>E2</f>
        <v>в.к.    72      к.г.</v>
      </c>
      <c r="N2" s="4"/>
      <c r="O2" s="4"/>
      <c r="P2" s="4"/>
      <c r="Q2" s="5"/>
    </row>
    <row r="3" spans="1:17" ht="12.75" customHeight="1">
      <c r="A3" s="182" t="s">
        <v>0</v>
      </c>
      <c r="B3" s="96" t="s">
        <v>1</v>
      </c>
      <c r="C3" s="96" t="s">
        <v>2</v>
      </c>
      <c r="D3" s="96" t="s">
        <v>3</v>
      </c>
      <c r="E3" s="96" t="s">
        <v>13</v>
      </c>
      <c r="F3" s="96" t="s">
        <v>14</v>
      </c>
      <c r="G3" s="96" t="s">
        <v>15</v>
      </c>
      <c r="H3" s="96" t="s">
        <v>16</v>
      </c>
      <c r="I3" s="182" t="s">
        <v>0</v>
      </c>
      <c r="J3" s="96" t="s">
        <v>1</v>
      </c>
      <c r="K3" s="96" t="s">
        <v>2</v>
      </c>
      <c r="L3" s="96" t="s">
        <v>3</v>
      </c>
      <c r="M3" s="96" t="s">
        <v>13</v>
      </c>
      <c r="N3" s="96" t="s">
        <v>14</v>
      </c>
      <c r="O3" s="96" t="s">
        <v>15</v>
      </c>
      <c r="P3" s="96" t="s">
        <v>16</v>
      </c>
      <c r="Q3" s="5"/>
    </row>
    <row r="4" spans="1:17" ht="12.75">
      <c r="A4" s="96"/>
      <c r="B4" s="97"/>
      <c r="C4" s="97"/>
      <c r="D4" s="97"/>
      <c r="E4" s="97"/>
      <c r="F4" s="97"/>
      <c r="G4" s="97"/>
      <c r="H4" s="97"/>
      <c r="I4" s="96"/>
      <c r="J4" s="97"/>
      <c r="K4" s="97"/>
      <c r="L4" s="97"/>
      <c r="M4" s="97"/>
      <c r="N4" s="97"/>
      <c r="O4" s="97"/>
      <c r="P4" s="97"/>
      <c r="Q4" s="5"/>
    </row>
    <row r="5" spans="1:18" ht="12.75" customHeight="1">
      <c r="A5" s="182">
        <v>1</v>
      </c>
      <c r="B5" s="183" t="str">
        <f>VLOOKUP(A5,'пр.взвешивания'!B6:E27,2,FALSE)</f>
        <v>МАТЕВОСЯН Гаянэ Гамлетовна</v>
      </c>
      <c r="C5" s="183" t="str">
        <f>VLOOKUP(B5,'пр.взвешивания'!C6:F27,2,FALSE)</f>
        <v>15.04.91 кмс</v>
      </c>
      <c r="D5" s="183" t="str">
        <f>VLOOKUP(C5,'пр.взвешивания'!D6:G27,2,FALSE)</f>
        <v>Москва МО</v>
      </c>
      <c r="E5" s="195"/>
      <c r="F5" s="201"/>
      <c r="G5" s="199"/>
      <c r="H5" s="96"/>
      <c r="I5" s="182">
        <v>7</v>
      </c>
      <c r="J5" s="183" t="str">
        <f>VLOOKUP(I5,'пр.взвешивания'!B6:E27,2,FALSE)</f>
        <v>ТРЕФИЛОВА Мария Владимировна</v>
      </c>
      <c r="K5" s="183" t="str">
        <f>VLOOKUP(J5,'пр.взвешивания'!C6:F27,2,FALSE)</f>
        <v>11.02.91 мс</v>
      </c>
      <c r="L5" s="183" t="str">
        <f>VLOOKUP(K5,'пр.взвешивания'!D6:G27,2,FALSE)</f>
        <v>ЦФО Московская Коломна МО</v>
      </c>
      <c r="M5" s="96"/>
      <c r="N5" s="96"/>
      <c r="O5" s="96"/>
      <c r="P5" s="96"/>
      <c r="Q5" s="5"/>
      <c r="R5" s="6"/>
    </row>
    <row r="6" spans="1:18" ht="12.75">
      <c r="A6" s="182"/>
      <c r="B6" s="184"/>
      <c r="C6" s="184"/>
      <c r="D6" s="184"/>
      <c r="E6" s="192"/>
      <c r="F6" s="202"/>
      <c r="G6" s="200"/>
      <c r="H6" s="97"/>
      <c r="I6" s="182"/>
      <c r="J6" s="184"/>
      <c r="K6" s="184"/>
      <c r="L6" s="184"/>
      <c r="M6" s="97"/>
      <c r="N6" s="97"/>
      <c r="O6" s="97"/>
      <c r="P6" s="97"/>
      <c r="Q6" s="5"/>
      <c r="R6" s="6"/>
    </row>
    <row r="7" spans="1:18" ht="12.75" customHeight="1">
      <c r="A7" s="96">
        <v>2</v>
      </c>
      <c r="B7" s="183" t="str">
        <f>VLOOKUP(A7,'пр.взвешивания'!B8:E29,2,FALSE)</f>
        <v>БАРДАКОВА Наталья Андреевна</v>
      </c>
      <c r="C7" s="183" t="str">
        <f>VLOOKUP(B7,'пр.взвешивания'!C8:F29,2,FALSE)</f>
        <v>22.02.91 кмс</v>
      </c>
      <c r="D7" s="183" t="str">
        <f>VLOOKUP(C7,'пр.взвешивания'!D8:G29,2,FALSE)</f>
        <v>ЮФО Краснодарски Лабинск МО</v>
      </c>
      <c r="E7" s="195"/>
      <c r="F7" s="195"/>
      <c r="G7" s="96"/>
      <c r="H7" s="96"/>
      <c r="I7" s="96">
        <v>8</v>
      </c>
      <c r="J7" s="183" t="str">
        <f>VLOOKUP(I7,'пр.взвешивания'!B8:E29,2,FALSE)</f>
        <v>ГОЛОВИНА Ирина Александровна</v>
      </c>
      <c r="K7" s="183" t="str">
        <f>VLOOKUP(J7,'пр.взвешивания'!C8:F29,2,FALSE)</f>
        <v>02.06.91 кмс</v>
      </c>
      <c r="L7" s="183" t="str">
        <f>VLOOKUP(K7,'пр.взвешивания'!D8:G29,2,FALSE)</f>
        <v>ЮФО Краснодарский Анапа МО</v>
      </c>
      <c r="M7" s="96"/>
      <c r="N7" s="96"/>
      <c r="O7" s="96"/>
      <c r="P7" s="96"/>
      <c r="Q7" s="5"/>
      <c r="R7" s="6"/>
    </row>
    <row r="8" spans="1:18" ht="13.5" thickBot="1">
      <c r="A8" s="188"/>
      <c r="B8" s="189"/>
      <c r="C8" s="189"/>
      <c r="D8" s="189"/>
      <c r="E8" s="196"/>
      <c r="F8" s="196"/>
      <c r="G8" s="188"/>
      <c r="H8" s="188"/>
      <c r="I8" s="188"/>
      <c r="J8" s="189"/>
      <c r="K8" s="189"/>
      <c r="L8" s="189"/>
      <c r="M8" s="188"/>
      <c r="N8" s="188"/>
      <c r="O8" s="188"/>
      <c r="P8" s="188"/>
      <c r="Q8" s="5"/>
      <c r="R8" s="6"/>
    </row>
    <row r="9" spans="1:18" ht="12.75" customHeight="1">
      <c r="A9" s="186">
        <v>3</v>
      </c>
      <c r="B9" s="187" t="str">
        <f>VLOOKUP(A9,'пр.взвешивания'!B10:E31,2,FALSE)</f>
        <v>ПРОКОФЬЕВА Виктория Степановна</v>
      </c>
      <c r="C9" s="187" t="str">
        <f>VLOOKUP(B9,'пр.взвешивания'!C10:F31,2,FALSE)</f>
        <v>13.11.91 кмс</v>
      </c>
      <c r="D9" s="187" t="str">
        <f>VLOOKUP(C9,'пр.взвешивания'!D10:G31,2,FALSE)</f>
        <v>Санкт-Петербург МО</v>
      </c>
      <c r="E9" s="185" t="s">
        <v>32</v>
      </c>
      <c r="F9" s="191"/>
      <c r="G9" s="185"/>
      <c r="H9" s="185"/>
      <c r="I9" s="186">
        <v>9</v>
      </c>
      <c r="J9" s="187" t="str">
        <f>VLOOKUP(I9,'пр.взвешивания'!B10:E31,2,FALSE)</f>
        <v>КУЗНЕЦОВА Анна Александровна</v>
      </c>
      <c r="K9" s="187" t="str">
        <f>VLOOKUP(J9,'пр.взвешивания'!C10:F31,2,FALSE)</f>
        <v>01.11.93 кмс</v>
      </c>
      <c r="L9" s="187" t="str">
        <f>VLOOKUP(K9,'пр.взвешивания'!D10:G31,2,FALSE)</f>
        <v>Москва МКС</v>
      </c>
      <c r="M9" s="185" t="s">
        <v>32</v>
      </c>
      <c r="N9" s="185"/>
      <c r="O9" s="185"/>
      <c r="P9" s="185"/>
      <c r="Q9" s="5"/>
      <c r="R9" s="6"/>
    </row>
    <row r="10" spans="1:18" ht="12.75">
      <c r="A10" s="97"/>
      <c r="B10" s="184"/>
      <c r="C10" s="184"/>
      <c r="D10" s="184"/>
      <c r="E10" s="97"/>
      <c r="F10" s="192"/>
      <c r="G10" s="97"/>
      <c r="H10" s="97"/>
      <c r="I10" s="97"/>
      <c r="J10" s="184"/>
      <c r="K10" s="184"/>
      <c r="L10" s="184"/>
      <c r="M10" s="97"/>
      <c r="N10" s="97"/>
      <c r="O10" s="97"/>
      <c r="P10" s="97"/>
      <c r="Q10" s="5"/>
      <c r="R10" s="6"/>
    </row>
    <row r="11" spans="1:18" ht="18" customHeight="1">
      <c r="A11" s="4" t="s">
        <v>9</v>
      </c>
      <c r="B11" s="4" t="s">
        <v>18</v>
      </c>
      <c r="C11" s="9"/>
      <c r="D11" s="9"/>
      <c r="E11" s="25" t="str">
        <f>E2</f>
        <v>в.к.    72      к.г.</v>
      </c>
      <c r="F11" s="5"/>
      <c r="G11" s="5"/>
      <c r="H11" s="5"/>
      <c r="I11" s="4" t="s">
        <v>11</v>
      </c>
      <c r="J11" s="4" t="s">
        <v>18</v>
      </c>
      <c r="K11" s="10"/>
      <c r="L11" s="10"/>
      <c r="M11" s="25" t="str">
        <f>M2</f>
        <v>в.к.    72      к.г.</v>
      </c>
      <c r="N11" s="5"/>
      <c r="O11" s="5"/>
      <c r="P11" s="5"/>
      <c r="Q11" s="5"/>
      <c r="R11" s="6"/>
    </row>
    <row r="12" spans="1:18" ht="12.75" customHeight="1">
      <c r="A12" s="182">
        <v>1</v>
      </c>
      <c r="B12" s="183" t="str">
        <f>VLOOKUP(A12,'пр.взвешивания'!B6:E27,2,FALSE)</f>
        <v>МАТЕВОСЯН Гаянэ Гамлетовна</v>
      </c>
      <c r="C12" s="183" t="str">
        <f>VLOOKUP(B12,'пр.взвешивания'!C6:F27,2,FALSE)</f>
        <v>15.04.91 кмс</v>
      </c>
      <c r="D12" s="183" t="str">
        <f>VLOOKUP(C12,'пр.взвешивания'!D6:G27,2,FALSE)</f>
        <v>Москва МО</v>
      </c>
      <c r="E12" s="195"/>
      <c r="F12" s="195"/>
      <c r="G12" s="199"/>
      <c r="H12" s="96"/>
      <c r="I12" s="182">
        <v>7</v>
      </c>
      <c r="J12" s="183" t="str">
        <f>VLOOKUP(I12,'пр.взвешивания'!B6:E27,2,FALSE)</f>
        <v>ТРЕФИЛОВА Мария Владимировна</v>
      </c>
      <c r="K12" s="183" t="str">
        <f>VLOOKUP(J12,'пр.взвешивания'!C6:F27,2,FALSE)</f>
        <v>11.02.91 мс</v>
      </c>
      <c r="L12" s="183" t="str">
        <f>VLOOKUP(K12,'пр.взвешивания'!D6:G27,2,FALSE)</f>
        <v>ЦФО Московская Коломна МО</v>
      </c>
      <c r="M12" s="96"/>
      <c r="N12" s="96"/>
      <c r="O12" s="96"/>
      <c r="P12" s="96"/>
      <c r="Q12" s="5"/>
      <c r="R12" s="6"/>
    </row>
    <row r="13" spans="1:18" ht="12.75">
      <c r="A13" s="182"/>
      <c r="B13" s="184"/>
      <c r="C13" s="184"/>
      <c r="D13" s="184"/>
      <c r="E13" s="192"/>
      <c r="F13" s="192"/>
      <c r="G13" s="200"/>
      <c r="H13" s="97"/>
      <c r="I13" s="182"/>
      <c r="J13" s="184"/>
      <c r="K13" s="184"/>
      <c r="L13" s="184"/>
      <c r="M13" s="97"/>
      <c r="N13" s="97"/>
      <c r="O13" s="97"/>
      <c r="P13" s="97"/>
      <c r="Q13" s="5"/>
      <c r="R13" s="6"/>
    </row>
    <row r="14" spans="1:18" ht="12.75" customHeight="1">
      <c r="A14" s="96">
        <v>3</v>
      </c>
      <c r="B14" s="183" t="str">
        <f>VLOOKUP(A14,'пр.взвешивания'!B8:E29,2,FALSE)</f>
        <v>ПРОКОФЬЕВА Виктория Степановна</v>
      </c>
      <c r="C14" s="183" t="str">
        <f>VLOOKUP(B14,'пр.взвешивания'!C8:F29,2,FALSE)</f>
        <v>13.11.91 кмс</v>
      </c>
      <c r="D14" s="183" t="str">
        <f>VLOOKUP(C14,'пр.взвешивания'!D8:G29,2,FALSE)</f>
        <v>Санкт-Петербург МО</v>
      </c>
      <c r="E14" s="195"/>
      <c r="F14" s="195"/>
      <c r="G14" s="96"/>
      <c r="H14" s="96"/>
      <c r="I14" s="96">
        <v>9</v>
      </c>
      <c r="J14" s="183" t="str">
        <f>VLOOKUP(I14,'пр.взвешивания'!B8:E29,2,FALSE)</f>
        <v>КУЗНЕЦОВА Анна Александровна</v>
      </c>
      <c r="K14" s="183" t="str">
        <f>VLOOKUP(J14,'пр.взвешивания'!C8:F29,2,FALSE)</f>
        <v>01.11.93 кмс</v>
      </c>
      <c r="L14" s="183" t="str">
        <f>VLOOKUP(K14,'пр.взвешивания'!D8:G29,2,FALSE)</f>
        <v>Москва МКС</v>
      </c>
      <c r="M14" s="96"/>
      <c r="N14" s="96"/>
      <c r="O14" s="96"/>
      <c r="P14" s="96"/>
      <c r="Q14" s="5"/>
      <c r="R14" s="6"/>
    </row>
    <row r="15" spans="1:18" ht="13.5" thickBot="1">
      <c r="A15" s="188"/>
      <c r="B15" s="189"/>
      <c r="C15" s="189"/>
      <c r="D15" s="189"/>
      <c r="E15" s="196"/>
      <c r="F15" s="196"/>
      <c r="G15" s="188"/>
      <c r="H15" s="188"/>
      <c r="I15" s="188"/>
      <c r="J15" s="189"/>
      <c r="K15" s="189"/>
      <c r="L15" s="189"/>
      <c r="M15" s="188"/>
      <c r="N15" s="188"/>
      <c r="O15" s="188"/>
      <c r="P15" s="188"/>
      <c r="Q15" s="5"/>
      <c r="R15" s="6"/>
    </row>
    <row r="16" spans="1:18" ht="12.75" customHeight="1">
      <c r="A16" s="186">
        <v>2</v>
      </c>
      <c r="B16" s="187" t="str">
        <f>VLOOKUP(A16,'пр.взвешивания'!B6:E27,2,FALSE)</f>
        <v>БАРДАКОВА Наталья Андреевна</v>
      </c>
      <c r="C16" s="187" t="str">
        <f>VLOOKUP(B16,'пр.взвешивания'!C6:F27,2,FALSE)</f>
        <v>22.02.91 кмс</v>
      </c>
      <c r="D16" s="187" t="str">
        <f>VLOOKUP(C16,'пр.взвешивания'!D6:G27,2,FALSE)</f>
        <v>ЮФО Краснодарски Лабинск МО</v>
      </c>
      <c r="E16" s="185" t="s">
        <v>32</v>
      </c>
      <c r="F16" s="191"/>
      <c r="G16" s="185"/>
      <c r="H16" s="185"/>
      <c r="I16" s="186">
        <v>8</v>
      </c>
      <c r="J16" s="187" t="str">
        <f>VLOOKUP(I16,'пр.взвешивания'!B10:E31,2,FALSE)</f>
        <v>ГОЛОВИНА Ирина Александровна</v>
      </c>
      <c r="K16" s="187" t="str">
        <f>VLOOKUP(J16,'пр.взвешивания'!C10:F31,2,FALSE)</f>
        <v>02.06.91 кмс</v>
      </c>
      <c r="L16" s="187" t="str">
        <f>VLOOKUP(K16,'пр.взвешивания'!D10:G31,2,FALSE)</f>
        <v>ЮФО Краснодарский Анапа МО</v>
      </c>
      <c r="M16" s="185" t="s">
        <v>32</v>
      </c>
      <c r="N16" s="185"/>
      <c r="O16" s="185"/>
      <c r="P16" s="185"/>
      <c r="Q16" s="5"/>
      <c r="R16" s="6"/>
    </row>
    <row r="17" spans="1:18" ht="12.75">
      <c r="A17" s="97"/>
      <c r="B17" s="184"/>
      <c r="C17" s="184"/>
      <c r="D17" s="184"/>
      <c r="E17" s="97"/>
      <c r="F17" s="192"/>
      <c r="G17" s="97"/>
      <c r="H17" s="97"/>
      <c r="I17" s="97"/>
      <c r="J17" s="184"/>
      <c r="K17" s="184"/>
      <c r="L17" s="184"/>
      <c r="M17" s="97"/>
      <c r="N17" s="97"/>
      <c r="O17" s="97"/>
      <c r="P17" s="97"/>
      <c r="Q17" s="5"/>
      <c r="R17" s="6"/>
    </row>
    <row r="18" spans="1:18" ht="21" customHeight="1">
      <c r="A18" s="4" t="s">
        <v>9</v>
      </c>
      <c r="B18" s="4" t="s">
        <v>19</v>
      </c>
      <c r="C18" s="9"/>
      <c r="D18" s="9"/>
      <c r="E18" s="25" t="str">
        <f>E11</f>
        <v>в.к.    72      к.г.</v>
      </c>
      <c r="F18" s="5"/>
      <c r="G18" s="5"/>
      <c r="H18" s="5"/>
      <c r="I18" s="4" t="s">
        <v>11</v>
      </c>
      <c r="J18" s="4" t="s">
        <v>19</v>
      </c>
      <c r="K18" s="10"/>
      <c r="L18" s="10"/>
      <c r="M18" s="5"/>
      <c r="N18" s="5"/>
      <c r="O18" s="5"/>
      <c r="P18" s="5"/>
      <c r="Q18" s="5"/>
      <c r="R18" s="6"/>
    </row>
    <row r="19" spans="1:18" ht="12.75" customHeight="1">
      <c r="A19" s="182">
        <v>3</v>
      </c>
      <c r="B19" s="183" t="str">
        <f>VLOOKUP(A19,'пр.взвешивания'!B6:E27,2,FALSE)</f>
        <v>ПРОКОФЬЕВА Виктория Степановна</v>
      </c>
      <c r="C19" s="183" t="str">
        <f>VLOOKUP(B19,'пр.взвешивания'!C6:F27,2,FALSE)</f>
        <v>13.11.91 кмс</v>
      </c>
      <c r="D19" s="183" t="str">
        <f>VLOOKUP(C19,'пр.взвешивания'!D6:G27,2,FALSE)</f>
        <v>Санкт-Петербург МО</v>
      </c>
      <c r="E19" s="195"/>
      <c r="F19" s="195"/>
      <c r="G19" s="96"/>
      <c r="H19" s="96"/>
      <c r="I19" s="182">
        <v>9</v>
      </c>
      <c r="J19" s="183" t="str">
        <f>VLOOKUP(I19,'пр.взвешивания'!B6:E27,2,FALSE)</f>
        <v>КУЗНЕЦОВА Анна Александровна</v>
      </c>
      <c r="K19" s="183" t="str">
        <f>VLOOKUP(J19,'пр.взвешивания'!C6:F27,2,FALSE)</f>
        <v>01.11.93 кмс</v>
      </c>
      <c r="L19" s="183" t="str">
        <f>VLOOKUP(K19,'пр.взвешивания'!D6:G27,2,FALSE)</f>
        <v>Москва МКС</v>
      </c>
      <c r="M19" s="96"/>
      <c r="N19" s="96"/>
      <c r="O19" s="96"/>
      <c r="P19" s="96"/>
      <c r="Q19" s="5"/>
      <c r="R19" s="6"/>
    </row>
    <row r="20" spans="1:18" ht="12.75">
      <c r="A20" s="182"/>
      <c r="B20" s="184"/>
      <c r="C20" s="184"/>
      <c r="D20" s="184"/>
      <c r="E20" s="192"/>
      <c r="F20" s="192"/>
      <c r="G20" s="97"/>
      <c r="H20" s="97"/>
      <c r="I20" s="182"/>
      <c r="J20" s="184"/>
      <c r="K20" s="184"/>
      <c r="L20" s="184"/>
      <c r="M20" s="97"/>
      <c r="N20" s="97"/>
      <c r="O20" s="97"/>
      <c r="P20" s="97"/>
      <c r="Q20" s="5"/>
      <c r="R20" s="6"/>
    </row>
    <row r="21" spans="1:18" ht="12.75" customHeight="1">
      <c r="A21" s="96">
        <v>2</v>
      </c>
      <c r="B21" s="183" t="str">
        <f>VLOOKUP(A21,'пр.взвешивания'!B8:E29,2,FALSE)</f>
        <v>БАРДАКОВА Наталья Андреевна</v>
      </c>
      <c r="C21" s="183" t="str">
        <f>VLOOKUP(B21,'пр.взвешивания'!C8:F29,2,FALSE)</f>
        <v>22.02.91 кмс</v>
      </c>
      <c r="D21" s="183" t="str">
        <f>VLOOKUP(C21,'пр.взвешивания'!D8:G29,2,FALSE)</f>
        <v>ЮФО Краснодарски Лабинск МО</v>
      </c>
      <c r="E21" s="195"/>
      <c r="F21" s="195"/>
      <c r="G21" s="96"/>
      <c r="H21" s="96"/>
      <c r="I21" s="96">
        <v>8</v>
      </c>
      <c r="J21" s="183" t="str">
        <f>VLOOKUP(I21,'пр.взвешивания'!B8:E29,2,FALSE)</f>
        <v>ГОЛОВИНА Ирина Александровна</v>
      </c>
      <c r="K21" s="183" t="str">
        <f>VLOOKUP(J21,'пр.взвешивания'!C8:F29,2,FALSE)</f>
        <v>02.06.91 кмс</v>
      </c>
      <c r="L21" s="183" t="str">
        <f>VLOOKUP(K21,'пр.взвешивания'!D8:G29,2,FALSE)</f>
        <v>ЮФО Краснодарский Анапа МО</v>
      </c>
      <c r="M21" s="96"/>
      <c r="N21" s="96"/>
      <c r="O21" s="96"/>
      <c r="P21" s="96"/>
      <c r="Q21" s="5"/>
      <c r="R21" s="6"/>
    </row>
    <row r="22" spans="1:18" ht="13.5" thickBot="1">
      <c r="A22" s="188"/>
      <c r="B22" s="189"/>
      <c r="C22" s="189"/>
      <c r="D22" s="189"/>
      <c r="E22" s="196"/>
      <c r="F22" s="196"/>
      <c r="G22" s="188"/>
      <c r="H22" s="188"/>
      <c r="I22" s="188"/>
      <c r="J22" s="189"/>
      <c r="K22" s="189"/>
      <c r="L22" s="189"/>
      <c r="M22" s="188"/>
      <c r="N22" s="188"/>
      <c r="O22" s="188"/>
      <c r="P22" s="188"/>
      <c r="Q22" s="5"/>
      <c r="R22" s="6"/>
    </row>
    <row r="23" spans="1:18" ht="12.75" customHeight="1">
      <c r="A23" s="186">
        <v>1</v>
      </c>
      <c r="B23" s="187" t="str">
        <f>VLOOKUP(A23,'пр.взвешивания'!B6:E27,2,FALSE)</f>
        <v>МАТЕВОСЯН Гаянэ Гамлетовна</v>
      </c>
      <c r="C23" s="187" t="str">
        <f>VLOOKUP(B23,'пр.взвешивания'!C6:F27,2,FALSE)</f>
        <v>15.04.91 кмс</v>
      </c>
      <c r="D23" s="187" t="str">
        <f>VLOOKUP(C23,'пр.взвешивания'!D6:G27,2,FALSE)</f>
        <v>Москва МО</v>
      </c>
      <c r="E23" s="185" t="s">
        <v>32</v>
      </c>
      <c r="F23" s="191"/>
      <c r="G23" s="185"/>
      <c r="H23" s="185"/>
      <c r="I23" s="186">
        <v>7</v>
      </c>
      <c r="J23" s="187" t="str">
        <f>VLOOKUP(I23,'пр.взвешивания'!B10:E31,2,FALSE)</f>
        <v>ТРЕФИЛОВА Мария Владимировна</v>
      </c>
      <c r="K23" s="187" t="str">
        <f>VLOOKUP(J23,'пр.взвешивания'!C10:F31,2,FALSE)</f>
        <v>11.02.91 мс</v>
      </c>
      <c r="L23" s="187" t="str">
        <f>VLOOKUP(K23,'пр.взвешивания'!D10:G31,2,FALSE)</f>
        <v>ЦФО Московская Коломна МО</v>
      </c>
      <c r="M23" s="185" t="s">
        <v>32</v>
      </c>
      <c r="N23" s="185"/>
      <c r="O23" s="185"/>
      <c r="P23" s="185"/>
      <c r="Q23" s="5"/>
      <c r="R23" s="6"/>
    </row>
    <row r="24" spans="1:18" ht="12.75">
      <c r="A24" s="97"/>
      <c r="B24" s="184"/>
      <c r="C24" s="184"/>
      <c r="D24" s="184"/>
      <c r="E24" s="97"/>
      <c r="F24" s="192"/>
      <c r="G24" s="97"/>
      <c r="H24" s="97"/>
      <c r="I24" s="97"/>
      <c r="J24" s="184"/>
      <c r="K24" s="184"/>
      <c r="L24" s="184"/>
      <c r="M24" s="97"/>
      <c r="N24" s="97"/>
      <c r="O24" s="97"/>
      <c r="P24" s="97"/>
      <c r="Q24" s="5"/>
      <c r="R24" s="6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0"/>
      <c r="L25" s="10"/>
      <c r="M25" s="5"/>
      <c r="N25" s="5"/>
      <c r="O25" s="5"/>
      <c r="P25" s="5"/>
      <c r="Q25" s="5"/>
      <c r="R25" s="6"/>
    </row>
    <row r="26" spans="1:18" ht="24.75" customHeight="1">
      <c r="A26" s="4" t="s">
        <v>10</v>
      </c>
      <c r="B26" s="4" t="s">
        <v>17</v>
      </c>
      <c r="C26" s="4"/>
      <c r="D26" s="4"/>
      <c r="E26" s="25" t="str">
        <f>E18</f>
        <v>в.к.    72      к.г.</v>
      </c>
      <c r="F26" s="4"/>
      <c r="G26" s="4"/>
      <c r="H26" s="4"/>
      <c r="I26" s="4" t="s">
        <v>12</v>
      </c>
      <c r="J26" s="4" t="s">
        <v>17</v>
      </c>
      <c r="K26" s="4"/>
      <c r="L26" s="4"/>
      <c r="M26" s="25" t="str">
        <f>M11</f>
        <v>в.к.    72      к.г.</v>
      </c>
      <c r="N26" s="4"/>
      <c r="O26" s="4"/>
      <c r="P26" s="4"/>
      <c r="Q26" s="5"/>
      <c r="R26" s="6"/>
    </row>
    <row r="27" spans="1:18" ht="12.75" customHeight="1">
      <c r="A27" s="182" t="s">
        <v>0</v>
      </c>
      <c r="B27" s="96" t="s">
        <v>1</v>
      </c>
      <c r="C27" s="96" t="s">
        <v>2</v>
      </c>
      <c r="D27" s="96" t="s">
        <v>3</v>
      </c>
      <c r="E27" s="96" t="s">
        <v>13</v>
      </c>
      <c r="F27" s="96" t="s">
        <v>14</v>
      </c>
      <c r="G27" s="96" t="s">
        <v>15</v>
      </c>
      <c r="H27" s="96" t="s">
        <v>16</v>
      </c>
      <c r="I27" s="182" t="s">
        <v>0</v>
      </c>
      <c r="J27" s="96" t="s">
        <v>1</v>
      </c>
      <c r="K27" s="96" t="s">
        <v>2</v>
      </c>
      <c r="L27" s="96" t="s">
        <v>3</v>
      </c>
      <c r="M27" s="96" t="s">
        <v>13</v>
      </c>
      <c r="N27" s="96" t="s">
        <v>14</v>
      </c>
      <c r="O27" s="96" t="s">
        <v>15</v>
      </c>
      <c r="P27" s="96" t="s">
        <v>16</v>
      </c>
      <c r="Q27" s="5"/>
      <c r="R27" s="6"/>
    </row>
    <row r="28" spans="1:18" ht="12.75">
      <c r="A28" s="96"/>
      <c r="B28" s="97"/>
      <c r="C28" s="97"/>
      <c r="D28" s="97"/>
      <c r="E28" s="97"/>
      <c r="F28" s="97"/>
      <c r="G28" s="97"/>
      <c r="H28" s="97"/>
      <c r="I28" s="96"/>
      <c r="J28" s="97"/>
      <c r="K28" s="97"/>
      <c r="L28" s="97"/>
      <c r="M28" s="97"/>
      <c r="N28" s="97"/>
      <c r="O28" s="97"/>
      <c r="P28" s="97"/>
      <c r="Q28" s="5"/>
      <c r="R28" s="6"/>
    </row>
    <row r="29" spans="1:18" ht="12.75" customHeight="1">
      <c r="A29" s="182">
        <v>4</v>
      </c>
      <c r="B29" s="183" t="str">
        <f>VLOOKUP(A29,'пр.взвешивания'!B6:E27,2,FALSE)</f>
        <v>ИСАЕВА Ксения Владимировна</v>
      </c>
      <c r="C29" s="183" t="str">
        <f>VLOOKUP(B29,'пр.взвешивания'!C6:F27,2,FALSE)</f>
        <v>21.07.93 кмс</v>
      </c>
      <c r="D29" s="183" t="str">
        <f>VLOOKUP(C29,'пр.взвешивания'!D6:G27,2,FALSE)</f>
        <v>ЦФО Московская Можайск Д</v>
      </c>
      <c r="E29" s="195"/>
      <c r="F29" s="195"/>
      <c r="G29" s="96"/>
      <c r="H29" s="96"/>
      <c r="I29" s="182">
        <v>10</v>
      </c>
      <c r="J29" s="183" t="str">
        <f>VLOOKUP(I29,'пр.взвешивания'!B6:E27,2,FALSE)</f>
        <v>КОВЫЛИНА  Екатерина Александровна</v>
      </c>
      <c r="K29" s="183" t="str">
        <f>VLOOKUP(J29,'пр.взвешивания'!C6:F27,2,FALSE)</f>
        <v>09.03.91 мс</v>
      </c>
      <c r="L29" s="183" t="str">
        <f>VLOOKUP(K29,'пр.взвешивания'!D6:G27,2,FALSE)</f>
        <v>Москва МО</v>
      </c>
      <c r="M29" s="96"/>
      <c r="N29" s="96"/>
      <c r="O29" s="96"/>
      <c r="P29" s="96"/>
      <c r="Q29" s="5"/>
      <c r="R29" s="6"/>
    </row>
    <row r="30" spans="1:18" ht="12.75">
      <c r="A30" s="182"/>
      <c r="B30" s="184"/>
      <c r="C30" s="184"/>
      <c r="D30" s="184"/>
      <c r="E30" s="192"/>
      <c r="F30" s="192"/>
      <c r="G30" s="97"/>
      <c r="H30" s="97"/>
      <c r="I30" s="182"/>
      <c r="J30" s="184"/>
      <c r="K30" s="184"/>
      <c r="L30" s="184"/>
      <c r="M30" s="97"/>
      <c r="N30" s="97"/>
      <c r="O30" s="97"/>
      <c r="P30" s="97"/>
      <c r="Q30" s="5"/>
      <c r="R30" s="6"/>
    </row>
    <row r="31" spans="1:18" ht="12.75" customHeight="1">
      <c r="A31" s="96">
        <v>5</v>
      </c>
      <c r="B31" s="183" t="str">
        <f>VLOOKUP(A31,'пр.взвешивания'!B8:E29,2,FALSE)</f>
        <v>САЛПАГАРОВА Фарида Магометовна</v>
      </c>
      <c r="C31" s="183" t="str">
        <f>VLOOKUP(B31,'пр.взвешивания'!C8:F29,2,FALSE)</f>
        <v>22.03.92 кмс</v>
      </c>
      <c r="D31" s="183" t="str">
        <f>VLOOKUP(C31,'пр.взвешивания'!D8:G29,2,FALSE)</f>
        <v>Москва С-70 Д</v>
      </c>
      <c r="E31" s="195"/>
      <c r="F31" s="195"/>
      <c r="G31" s="96"/>
      <c r="H31" s="96"/>
      <c r="I31" s="182">
        <v>11</v>
      </c>
      <c r="J31" s="183" t="str">
        <f>VLOOKUP(I31,'пр.взвешивания'!B8:E29,2,FALSE)</f>
        <v>КОЛЕСНИКОВА Анастасия Юрьевна</v>
      </c>
      <c r="K31" s="183" t="str">
        <f>VLOOKUP(J31,'пр.взвешивания'!C8:F29,2,FALSE)</f>
        <v>06.02.92 кмс</v>
      </c>
      <c r="L31" s="183" t="str">
        <f>VLOOKUP(K31,'пр.взвешивания'!D8:G29,2,FALSE)</f>
        <v>ПФО Оренбургская Бузулук МО</v>
      </c>
      <c r="M31" s="96"/>
      <c r="N31" s="96"/>
      <c r="O31" s="96"/>
      <c r="P31" s="96"/>
      <c r="Q31" s="5"/>
      <c r="R31" s="6"/>
    </row>
    <row r="32" spans="1:18" ht="13.5" thickBot="1">
      <c r="A32" s="188"/>
      <c r="B32" s="189"/>
      <c r="C32" s="189"/>
      <c r="D32" s="189"/>
      <c r="E32" s="196"/>
      <c r="F32" s="196"/>
      <c r="G32" s="188"/>
      <c r="H32" s="188"/>
      <c r="I32" s="182"/>
      <c r="J32" s="184"/>
      <c r="K32" s="184"/>
      <c r="L32" s="184"/>
      <c r="M32" s="97"/>
      <c r="N32" s="97"/>
      <c r="O32" s="97"/>
      <c r="P32" s="97"/>
      <c r="Q32" s="5"/>
      <c r="R32" s="6"/>
    </row>
    <row r="33" spans="1:18" ht="12.75" customHeight="1">
      <c r="A33" s="186">
        <v>6</v>
      </c>
      <c r="B33" s="187" t="str">
        <f>VLOOKUP(A33,'пр.взвешивания'!B10:E31,2,FALSE)</f>
        <v>КУЛЬНЕВА Алла Александровна</v>
      </c>
      <c r="C33" s="187" t="str">
        <f>VLOOKUP(B33,'пр.взвешивания'!C10:F31,2,FALSE)</f>
        <v>17.04.91  мс</v>
      </c>
      <c r="D33" s="187" t="str">
        <f>VLOOKUP(C33,'пр.взвешивания'!D10:G31,2,FALSE)</f>
        <v>СФО Новосибирская Новосибирск МО</v>
      </c>
      <c r="E33" s="185" t="s">
        <v>32</v>
      </c>
      <c r="F33" s="191"/>
      <c r="G33" s="185"/>
      <c r="H33" s="193"/>
      <c r="Q33" s="5"/>
      <c r="R33" s="6"/>
    </row>
    <row r="34" spans="1:18" ht="12.75">
      <c r="A34" s="97"/>
      <c r="B34" s="184"/>
      <c r="C34" s="184"/>
      <c r="D34" s="184"/>
      <c r="E34" s="97"/>
      <c r="F34" s="192"/>
      <c r="G34" s="97"/>
      <c r="H34" s="194"/>
      <c r="Q34" s="5"/>
      <c r="R34" s="6"/>
    </row>
    <row r="35" spans="1:18" ht="25.5" customHeight="1">
      <c r="A35" s="4" t="s">
        <v>10</v>
      </c>
      <c r="B35" s="4" t="s">
        <v>18</v>
      </c>
      <c r="C35" s="10"/>
      <c r="D35" s="10"/>
      <c r="E35" s="25" t="str">
        <f>E26</f>
        <v>в.к.    72      к.г.</v>
      </c>
      <c r="F35" s="5"/>
      <c r="G35" s="5"/>
      <c r="H35" s="5"/>
      <c r="Q35" s="5"/>
      <c r="R35" s="6"/>
    </row>
    <row r="36" spans="1:18" ht="12.75" customHeight="1">
      <c r="A36" s="182">
        <v>4</v>
      </c>
      <c r="B36" s="183" t="str">
        <f>VLOOKUP(A36,'пр.взвешивания'!B6:E27,2,FALSE)</f>
        <v>ИСАЕВА Ксения Владимировна</v>
      </c>
      <c r="C36" s="183" t="str">
        <f>VLOOKUP(B36,'пр.взвешивания'!C6:F27,2,FALSE)</f>
        <v>21.07.93 кмс</v>
      </c>
      <c r="D36" s="183" t="str">
        <f>VLOOKUP(C36,'пр.взвешивания'!D6:G27,2,FALSE)</f>
        <v>ЦФО Московская Можайск Д</v>
      </c>
      <c r="E36" s="195"/>
      <c r="F36" s="195"/>
      <c r="G36" s="96"/>
      <c r="H36" s="197"/>
      <c r="I36" s="179"/>
      <c r="J36" s="180"/>
      <c r="K36" s="181"/>
      <c r="L36" s="181"/>
      <c r="M36" s="179"/>
      <c r="N36" s="179"/>
      <c r="O36" s="179"/>
      <c r="P36" s="179"/>
      <c r="Q36" s="5"/>
      <c r="R36" s="6"/>
    </row>
    <row r="37" spans="1:18" ht="12.75">
      <c r="A37" s="182"/>
      <c r="B37" s="184"/>
      <c r="C37" s="184"/>
      <c r="D37" s="184"/>
      <c r="E37" s="192"/>
      <c r="F37" s="192"/>
      <c r="G37" s="97"/>
      <c r="H37" s="194"/>
      <c r="I37" s="179"/>
      <c r="J37" s="180"/>
      <c r="K37" s="181"/>
      <c r="L37" s="181"/>
      <c r="M37" s="179"/>
      <c r="N37" s="179"/>
      <c r="O37" s="179"/>
      <c r="P37" s="179"/>
      <c r="Q37" s="5"/>
      <c r="R37" s="6"/>
    </row>
    <row r="38" spans="1:18" ht="12.75" customHeight="1">
      <c r="A38" s="96">
        <v>6</v>
      </c>
      <c r="B38" s="183" t="str">
        <f>VLOOKUP(A38,'пр.взвешивания'!B8:E29,2,FALSE)</f>
        <v>КУЛЬНЕВА Алла Александровна</v>
      </c>
      <c r="C38" s="183" t="str">
        <f>VLOOKUP(B38,'пр.взвешивания'!C8:F29,2,FALSE)</f>
        <v>17.04.91  мс</v>
      </c>
      <c r="D38" s="183" t="str">
        <f>VLOOKUP(C38,'пр.взвешивания'!D8:G29,2,FALSE)</f>
        <v>СФО Новосибирская Новосибирск МО</v>
      </c>
      <c r="E38" s="195"/>
      <c r="F38" s="195"/>
      <c r="G38" s="96"/>
      <c r="H38" s="197"/>
      <c r="I38" s="179"/>
      <c r="J38" s="180"/>
      <c r="K38" s="181"/>
      <c r="L38" s="181"/>
      <c r="M38" s="179"/>
      <c r="N38" s="179"/>
      <c r="O38" s="179"/>
      <c r="P38" s="179"/>
      <c r="Q38" s="5"/>
      <c r="R38" s="6"/>
    </row>
    <row r="39" spans="1:18" ht="13.5" thickBot="1">
      <c r="A39" s="188"/>
      <c r="B39" s="189"/>
      <c r="C39" s="189"/>
      <c r="D39" s="189"/>
      <c r="E39" s="196"/>
      <c r="F39" s="196"/>
      <c r="G39" s="188"/>
      <c r="H39" s="198"/>
      <c r="I39" s="179"/>
      <c r="J39" s="180"/>
      <c r="K39" s="181"/>
      <c r="L39" s="181"/>
      <c r="M39" s="179"/>
      <c r="N39" s="179"/>
      <c r="O39" s="179"/>
      <c r="P39" s="179"/>
      <c r="Q39" s="5"/>
      <c r="R39" s="6"/>
    </row>
    <row r="40" spans="1:18" ht="12.75" customHeight="1">
      <c r="A40" s="186">
        <v>5</v>
      </c>
      <c r="B40" s="187" t="str">
        <f>VLOOKUP(A40,'пр.взвешивания'!B10:E31,2,FALSE)</f>
        <v>САЛПАГАРОВА Фарида Магометовна</v>
      </c>
      <c r="C40" s="187" t="str">
        <f>VLOOKUP(B40,'пр.взвешивания'!C10:F31,2,FALSE)</f>
        <v>22.03.92 кмс</v>
      </c>
      <c r="D40" s="187" t="str">
        <f>VLOOKUP(C40,'пр.взвешивания'!D10:G31,2,FALSE)</f>
        <v>Москва С-70 Д</v>
      </c>
      <c r="E40" s="185" t="s">
        <v>32</v>
      </c>
      <c r="F40" s="191"/>
      <c r="G40" s="185"/>
      <c r="H40" s="193"/>
      <c r="I40" s="179"/>
      <c r="J40" s="180"/>
      <c r="K40" s="181"/>
      <c r="L40" s="181"/>
      <c r="M40" s="179"/>
      <c r="N40" s="179"/>
      <c r="O40" s="179"/>
      <c r="P40" s="179"/>
      <c r="Q40" s="5"/>
      <c r="R40" s="6"/>
    </row>
    <row r="41" spans="1:18" ht="12.75">
      <c r="A41" s="97"/>
      <c r="B41" s="184"/>
      <c r="C41" s="184"/>
      <c r="D41" s="184"/>
      <c r="E41" s="97"/>
      <c r="F41" s="192"/>
      <c r="G41" s="97"/>
      <c r="H41" s="194"/>
      <c r="I41" s="179"/>
      <c r="J41" s="180"/>
      <c r="K41" s="181"/>
      <c r="L41" s="181"/>
      <c r="M41" s="179"/>
      <c r="N41" s="179"/>
      <c r="O41" s="179"/>
      <c r="P41" s="179"/>
      <c r="Q41" s="5"/>
      <c r="R41" s="6"/>
    </row>
    <row r="42" spans="1:18" ht="27" customHeight="1">
      <c r="A42" s="4" t="s">
        <v>10</v>
      </c>
      <c r="B42" s="4" t="s">
        <v>19</v>
      </c>
      <c r="C42" s="10"/>
      <c r="D42" s="10"/>
      <c r="E42" s="25" t="str">
        <f>E26</f>
        <v>в.к.    72      к.г.</v>
      </c>
      <c r="F42" s="5"/>
      <c r="G42" s="5"/>
      <c r="H42" s="5"/>
      <c r="I42" s="7"/>
      <c r="J42" s="23"/>
      <c r="K42" s="24"/>
      <c r="L42" s="24"/>
      <c r="M42" s="7"/>
      <c r="N42" s="7"/>
      <c r="O42" s="7"/>
      <c r="P42" s="7"/>
      <c r="Q42" s="5"/>
      <c r="R42" s="6"/>
    </row>
    <row r="43" spans="1:18" ht="12.75" customHeight="1">
      <c r="A43" s="182">
        <v>6</v>
      </c>
      <c r="B43" s="183" t="str">
        <f>VLOOKUP(A43,'пр.взвешивания'!B6:E27,2,FALSE)</f>
        <v>КУЛЬНЕВА Алла Александровна</v>
      </c>
      <c r="C43" s="183" t="str">
        <f>VLOOKUP(B43,'пр.взвешивания'!C6:F27,2,FALSE)</f>
        <v>17.04.91  мс</v>
      </c>
      <c r="D43" s="183" t="str">
        <f>VLOOKUP(C43,'пр.взвешивания'!D6:G27,2,FALSE)</f>
        <v>СФО Новосибирская Новосибирск МО</v>
      </c>
      <c r="E43" s="195"/>
      <c r="F43" s="195"/>
      <c r="G43" s="96"/>
      <c r="H43" s="197"/>
      <c r="I43" s="179"/>
      <c r="J43" s="180"/>
      <c r="K43" s="181"/>
      <c r="L43" s="181"/>
      <c r="M43" s="179"/>
      <c r="N43" s="179"/>
      <c r="O43" s="179"/>
      <c r="P43" s="179"/>
      <c r="Q43" s="5"/>
      <c r="R43" s="6"/>
    </row>
    <row r="44" spans="1:18" ht="12.75">
      <c r="A44" s="182"/>
      <c r="B44" s="184"/>
      <c r="C44" s="184"/>
      <c r="D44" s="184"/>
      <c r="E44" s="192"/>
      <c r="F44" s="192"/>
      <c r="G44" s="97"/>
      <c r="H44" s="194"/>
      <c r="I44" s="179"/>
      <c r="J44" s="180"/>
      <c r="K44" s="181"/>
      <c r="L44" s="181"/>
      <c r="M44" s="179"/>
      <c r="N44" s="179"/>
      <c r="O44" s="179"/>
      <c r="P44" s="179"/>
      <c r="Q44" s="5"/>
      <c r="R44" s="6"/>
    </row>
    <row r="45" spans="1:18" ht="12.75" customHeight="1">
      <c r="A45" s="96">
        <v>5</v>
      </c>
      <c r="B45" s="183" t="str">
        <f>VLOOKUP(A45,'пр.взвешивания'!B8:E29,2,FALSE)</f>
        <v>САЛПАГАРОВА Фарида Магометовна</v>
      </c>
      <c r="C45" s="183" t="str">
        <f>VLOOKUP(B45,'пр.взвешивания'!C8:F29,2,FALSE)</f>
        <v>22.03.92 кмс</v>
      </c>
      <c r="D45" s="183" t="str">
        <f>VLOOKUP(C45,'пр.взвешивания'!D8:G29,2,FALSE)</f>
        <v>Москва С-70 Д</v>
      </c>
      <c r="E45" s="195"/>
      <c r="F45" s="195"/>
      <c r="G45" s="96"/>
      <c r="H45" s="197"/>
      <c r="I45" s="179"/>
      <c r="J45" s="180"/>
      <c r="K45" s="181"/>
      <c r="L45" s="181"/>
      <c r="M45" s="179"/>
      <c r="N45" s="179"/>
      <c r="O45" s="179"/>
      <c r="P45" s="179"/>
      <c r="Q45" s="5"/>
      <c r="R45" s="6"/>
    </row>
    <row r="46" spans="1:18" ht="13.5" thickBot="1">
      <c r="A46" s="188"/>
      <c r="B46" s="189"/>
      <c r="C46" s="189"/>
      <c r="D46" s="189"/>
      <c r="E46" s="196"/>
      <c r="F46" s="196"/>
      <c r="G46" s="188"/>
      <c r="H46" s="198"/>
      <c r="I46" s="179"/>
      <c r="J46" s="180"/>
      <c r="K46" s="181"/>
      <c r="L46" s="181"/>
      <c r="M46" s="179"/>
      <c r="N46" s="179"/>
      <c r="O46" s="179"/>
      <c r="P46" s="179"/>
      <c r="Q46" s="5"/>
      <c r="R46" s="6"/>
    </row>
    <row r="47" spans="1:18" ht="12.75" customHeight="1">
      <c r="A47" s="186">
        <v>4</v>
      </c>
      <c r="B47" s="187" t="str">
        <f>VLOOKUP(A47,'пр.взвешивания'!B10:E31,2,FALSE)</f>
        <v>ИСАЕВА Ксения Владимировна</v>
      </c>
      <c r="C47" s="187" t="str">
        <f>VLOOKUP(B47,'пр.взвешивания'!C10:F31,2,FALSE)</f>
        <v>21.07.93 кмс</v>
      </c>
      <c r="D47" s="187" t="str">
        <f>VLOOKUP(C47,'пр.взвешивания'!D10:G31,2,FALSE)</f>
        <v>ЦФО Московская Можайск Д</v>
      </c>
      <c r="E47" s="185" t="s">
        <v>32</v>
      </c>
      <c r="F47" s="191"/>
      <c r="G47" s="185"/>
      <c r="H47" s="193"/>
      <c r="I47" s="179"/>
      <c r="J47" s="180"/>
      <c r="K47" s="181"/>
      <c r="L47" s="181"/>
      <c r="M47" s="179"/>
      <c r="N47" s="179"/>
      <c r="O47" s="179"/>
      <c r="P47" s="179"/>
      <c r="Q47" s="5"/>
      <c r="R47" s="6"/>
    </row>
    <row r="48" spans="1:18" ht="12.75">
      <c r="A48" s="97"/>
      <c r="B48" s="184"/>
      <c r="C48" s="184"/>
      <c r="D48" s="184"/>
      <c r="E48" s="97"/>
      <c r="F48" s="192"/>
      <c r="G48" s="97"/>
      <c r="H48" s="194"/>
      <c r="I48" s="179"/>
      <c r="J48" s="180"/>
      <c r="K48" s="181"/>
      <c r="L48" s="181"/>
      <c r="M48" s="179"/>
      <c r="N48" s="179"/>
      <c r="O48" s="179"/>
      <c r="P48" s="179"/>
      <c r="Q48" s="5"/>
      <c r="R48" s="6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5.5" customHeight="1">
      <c r="A58" s="190" t="s">
        <v>31</v>
      </c>
      <c r="B58" s="190"/>
      <c r="C58" s="190"/>
      <c r="D58" s="190"/>
      <c r="E58" s="190"/>
      <c r="F58" s="190"/>
      <c r="G58" s="190"/>
      <c r="H58" s="190"/>
      <c r="I58" s="190" t="s">
        <v>31</v>
      </c>
      <c r="J58" s="190"/>
      <c r="K58" s="190"/>
      <c r="L58" s="190"/>
      <c r="M58" s="190"/>
      <c r="N58" s="190"/>
      <c r="O58" s="190"/>
      <c r="P58" s="190"/>
      <c r="Q58" s="5"/>
    </row>
    <row r="59" spans="1:17" ht="20.25" customHeight="1">
      <c r="A59" s="4" t="s">
        <v>7</v>
      </c>
      <c r="B59" s="4" t="s">
        <v>48</v>
      </c>
      <c r="C59" s="4"/>
      <c r="D59" s="4"/>
      <c r="E59" s="25" t="str">
        <f>E42</f>
        <v>в.к.    72      к.г.</v>
      </c>
      <c r="F59" s="4"/>
      <c r="G59" s="4"/>
      <c r="H59" s="4"/>
      <c r="I59" s="4" t="s">
        <v>8</v>
      </c>
      <c r="J59" s="4" t="s">
        <v>48</v>
      </c>
      <c r="K59" s="4"/>
      <c r="L59" s="4"/>
      <c r="M59" s="25" t="str">
        <f>E59</f>
        <v>в.к.    72      к.г.</v>
      </c>
      <c r="N59" s="4"/>
      <c r="O59" s="4"/>
      <c r="P59" s="4"/>
      <c r="Q59" s="5"/>
    </row>
    <row r="60" spans="1:17" ht="12.75" customHeight="1">
      <c r="A60" s="182" t="s">
        <v>0</v>
      </c>
      <c r="B60" s="182" t="s">
        <v>1</v>
      </c>
      <c r="C60" s="182" t="s">
        <v>2</v>
      </c>
      <c r="D60" s="182" t="s">
        <v>3</v>
      </c>
      <c r="E60" s="182" t="s">
        <v>13</v>
      </c>
      <c r="F60" s="182" t="s">
        <v>14</v>
      </c>
      <c r="G60" s="182" t="s">
        <v>15</v>
      </c>
      <c r="H60" s="182" t="s">
        <v>16</v>
      </c>
      <c r="I60" s="182" t="s">
        <v>0</v>
      </c>
      <c r="J60" s="182" t="s">
        <v>1</v>
      </c>
      <c r="K60" s="182" t="s">
        <v>2</v>
      </c>
      <c r="L60" s="182" t="s">
        <v>3</v>
      </c>
      <c r="M60" s="182" t="s">
        <v>13</v>
      </c>
      <c r="N60" s="182" t="s">
        <v>14</v>
      </c>
      <c r="O60" s="182" t="s">
        <v>15</v>
      </c>
      <c r="P60" s="182" t="s">
        <v>16</v>
      </c>
      <c r="Q60" s="5"/>
    </row>
    <row r="61" spans="1:17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5"/>
    </row>
    <row r="62" spans="1:17" ht="12.75" customHeight="1">
      <c r="A62" s="203">
        <v>2</v>
      </c>
      <c r="B62" s="204" t="str">
        <f>VLOOKUP(A62,'пр.взвешивания'!B6:C27,2,FALSE)</f>
        <v>БАРДАКОВА Наталья Андреевна</v>
      </c>
      <c r="C62" s="204" t="str">
        <f>VLOOKUP(B62,'пр.взвешивания'!C6:D27,2,FALSE)</f>
        <v>22.02.91 кмс</v>
      </c>
      <c r="D62" s="204" t="str">
        <f>VLOOKUP(C62,'пр.взвешивания'!D6:E27,2,FALSE)</f>
        <v>ЮФО Краснодарски Лабинск МО</v>
      </c>
      <c r="E62" s="206"/>
      <c r="F62" s="207"/>
      <c r="G62" s="208"/>
      <c r="H62" s="182"/>
      <c r="I62" s="182">
        <v>8</v>
      </c>
      <c r="J62" s="183" t="str">
        <f>VLOOKUP(I62,'пр.взвешивания'!B6:D27,2,FALSE)</f>
        <v>ГОЛОВИНА Ирина Александровна</v>
      </c>
      <c r="K62" s="183" t="str">
        <f>VLOOKUP(J62,'пр.взвешивания'!C6:E27,2,FALSE)</f>
        <v>02.06.91 кмс</v>
      </c>
      <c r="L62" s="183" t="str">
        <f>VLOOKUP(K62,'пр.взвешивания'!D6:F27,2,FALSE)</f>
        <v>ЮФО Краснодарский Анапа МО</v>
      </c>
      <c r="M62" s="206"/>
      <c r="N62" s="207"/>
      <c r="O62" s="208"/>
      <c r="P62" s="182"/>
      <c r="Q62" s="5"/>
    </row>
    <row r="63" spans="1:17" ht="12.75">
      <c r="A63" s="203"/>
      <c r="B63" s="205"/>
      <c r="C63" s="205"/>
      <c r="D63" s="205"/>
      <c r="E63" s="206"/>
      <c r="F63" s="206"/>
      <c r="G63" s="208"/>
      <c r="H63" s="182"/>
      <c r="I63" s="182"/>
      <c r="J63" s="184"/>
      <c r="K63" s="184"/>
      <c r="L63" s="184"/>
      <c r="M63" s="206"/>
      <c r="N63" s="206"/>
      <c r="O63" s="208"/>
      <c r="P63" s="182"/>
      <c r="Q63" s="5"/>
    </row>
    <row r="64" spans="1:17" ht="12.75" customHeight="1">
      <c r="A64" s="96">
        <v>4</v>
      </c>
      <c r="B64" s="204" t="str">
        <f>VLOOKUP(A64,'пр.взвешивания'!B6:C27,2,FALSE)</f>
        <v>ИСАЕВА Ксения Владимировна</v>
      </c>
      <c r="C64" s="204" t="str">
        <f>VLOOKUP(B64,'пр.взвешивания'!C6:D27,2,FALSE)</f>
        <v>21.07.93 кмс</v>
      </c>
      <c r="D64" s="204" t="str">
        <f>VLOOKUP(C64,'пр.взвешивания'!D6:E27,2,FALSE)</f>
        <v>ЦФО Московская Можайск Д</v>
      </c>
      <c r="E64" s="195"/>
      <c r="F64" s="195"/>
      <c r="G64" s="96"/>
      <c r="H64" s="96"/>
      <c r="I64" s="182">
        <v>10</v>
      </c>
      <c r="J64" s="183" t="str">
        <f>VLOOKUP(I64,'пр.взвешивания'!B6:D27,2,FALSE)</f>
        <v>КОВЫЛИНА  Екатерина Александровна</v>
      </c>
      <c r="K64" s="183" t="str">
        <f>VLOOKUP(J64,'пр.взвешивания'!C6:E27,2,FALSE)</f>
        <v>09.03.91 мс</v>
      </c>
      <c r="L64" s="183" t="str">
        <f>VLOOKUP(K64,'пр.взвешивания'!D6:F27,2,FALSE)</f>
        <v>Москва МО</v>
      </c>
      <c r="M64" s="195"/>
      <c r="N64" s="195"/>
      <c r="O64" s="96"/>
      <c r="P64" s="96"/>
      <c r="Q64" s="5"/>
    </row>
    <row r="65" spans="1:17" ht="13.5" thickBot="1">
      <c r="A65" s="188"/>
      <c r="B65" s="209"/>
      <c r="C65" s="209"/>
      <c r="D65" s="209"/>
      <c r="E65" s="196"/>
      <c r="F65" s="196"/>
      <c r="G65" s="188"/>
      <c r="H65" s="188"/>
      <c r="I65" s="210"/>
      <c r="J65" s="189"/>
      <c r="K65" s="189"/>
      <c r="L65" s="189"/>
      <c r="M65" s="196"/>
      <c r="N65" s="196"/>
      <c r="O65" s="188"/>
      <c r="P65" s="188"/>
      <c r="Q65" s="5"/>
    </row>
    <row r="66" spans="1:17" ht="12.75" customHeight="1">
      <c r="A66" s="97">
        <v>6</v>
      </c>
      <c r="B66" s="184" t="str">
        <f>VLOOKUP(A66,'пр.взвешивания'!B6:C27,2,FALSE)</f>
        <v>КУЛЬНЕВА Алла Александровна</v>
      </c>
      <c r="C66" s="184" t="str">
        <f>VLOOKUP(B66,'пр.взвешивания'!C6:D27,2,FALSE)</f>
        <v>17.04.91  мс</v>
      </c>
      <c r="D66" s="184" t="str">
        <f>VLOOKUP(C66,'пр.взвешивания'!D6:E27,2,FALSE)</f>
        <v>СФО Новосибирская Новосибирск МО</v>
      </c>
      <c r="E66" s="206"/>
      <c r="F66" s="207"/>
      <c r="G66" s="208"/>
      <c r="H66" s="182"/>
      <c r="I66" s="97">
        <v>11</v>
      </c>
      <c r="J66" s="187" t="str">
        <f>VLOOKUP(I66,'пр.взвешивания'!B6:D27,2,FALSE)</f>
        <v>КОЛЕСНИКОВА Анастасия Юрьевна</v>
      </c>
      <c r="K66" s="187" t="str">
        <f>VLOOKUP(J66,'пр.взвешивания'!C8:E29,2,FALSE)</f>
        <v>06.02.92 кмс</v>
      </c>
      <c r="L66" s="187" t="str">
        <f>VLOOKUP(K66,'пр.взвешивания'!D8:F29,2,FALSE)</f>
        <v>ПФО Оренбургская Бузулук МО</v>
      </c>
      <c r="M66" s="206"/>
      <c r="N66" s="207"/>
      <c r="O66" s="208"/>
      <c r="P66" s="182"/>
      <c r="Q66" s="5"/>
    </row>
    <row r="67" spans="1:17" ht="12.75">
      <c r="A67" s="182"/>
      <c r="B67" s="205"/>
      <c r="C67" s="205"/>
      <c r="D67" s="205"/>
      <c r="E67" s="206"/>
      <c r="F67" s="206"/>
      <c r="G67" s="208"/>
      <c r="H67" s="182"/>
      <c r="I67" s="182"/>
      <c r="J67" s="184"/>
      <c r="K67" s="184"/>
      <c r="L67" s="184"/>
      <c r="M67" s="206"/>
      <c r="N67" s="206"/>
      <c r="O67" s="208"/>
      <c r="P67" s="182"/>
      <c r="Q67" s="5"/>
    </row>
    <row r="68" spans="1:17" ht="12.75" customHeight="1">
      <c r="A68" s="96">
        <v>1</v>
      </c>
      <c r="B68" s="204" t="str">
        <f>VLOOKUP(A68,'пр.взвешивания'!B6:C27,2,FALSE)</f>
        <v>МАТЕВОСЯН Гаянэ Гамлетовна</v>
      </c>
      <c r="C68" s="204" t="str">
        <f>VLOOKUP(B68,'пр.взвешивания'!C6:D27,2,FALSE)</f>
        <v>15.04.91 кмс</v>
      </c>
      <c r="D68" s="204" t="str">
        <f>VLOOKUP(C68,'пр.взвешивания'!D6:E27,2,FALSE)</f>
        <v>Москва МО</v>
      </c>
      <c r="E68" s="195"/>
      <c r="F68" s="195"/>
      <c r="G68" s="96"/>
      <c r="H68" s="96"/>
      <c r="I68" s="182">
        <v>7</v>
      </c>
      <c r="J68" s="183" t="str">
        <f>VLOOKUP(I68,'пр.взвешивания'!B6:D27,2,FALSE)</f>
        <v>ТРЕФИЛОВА Мария Владимировна</v>
      </c>
      <c r="K68" s="183" t="str">
        <f>VLOOKUP(J68,'пр.взвешивания'!C8:E31,2,FALSE)</f>
        <v>11.02.91 мс</v>
      </c>
      <c r="L68" s="183" t="str">
        <f>VLOOKUP(K68,'пр.взвешивания'!D8:F31,2,FALSE)</f>
        <v>ЦФО Московская Коломна МО</v>
      </c>
      <c r="M68" s="195"/>
      <c r="N68" s="195"/>
      <c r="O68" s="96"/>
      <c r="P68" s="96"/>
      <c r="Q68" s="5"/>
    </row>
    <row r="69" spans="1:17" ht="12.75">
      <c r="A69" s="97"/>
      <c r="B69" s="205"/>
      <c r="C69" s="205"/>
      <c r="D69" s="205"/>
      <c r="E69" s="192"/>
      <c r="F69" s="192"/>
      <c r="G69" s="97"/>
      <c r="H69" s="97"/>
      <c r="I69" s="182"/>
      <c r="J69" s="184"/>
      <c r="K69" s="184"/>
      <c r="L69" s="184"/>
      <c r="M69" s="192"/>
      <c r="N69" s="192"/>
      <c r="O69" s="97"/>
      <c r="P69" s="97"/>
      <c r="Q69" s="5"/>
    </row>
    <row r="70" spans="1:17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24" customHeight="1">
      <c r="A71" s="4" t="s">
        <v>7</v>
      </c>
      <c r="B71" s="4" t="s">
        <v>49</v>
      </c>
      <c r="C71" s="5"/>
      <c r="D71" s="5"/>
      <c r="E71" s="25" t="str">
        <f>E59</f>
        <v>в.к.    72      к.г.</v>
      </c>
      <c r="F71" s="5"/>
      <c r="G71" s="5"/>
      <c r="H71" s="5"/>
      <c r="I71" s="4" t="s">
        <v>8</v>
      </c>
      <c r="J71" s="4" t="s">
        <v>49</v>
      </c>
      <c r="K71" s="5"/>
      <c r="L71" s="5"/>
      <c r="M71" s="25" t="str">
        <f>E71</f>
        <v>в.к.    72      к.г.</v>
      </c>
      <c r="N71" s="5"/>
      <c r="O71" s="5"/>
      <c r="P71" s="5"/>
      <c r="Q71" s="5"/>
    </row>
    <row r="72" spans="1:17" ht="12.75">
      <c r="A72" s="182" t="s">
        <v>0</v>
      </c>
      <c r="B72" s="182" t="s">
        <v>1</v>
      </c>
      <c r="C72" s="182" t="s">
        <v>2</v>
      </c>
      <c r="D72" s="182" t="s">
        <v>3</v>
      </c>
      <c r="E72" s="182" t="s">
        <v>13</v>
      </c>
      <c r="F72" s="182" t="s">
        <v>14</v>
      </c>
      <c r="G72" s="182" t="s">
        <v>15</v>
      </c>
      <c r="H72" s="182" t="s">
        <v>16</v>
      </c>
      <c r="I72" s="182" t="s">
        <v>0</v>
      </c>
      <c r="J72" s="182" t="s">
        <v>1</v>
      </c>
      <c r="K72" s="182" t="s">
        <v>2</v>
      </c>
      <c r="L72" s="182" t="s">
        <v>3</v>
      </c>
      <c r="M72" s="182" t="s">
        <v>13</v>
      </c>
      <c r="N72" s="182" t="s">
        <v>14</v>
      </c>
      <c r="O72" s="182" t="s">
        <v>15</v>
      </c>
      <c r="P72" s="182" t="s">
        <v>16</v>
      </c>
      <c r="Q72" s="5"/>
    </row>
    <row r="73" spans="1:17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5"/>
    </row>
    <row r="74" spans="1:17" ht="12.75" customHeight="1">
      <c r="A74" s="182">
        <v>2</v>
      </c>
      <c r="B74" s="183" t="str">
        <f>VLOOKUP(A74,'пр.взвешивания'!B6:C27,2,FALSE)</f>
        <v>БАРДАКОВА Наталья Андреевна</v>
      </c>
      <c r="C74" s="183" t="str">
        <f>VLOOKUP(B74,'пр.взвешивания'!C6:D27,2,FALSE)</f>
        <v>22.02.91 кмс</v>
      </c>
      <c r="D74" s="183" t="str">
        <f>VLOOKUP(C74,'пр.взвешивания'!D6:E27,2,FALSE)</f>
        <v>ЮФО Краснодарски Лабинск МО</v>
      </c>
      <c r="E74" s="206"/>
      <c r="F74" s="207"/>
      <c r="G74" s="208"/>
      <c r="H74" s="182"/>
      <c r="I74" s="182">
        <v>8</v>
      </c>
      <c r="J74" s="183" t="str">
        <f>VLOOKUP(I74,'пр.взвешивания'!B6:E27,2,FALSE)</f>
        <v>ГОЛОВИНА Ирина Александровна</v>
      </c>
      <c r="K74" s="183" t="str">
        <f>VLOOKUP(J74,'пр.взвешивания'!C6:F27,2,FALSE)</f>
        <v>02.06.91 кмс</v>
      </c>
      <c r="L74" s="183" t="str">
        <f>VLOOKUP(K74,'пр.взвешивания'!D6:G27,2,FALSE)</f>
        <v>ЮФО Краснодарский Анапа МО</v>
      </c>
      <c r="M74" s="206"/>
      <c r="N74" s="207"/>
      <c r="O74" s="208"/>
      <c r="P74" s="182"/>
      <c r="Q74" s="5"/>
    </row>
    <row r="75" spans="1:17" ht="12.75">
      <c r="A75" s="182"/>
      <c r="B75" s="184"/>
      <c r="C75" s="184"/>
      <c r="D75" s="184"/>
      <c r="E75" s="206"/>
      <c r="F75" s="206"/>
      <c r="G75" s="208"/>
      <c r="H75" s="182"/>
      <c r="I75" s="182"/>
      <c r="J75" s="184"/>
      <c r="K75" s="184"/>
      <c r="L75" s="184"/>
      <c r="M75" s="206"/>
      <c r="N75" s="206"/>
      <c r="O75" s="208"/>
      <c r="P75" s="182"/>
      <c r="Q75" s="5"/>
    </row>
    <row r="76" spans="1:17" ht="12.75" customHeight="1">
      <c r="A76" s="96">
        <v>6</v>
      </c>
      <c r="B76" s="183" t="str">
        <f>VLOOKUP(A76,'пр.взвешивания'!B8:C27,2,FALSE)</f>
        <v>КУЛЬНЕВА Алла Александровна</v>
      </c>
      <c r="C76" s="183" t="str">
        <f>VLOOKUP(B76,'пр.взвешивания'!C8:D27,2,FALSE)</f>
        <v>17.04.91  мс</v>
      </c>
      <c r="D76" s="183" t="str">
        <f>VLOOKUP(C76,'пр.взвешивания'!D6:E27,2,FALSE)</f>
        <v>СФО Новосибирская Новосибирск МО</v>
      </c>
      <c r="E76" s="195"/>
      <c r="F76" s="195"/>
      <c r="G76" s="96"/>
      <c r="H76" s="96"/>
      <c r="I76" s="96">
        <v>11</v>
      </c>
      <c r="J76" s="183" t="str">
        <f>VLOOKUP(I76,'пр.взвешивания'!B8:E29,2,FALSE)</f>
        <v>КОЛЕСНИКОВА Анастасия Юрьевна</v>
      </c>
      <c r="K76" s="183" t="str">
        <f>VLOOKUP(J76,'пр.взвешивания'!C8:F29,2,FALSE)</f>
        <v>06.02.92 кмс</v>
      </c>
      <c r="L76" s="183" t="str">
        <f>VLOOKUP(K76,'пр.взвешивания'!D8:G29,2,FALSE)</f>
        <v>ПФО Оренбургская Бузулук МО</v>
      </c>
      <c r="M76" s="195"/>
      <c r="N76" s="195"/>
      <c r="O76" s="96"/>
      <c r="P76" s="96"/>
      <c r="Q76" s="5"/>
    </row>
    <row r="77" spans="1:17" ht="13.5" thickBot="1">
      <c r="A77" s="188"/>
      <c r="B77" s="189"/>
      <c r="C77" s="189"/>
      <c r="D77" s="189"/>
      <c r="E77" s="196"/>
      <c r="F77" s="196"/>
      <c r="G77" s="188"/>
      <c r="H77" s="188"/>
      <c r="I77" s="188"/>
      <c r="J77" s="184"/>
      <c r="K77" s="184"/>
      <c r="L77" s="184"/>
      <c r="M77" s="196"/>
      <c r="N77" s="196"/>
      <c r="O77" s="188"/>
      <c r="P77" s="188"/>
      <c r="Q77" s="5"/>
    </row>
    <row r="78" spans="1:19" ht="12.75" customHeight="1">
      <c r="A78" s="182">
        <v>1</v>
      </c>
      <c r="B78" s="187" t="str">
        <f>VLOOKUP(A78,'пр.взвешивания'!B6:G27,2,FALSE)</f>
        <v>МАТЕВОСЯН Гаянэ Гамлетовна</v>
      </c>
      <c r="C78" s="187" t="str">
        <f>VLOOKUP(B78,'пр.взвешивания'!C6:H27,2,FALSE)</f>
        <v>15.04.91 кмс</v>
      </c>
      <c r="D78" s="187" t="str">
        <f>VLOOKUP(C78,'пр.взвешивания'!D6:I27,2,FALSE)</f>
        <v>Москва МО</v>
      </c>
      <c r="E78" s="206"/>
      <c r="F78" s="207"/>
      <c r="G78" s="208"/>
      <c r="H78" s="182"/>
      <c r="I78" s="182">
        <v>7</v>
      </c>
      <c r="J78" s="187" t="str">
        <f>VLOOKUP(I78,'пр.взвешивания'!B6:C27,2,FALSE)</f>
        <v>ТРЕФИЛОВА Мария Владимировна</v>
      </c>
      <c r="K78" s="187" t="str">
        <f>VLOOKUP(J78,'пр.взвешивания'!C6:D27,2,FALSE)</f>
        <v>11.02.91 мс</v>
      </c>
      <c r="L78" s="187" t="str">
        <f>VLOOKUP(K78,'пр.взвешивания'!D6:E27,2,FALSE)</f>
        <v>ЦФО Московская Коломна МО</v>
      </c>
      <c r="M78" s="206"/>
      <c r="N78" s="207"/>
      <c r="O78" s="208"/>
      <c r="P78" s="182"/>
      <c r="Q78" s="7"/>
      <c r="R78" s="2"/>
      <c r="S78" s="2"/>
    </row>
    <row r="79" spans="1:19" ht="12.75">
      <c r="A79" s="182"/>
      <c r="B79" s="184"/>
      <c r="C79" s="184"/>
      <c r="D79" s="184"/>
      <c r="E79" s="206"/>
      <c r="F79" s="206"/>
      <c r="G79" s="208"/>
      <c r="H79" s="182"/>
      <c r="I79" s="182"/>
      <c r="J79" s="184"/>
      <c r="K79" s="184"/>
      <c r="L79" s="184"/>
      <c r="M79" s="206"/>
      <c r="N79" s="206"/>
      <c r="O79" s="208"/>
      <c r="P79" s="182"/>
      <c r="Q79" s="7"/>
      <c r="R79" s="2"/>
      <c r="S79" s="2"/>
    </row>
    <row r="80" spans="1:19" ht="12.75" customHeight="1">
      <c r="A80" s="96">
        <v>4</v>
      </c>
      <c r="B80" s="183" t="str">
        <f>VLOOKUP(A80,'пр.взвешивания'!B8:C27,2,FALSE)</f>
        <v>ИСАЕВА Ксения Владимировна</v>
      </c>
      <c r="C80" s="183" t="str">
        <f>VLOOKUP(B80,'пр.взвешивания'!C8:D27,2,FALSE)</f>
        <v>21.07.93 кмс</v>
      </c>
      <c r="D80" s="183" t="str">
        <f>VLOOKUP(C80,'пр.взвешивания'!D8:E27,2,FALSE)</f>
        <v>ЦФО Московская Можайск Д</v>
      </c>
      <c r="E80" s="195"/>
      <c r="F80" s="195"/>
      <c r="G80" s="96"/>
      <c r="H80" s="96"/>
      <c r="I80" s="96">
        <v>10</v>
      </c>
      <c r="J80" s="183" t="str">
        <f>VLOOKUP(I80,'пр.взвешивания'!B8:C29,2,FALSE)</f>
        <v>КОВЫЛИНА  Екатерина Александровна</v>
      </c>
      <c r="K80" s="183" t="str">
        <f>VLOOKUP(J80,'пр.взвешивания'!C8:D29,2,FALSE)</f>
        <v>09.03.91 мс</v>
      </c>
      <c r="L80" s="183" t="str">
        <f>VLOOKUP(K80,'пр.взвешивания'!D8:E29,2,FALSE)</f>
        <v>Москва МО</v>
      </c>
      <c r="M80" s="195"/>
      <c r="N80" s="195"/>
      <c r="O80" s="96"/>
      <c r="P80" s="96"/>
      <c r="Q80" s="7"/>
      <c r="R80" s="2"/>
      <c r="S80" s="2"/>
    </row>
    <row r="81" spans="1:19" ht="12.75">
      <c r="A81" s="97"/>
      <c r="B81" s="184"/>
      <c r="C81" s="184"/>
      <c r="D81" s="184"/>
      <c r="E81" s="192"/>
      <c r="F81" s="192"/>
      <c r="G81" s="97"/>
      <c r="H81" s="97"/>
      <c r="I81" s="97"/>
      <c r="J81" s="184"/>
      <c r="K81" s="184"/>
      <c r="L81" s="184"/>
      <c r="M81" s="192"/>
      <c r="N81" s="192"/>
      <c r="O81" s="97"/>
      <c r="P81" s="97"/>
      <c r="Q81" s="8"/>
      <c r="R81" s="1"/>
      <c r="S81" s="1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</sheetData>
  <mergeCells count="476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5">
      <selection activeCell="A27" sqref="A27:I40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1" t="str">
        <f>'пр.взвешивания'!E3</f>
        <v>в.к.    72      к.г.</v>
      </c>
    </row>
    <row r="2" ht="12.75">
      <c r="C2" s="12" t="s">
        <v>25</v>
      </c>
    </row>
    <row r="3" ht="12.75">
      <c r="C3" s="13" t="s">
        <v>26</v>
      </c>
    </row>
    <row r="4" spans="1:9" ht="12.75">
      <c r="A4" s="182" t="s">
        <v>27</v>
      </c>
      <c r="B4" s="182" t="s">
        <v>0</v>
      </c>
      <c r="C4" s="97" t="s">
        <v>1</v>
      </c>
      <c r="D4" s="182" t="s">
        <v>2</v>
      </c>
      <c r="E4" s="182" t="s">
        <v>3</v>
      </c>
      <c r="F4" s="182" t="s">
        <v>13</v>
      </c>
      <c r="G4" s="182" t="s">
        <v>14</v>
      </c>
      <c r="H4" s="182" t="s">
        <v>15</v>
      </c>
      <c r="I4" s="182" t="s">
        <v>16</v>
      </c>
    </row>
    <row r="5" spans="1:9" ht="12.75">
      <c r="A5" s="96"/>
      <c r="B5" s="96"/>
      <c r="C5" s="96"/>
      <c r="D5" s="96"/>
      <c r="E5" s="96"/>
      <c r="F5" s="96"/>
      <c r="G5" s="96"/>
      <c r="H5" s="96"/>
      <c r="I5" s="96"/>
    </row>
    <row r="6" spans="1:9" ht="12.75">
      <c r="A6" s="211"/>
      <c r="B6" s="212">
        <v>6</v>
      </c>
      <c r="C6" s="213" t="str">
        <f>VLOOKUP(B6,'пр.взвешивания'!B6:D27,2,FALSE)</f>
        <v>КУЛЬНЕВА Алла Александровна</v>
      </c>
      <c r="D6" s="214" t="str">
        <f>VLOOKUP(C6,'пр.взвешивания'!C6:E27,2,FALSE)</f>
        <v>17.04.91  мс</v>
      </c>
      <c r="E6" s="214" t="str">
        <f>VLOOKUP(D6,'пр.взвешивания'!D6:F27,2,FALSE)</f>
        <v>СФО Новосибирская Новосибирск МО</v>
      </c>
      <c r="F6" s="206"/>
      <c r="G6" s="207"/>
      <c r="H6" s="208"/>
      <c r="I6" s="182"/>
    </row>
    <row r="7" spans="1:9" ht="12.75">
      <c r="A7" s="211"/>
      <c r="B7" s="182"/>
      <c r="C7" s="213"/>
      <c r="D7" s="214"/>
      <c r="E7" s="214"/>
      <c r="F7" s="206"/>
      <c r="G7" s="206"/>
      <c r="H7" s="208"/>
      <c r="I7" s="182"/>
    </row>
    <row r="8" spans="1:9" ht="12.75">
      <c r="A8" s="215"/>
      <c r="B8" s="212">
        <v>11</v>
      </c>
      <c r="C8" s="213" t="str">
        <f>VLOOKUP(B8,'пр.взвешивания'!B8:D29,2,FALSE)</f>
        <v>КОЛЕСНИКОВА Анастасия Юрьевна</v>
      </c>
      <c r="D8" s="214" t="str">
        <f>VLOOKUP(C8,'пр.взвешивания'!C8:E29,2,FALSE)</f>
        <v>06.02.92 кмс</v>
      </c>
      <c r="E8" s="214" t="str">
        <f>VLOOKUP(D8,'пр.взвешивания'!D8:F29,2,FALSE)</f>
        <v>ПФО Оренбургская Бузулук МО</v>
      </c>
      <c r="F8" s="206"/>
      <c r="G8" s="206"/>
      <c r="H8" s="182"/>
      <c r="I8" s="182"/>
    </row>
    <row r="9" spans="1:9" ht="12.75">
      <c r="A9" s="215"/>
      <c r="B9" s="182"/>
      <c r="C9" s="213"/>
      <c r="D9" s="214"/>
      <c r="E9" s="214"/>
      <c r="F9" s="206"/>
      <c r="G9" s="206"/>
      <c r="H9" s="182"/>
      <c r="I9" s="182"/>
    </row>
    <row r="10" ht="24.75" customHeight="1">
      <c r="E10" s="14" t="s">
        <v>28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11" t="str">
        <f>F1</f>
        <v>в.к.    72      к.г.</v>
      </c>
    </row>
    <row r="15" ht="12.75">
      <c r="C15" s="13" t="s">
        <v>33</v>
      </c>
    </row>
    <row r="16" spans="1:9" ht="12.75">
      <c r="A16" s="182" t="s">
        <v>27</v>
      </c>
      <c r="B16" s="182" t="s">
        <v>0</v>
      </c>
      <c r="C16" s="97" t="s">
        <v>1</v>
      </c>
      <c r="D16" s="182" t="s">
        <v>2</v>
      </c>
      <c r="E16" s="182" t="s">
        <v>3</v>
      </c>
      <c r="F16" s="182" t="s">
        <v>13</v>
      </c>
      <c r="G16" s="182" t="s">
        <v>14</v>
      </c>
      <c r="H16" s="182" t="s">
        <v>15</v>
      </c>
      <c r="I16" s="182" t="s">
        <v>16</v>
      </c>
    </row>
    <row r="17" spans="1:9" ht="12.75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211"/>
      <c r="B18" s="212">
        <v>8</v>
      </c>
      <c r="C18" s="213" t="str">
        <f>VLOOKUP(B18,'пр.взвешивания'!B6:C27,2,FALSE)</f>
        <v>ГОЛОВИНА Ирина Александровна</v>
      </c>
      <c r="D18" s="214" t="str">
        <f>VLOOKUP(C18,'пр.взвешивания'!C6:D27,2,FALSE)</f>
        <v>02.06.91 кмс</v>
      </c>
      <c r="E18" s="214" t="str">
        <f>VLOOKUP(D18,'пр.взвешивания'!D6:E27,2,FALSE)</f>
        <v>ЮФО Краснодарский Анапа МО</v>
      </c>
      <c r="F18" s="206"/>
      <c r="G18" s="207"/>
      <c r="H18" s="208"/>
      <c r="I18" s="182"/>
    </row>
    <row r="19" spans="1:9" ht="12.75">
      <c r="A19" s="211"/>
      <c r="B19" s="182"/>
      <c r="C19" s="213"/>
      <c r="D19" s="214"/>
      <c r="E19" s="214"/>
      <c r="F19" s="206"/>
      <c r="G19" s="206"/>
      <c r="H19" s="208"/>
      <c r="I19" s="182"/>
    </row>
    <row r="20" spans="1:9" ht="12.75">
      <c r="A20" s="215"/>
      <c r="B20" s="212">
        <v>2</v>
      </c>
      <c r="C20" s="213" t="str">
        <f>VLOOKUP(B20,'пр.взвешивания'!B8:C29,2,FALSE)</f>
        <v>БАРДАКОВА Наталья Андреевна</v>
      </c>
      <c r="D20" s="214" t="str">
        <f>VLOOKUP(C20,'пр.взвешивания'!C8:D29,2,FALSE)</f>
        <v>22.02.91 кмс</v>
      </c>
      <c r="E20" s="214" t="str">
        <f>VLOOKUP(D20,'пр.взвешивания'!D8:E29,2,FALSE)</f>
        <v>ЮФО Краснодарски Лабинск МО</v>
      </c>
      <c r="F20" s="206"/>
      <c r="G20" s="206"/>
      <c r="H20" s="182"/>
      <c r="I20" s="182"/>
    </row>
    <row r="21" spans="1:9" ht="12.75">
      <c r="A21" s="215"/>
      <c r="B21" s="182"/>
      <c r="C21" s="213"/>
      <c r="D21" s="214"/>
      <c r="E21" s="214"/>
      <c r="F21" s="206"/>
      <c r="G21" s="206"/>
      <c r="H21" s="182"/>
      <c r="I21" s="182"/>
    </row>
    <row r="22" ht="24.75" customHeight="1">
      <c r="E22" s="14" t="s">
        <v>28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29</v>
      </c>
      <c r="E27" s="14"/>
      <c r="F27" s="11" t="str">
        <f>F14</f>
        <v>в.к.    72      к.г.</v>
      </c>
    </row>
    <row r="28" spans="1:9" ht="12.75">
      <c r="A28" s="182" t="s">
        <v>27</v>
      </c>
      <c r="B28" s="182" t="s">
        <v>0</v>
      </c>
      <c r="C28" s="97" t="s">
        <v>1</v>
      </c>
      <c r="D28" s="182" t="s">
        <v>2</v>
      </c>
      <c r="E28" s="182" t="s">
        <v>3</v>
      </c>
      <c r="F28" s="182" t="s">
        <v>13</v>
      </c>
      <c r="G28" s="182" t="s">
        <v>14</v>
      </c>
      <c r="H28" s="182" t="s">
        <v>15</v>
      </c>
      <c r="I28" s="182" t="s">
        <v>16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12.75">
      <c r="A30" s="211"/>
      <c r="B30" s="182">
        <v>6</v>
      </c>
      <c r="C30" s="216" t="str">
        <f>VLOOKUP(B30,'пр.взвешивания'!B6:C27,2,FALSE)</f>
        <v>КУЛЬНЕВА Алла Александровна</v>
      </c>
      <c r="D30" s="217" t="str">
        <f>VLOOKUP(C30,'пр.взвешивания'!C6:D27,2,FALSE)</f>
        <v>17.04.91  мс</v>
      </c>
      <c r="E30" s="217" t="str">
        <f>VLOOKUP(D30,'пр.взвешивания'!D6:E27,2,FALSE)</f>
        <v>СФО Новосибирская Новосибирск МО</v>
      </c>
      <c r="F30" s="206"/>
      <c r="G30" s="207"/>
      <c r="H30" s="208"/>
      <c r="I30" s="182"/>
    </row>
    <row r="31" spans="1:9" ht="12.75">
      <c r="A31" s="211"/>
      <c r="B31" s="182"/>
      <c r="C31" s="216"/>
      <c r="D31" s="217"/>
      <c r="E31" s="217"/>
      <c r="F31" s="206"/>
      <c r="G31" s="206"/>
      <c r="H31" s="208"/>
      <c r="I31" s="182"/>
    </row>
    <row r="32" spans="1:9" ht="12.75">
      <c r="A32" s="215"/>
      <c r="B32" s="182">
        <v>8</v>
      </c>
      <c r="C32" s="216" t="str">
        <f>VLOOKUP(B32,'пр.взвешивания'!B8:C29,2,FALSE)</f>
        <v>ГОЛОВИНА Ирина Александровна</v>
      </c>
      <c r="D32" s="217" t="str">
        <f>VLOOKUP(C32,'пр.взвешивания'!C8:D29,2,FALSE)</f>
        <v>02.06.91 кмс</v>
      </c>
      <c r="E32" s="217" t="str">
        <f>VLOOKUP(D32,'пр.взвешивания'!D8:E29,2,FALSE)</f>
        <v>ЮФО Краснодарский Анапа МО</v>
      </c>
      <c r="F32" s="206"/>
      <c r="G32" s="206"/>
      <c r="H32" s="182"/>
      <c r="I32" s="182"/>
    </row>
    <row r="33" spans="1:9" ht="12.75">
      <c r="A33" s="215"/>
      <c r="B33" s="182"/>
      <c r="C33" s="216"/>
      <c r="D33" s="217"/>
      <c r="E33" s="217"/>
      <c r="F33" s="206"/>
      <c r="G33" s="206"/>
      <c r="H33" s="182"/>
      <c r="I33" s="182"/>
    </row>
    <row r="34" ht="24.75" customHeight="1">
      <c r="E34" s="14" t="s">
        <v>28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1">
      <selection activeCell="H22" sqref="H2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19" t="str">
        <f>HYPERLINK('[2]реквизиты'!$A$2)</f>
        <v>Первенство России среди юниорок 1991 - 92 гг.р.</v>
      </c>
      <c r="B1" s="220"/>
      <c r="C1" s="220"/>
      <c r="D1" s="220"/>
      <c r="E1" s="220"/>
      <c r="F1" s="220"/>
      <c r="G1" s="220"/>
    </row>
    <row r="2" spans="1:7" ht="20.25" customHeight="1">
      <c r="A2" s="134" t="str">
        <f>HYPERLINK('[2]реквизиты'!$A$3)</f>
        <v>24 - 27 февраля 2011 г.               г. Анапа</v>
      </c>
      <c r="B2" s="134"/>
      <c r="C2" s="134"/>
      <c r="D2" s="134"/>
      <c r="E2" s="134"/>
      <c r="F2" s="134"/>
      <c r="G2" s="134"/>
    </row>
    <row r="3" ht="27.75" customHeight="1">
      <c r="E3" t="s">
        <v>96</v>
      </c>
    </row>
    <row r="4" spans="1:7" ht="12.75">
      <c r="A4" s="96" t="s">
        <v>20</v>
      </c>
      <c r="B4" s="96" t="s">
        <v>0</v>
      </c>
      <c r="C4" s="96" t="s">
        <v>1</v>
      </c>
      <c r="D4" s="96" t="s">
        <v>21</v>
      </c>
      <c r="E4" s="96" t="s">
        <v>22</v>
      </c>
      <c r="F4" s="96" t="s">
        <v>23</v>
      </c>
      <c r="G4" s="96" t="s">
        <v>24</v>
      </c>
    </row>
    <row r="5" spans="1:7" ht="12.75">
      <c r="A5" s="97"/>
      <c r="B5" s="97"/>
      <c r="C5" s="97"/>
      <c r="D5" s="97"/>
      <c r="E5" s="97"/>
      <c r="F5" s="97"/>
      <c r="G5" s="97"/>
    </row>
    <row r="6" spans="1:7" ht="12.75">
      <c r="A6" s="203"/>
      <c r="B6" s="222">
        <v>1</v>
      </c>
      <c r="C6" s="223" t="s">
        <v>63</v>
      </c>
      <c r="D6" s="182" t="s">
        <v>64</v>
      </c>
      <c r="E6" s="224" t="s">
        <v>65</v>
      </c>
      <c r="F6" s="208" t="s">
        <v>66</v>
      </c>
      <c r="G6" s="221" t="s">
        <v>67</v>
      </c>
    </row>
    <row r="7" spans="1:7" ht="12.75">
      <c r="A7" s="203"/>
      <c r="B7" s="222"/>
      <c r="C7" s="223"/>
      <c r="D7" s="182"/>
      <c r="E7" s="224"/>
      <c r="F7" s="208"/>
      <c r="G7" s="221"/>
    </row>
    <row r="8" spans="1:7" ht="12.75">
      <c r="A8" s="203"/>
      <c r="B8" s="222">
        <v>2</v>
      </c>
      <c r="C8" s="223" t="s">
        <v>75</v>
      </c>
      <c r="D8" s="182" t="s">
        <v>76</v>
      </c>
      <c r="E8" s="224" t="s">
        <v>77</v>
      </c>
      <c r="F8" s="208" t="s">
        <v>78</v>
      </c>
      <c r="G8" s="221" t="s">
        <v>79</v>
      </c>
    </row>
    <row r="9" spans="1:7" ht="12.75">
      <c r="A9" s="203"/>
      <c r="B9" s="222"/>
      <c r="C9" s="223"/>
      <c r="D9" s="182"/>
      <c r="E9" s="224"/>
      <c r="F9" s="208"/>
      <c r="G9" s="221"/>
    </row>
    <row r="10" spans="1:7" ht="12.75">
      <c r="A10" s="203"/>
      <c r="B10" s="222">
        <v>3</v>
      </c>
      <c r="C10" s="223" t="s">
        <v>54</v>
      </c>
      <c r="D10" s="182" t="s">
        <v>55</v>
      </c>
      <c r="E10" s="224" t="s">
        <v>56</v>
      </c>
      <c r="F10" s="208" t="s">
        <v>57</v>
      </c>
      <c r="G10" s="221" t="s">
        <v>58</v>
      </c>
    </row>
    <row r="11" spans="1:7" ht="12.75">
      <c r="A11" s="203"/>
      <c r="B11" s="222"/>
      <c r="C11" s="223"/>
      <c r="D11" s="182"/>
      <c r="E11" s="224"/>
      <c r="F11" s="208"/>
      <c r="G11" s="221"/>
    </row>
    <row r="12" spans="1:7" ht="12.75">
      <c r="A12" s="203"/>
      <c r="B12" s="222">
        <v>4</v>
      </c>
      <c r="C12" s="223" t="s">
        <v>88</v>
      </c>
      <c r="D12" s="182" t="s">
        <v>89</v>
      </c>
      <c r="E12" s="224" t="s">
        <v>90</v>
      </c>
      <c r="F12" s="208"/>
      <c r="G12" s="221" t="s">
        <v>91</v>
      </c>
    </row>
    <row r="13" spans="1:7" ht="12.75">
      <c r="A13" s="203"/>
      <c r="B13" s="222"/>
      <c r="C13" s="223"/>
      <c r="D13" s="182"/>
      <c r="E13" s="224"/>
      <c r="F13" s="208"/>
      <c r="G13" s="221"/>
    </row>
    <row r="14" spans="1:7" ht="12.75">
      <c r="A14" s="203"/>
      <c r="B14" s="222">
        <v>5</v>
      </c>
      <c r="C14" s="223" t="s">
        <v>80</v>
      </c>
      <c r="D14" s="182" t="s">
        <v>81</v>
      </c>
      <c r="E14" s="224" t="s">
        <v>82</v>
      </c>
      <c r="F14" s="208"/>
      <c r="G14" s="221" t="s">
        <v>83</v>
      </c>
    </row>
    <row r="15" spans="1:7" ht="12.75">
      <c r="A15" s="203"/>
      <c r="B15" s="222"/>
      <c r="C15" s="223"/>
      <c r="D15" s="182"/>
      <c r="E15" s="224"/>
      <c r="F15" s="208"/>
      <c r="G15" s="221"/>
    </row>
    <row r="16" spans="1:7" ht="12.75">
      <c r="A16" s="203"/>
      <c r="B16" s="222">
        <v>6</v>
      </c>
      <c r="C16" s="223" t="s">
        <v>50</v>
      </c>
      <c r="D16" s="182" t="s">
        <v>97</v>
      </c>
      <c r="E16" s="224" t="s">
        <v>51</v>
      </c>
      <c r="F16" s="208" t="s">
        <v>52</v>
      </c>
      <c r="G16" s="221" t="s">
        <v>53</v>
      </c>
    </row>
    <row r="17" spans="1:7" ht="12.75">
      <c r="A17" s="203"/>
      <c r="B17" s="222"/>
      <c r="C17" s="223"/>
      <c r="D17" s="182"/>
      <c r="E17" s="224"/>
      <c r="F17" s="208"/>
      <c r="G17" s="221"/>
    </row>
    <row r="18" spans="1:7" ht="12.75">
      <c r="A18" s="203"/>
      <c r="B18" s="222">
        <v>7</v>
      </c>
      <c r="C18" s="223" t="s">
        <v>92</v>
      </c>
      <c r="D18" s="182" t="s">
        <v>93</v>
      </c>
      <c r="E18" s="224" t="s">
        <v>94</v>
      </c>
      <c r="F18" s="208"/>
      <c r="G18" s="221" t="s">
        <v>95</v>
      </c>
    </row>
    <row r="19" spans="1:7" ht="12.75">
      <c r="A19" s="203"/>
      <c r="B19" s="222"/>
      <c r="C19" s="223"/>
      <c r="D19" s="182"/>
      <c r="E19" s="224"/>
      <c r="F19" s="208"/>
      <c r="G19" s="221"/>
    </row>
    <row r="20" spans="1:7" ht="12.75">
      <c r="A20" s="203"/>
      <c r="B20" s="222">
        <v>8</v>
      </c>
      <c r="C20" s="223" t="s">
        <v>59</v>
      </c>
      <c r="D20" s="182" t="s">
        <v>60</v>
      </c>
      <c r="E20" s="224" t="s">
        <v>61</v>
      </c>
      <c r="F20" s="208"/>
      <c r="G20" s="221" t="s">
        <v>62</v>
      </c>
    </row>
    <row r="21" spans="1:7" ht="12.75">
      <c r="A21" s="203"/>
      <c r="B21" s="222"/>
      <c r="C21" s="223"/>
      <c r="D21" s="182"/>
      <c r="E21" s="224"/>
      <c r="F21" s="208"/>
      <c r="G21" s="221"/>
    </row>
    <row r="22" spans="1:7" ht="12.75">
      <c r="A22" s="203"/>
      <c r="B22" s="222">
        <v>9</v>
      </c>
      <c r="C22" s="223" t="s">
        <v>84</v>
      </c>
      <c r="D22" s="182" t="s">
        <v>85</v>
      </c>
      <c r="E22" s="224" t="s">
        <v>86</v>
      </c>
      <c r="F22" s="208"/>
      <c r="G22" s="221" t="s">
        <v>87</v>
      </c>
    </row>
    <row r="23" spans="1:7" ht="12.75">
      <c r="A23" s="203"/>
      <c r="B23" s="222"/>
      <c r="C23" s="223"/>
      <c r="D23" s="182"/>
      <c r="E23" s="224"/>
      <c r="F23" s="208"/>
      <c r="G23" s="221"/>
    </row>
    <row r="24" spans="1:7" ht="12.75">
      <c r="A24" s="203"/>
      <c r="B24" s="222">
        <v>10</v>
      </c>
      <c r="C24" s="223" t="s">
        <v>68</v>
      </c>
      <c r="D24" s="182" t="s">
        <v>69</v>
      </c>
      <c r="E24" s="224" t="s">
        <v>65</v>
      </c>
      <c r="F24" s="208"/>
      <c r="G24" s="221" t="s">
        <v>70</v>
      </c>
    </row>
    <row r="25" spans="1:7" ht="12.75">
      <c r="A25" s="203"/>
      <c r="B25" s="222"/>
      <c r="C25" s="223"/>
      <c r="D25" s="182"/>
      <c r="E25" s="224"/>
      <c r="F25" s="208"/>
      <c r="G25" s="221"/>
    </row>
    <row r="26" spans="1:7" ht="12.75">
      <c r="A26" s="203"/>
      <c r="B26" s="222">
        <v>11</v>
      </c>
      <c r="C26" s="223" t="s">
        <v>71</v>
      </c>
      <c r="D26" s="182" t="s">
        <v>72</v>
      </c>
      <c r="E26" s="224" t="s">
        <v>73</v>
      </c>
      <c r="F26" s="208"/>
      <c r="G26" s="221" t="s">
        <v>74</v>
      </c>
    </row>
    <row r="27" spans="1:7" ht="12.75">
      <c r="A27" s="203"/>
      <c r="B27" s="222"/>
      <c r="C27" s="223"/>
      <c r="D27" s="182"/>
      <c r="E27" s="224"/>
      <c r="F27" s="208"/>
      <c r="G27" s="221"/>
    </row>
    <row r="28" spans="1:8" ht="12.75">
      <c r="A28" s="218"/>
      <c r="B28" s="218"/>
      <c r="C28" s="218"/>
      <c r="D28" s="218"/>
      <c r="E28" s="218"/>
      <c r="F28" s="218"/>
      <c r="G28" s="218"/>
      <c r="H28" s="2"/>
    </row>
    <row r="29" spans="1:8" ht="12.75">
      <c r="A29" s="218"/>
      <c r="B29" s="218"/>
      <c r="C29" s="218"/>
      <c r="D29" s="218"/>
      <c r="E29" s="218"/>
      <c r="F29" s="218"/>
      <c r="G29" s="218"/>
      <c r="H29" s="2"/>
    </row>
    <row r="30" spans="1:8" ht="12.75" customHeight="1">
      <c r="A30" s="218"/>
      <c r="B30" s="225"/>
      <c r="C30" s="225"/>
      <c r="D30" s="218"/>
      <c r="E30" s="218"/>
      <c r="F30" s="218"/>
      <c r="G30" s="179"/>
      <c r="H30" s="2"/>
    </row>
    <row r="31" spans="1:8" ht="12.75">
      <c r="A31" s="218"/>
      <c r="B31" s="225"/>
      <c r="C31" s="225"/>
      <c r="D31" s="218"/>
      <c r="E31" s="218"/>
      <c r="F31" s="218"/>
      <c r="G31" s="179"/>
      <c r="H31" s="2"/>
    </row>
    <row r="32" spans="1:8" ht="12.75">
      <c r="A32" s="218"/>
      <c r="B32" s="218"/>
      <c r="C32" s="218"/>
      <c r="D32" s="218"/>
      <c r="E32" s="218"/>
      <c r="F32" s="218"/>
      <c r="G32" s="218"/>
      <c r="H32" s="2"/>
    </row>
    <row r="33" spans="1:8" ht="12.75">
      <c r="A33" s="218"/>
      <c r="B33" s="218"/>
      <c r="C33" s="218"/>
      <c r="D33" s="218"/>
      <c r="E33" s="218"/>
      <c r="F33" s="218"/>
      <c r="G33" s="218"/>
      <c r="H33" s="2"/>
    </row>
    <row r="34" spans="1:8" ht="12.75">
      <c r="A34" s="218"/>
      <c r="B34" s="218"/>
      <c r="C34" s="218"/>
      <c r="D34" s="218"/>
      <c r="E34" s="218"/>
      <c r="F34" s="218"/>
      <c r="G34" s="179"/>
      <c r="H34" s="2"/>
    </row>
    <row r="35" spans="1:8" ht="12.75">
      <c r="A35" s="218"/>
      <c r="B35" s="218"/>
      <c r="C35" s="218"/>
      <c r="D35" s="218"/>
      <c r="E35" s="218"/>
      <c r="F35" s="218"/>
      <c r="G35" s="179"/>
      <c r="H35" s="2"/>
    </row>
    <row r="36" spans="1:8" ht="12.75">
      <c r="A36" s="218"/>
      <c r="B36" s="218"/>
      <c r="C36" s="218"/>
      <c r="D36" s="218"/>
      <c r="E36" s="218"/>
      <c r="F36" s="218"/>
      <c r="G36" s="218"/>
      <c r="H36" s="2"/>
    </row>
    <row r="37" spans="1:8" ht="12.75">
      <c r="A37" s="218"/>
      <c r="B37" s="218"/>
      <c r="C37" s="218"/>
      <c r="D37" s="218"/>
      <c r="E37" s="218"/>
      <c r="F37" s="218"/>
      <c r="G37" s="218"/>
      <c r="H37" s="2"/>
    </row>
    <row r="38" spans="1:8" ht="12.75">
      <c r="A38" s="218"/>
      <c r="B38" s="218"/>
      <c r="C38" s="218"/>
      <c r="D38" s="218"/>
      <c r="E38" s="218"/>
      <c r="F38" s="218"/>
      <c r="G38" s="179"/>
      <c r="H38" s="2"/>
    </row>
    <row r="39" spans="1:8" ht="12.75">
      <c r="A39" s="218"/>
      <c r="B39" s="218"/>
      <c r="C39" s="218"/>
      <c r="D39" s="218"/>
      <c r="E39" s="218"/>
      <c r="F39" s="218"/>
      <c r="G39" s="179"/>
      <c r="H39" s="2"/>
    </row>
    <row r="40" spans="1:8" ht="12.75">
      <c r="A40" s="218"/>
      <c r="B40" s="218"/>
      <c r="C40" s="218"/>
      <c r="D40" s="218"/>
      <c r="E40" s="218"/>
      <c r="F40" s="218"/>
      <c r="G40" s="218"/>
      <c r="H40" s="2"/>
    </row>
    <row r="41" spans="1:8" ht="12.75">
      <c r="A41" s="218"/>
      <c r="B41" s="218"/>
      <c r="C41" s="218"/>
      <c r="D41" s="218"/>
      <c r="E41" s="218"/>
      <c r="F41" s="218"/>
      <c r="G41" s="218"/>
      <c r="H41" s="2"/>
    </row>
    <row r="42" spans="1:8" ht="12.75">
      <c r="A42" s="218"/>
      <c r="B42" s="218"/>
      <c r="C42" s="218"/>
      <c r="D42" s="218"/>
      <c r="E42" s="218"/>
      <c r="F42" s="218"/>
      <c r="G42" s="179"/>
      <c r="H42" s="2"/>
    </row>
    <row r="43" spans="1:8" ht="12.75">
      <c r="A43" s="218"/>
      <c r="B43" s="218"/>
      <c r="C43" s="218"/>
      <c r="D43" s="218"/>
      <c r="E43" s="218"/>
      <c r="F43" s="218"/>
      <c r="G43" s="179"/>
      <c r="H43" s="2"/>
    </row>
    <row r="44" spans="1:8" ht="12.75">
      <c r="A44" s="218"/>
      <c r="B44" s="218"/>
      <c r="C44" s="218"/>
      <c r="D44" s="218"/>
      <c r="E44" s="218"/>
      <c r="F44" s="218"/>
      <c r="G44" s="218"/>
      <c r="H44" s="2"/>
    </row>
    <row r="45" spans="1:8" ht="12.75">
      <c r="A45" s="218"/>
      <c r="B45" s="218"/>
      <c r="C45" s="218"/>
      <c r="D45" s="218"/>
      <c r="E45" s="218"/>
      <c r="F45" s="218"/>
      <c r="G45" s="218"/>
      <c r="H45" s="2"/>
    </row>
    <row r="46" spans="1:8" ht="12.75">
      <c r="A46" s="218"/>
      <c r="B46" s="218"/>
      <c r="C46" s="218"/>
      <c r="D46" s="218"/>
      <c r="E46" s="218"/>
      <c r="F46" s="218"/>
      <c r="G46" s="179"/>
      <c r="H46" s="2"/>
    </row>
    <row r="47" spans="1:8" ht="12.75">
      <c r="A47" s="218"/>
      <c r="B47" s="218"/>
      <c r="C47" s="218"/>
      <c r="D47" s="218"/>
      <c r="E47" s="218"/>
      <c r="F47" s="218"/>
      <c r="G47" s="179"/>
      <c r="H47" s="2"/>
    </row>
    <row r="48" spans="1:8" ht="12.75">
      <c r="A48" s="218"/>
      <c r="B48" s="218"/>
      <c r="C48" s="218"/>
      <c r="D48" s="218"/>
      <c r="E48" s="218"/>
      <c r="F48" s="218"/>
      <c r="G48" s="218"/>
      <c r="H48" s="2"/>
    </row>
    <row r="49" spans="1:8" ht="12.75">
      <c r="A49" s="218"/>
      <c r="B49" s="218"/>
      <c r="C49" s="218"/>
      <c r="D49" s="218"/>
      <c r="E49" s="218"/>
      <c r="F49" s="218"/>
      <c r="G49" s="218"/>
      <c r="H49" s="2"/>
    </row>
    <row r="50" spans="1:8" ht="12.75">
      <c r="A50" s="218"/>
      <c r="B50" s="218"/>
      <c r="C50" s="218"/>
      <c r="D50" s="218"/>
      <c r="E50" s="218"/>
      <c r="F50" s="218"/>
      <c r="G50" s="179"/>
      <c r="H50" s="2"/>
    </row>
    <row r="51" spans="1:8" ht="12.75">
      <c r="A51" s="218"/>
      <c r="B51" s="218"/>
      <c r="C51" s="218"/>
      <c r="D51" s="218"/>
      <c r="E51" s="218"/>
      <c r="F51" s="218"/>
      <c r="G51" s="179"/>
      <c r="H51" s="2"/>
    </row>
    <row r="52" spans="1:8" ht="12.75">
      <c r="A52" s="218"/>
      <c r="B52" s="218"/>
      <c r="C52" s="218"/>
      <c r="D52" s="218"/>
      <c r="E52" s="218"/>
      <c r="F52" s="218"/>
      <c r="G52" s="218"/>
      <c r="H52" s="2"/>
    </row>
    <row r="53" spans="1:8" ht="12.75">
      <c r="A53" s="218"/>
      <c r="B53" s="218"/>
      <c r="C53" s="218"/>
      <c r="D53" s="218"/>
      <c r="E53" s="218"/>
      <c r="F53" s="218"/>
      <c r="G53" s="218"/>
      <c r="H53" s="2"/>
    </row>
    <row r="54" spans="1:8" ht="12.75">
      <c r="A54" s="218"/>
      <c r="B54" s="218"/>
      <c r="C54" s="218"/>
      <c r="D54" s="218"/>
      <c r="E54" s="218"/>
      <c r="F54" s="218"/>
      <c r="G54" s="179"/>
      <c r="H54" s="2"/>
    </row>
    <row r="55" spans="1:8" ht="12.75">
      <c r="A55" s="218"/>
      <c r="B55" s="218"/>
      <c r="C55" s="218"/>
      <c r="D55" s="218"/>
      <c r="E55" s="218"/>
      <c r="F55" s="218"/>
      <c r="G55" s="179"/>
      <c r="H55" s="2"/>
    </row>
    <row r="56" spans="1:8" ht="12.75">
      <c r="A56" s="218"/>
      <c r="B56" s="218"/>
      <c r="C56" s="218"/>
      <c r="D56" s="218"/>
      <c r="E56" s="218"/>
      <c r="F56" s="218"/>
      <c r="G56" s="218"/>
      <c r="H56" s="2"/>
    </row>
    <row r="57" spans="1:8" ht="12.75">
      <c r="A57" s="218"/>
      <c r="B57" s="218"/>
      <c r="C57" s="218"/>
      <c r="D57" s="218"/>
      <c r="E57" s="218"/>
      <c r="F57" s="218"/>
      <c r="G57" s="218"/>
      <c r="H57" s="2"/>
    </row>
    <row r="58" spans="1:8" ht="12.75">
      <c r="A58" s="218"/>
      <c r="B58" s="218"/>
      <c r="C58" s="218"/>
      <c r="D58" s="218"/>
      <c r="E58" s="218"/>
      <c r="F58" s="218"/>
      <c r="G58" s="179"/>
      <c r="H58" s="2"/>
    </row>
    <row r="59" spans="1:8" ht="12.75">
      <c r="A59" s="218"/>
      <c r="B59" s="218"/>
      <c r="C59" s="218"/>
      <c r="D59" s="218"/>
      <c r="E59" s="218"/>
      <c r="F59" s="218"/>
      <c r="G59" s="179"/>
      <c r="H59" s="2"/>
    </row>
    <row r="60" spans="1:8" ht="12.75">
      <c r="A60" s="218"/>
      <c r="B60" s="218"/>
      <c r="C60" s="218"/>
      <c r="D60" s="218"/>
      <c r="E60" s="218"/>
      <c r="F60" s="218"/>
      <c r="G60" s="218"/>
      <c r="H60" s="2"/>
    </row>
    <row r="61" spans="1:8" ht="12.75">
      <c r="A61" s="218"/>
      <c r="B61" s="218"/>
      <c r="C61" s="218"/>
      <c r="D61" s="218"/>
      <c r="E61" s="218"/>
      <c r="F61" s="218"/>
      <c r="G61" s="218"/>
      <c r="H61" s="2"/>
    </row>
    <row r="62" spans="1:8" ht="12.75">
      <c r="A62" s="218"/>
      <c r="B62" s="218"/>
      <c r="C62" s="218"/>
      <c r="D62" s="218"/>
      <c r="E62" s="218"/>
      <c r="F62" s="218"/>
      <c r="G62" s="179"/>
      <c r="H62" s="2"/>
    </row>
    <row r="63" spans="1:8" ht="12.75">
      <c r="A63" s="218"/>
      <c r="B63" s="218"/>
      <c r="C63" s="218"/>
      <c r="D63" s="218"/>
      <c r="E63" s="218"/>
      <c r="F63" s="218"/>
      <c r="G63" s="179"/>
      <c r="H63" s="2"/>
    </row>
    <row r="64" spans="1:8" ht="12.75">
      <c r="A64" s="218"/>
      <c r="B64" s="218"/>
      <c r="C64" s="218"/>
      <c r="D64" s="218"/>
      <c r="E64" s="218"/>
      <c r="F64" s="218"/>
      <c r="G64" s="218"/>
      <c r="H64" s="2"/>
    </row>
    <row r="65" spans="1:8" ht="12.75">
      <c r="A65" s="218"/>
      <c r="B65" s="218"/>
      <c r="C65" s="218"/>
      <c r="D65" s="218"/>
      <c r="E65" s="218"/>
      <c r="F65" s="218"/>
      <c r="G65" s="218"/>
      <c r="H65" s="2"/>
    </row>
    <row r="66" spans="1:8" ht="12.75">
      <c r="A66" s="218"/>
      <c r="B66" s="218"/>
      <c r="C66" s="218"/>
      <c r="D66" s="218"/>
      <c r="E66" s="218"/>
      <c r="F66" s="218"/>
      <c r="G66" s="179"/>
      <c r="H66" s="2"/>
    </row>
    <row r="67" spans="1:8" ht="12.75">
      <c r="A67" s="218"/>
      <c r="B67" s="218"/>
      <c r="C67" s="218"/>
      <c r="D67" s="218"/>
      <c r="E67" s="218"/>
      <c r="F67" s="218"/>
      <c r="G67" s="179"/>
      <c r="H67" s="2"/>
    </row>
    <row r="68" spans="1:8" ht="12.75">
      <c r="A68" s="218"/>
      <c r="B68" s="218"/>
      <c r="C68" s="218"/>
      <c r="D68" s="218"/>
      <c r="E68" s="218"/>
      <c r="F68" s="218"/>
      <c r="G68" s="218"/>
      <c r="H68" s="2"/>
    </row>
    <row r="69" spans="1:8" ht="12.75">
      <c r="A69" s="218"/>
      <c r="B69" s="218"/>
      <c r="C69" s="218"/>
      <c r="D69" s="218"/>
      <c r="E69" s="218"/>
      <c r="F69" s="218"/>
      <c r="G69" s="218"/>
      <c r="H69" s="2"/>
    </row>
    <row r="70" spans="1:8" ht="12.75">
      <c r="A70" s="218"/>
      <c r="B70" s="218"/>
      <c r="C70" s="218"/>
      <c r="D70" s="218"/>
      <c r="E70" s="218"/>
      <c r="F70" s="218"/>
      <c r="G70" s="179"/>
      <c r="H70" s="2"/>
    </row>
    <row r="71" spans="1:8" ht="12.75">
      <c r="A71" s="218"/>
      <c r="B71" s="218"/>
      <c r="C71" s="218"/>
      <c r="D71" s="218"/>
      <c r="E71" s="218"/>
      <c r="F71" s="218"/>
      <c r="G71" s="179"/>
      <c r="H71" s="2"/>
    </row>
    <row r="72" spans="1:8" ht="12.75">
      <c r="A72" s="218"/>
      <c r="B72" s="218"/>
      <c r="C72" s="218"/>
      <c r="D72" s="218"/>
      <c r="E72" s="218"/>
      <c r="F72" s="218"/>
      <c r="G72" s="218"/>
      <c r="H72" s="2"/>
    </row>
    <row r="73" spans="1:8" ht="12.75">
      <c r="A73" s="218"/>
      <c r="B73" s="218"/>
      <c r="C73" s="218"/>
      <c r="D73" s="218"/>
      <c r="E73" s="218"/>
      <c r="F73" s="218"/>
      <c r="G73" s="218"/>
      <c r="H73" s="2"/>
    </row>
    <row r="74" spans="1:8" ht="12.75">
      <c r="A74" s="218"/>
      <c r="B74" s="218"/>
      <c r="C74" s="218"/>
      <c r="D74" s="218"/>
      <c r="E74" s="218"/>
      <c r="F74" s="218"/>
      <c r="G74" s="179"/>
      <c r="H74" s="2"/>
    </row>
    <row r="75" spans="1:8" ht="12.75">
      <c r="A75" s="218"/>
      <c r="B75" s="218"/>
      <c r="C75" s="218"/>
      <c r="D75" s="218"/>
      <c r="E75" s="218"/>
      <c r="F75" s="218"/>
      <c r="G75" s="179"/>
      <c r="H75" s="2"/>
    </row>
    <row r="76" spans="1:8" ht="12.75">
      <c r="A76" s="218"/>
      <c r="B76" s="218"/>
      <c r="C76" s="218"/>
      <c r="D76" s="218"/>
      <c r="E76" s="218"/>
      <c r="F76" s="218"/>
      <c r="G76" s="218"/>
      <c r="H76" s="2"/>
    </row>
    <row r="77" spans="1:8" ht="12.75">
      <c r="A77" s="218"/>
      <c r="B77" s="218"/>
      <c r="C77" s="218"/>
      <c r="D77" s="218"/>
      <c r="E77" s="218"/>
      <c r="F77" s="218"/>
      <c r="G77" s="218"/>
      <c r="H77" s="2"/>
    </row>
    <row r="78" spans="1:8" ht="12.75">
      <c r="A78" s="218"/>
      <c r="B78" s="218"/>
      <c r="C78" s="218"/>
      <c r="D78" s="218"/>
      <c r="E78" s="218"/>
      <c r="F78" s="218"/>
      <c r="G78" s="179"/>
      <c r="H78" s="2"/>
    </row>
    <row r="79" spans="1:8" ht="12.75">
      <c r="A79" s="218"/>
      <c r="B79" s="218"/>
      <c r="C79" s="218"/>
      <c r="D79" s="218"/>
      <c r="E79" s="218"/>
      <c r="F79" s="218"/>
      <c r="G79" s="179"/>
      <c r="H79" s="2"/>
    </row>
    <row r="80" spans="1:8" ht="12.75">
      <c r="A80" s="218"/>
      <c r="B80" s="218"/>
      <c r="C80" s="218"/>
      <c r="D80" s="218"/>
      <c r="E80" s="218"/>
      <c r="F80" s="218"/>
      <c r="G80" s="218"/>
      <c r="H80" s="2"/>
    </row>
    <row r="81" spans="1:8" ht="12.75">
      <c r="A81" s="218"/>
      <c r="B81" s="218"/>
      <c r="C81" s="218"/>
      <c r="D81" s="218"/>
      <c r="E81" s="218"/>
      <c r="F81" s="218"/>
      <c r="G81" s="218"/>
      <c r="H81" s="2"/>
    </row>
    <row r="82" spans="1:8" ht="12.75">
      <c r="A82" s="218"/>
      <c r="B82" s="218"/>
      <c r="C82" s="218"/>
      <c r="D82" s="218"/>
      <c r="E82" s="218"/>
      <c r="F82" s="218"/>
      <c r="G82" s="179"/>
      <c r="H82" s="2"/>
    </row>
    <row r="83" spans="1:8" ht="12.75">
      <c r="A83" s="218"/>
      <c r="B83" s="218"/>
      <c r="C83" s="218"/>
      <c r="D83" s="218"/>
      <c r="E83" s="218"/>
      <c r="F83" s="218"/>
      <c r="G83" s="179"/>
      <c r="H83" s="2"/>
    </row>
    <row r="84" spans="1:8" ht="12.75">
      <c r="A84" s="218"/>
      <c r="B84" s="218"/>
      <c r="C84" s="218"/>
      <c r="D84" s="218"/>
      <c r="E84" s="218"/>
      <c r="F84" s="218"/>
      <c r="G84" s="218"/>
      <c r="H84" s="2"/>
    </row>
    <row r="85" spans="1:8" ht="12.75">
      <c r="A85" s="218"/>
      <c r="B85" s="218"/>
      <c r="C85" s="218"/>
      <c r="D85" s="218"/>
      <c r="E85" s="218"/>
      <c r="F85" s="218"/>
      <c r="G85" s="218"/>
      <c r="H85" s="2"/>
    </row>
    <row r="86" spans="1:8" ht="12.75">
      <c r="A86" s="218"/>
      <c r="B86" s="218"/>
      <c r="C86" s="218"/>
      <c r="D86" s="218"/>
      <c r="E86" s="218"/>
      <c r="F86" s="218"/>
      <c r="G86" s="179"/>
      <c r="H86" s="2"/>
    </row>
    <row r="87" spans="1:8" ht="12.75">
      <c r="A87" s="218"/>
      <c r="B87" s="218"/>
      <c r="C87" s="218"/>
      <c r="D87" s="218"/>
      <c r="E87" s="218"/>
      <c r="F87" s="218"/>
      <c r="G87" s="179"/>
      <c r="H87" s="2"/>
    </row>
    <row r="88" spans="1:8" ht="12.75">
      <c r="A88" s="218"/>
      <c r="B88" s="218"/>
      <c r="C88" s="218"/>
      <c r="D88" s="218"/>
      <c r="E88" s="218"/>
      <c r="F88" s="218"/>
      <c r="G88" s="218"/>
      <c r="H88" s="2"/>
    </row>
    <row r="89" spans="1:8" ht="12.75">
      <c r="A89" s="218"/>
      <c r="B89" s="218"/>
      <c r="C89" s="218"/>
      <c r="D89" s="218"/>
      <c r="E89" s="218"/>
      <c r="F89" s="218"/>
      <c r="G89" s="218"/>
      <c r="H89" s="2"/>
    </row>
    <row r="90" spans="1:8" ht="12.75">
      <c r="A90" s="218"/>
      <c r="B90" s="218"/>
      <c r="C90" s="218"/>
      <c r="D90" s="218"/>
      <c r="E90" s="218"/>
      <c r="F90" s="218"/>
      <c r="G90" s="179"/>
      <c r="H90" s="2"/>
    </row>
    <row r="91" spans="1:8" ht="12.75">
      <c r="A91" s="218"/>
      <c r="B91" s="218"/>
      <c r="C91" s="218"/>
      <c r="D91" s="218"/>
      <c r="E91" s="218"/>
      <c r="F91" s="218"/>
      <c r="G91" s="179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309">
    <mergeCell ref="A6:A7"/>
    <mergeCell ref="C6:C7"/>
    <mergeCell ref="G6:G7"/>
    <mergeCell ref="A8:A9"/>
    <mergeCell ref="B6:B7"/>
    <mergeCell ref="F6:F7"/>
    <mergeCell ref="F8:F9"/>
    <mergeCell ref="G8:G9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2:G2"/>
    <mergeCell ref="D4:D5"/>
    <mergeCell ref="E4:E5"/>
    <mergeCell ref="F4:F5"/>
    <mergeCell ref="G4:G5"/>
    <mergeCell ref="A4:A5"/>
    <mergeCell ref="B4:B5"/>
    <mergeCell ref="C4:C5"/>
    <mergeCell ref="A10:A11"/>
    <mergeCell ref="B10:B11"/>
    <mergeCell ref="C10:C11"/>
    <mergeCell ref="D10:D11"/>
    <mergeCell ref="F10:F11"/>
    <mergeCell ref="G10:G11"/>
    <mergeCell ref="C8:C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E22:E23"/>
    <mergeCell ref="F22:F23"/>
    <mergeCell ref="G22:G23"/>
    <mergeCell ref="E20:E21"/>
    <mergeCell ref="F20:F21"/>
    <mergeCell ref="A20:A21"/>
    <mergeCell ref="B20:B21"/>
    <mergeCell ref="A22:A23"/>
    <mergeCell ref="B22:B23"/>
    <mergeCell ref="C22:C23"/>
    <mergeCell ref="D22:D23"/>
    <mergeCell ref="E28:E29"/>
    <mergeCell ref="F28:F29"/>
    <mergeCell ref="E24:E25"/>
    <mergeCell ref="F24:F25"/>
    <mergeCell ref="C24:C25"/>
    <mergeCell ref="D24:D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C86:C87"/>
    <mergeCell ref="D86:D87"/>
    <mergeCell ref="E82:E83"/>
    <mergeCell ref="F82:F83"/>
    <mergeCell ref="C82:C83"/>
    <mergeCell ref="D82:D83"/>
    <mergeCell ref="E84:E85"/>
    <mergeCell ref="F84:F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2011-02-26T13:14:33Z</cp:lastPrinted>
  <dcterms:created xsi:type="dcterms:W3CDTF">1996-10-08T23:32:33Z</dcterms:created>
  <dcterms:modified xsi:type="dcterms:W3CDTF">2011-02-26T13:16:10Z</dcterms:modified>
  <cp:category/>
  <cp:version/>
  <cp:contentType/>
  <cp:contentStatus/>
</cp:coreProperties>
</file>