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олуфинал" sheetId="1" r:id="rId1"/>
    <sheet name="пр.взв." sheetId="2" r:id="rId2"/>
    <sheet name="СТАРТОВЫЙ" sheetId="3" r:id="rId3"/>
    <sheet name="пр.хода" sheetId="4" r:id="rId4"/>
    <sheet name="нагр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4">'нагр'!$A$1:$H$40</definedName>
  </definedNames>
  <calcPr fullCalcOnLoad="1"/>
</workbook>
</file>

<file path=xl/sharedStrings.xml><?xml version="1.0" encoding="utf-8"?>
<sst xmlns="http://schemas.openxmlformats.org/spreadsheetml/2006/main" count="136" uniqueCount="66">
  <si>
    <t>А</t>
  </si>
  <si>
    <t>Б</t>
  </si>
  <si>
    <t>№ j</t>
  </si>
  <si>
    <t>Name</t>
  </si>
  <si>
    <t>Yob., Rank</t>
  </si>
  <si>
    <t>Country/Team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</si>
  <si>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</si>
  <si>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</si>
  <si>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</si>
  <si>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Struggle for 3 place</t>
  </si>
  <si>
    <t>R</t>
  </si>
  <si>
    <t>B</t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</si>
  <si>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</si>
  <si>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</si>
  <si>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</si>
  <si>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</si>
  <si>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</si>
  <si>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</si>
  <si>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</si>
  <si>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</si>
  <si>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</si>
  <si>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RUS</t>
  </si>
  <si>
    <t>1989 ms</t>
  </si>
  <si>
    <t>1977 ms</t>
  </si>
  <si>
    <t>KOSTIN DMITRIY</t>
  </si>
  <si>
    <t>1988 ms</t>
  </si>
  <si>
    <t>GEO</t>
  </si>
  <si>
    <t>MDA</t>
  </si>
  <si>
    <t>KHORPYAKOV OLEG</t>
  </si>
  <si>
    <t xml:space="preserve">Weight category &gt;100 kg </t>
  </si>
  <si>
    <t>1987 msic</t>
  </si>
  <si>
    <t>7</t>
  </si>
  <si>
    <t>6</t>
  </si>
  <si>
    <t>8</t>
  </si>
  <si>
    <t>BORISKIN SERGEY</t>
  </si>
  <si>
    <t xml:space="preserve"> </t>
  </si>
  <si>
    <t>Сontest for 3 place</t>
  </si>
  <si>
    <t>3</t>
  </si>
  <si>
    <t>4</t>
  </si>
  <si>
    <t>5-8</t>
  </si>
  <si>
    <t>9-13</t>
  </si>
  <si>
    <t>НАГРАДНОЙ ЛИСТ</t>
  </si>
  <si>
    <t>I м</t>
  </si>
  <si>
    <t>II м</t>
  </si>
  <si>
    <t>III м</t>
  </si>
  <si>
    <t>POYAG ANATOLIY</t>
  </si>
  <si>
    <t xml:space="preserve">GONJILASHVILI MIRIAN </t>
  </si>
  <si>
    <t>ISAEV EVGENIY</t>
  </si>
  <si>
    <t>1979 zms</t>
  </si>
  <si>
    <t>MUONKHBAATAR KHADBAATAR</t>
  </si>
  <si>
    <t>.</t>
  </si>
  <si>
    <t>MNG</t>
  </si>
  <si>
    <t>RATKO KONSTANTIN</t>
  </si>
  <si>
    <t>1985 msic</t>
  </si>
  <si>
    <t>GLADKOV ALEKSEY</t>
  </si>
  <si>
    <t>1985 ms</t>
  </si>
  <si>
    <t>2</t>
  </si>
  <si>
    <t>5</t>
  </si>
  <si>
    <t>9</t>
  </si>
  <si>
    <t>MS</t>
  </si>
  <si>
    <t>Ципурский Илья Лазоревич- Заслуженный мастер спорта</t>
  </si>
  <si>
    <t>Калеткин Геннадий Иванович- Заслуженный тренер Советского Союза</t>
  </si>
  <si>
    <t>ученик А.А. Харлампиева</t>
  </si>
  <si>
    <t xml:space="preserve">                          вице президент Европейской фед самбо</t>
  </si>
  <si>
    <t>Попрядухин Александр Иванович- Герой Советского Союза</t>
  </si>
  <si>
    <t>тренер  -Куприков Андрей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</si>
</sst>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b/>
      <sz val="10"/>
      <color indexed="10"/>
      <name val="Arial"/>
      <family val="2"/>
    </font>
    <font>
      <b/>
      <sz val="14"/>
      <name val="Arial Narrow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2"/>
      <color indexed="9"/>
      <name val="Arial Narrow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b/>
      <sz val="12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horizontal="left" vertical="center"/>
      <protection/>
    </xf>
    <xf numFmtId="0" fontId="10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0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3" fillId="0" borderId="0" xfId="42" applyNumberFormat="1" applyFont="1" applyAlignment="1" applyProtection="1">
      <alignment vertical="center" wrapText="1"/>
      <protection/>
    </xf>
    <xf numFmtId="0" fontId="13" fillId="0" borderId="0" xfId="42" applyNumberFormat="1" applyFont="1" applyBorder="1" applyAlignment="1" applyProtection="1">
      <alignment vertical="center" wrapText="1"/>
      <protection/>
    </xf>
    <xf numFmtId="49" fontId="5" fillId="0" borderId="19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178" fontId="14" fillId="0" borderId="0" xfId="43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 vertical="center" wrapText="1"/>
      <protection/>
    </xf>
    <xf numFmtId="178" fontId="15" fillId="0" borderId="0" xfId="43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178" fontId="14" fillId="0" borderId="11" xfId="43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42" applyFont="1" applyFill="1" applyBorder="1" applyAlignment="1" applyProtection="1">
      <alignment horizontal="center"/>
      <protection/>
    </xf>
    <xf numFmtId="0" fontId="0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0" fillId="0" borderId="0" xfId="42" applyFont="1" applyFill="1" applyBorder="1" applyAlignment="1" applyProtection="1">
      <alignment vertical="center" wrapText="1"/>
      <protection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0" fillId="0" borderId="11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5" fillId="0" borderId="0" xfId="42" applyFont="1" applyAlignment="1" applyProtection="1">
      <alignment vertical="center"/>
      <protection/>
    </xf>
    <xf numFmtId="49" fontId="0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0" fillId="0" borderId="21" xfId="0" applyNumberFormat="1" applyBorder="1" applyAlignment="1">
      <alignment horizontal="left" vertical="center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 horizontal="left" vertical="center"/>
    </xf>
    <xf numFmtId="0" fontId="0" fillId="0" borderId="21" xfId="0" applyBorder="1" applyAlignment="1">
      <alignment/>
    </xf>
    <xf numFmtId="49" fontId="2" fillId="0" borderId="22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23" xfId="42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>
      <alignment/>
    </xf>
    <xf numFmtId="0" fontId="6" fillId="0" borderId="25" xfId="0" applyFont="1" applyBorder="1" applyAlignment="1">
      <alignment horizontal="center" vertical="center" wrapText="1"/>
    </xf>
    <xf numFmtId="178" fontId="14" fillId="33" borderId="23" xfId="43" applyFont="1" applyFill="1" applyBorder="1" applyAlignment="1">
      <alignment horizontal="center" vertical="center" wrapText="1"/>
    </xf>
    <xf numFmtId="178" fontId="14" fillId="33" borderId="26" xfId="43" applyFont="1" applyFill="1" applyBorder="1" applyAlignment="1">
      <alignment horizontal="center" vertical="center" wrapText="1"/>
    </xf>
    <xf numFmtId="0" fontId="0" fillId="0" borderId="27" xfId="42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27" xfId="42" applyFont="1" applyFill="1" applyBorder="1" applyAlignment="1" applyProtection="1">
      <alignment horizontal="left" vertical="center" wrapText="1"/>
      <protection/>
    </xf>
    <xf numFmtId="0" fontId="6" fillId="0" borderId="28" xfId="42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3" fillId="0" borderId="10" xfId="42" applyFont="1" applyBorder="1" applyAlignment="1" applyProtection="1">
      <alignment horizontal="center" vertical="center" wrapText="1"/>
      <protection/>
    </xf>
    <xf numFmtId="178" fontId="14" fillId="34" borderId="27" xfId="43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7" fillId="0" borderId="27" xfId="42" applyFont="1" applyFill="1" applyBorder="1" applyAlignment="1" applyProtection="1">
      <alignment horizontal="center" vertical="center" wrapText="1"/>
      <protection/>
    </xf>
    <xf numFmtId="0" fontId="17" fillId="0" borderId="28" xfId="42" applyFont="1" applyFill="1" applyBorder="1" applyAlignment="1" applyProtection="1">
      <alignment horizontal="center" vertical="center" wrapText="1"/>
      <protection/>
    </xf>
    <xf numFmtId="0" fontId="17" fillId="0" borderId="27" xfId="0" applyFont="1" applyBorder="1" applyAlignment="1">
      <alignment horizontal="center" vertical="center" wrapText="1"/>
    </xf>
    <xf numFmtId="0" fontId="18" fillId="0" borderId="27" xfId="42" applyFont="1" applyBorder="1" applyAlignment="1" applyProtection="1">
      <alignment horizontal="center" vertical="center" wrapText="1"/>
      <protection/>
    </xf>
    <xf numFmtId="0" fontId="17" fillId="0" borderId="27" xfId="42" applyFont="1" applyFill="1" applyBorder="1" applyAlignment="1" applyProtection="1">
      <alignment horizontal="left" vertical="center" wrapText="1"/>
      <protection/>
    </xf>
    <xf numFmtId="0" fontId="17" fillId="0" borderId="28" xfId="42" applyFont="1" applyFill="1" applyBorder="1" applyAlignment="1" applyProtection="1">
      <alignment horizontal="left" vertical="center" wrapText="1"/>
      <protection/>
    </xf>
    <xf numFmtId="178" fontId="15" fillId="0" borderId="27" xfId="43" applyFont="1" applyBorder="1" applyAlignment="1">
      <alignment horizontal="center" vertical="center" wrapText="1"/>
    </xf>
    <xf numFmtId="0" fontId="16" fillId="0" borderId="28" xfId="0" applyFont="1" applyBorder="1" applyAlignment="1">
      <alignment horizontal="left" vertical="justify" wrapText="1"/>
    </xf>
    <xf numFmtId="0" fontId="1" fillId="0" borderId="29" xfId="0" applyFont="1" applyBorder="1" applyAlignment="1">
      <alignment horizontal="left" vertical="justify" wrapText="1"/>
    </xf>
    <xf numFmtId="0" fontId="1" fillId="0" borderId="30" xfId="0" applyFont="1" applyBorder="1" applyAlignment="1">
      <alignment horizontal="left" vertical="justify" wrapText="1"/>
    </xf>
    <xf numFmtId="0" fontId="2" fillId="0" borderId="31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12" fillId="35" borderId="27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left" vertical="center" wrapText="1"/>
    </xf>
    <xf numFmtId="0" fontId="12" fillId="35" borderId="29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42" applyNumberFormat="1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left" vertical="center" wrapText="1"/>
    </xf>
    <xf numFmtId="0" fontId="6" fillId="0" borderId="13" xfId="42" applyFont="1" applyBorder="1" applyAlignment="1" applyProtection="1">
      <alignment horizontal="center" vertical="center" wrapText="1"/>
      <protection/>
    </xf>
    <xf numFmtId="0" fontId="6" fillId="0" borderId="37" xfId="42" applyFont="1" applyBorder="1" applyAlignment="1" applyProtection="1">
      <alignment horizontal="center" vertical="center" wrapText="1"/>
      <protection/>
    </xf>
    <xf numFmtId="0" fontId="6" fillId="0" borderId="23" xfId="42" applyFont="1" applyBorder="1" applyAlignment="1" applyProtection="1">
      <alignment horizontal="center" vertical="center" wrapText="1"/>
      <protection/>
    </xf>
    <xf numFmtId="0" fontId="63" fillId="0" borderId="36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10" xfId="42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>
      <alignment horizontal="center" vertical="center" wrapText="1"/>
    </xf>
    <xf numFmtId="0" fontId="6" fillId="0" borderId="37" xfId="42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11" xfId="42" applyFont="1" applyBorder="1" applyAlignment="1" applyProtection="1">
      <alignment horizontal="center"/>
      <protection/>
    </xf>
    <xf numFmtId="0" fontId="64" fillId="0" borderId="37" xfId="42" applyFont="1" applyBorder="1" applyAlignment="1" applyProtection="1">
      <alignment horizontal="left" vertical="center" wrapText="1"/>
      <protection/>
    </xf>
    <xf numFmtId="0" fontId="64" fillId="0" borderId="24" xfId="0" applyFont="1" applyBorder="1" applyAlignment="1">
      <alignment horizontal="left" vertical="center" wrapText="1"/>
    </xf>
    <xf numFmtId="0" fontId="64" fillId="0" borderId="37" xfId="42" applyFont="1" applyBorder="1" applyAlignment="1" applyProtection="1">
      <alignment horizontal="center" vertical="center" wrapText="1"/>
      <protection/>
    </xf>
    <xf numFmtId="0" fontId="64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4" fillId="0" borderId="26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left" vertical="center" wrapText="1"/>
    </xf>
    <xf numFmtId="0" fontId="63" fillId="0" borderId="39" xfId="0" applyFon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center" vertical="center" wrapText="1"/>
      <protection/>
    </xf>
    <xf numFmtId="0" fontId="7" fillId="0" borderId="37" xfId="42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>
      <alignment horizontal="center" vertical="center" wrapText="1"/>
    </xf>
    <xf numFmtId="0" fontId="65" fillId="0" borderId="37" xfId="42" applyFont="1" applyBorder="1" applyAlignment="1" applyProtection="1">
      <alignment horizontal="center" vertical="center" wrapText="1"/>
      <protection/>
    </xf>
    <xf numFmtId="0" fontId="65" fillId="0" borderId="24" xfId="0" applyFont="1" applyBorder="1" applyAlignment="1">
      <alignment horizontal="center" vertical="center" wrapText="1"/>
    </xf>
    <xf numFmtId="0" fontId="7" fillId="0" borderId="40" xfId="42" applyFont="1" applyBorder="1" applyAlignment="1" applyProtection="1">
      <alignment horizontal="left" vertical="center" wrapText="1"/>
      <protection/>
    </xf>
    <xf numFmtId="0" fontId="7" fillId="0" borderId="41" xfId="0" applyFont="1" applyBorder="1" applyAlignment="1">
      <alignment horizontal="left" vertical="center" wrapText="1"/>
    </xf>
    <xf numFmtId="0" fontId="7" fillId="0" borderId="41" xfId="42" applyFont="1" applyBorder="1" applyAlignment="1" applyProtection="1">
      <alignment horizontal="left" vertical="center" wrapText="1"/>
      <protection/>
    </xf>
    <xf numFmtId="0" fontId="66" fillId="0" borderId="32" xfId="42" applyFont="1" applyBorder="1" applyAlignment="1" applyProtection="1">
      <alignment horizontal="center" vertical="center" wrapText="1"/>
      <protection/>
    </xf>
    <xf numFmtId="0" fontId="66" fillId="0" borderId="32" xfId="0" applyFont="1" applyBorder="1" applyAlignment="1">
      <alignment horizontal="center" vertical="center" wrapText="1"/>
    </xf>
    <xf numFmtId="0" fontId="7" fillId="0" borderId="23" xfId="42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>
      <alignment horizontal="center" vertical="center" wrapText="1"/>
    </xf>
    <xf numFmtId="0" fontId="65" fillId="0" borderId="0" xfId="42" applyFont="1" applyBorder="1" applyAlignment="1" applyProtection="1">
      <alignment horizontal="left" vertical="center" wrapText="1"/>
      <protection/>
    </xf>
    <xf numFmtId="0" fontId="65" fillId="0" borderId="0" xfId="0" applyFont="1" applyBorder="1" applyAlignment="1">
      <alignment horizontal="left" vertical="center" wrapText="1"/>
    </xf>
    <xf numFmtId="0" fontId="65" fillId="0" borderId="0" xfId="42" applyFont="1" applyBorder="1" applyAlignment="1" applyProtection="1">
      <alignment horizontal="center" vertical="center" wrapText="1"/>
      <protection/>
    </xf>
    <xf numFmtId="0" fontId="65" fillId="0" borderId="0" xfId="0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67" fillId="0" borderId="0" xfId="0" applyNumberFormat="1" applyFont="1" applyBorder="1" applyAlignment="1">
      <alignment horizontal="center" vertical="center" wrapText="1"/>
    </xf>
    <xf numFmtId="0" fontId="65" fillId="0" borderId="37" xfId="42" applyFont="1" applyBorder="1" applyAlignment="1" applyProtection="1">
      <alignment horizontal="left" vertical="center" wrapText="1"/>
      <protection/>
    </xf>
    <xf numFmtId="0" fontId="65" fillId="0" borderId="24" xfId="0" applyFont="1" applyBorder="1" applyAlignment="1">
      <alignment horizontal="left" vertical="center" wrapText="1"/>
    </xf>
    <xf numFmtId="0" fontId="7" fillId="0" borderId="23" xfId="42" applyFont="1" applyBorder="1" applyAlignment="1" applyProtection="1">
      <alignment horizontal="left" vertical="center" wrapText="1"/>
      <protection/>
    </xf>
    <xf numFmtId="0" fontId="7" fillId="0" borderId="32" xfId="0" applyFont="1" applyBorder="1" applyAlignment="1">
      <alignment horizontal="left" vertical="center" wrapText="1"/>
    </xf>
    <xf numFmtId="0" fontId="7" fillId="0" borderId="37" xfId="42" applyFont="1" applyBorder="1" applyAlignment="1" applyProtection="1">
      <alignment horizontal="left" vertical="center" wrapText="1"/>
      <protection/>
    </xf>
    <xf numFmtId="0" fontId="7" fillId="0" borderId="24" xfId="0" applyFont="1" applyBorder="1" applyAlignment="1">
      <alignment horizontal="left" vertical="center" wrapText="1"/>
    </xf>
    <xf numFmtId="0" fontId="65" fillId="35" borderId="0" xfId="42" applyFont="1" applyFill="1" applyBorder="1" applyAlignment="1" applyProtection="1">
      <alignment horizontal="center" vertical="center" wrapText="1"/>
      <protection/>
    </xf>
    <xf numFmtId="0" fontId="65" fillId="35" borderId="0" xfId="0" applyFont="1" applyFill="1" applyBorder="1" applyAlignment="1">
      <alignment horizontal="center" vertical="center" wrapText="1"/>
    </xf>
    <xf numFmtId="0" fontId="7" fillId="0" borderId="32" xfId="42" applyFont="1" applyBorder="1" applyAlignment="1" applyProtection="1">
      <alignment horizontal="center" vertical="center" wrapText="1"/>
      <protection/>
    </xf>
    <xf numFmtId="0" fontId="7" fillId="0" borderId="42" xfId="42" applyFont="1" applyBorder="1" applyAlignment="1" applyProtection="1">
      <alignment horizontal="left" vertical="center" wrapText="1"/>
      <protection/>
    </xf>
    <xf numFmtId="0" fontId="7" fillId="0" borderId="43" xfId="42" applyFont="1" applyBorder="1" applyAlignment="1" applyProtection="1">
      <alignment horizontal="left" vertical="center" wrapText="1"/>
      <protection/>
    </xf>
    <xf numFmtId="0" fontId="66" fillId="0" borderId="23" xfId="42" applyFont="1" applyBorder="1" applyAlignment="1" applyProtection="1">
      <alignment horizontal="center" vertical="center" wrapText="1"/>
      <protection/>
    </xf>
    <xf numFmtId="0" fontId="5" fillId="36" borderId="44" xfId="42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 applyProtection="1">
      <alignment horizontal="center" vertical="center"/>
      <protection/>
    </xf>
    <xf numFmtId="0" fontId="5" fillId="36" borderId="46" xfId="42" applyFont="1" applyFill="1" applyBorder="1" applyAlignment="1" applyProtection="1">
      <alignment horizontal="center" vertical="center"/>
      <protection/>
    </xf>
    <xf numFmtId="49" fontId="2" fillId="0" borderId="3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35" xfId="42" applyNumberFormat="1" applyFont="1" applyFill="1" applyBorder="1" applyAlignment="1" applyProtection="1">
      <alignment horizontal="center" vertical="center" wrapText="1"/>
      <protection/>
    </xf>
    <xf numFmtId="0" fontId="7" fillId="0" borderId="40" xfId="42" applyNumberFormat="1" applyFont="1" applyFill="1" applyBorder="1" applyAlignment="1" applyProtection="1">
      <alignment horizontal="center" vertical="center" wrapText="1"/>
      <protection/>
    </xf>
    <xf numFmtId="0" fontId="7" fillId="0" borderId="47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Border="1" applyAlignment="1" applyProtection="1">
      <alignment horizontal="center" vertical="center" wrapText="1"/>
      <protection/>
    </xf>
    <xf numFmtId="0" fontId="2" fillId="0" borderId="0" xfId="42" applyNumberFormat="1" applyFont="1" applyBorder="1" applyAlignment="1" applyProtection="1">
      <alignment horizontal="center" vertical="center" wrapText="1"/>
      <protection/>
    </xf>
    <xf numFmtId="0" fontId="67" fillId="35" borderId="0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65" fillId="35" borderId="0" xfId="42" applyFont="1" applyFill="1" applyBorder="1" applyAlignment="1" applyProtection="1">
      <alignment horizontal="left" vertical="center" wrapText="1"/>
      <protection/>
    </xf>
    <xf numFmtId="0" fontId="65" fillId="35" borderId="0" xfId="0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22" fillId="37" borderId="48" xfId="0" applyFont="1" applyFill="1" applyBorder="1" applyAlignment="1">
      <alignment horizontal="center" vertical="center"/>
    </xf>
    <xf numFmtId="0" fontId="22" fillId="37" borderId="49" xfId="0" applyFont="1" applyFill="1" applyBorder="1" applyAlignment="1">
      <alignment horizontal="center" vertical="center"/>
    </xf>
    <xf numFmtId="0" fontId="22" fillId="37" borderId="5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2" fillId="34" borderId="48" xfId="0" applyFont="1" applyFill="1" applyBorder="1" applyAlignment="1">
      <alignment horizontal="center" vertical="center"/>
    </xf>
    <xf numFmtId="0" fontId="22" fillId="34" borderId="49" xfId="0" applyFont="1" applyFill="1" applyBorder="1" applyAlignment="1">
      <alignment horizontal="center" vertical="center"/>
    </xf>
    <xf numFmtId="0" fontId="22" fillId="34" borderId="50" xfId="0" applyFont="1" applyFill="1" applyBorder="1" applyAlignment="1">
      <alignment horizontal="center" vertical="center"/>
    </xf>
    <xf numFmtId="0" fontId="23" fillId="0" borderId="53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19" fillId="38" borderId="44" xfId="42" applyFont="1" applyFill="1" applyBorder="1" applyAlignment="1" applyProtection="1">
      <alignment horizontal="center" vertical="center" wrapText="1"/>
      <protection/>
    </xf>
    <xf numFmtId="0" fontId="19" fillId="38" borderId="45" xfId="42" applyFont="1" applyFill="1" applyBorder="1" applyAlignment="1" applyProtection="1">
      <alignment horizontal="center" vertical="center" wrapText="1"/>
      <protection/>
    </xf>
    <xf numFmtId="0" fontId="19" fillId="38" borderId="46" xfId="42" applyFont="1" applyFill="1" applyBorder="1" applyAlignment="1" applyProtection="1">
      <alignment horizontal="center" vertical="center" wrapText="1"/>
      <protection/>
    </xf>
    <xf numFmtId="0" fontId="0" fillId="0" borderId="53" xfId="42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4" fillId="34" borderId="44" xfId="42" applyFont="1" applyFill="1" applyBorder="1" applyAlignment="1" applyProtection="1">
      <alignment horizontal="center" vertical="center"/>
      <protection/>
    </xf>
    <xf numFmtId="0" fontId="24" fillId="34" borderId="45" xfId="42" applyFont="1" applyFill="1" applyBorder="1" applyAlignment="1" applyProtection="1">
      <alignment horizontal="center" vertical="center"/>
      <protection/>
    </xf>
    <xf numFmtId="0" fontId="24" fillId="34" borderId="46" xfId="42" applyFont="1" applyFill="1" applyBorder="1" applyAlignment="1" applyProtection="1">
      <alignment horizontal="center" vertical="center"/>
      <protection/>
    </xf>
    <xf numFmtId="0" fontId="22" fillId="33" borderId="48" xfId="0" applyFont="1" applyFill="1" applyBorder="1" applyAlignment="1">
      <alignment horizontal="center" vertical="center"/>
    </xf>
    <xf numFmtId="0" fontId="22" fillId="33" borderId="49" xfId="0" applyFont="1" applyFill="1" applyBorder="1" applyAlignment="1">
      <alignment horizontal="center" vertical="center"/>
    </xf>
    <xf numFmtId="0" fontId="22" fillId="33" borderId="5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771525</xdr:colOff>
      <xdr:row>0</xdr:row>
      <xdr:rowOff>123825</xdr:rowOff>
    </xdr:from>
    <xdr:to>
      <xdr:col>4</xdr:col>
      <xdr:colOff>1323975</xdr:colOff>
      <xdr:row>1</xdr:row>
      <xdr:rowOff>438150</xdr:rowOff>
    </xdr:to>
    <xdr:pic>
      <xdr:nvPicPr>
        <xdr:cNvPr id="1" name="Picture 14" descr="logo[2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23825"/>
          <a:ext cx="552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1</xdr:col>
      <xdr:colOff>228600</xdr:colOff>
      <xdr:row>1</xdr:row>
      <xdr:rowOff>561975</xdr:rowOff>
    </xdr:to>
    <xdr:pic>
      <xdr:nvPicPr>
        <xdr:cNvPr id="2" name="Picture 15" descr="fiass[1]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5715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9420225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942975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02970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001125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0</xdr:row>
      <xdr:rowOff>342900</xdr:rowOff>
    </xdr:from>
    <xdr:to>
      <xdr:col>2</xdr:col>
      <xdr:colOff>390525</xdr:colOff>
      <xdr:row>2</xdr:row>
      <xdr:rowOff>180975</xdr:rowOff>
    </xdr:to>
    <xdr:pic>
      <xdr:nvPicPr>
        <xdr:cNvPr id="6" name="Picture 31" descr="fias"/>
        <xdr:cNvPicPr preferRelativeResize="1">
          <a:picLocks noChangeAspect="1"/>
        </xdr:cNvPicPr>
      </xdr:nvPicPr>
      <xdr:blipFill>
        <a:blip r:embed="rId1"/>
        <a:srcRect l="12307" r="7179" b="3314"/>
        <a:stretch>
          <a:fillRect/>
        </a:stretch>
      </xdr:blipFill>
      <xdr:spPr>
        <a:xfrm>
          <a:off x="1152525" y="342900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1</xdr:row>
      <xdr:rowOff>38100</xdr:rowOff>
    </xdr:from>
    <xdr:to>
      <xdr:col>1</xdr:col>
      <xdr:colOff>533400</xdr:colOff>
      <xdr:row>2</xdr:row>
      <xdr:rowOff>95250</xdr:rowOff>
    </xdr:to>
    <xdr:pic>
      <xdr:nvPicPr>
        <xdr:cNvPr id="7" name="Picture 33" descr="фе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409575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0</xdr:row>
      <xdr:rowOff>114300</xdr:rowOff>
    </xdr:from>
    <xdr:to>
      <xdr:col>12</xdr:col>
      <xdr:colOff>857250</xdr:colOff>
      <xdr:row>2</xdr:row>
      <xdr:rowOff>95250</xdr:rowOff>
    </xdr:to>
    <xdr:pic>
      <xdr:nvPicPr>
        <xdr:cNvPr id="8" name="Picture 32" descr="Untitled-2 cop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86375" y="114300"/>
          <a:ext cx="714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45;&#1057;&#1054;&#1042;&#1067;&#1045;\MAN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72;&#1083;&#1077;&#1088;&#1080;&#1081;\Desktop\&#1050;&#1091;&#1073;&#1086;&#1082;%20&#1052;&#1080;&#1088;&#1072;%202010%20&#1061;&#1072;&#1088;&#1083;&#1072;&#1084;&#1087;&#1080;&#1077;&#1074;%20-%20&#1082;&#1086;&#1087;&#1080;&#1103;\&#1055;&#1088;&#1086;&#1090;&#1086;&#1082;&#1086;&#1083;&#1099;\&#1056;&#1077;&#1075;&#1080;&#1089;&#1090;&#1088;&#1072;&#1094;&#1080;&#1103;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72;&#1083;&#1077;&#1088;&#1080;&#1081;\Desktop\&#1050;&#1091;&#1073;&#1086;&#1082;%20&#1052;&#1080;&#1088;&#1072;%202010%20&#1061;&#1072;&#1088;&#1083;&#1072;&#1084;&#1087;&#1080;&#1077;&#1074;%20&#1052;&#1059;&#1046;&#1048;&#1050;&#1048;\&#1055;&#1088;&#1086;&#1090;&#1086;&#1082;&#1086;&#1083;&#1099;\&#1056;&#1077;&#1075;&#1080;&#1089;&#1090;&#1088;&#1072;&#1094;&#1080;&#110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a cup of the world - VII international tournament on sambo-wrestling on prizes of general A.A.Aslahanov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9">
          <cell r="G9" t="str">
            <v>/RUS/</v>
          </cell>
        </row>
        <row r="10"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3">
          <cell r="A3" t="str">
            <v>Mart  24 -27.2011            Moscow (Russia)     </v>
          </cell>
        </row>
        <row r="16">
          <cell r="A16" t="str">
            <v>Stage of Sambo World  Cups -  A.A. Harlampiev Memorial (M)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G8" t="str">
            <v>R. Baboyan</v>
          </cell>
        </row>
        <row r="10">
          <cell r="G10" t="str">
            <v>R. Zakirov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A8" t="str">
            <v>Chief referee</v>
          </cell>
          <cell r="G8" t="str">
            <v>R. Baboyan</v>
          </cell>
        </row>
        <row r="10">
          <cell r="A10" t="str">
            <v>Chief  secretary</v>
          </cell>
        </row>
        <row r="16">
          <cell r="A16" t="str">
            <v>Stage of Sambo World  Cups -  A.A. Harlampiev Memorial (M)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41"/>
  <sheetViews>
    <sheetView zoomScalePageLayoutView="0" workbookViewId="0" topLeftCell="A7">
      <selection activeCell="A22" sqref="A10:J22"/>
    </sheetView>
  </sheetViews>
  <sheetFormatPr defaultColWidth="9.140625" defaultRowHeight="12.75"/>
  <cols>
    <col min="1" max="1" width="7.421875" style="0" customWidth="1"/>
    <col min="2" max="2" width="5.8515625" style="0" customWidth="1"/>
    <col min="3" max="3" width="23.140625" style="0" customWidth="1"/>
    <col min="5" max="5" width="15.140625" style="0" customWidth="1"/>
    <col min="6" max="6" width="29.421875" style="0" customWidth="1"/>
    <col min="10" max="10" width="27.57421875" style="0" customWidth="1"/>
  </cols>
  <sheetData>
    <row r="1" spans="1:8" ht="36.75" customHeight="1" thickBot="1">
      <c r="A1" s="131" t="s">
        <v>9</v>
      </c>
      <c r="B1" s="131"/>
      <c r="C1" s="131"/>
      <c r="D1" s="50"/>
      <c r="F1" s="135" t="str">
        <f>HYPERLINK('пр.взв.'!A4)</f>
        <v>Weight category &gt;100 kg </v>
      </c>
      <c r="G1" s="135"/>
      <c r="H1" s="135"/>
    </row>
    <row r="2" spans="1:10" ht="18.75" customHeight="1">
      <c r="A2" s="122" t="s">
        <v>12</v>
      </c>
      <c r="B2" s="122" t="s">
        <v>2</v>
      </c>
      <c r="C2" s="122" t="s">
        <v>3</v>
      </c>
      <c r="D2" s="122" t="s">
        <v>4</v>
      </c>
      <c r="E2" s="122" t="s">
        <v>13</v>
      </c>
      <c r="F2" s="122" t="s">
        <v>14</v>
      </c>
      <c r="G2" s="122" t="s">
        <v>15</v>
      </c>
      <c r="H2" s="122" t="s">
        <v>16</v>
      </c>
      <c r="I2" s="122" t="s">
        <v>17</v>
      </c>
      <c r="J2" s="122" t="s">
        <v>18</v>
      </c>
    </row>
    <row r="3" spans="1:10" ht="12" customHeight="1" thickBot="1">
      <c r="A3" s="123" t="s">
        <v>12</v>
      </c>
      <c r="B3" s="123" t="s">
        <v>2</v>
      </c>
      <c r="C3" s="123" t="s">
        <v>3</v>
      </c>
      <c r="D3" s="123" t="s">
        <v>4</v>
      </c>
      <c r="E3" s="123" t="s">
        <v>13</v>
      </c>
      <c r="F3" s="123" t="s">
        <v>14</v>
      </c>
      <c r="G3" s="123" t="s">
        <v>15</v>
      </c>
      <c r="H3" s="123" t="s">
        <v>16</v>
      </c>
      <c r="I3" s="123" t="s">
        <v>17</v>
      </c>
      <c r="J3" s="123" t="s">
        <v>18</v>
      </c>
    </row>
    <row r="4" spans="1:10" ht="20.25" customHeight="1">
      <c r="A4" s="125" t="s">
        <v>10</v>
      </c>
      <c r="B4" s="127">
        <v>7</v>
      </c>
      <c r="C4" s="129" t="str">
        <f>VLOOKUP(B4,'пр.взв.'!B7:E38,2,FALSE)</f>
        <v>MUONKHBAATAR KHADBAATAR</v>
      </c>
      <c r="D4" s="129" t="str">
        <f>VLOOKUP(B4,'пр.взв.'!B7:E38,3,FALSE)</f>
        <v>.</v>
      </c>
      <c r="E4" s="129" t="str">
        <f>VLOOKUP(B4,'пр.взв.'!B7:E38,4,FALSE)</f>
        <v>MNG</v>
      </c>
      <c r="F4" s="132"/>
      <c r="G4" s="134"/>
      <c r="H4" s="124"/>
      <c r="I4" s="144"/>
      <c r="J4" s="145" t="s">
        <v>20</v>
      </c>
    </row>
    <row r="5" spans="1:10" ht="20.25" customHeight="1">
      <c r="A5" s="126"/>
      <c r="B5" s="128"/>
      <c r="C5" s="130"/>
      <c r="D5" s="130"/>
      <c r="E5" s="130"/>
      <c r="F5" s="133"/>
      <c r="G5" s="134"/>
      <c r="H5" s="124"/>
      <c r="I5" s="144"/>
      <c r="J5" s="146"/>
    </row>
    <row r="6" spans="1:10" ht="20.25" customHeight="1">
      <c r="A6" s="136" t="s">
        <v>11</v>
      </c>
      <c r="B6" s="127">
        <v>2</v>
      </c>
      <c r="C6" s="129" t="str">
        <f>VLOOKUP(B6,'пр.взв.'!B7:E38,2,FALSE)</f>
        <v>BORISKIN SERGEY</v>
      </c>
      <c r="D6" s="129" t="str">
        <f>VLOOKUP(B6,'пр.взв.'!B7:E38,3,FALSE)</f>
        <v>1987 msic</v>
      </c>
      <c r="E6" s="129" t="str">
        <f>VLOOKUP(B6,'пр.взв.'!B7:E38,4,FALSE)</f>
        <v>RUS</v>
      </c>
      <c r="F6" s="132"/>
      <c r="G6" s="137"/>
      <c r="H6" s="124"/>
      <c r="I6" s="144"/>
      <c r="J6" s="146"/>
    </row>
    <row r="7" spans="1:10" ht="20.25" customHeight="1">
      <c r="A7" s="136"/>
      <c r="B7" s="137"/>
      <c r="C7" s="129"/>
      <c r="D7" s="129"/>
      <c r="E7" s="129"/>
      <c r="F7" s="132"/>
      <c r="G7" s="137"/>
      <c r="H7" s="124"/>
      <c r="I7" s="144"/>
      <c r="J7" s="147"/>
    </row>
    <row r="8" spans="1:10" ht="15.75">
      <c r="A8" s="75"/>
      <c r="B8" s="76"/>
      <c r="C8" s="77"/>
      <c r="D8" s="77"/>
      <c r="E8" s="77"/>
      <c r="F8" s="49"/>
      <c r="G8" s="76"/>
      <c r="H8" s="76"/>
      <c r="I8" s="78"/>
      <c r="J8" s="79"/>
    </row>
    <row r="9" spans="1:10" ht="12.75" customHeight="1">
      <c r="A9" s="80"/>
      <c r="B9" s="81"/>
      <c r="C9" s="82"/>
      <c r="D9" s="77"/>
      <c r="E9" s="77"/>
      <c r="F9" s="49"/>
      <c r="G9" s="76"/>
      <c r="H9" s="76"/>
      <c r="I9" s="78"/>
      <c r="J9" s="79"/>
    </row>
    <row r="10" spans="1:8" ht="21.75" customHeight="1" thickBot="1">
      <c r="A10" s="83"/>
      <c r="B10" s="83"/>
      <c r="C10" s="84" t="s">
        <v>19</v>
      </c>
      <c r="E10" s="48"/>
      <c r="F10" s="135" t="str">
        <f>HYPERLINK('пр.взв.'!A4)</f>
        <v>Weight category &gt;100 kg </v>
      </c>
      <c r="G10" s="135"/>
      <c r="H10" s="135"/>
    </row>
    <row r="11" spans="1:10" ht="12.75" customHeight="1">
      <c r="A11" s="122" t="s">
        <v>12</v>
      </c>
      <c r="B11" s="122" t="s">
        <v>2</v>
      </c>
      <c r="C11" s="122" t="s">
        <v>3</v>
      </c>
      <c r="D11" s="122" t="s">
        <v>4</v>
      </c>
      <c r="E11" s="122" t="s">
        <v>13</v>
      </c>
      <c r="F11" s="122" t="s">
        <v>14</v>
      </c>
      <c r="G11" s="122" t="s">
        <v>15</v>
      </c>
      <c r="H11" s="122" t="s">
        <v>16</v>
      </c>
      <c r="I11" s="122" t="s">
        <v>17</v>
      </c>
      <c r="J11" s="122" t="s">
        <v>18</v>
      </c>
    </row>
    <row r="12" spans="1:10" ht="13.5" thickBot="1">
      <c r="A12" s="123" t="s">
        <v>12</v>
      </c>
      <c r="B12" s="123" t="s">
        <v>2</v>
      </c>
      <c r="C12" s="123" t="s">
        <v>3</v>
      </c>
      <c r="D12" s="123" t="s">
        <v>4</v>
      </c>
      <c r="E12" s="123" t="s">
        <v>13</v>
      </c>
      <c r="F12" s="123" t="s">
        <v>14</v>
      </c>
      <c r="G12" s="123" t="s">
        <v>15</v>
      </c>
      <c r="H12" s="123" t="s">
        <v>16</v>
      </c>
      <c r="I12" s="123" t="s">
        <v>17</v>
      </c>
      <c r="J12" s="123" t="s">
        <v>18</v>
      </c>
    </row>
    <row r="13" spans="1:10" ht="20.25" customHeight="1">
      <c r="A13" s="125" t="s">
        <v>10</v>
      </c>
      <c r="B13" s="141">
        <v>9</v>
      </c>
      <c r="C13" s="142" t="str">
        <f>VLOOKUP(B13,'пр.взв.'!B7:E38,2,FALSE)</f>
        <v>GLADKOV ALEKSEY</v>
      </c>
      <c r="D13" s="138" t="str">
        <f>VLOOKUP(B13,'пр.взв.'!B7:E38,3,FALSE)</f>
        <v>1985 ms</v>
      </c>
      <c r="E13" s="138" t="str">
        <f>VLOOKUP(B13,'пр.взв.'!B7:E38,4,FALSE)</f>
        <v>RUS</v>
      </c>
      <c r="F13" s="140"/>
      <c r="G13" s="134"/>
      <c r="H13" s="137"/>
      <c r="I13" s="144"/>
      <c r="J13" s="148"/>
    </row>
    <row r="14" spans="1:10" ht="20.25" customHeight="1">
      <c r="A14" s="126"/>
      <c r="B14" s="140"/>
      <c r="C14" s="143"/>
      <c r="D14" s="139"/>
      <c r="E14" s="139"/>
      <c r="F14" s="140"/>
      <c r="G14" s="134"/>
      <c r="H14" s="137"/>
      <c r="I14" s="144"/>
      <c r="J14" s="149"/>
    </row>
    <row r="15" spans="1:10" ht="20.25" customHeight="1">
      <c r="A15" s="136" t="s">
        <v>11</v>
      </c>
      <c r="B15" s="141">
        <v>8</v>
      </c>
      <c r="C15" s="142" t="str">
        <f>VLOOKUP(B15,'пр.взв.'!B9:E40,2,FALSE)</f>
        <v>RATKO KONSTANTIN</v>
      </c>
      <c r="D15" s="138" t="str">
        <f>VLOOKUP(B15,'пр.взв.'!B8:E38,3,FALSE)</f>
        <v>1985 msic</v>
      </c>
      <c r="E15" s="138" t="str">
        <f>VLOOKUP(B15,'пр.взв.'!B7:E38,4,FALSE)</f>
        <v>RUS</v>
      </c>
      <c r="F15" s="140"/>
      <c r="G15" s="137"/>
      <c r="H15" s="137"/>
      <c r="I15" s="144"/>
      <c r="J15" s="149"/>
    </row>
    <row r="16" spans="1:10" ht="20.25" customHeight="1">
      <c r="A16" s="136"/>
      <c r="B16" s="140"/>
      <c r="C16" s="142"/>
      <c r="D16" s="138"/>
      <c r="E16" s="138"/>
      <c r="F16" s="140"/>
      <c r="G16" s="137"/>
      <c r="H16" s="137"/>
      <c r="I16" s="144"/>
      <c r="J16" s="150"/>
    </row>
    <row r="17" ht="19.5" customHeight="1"/>
    <row r="18" ht="19.5" customHeight="1"/>
    <row r="19" spans="1:7" ht="19.5" customHeight="1">
      <c r="A19" s="41" t="str">
        <f>'[5]реквизиты'!$A$8</f>
        <v>Chief referee</v>
      </c>
      <c r="B19" s="42"/>
      <c r="C19" s="42"/>
      <c r="D19" s="42"/>
      <c r="E19" s="3"/>
      <c r="F19" s="51" t="str">
        <f>'[5]реквизиты'!$G$8</f>
        <v>R. Baboyan</v>
      </c>
      <c r="G19" s="44" t="str">
        <f>HYPERLINK('[2]реквизиты'!$G$9)</f>
        <v>/RUS/</v>
      </c>
    </row>
    <row r="20" spans="1:7" ht="19.5" customHeight="1">
      <c r="A20" s="42"/>
      <c r="B20" s="42"/>
      <c r="C20" s="42"/>
      <c r="D20" s="45"/>
      <c r="E20" s="4"/>
      <c r="F20" s="8"/>
      <c r="G20" s="4"/>
    </row>
    <row r="21" spans="1:7" ht="12.75">
      <c r="A21" s="43" t="str">
        <f>'[5]реквизиты'!$A$10</f>
        <v>Chief  secretary</v>
      </c>
      <c r="C21" s="42"/>
      <c r="D21" s="42"/>
      <c r="E21" s="43"/>
      <c r="F21" s="51" t="str">
        <f>HYPERLINK('[2]реквизиты'!$G$10)</f>
        <v>R. Zakirov</v>
      </c>
      <c r="G21" s="47" t="str">
        <f>HYPERLINK('[2]реквизиты'!$G$11)</f>
        <v>/RUS/</v>
      </c>
    </row>
    <row r="22" spans="1:10" ht="12.75">
      <c r="A22" s="91" t="s">
        <v>35</v>
      </c>
      <c r="B22" s="91"/>
      <c r="C22" s="91"/>
      <c r="D22" s="91"/>
      <c r="E22" s="91"/>
      <c r="F22" s="91"/>
      <c r="G22" s="91"/>
      <c r="H22" s="91"/>
      <c r="I22" s="88"/>
      <c r="J22" s="88"/>
    </row>
    <row r="23" spans="1:10" ht="12.75">
      <c r="A23" s="91"/>
      <c r="B23" s="91"/>
      <c r="C23" s="91"/>
      <c r="D23" s="91"/>
      <c r="E23" s="91"/>
      <c r="F23" s="91"/>
      <c r="G23" s="91"/>
      <c r="H23" s="91"/>
      <c r="I23" s="88"/>
      <c r="J23" s="88"/>
    </row>
    <row r="24" spans="1:10" ht="12.75">
      <c r="A24" s="91"/>
      <c r="B24" s="92"/>
      <c r="C24" s="93"/>
      <c r="D24" s="93"/>
      <c r="E24" s="93"/>
      <c r="F24" s="94"/>
      <c r="G24" s="95"/>
      <c r="H24" s="91"/>
      <c r="I24" s="88"/>
      <c r="J24" s="88"/>
    </row>
    <row r="25" spans="1:10" ht="12.75">
      <c r="A25" s="91"/>
      <c r="B25" s="91"/>
      <c r="C25" s="93"/>
      <c r="D25" s="93"/>
      <c r="E25" s="93"/>
      <c r="F25" s="94"/>
      <c r="G25" s="95"/>
      <c r="H25" s="91"/>
      <c r="I25" s="88"/>
      <c r="J25" s="88"/>
    </row>
    <row r="26" spans="1:10" ht="12.75">
      <c r="A26" s="91"/>
      <c r="B26" s="92"/>
      <c r="C26" s="93"/>
      <c r="D26" s="93"/>
      <c r="E26" s="93"/>
      <c r="F26" s="94"/>
      <c r="G26" s="91"/>
      <c r="H26" s="91"/>
      <c r="I26" s="88"/>
      <c r="J26" s="88"/>
    </row>
    <row r="27" spans="1:10" ht="12.75">
      <c r="A27" s="91"/>
      <c r="B27" s="91"/>
      <c r="C27" s="93"/>
      <c r="D27" s="93"/>
      <c r="E27" s="93"/>
      <c r="F27" s="94"/>
      <c r="G27" s="91"/>
      <c r="H27" s="91"/>
      <c r="I27" s="88"/>
      <c r="J27" s="88"/>
    </row>
    <row r="28" spans="1:10" ht="36" customHeight="1">
      <c r="A28" s="85"/>
      <c r="B28" s="85"/>
      <c r="C28" s="88"/>
      <c r="D28" s="88"/>
      <c r="E28" s="88"/>
      <c r="F28" s="88"/>
      <c r="G28" s="88"/>
      <c r="H28" s="88"/>
      <c r="I28" s="88"/>
      <c r="J28" s="88"/>
    </row>
    <row r="29" spans="1:10" ht="19.5" customHeight="1">
      <c r="A29" s="88"/>
      <c r="B29" s="85"/>
      <c r="C29" s="88"/>
      <c r="D29" s="88"/>
      <c r="E29" s="88"/>
      <c r="F29" s="88"/>
      <c r="G29" s="88"/>
      <c r="H29" s="88"/>
      <c r="I29" s="88"/>
      <c r="J29" s="88"/>
    </row>
    <row r="30" spans="1:10" ht="19.5" customHeight="1">
      <c r="A30" s="88"/>
      <c r="B30" s="85"/>
      <c r="C30" s="88"/>
      <c r="D30" s="88"/>
      <c r="E30" s="88"/>
      <c r="F30" s="88"/>
      <c r="G30" s="88"/>
      <c r="H30" s="88"/>
      <c r="I30" s="88"/>
      <c r="J30" s="88"/>
    </row>
    <row r="31" spans="1:10" ht="19.5" customHeight="1">
      <c r="A31" s="88"/>
      <c r="B31" s="88"/>
      <c r="C31" s="88"/>
      <c r="D31" s="88"/>
      <c r="E31" s="88"/>
      <c r="F31" s="88"/>
      <c r="G31" s="88"/>
      <c r="H31" s="88"/>
      <c r="I31" s="88"/>
      <c r="J31" s="88"/>
    </row>
    <row r="32" spans="1:10" ht="12.75">
      <c r="A32" s="88"/>
      <c r="B32" s="88"/>
      <c r="C32" s="88"/>
      <c r="D32" s="88"/>
      <c r="E32" s="88"/>
      <c r="F32" s="88"/>
      <c r="G32" s="88"/>
      <c r="H32" s="88"/>
      <c r="I32" s="88"/>
      <c r="J32" s="88"/>
    </row>
    <row r="33" spans="1:10" ht="12.75">
      <c r="A33" s="88"/>
      <c r="B33" s="88"/>
      <c r="C33" s="88"/>
      <c r="D33" s="88"/>
      <c r="E33" s="88"/>
      <c r="F33" s="88"/>
      <c r="G33" s="88"/>
      <c r="H33" s="88"/>
      <c r="I33" s="88"/>
      <c r="J33" s="88"/>
    </row>
    <row r="34" spans="1:10" ht="12.75">
      <c r="A34" s="41"/>
      <c r="B34" s="85"/>
      <c r="C34" s="85"/>
      <c r="D34" s="85"/>
      <c r="E34" s="88"/>
      <c r="F34" s="86"/>
      <c r="G34" s="87"/>
      <c r="H34" s="88"/>
      <c r="I34" s="88"/>
      <c r="J34" s="88"/>
    </row>
    <row r="35" spans="1:10" ht="12.75">
      <c r="A35" s="85"/>
      <c r="B35" s="85"/>
      <c r="C35" s="85"/>
      <c r="D35" s="85"/>
      <c r="E35" s="88"/>
      <c r="F35" s="90"/>
      <c r="G35" s="88"/>
      <c r="H35" s="88"/>
      <c r="I35" s="88"/>
      <c r="J35" s="88"/>
    </row>
    <row r="36" spans="1:10" ht="12.75">
      <c r="A36" s="89"/>
      <c r="B36" s="88"/>
      <c r="C36" s="85"/>
      <c r="D36" s="85"/>
      <c r="E36" s="89"/>
      <c r="F36" s="86"/>
      <c r="G36" s="87"/>
      <c r="H36" s="88"/>
      <c r="I36" s="88"/>
      <c r="J36" s="88"/>
    </row>
    <row r="37" spans="1:10" ht="12.75">
      <c r="A37" s="88"/>
      <c r="B37" s="88"/>
      <c r="C37" s="88"/>
      <c r="D37" s="88"/>
      <c r="E37" s="88"/>
      <c r="F37" s="88"/>
      <c r="G37" s="88"/>
      <c r="H37" s="88"/>
      <c r="I37" s="88"/>
      <c r="J37" s="88"/>
    </row>
    <row r="38" spans="1:10" ht="12.75">
      <c r="A38" s="88"/>
      <c r="B38" s="88"/>
      <c r="C38" s="88"/>
      <c r="D38" s="88"/>
      <c r="E38" s="88"/>
      <c r="F38" s="88"/>
      <c r="G38" s="88"/>
      <c r="H38" s="88"/>
      <c r="I38" s="88"/>
      <c r="J38" s="88"/>
    </row>
    <row r="39" spans="1:10" ht="12.75">
      <c r="A39" s="88"/>
      <c r="B39" s="88"/>
      <c r="C39" s="88"/>
      <c r="D39" s="88"/>
      <c r="E39" s="88"/>
      <c r="F39" s="88"/>
      <c r="G39" s="88"/>
      <c r="H39" s="88"/>
      <c r="I39" s="88"/>
      <c r="J39" s="88"/>
    </row>
    <row r="40" spans="1:10" ht="12.75">
      <c r="A40" s="88"/>
      <c r="B40" s="88"/>
      <c r="C40" s="88"/>
      <c r="D40" s="88"/>
      <c r="E40" s="88"/>
      <c r="F40" s="88"/>
      <c r="G40" s="88"/>
      <c r="H40" s="88"/>
      <c r="I40" s="88"/>
      <c r="J40" s="88"/>
    </row>
    <row r="41" spans="1:10" ht="12.75">
      <c r="A41" s="88"/>
      <c r="B41" s="88"/>
      <c r="C41" s="88"/>
      <c r="D41" s="88"/>
      <c r="E41" s="88"/>
      <c r="F41" s="88"/>
      <c r="G41" s="88"/>
      <c r="H41" s="88"/>
      <c r="I41" s="88"/>
      <c r="J41" s="88"/>
    </row>
  </sheetData>
  <sheetProtection/>
  <mergeCells count="61">
    <mergeCell ref="E15:E16"/>
    <mergeCell ref="F15:F16"/>
    <mergeCell ref="G15:G16"/>
    <mergeCell ref="A15:A16"/>
    <mergeCell ref="B15:B16"/>
    <mergeCell ref="C15:C16"/>
    <mergeCell ref="D15:D16"/>
    <mergeCell ref="J11:J12"/>
    <mergeCell ref="H15:H16"/>
    <mergeCell ref="F10:H10"/>
    <mergeCell ref="I11:I12"/>
    <mergeCell ref="I15:I16"/>
    <mergeCell ref="I13:I14"/>
    <mergeCell ref="J13:J16"/>
    <mergeCell ref="J2:J3"/>
    <mergeCell ref="I4:I5"/>
    <mergeCell ref="J4:J7"/>
    <mergeCell ref="I6:I7"/>
    <mergeCell ref="F2:F3"/>
    <mergeCell ref="G2:G3"/>
    <mergeCell ref="H2:H3"/>
    <mergeCell ref="I2:I3"/>
    <mergeCell ref="G6:G7"/>
    <mergeCell ref="H6:H7"/>
    <mergeCell ref="E13:E14"/>
    <mergeCell ref="F13:F14"/>
    <mergeCell ref="G13:G14"/>
    <mergeCell ref="H13:H14"/>
    <mergeCell ref="A13:A14"/>
    <mergeCell ref="B13:B14"/>
    <mergeCell ref="C13:C14"/>
    <mergeCell ref="D13:D14"/>
    <mergeCell ref="F6:F7"/>
    <mergeCell ref="E11:E12"/>
    <mergeCell ref="F11:F12"/>
    <mergeCell ref="G11:G12"/>
    <mergeCell ref="H11:H12"/>
    <mergeCell ref="A11:A12"/>
    <mergeCell ref="B11:B12"/>
    <mergeCell ref="C11:C12"/>
    <mergeCell ref="D11:D12"/>
    <mergeCell ref="A1:C1"/>
    <mergeCell ref="E4:E5"/>
    <mergeCell ref="F4:F5"/>
    <mergeCell ref="G4:G5"/>
    <mergeCell ref="F1:H1"/>
    <mergeCell ref="A6:A7"/>
    <mergeCell ref="B6:B7"/>
    <mergeCell ref="C6:C7"/>
    <mergeCell ref="D6:D7"/>
    <mergeCell ref="E6:E7"/>
    <mergeCell ref="A2:A3"/>
    <mergeCell ref="B2:B3"/>
    <mergeCell ref="C2:C3"/>
    <mergeCell ref="D2:D3"/>
    <mergeCell ref="E2:E3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45"/>
  <sheetViews>
    <sheetView zoomScalePageLayoutView="0" workbookViewId="0" topLeftCell="A1">
      <selection activeCell="A25" sqref="A25:E3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</cols>
  <sheetData>
    <row r="1" spans="1:6" ht="15.75" customHeight="1">
      <c r="A1" s="169"/>
      <c r="B1" s="169"/>
      <c r="C1" s="169"/>
      <c r="D1" s="169"/>
      <c r="E1" s="169"/>
      <c r="F1" s="1"/>
    </row>
    <row r="2" spans="1:6" ht="45" customHeight="1">
      <c r="A2" s="172" t="s">
        <v>8</v>
      </c>
      <c r="B2" s="172"/>
      <c r="C2" s="172"/>
      <c r="D2" s="172"/>
      <c r="E2" s="172"/>
      <c r="F2" s="66"/>
    </row>
    <row r="3" spans="1:10" ht="31.5" customHeight="1">
      <c r="A3" s="170" t="str">
        <f>HYPERLINK('[1]реквизиты'!A2)</f>
        <v>Stage of a cup of the world - VII international tournament on sambo-wrestling on prizes of general A.A.Aslahanov</v>
      </c>
      <c r="B3" s="170"/>
      <c r="C3" s="170"/>
      <c r="D3" s="170"/>
      <c r="E3" s="170"/>
      <c r="F3" s="67"/>
      <c r="G3" s="4"/>
      <c r="H3" s="4"/>
      <c r="I3" s="4"/>
      <c r="J3" s="4"/>
    </row>
    <row r="4" spans="1:5" ht="31.5" customHeight="1" thickBot="1">
      <c r="A4" s="171" t="s">
        <v>29</v>
      </c>
      <c r="B4" s="171"/>
      <c r="C4" s="171"/>
      <c r="D4" s="171"/>
      <c r="E4" s="171"/>
    </row>
    <row r="5" spans="1:5" ht="12.75" customHeight="1">
      <c r="A5" s="162" t="s">
        <v>7</v>
      </c>
      <c r="B5" s="166" t="s">
        <v>2</v>
      </c>
      <c r="C5" s="162" t="s">
        <v>3</v>
      </c>
      <c r="D5" s="162" t="s">
        <v>4</v>
      </c>
      <c r="E5" s="162" t="s">
        <v>5</v>
      </c>
    </row>
    <row r="6" spans="1:5" ht="12.75" customHeight="1" thickBot="1">
      <c r="A6" s="165" t="s">
        <v>7</v>
      </c>
      <c r="B6" s="167"/>
      <c r="C6" s="163" t="s">
        <v>3</v>
      </c>
      <c r="D6" s="163" t="s">
        <v>4</v>
      </c>
      <c r="E6" s="163" t="s">
        <v>5</v>
      </c>
    </row>
    <row r="7" spans="1:5" ht="15" customHeight="1">
      <c r="A7" s="152">
        <v>1</v>
      </c>
      <c r="B7" s="157">
        <v>1</v>
      </c>
      <c r="C7" s="164" t="s">
        <v>45</v>
      </c>
      <c r="D7" s="151">
        <v>1990</v>
      </c>
      <c r="E7" s="151" t="s">
        <v>27</v>
      </c>
    </row>
    <row r="8" spans="1:5" ht="12.75" customHeight="1">
      <c r="A8" s="153"/>
      <c r="B8" s="168"/>
      <c r="C8" s="164"/>
      <c r="D8" s="151"/>
      <c r="E8" s="151"/>
    </row>
    <row r="9" spans="1:5" ht="15" customHeight="1">
      <c r="A9" s="153">
        <v>2</v>
      </c>
      <c r="B9" s="156">
        <v>2</v>
      </c>
      <c r="C9" s="159" t="s">
        <v>34</v>
      </c>
      <c r="D9" s="151" t="s">
        <v>30</v>
      </c>
      <c r="E9" s="151" t="s">
        <v>21</v>
      </c>
    </row>
    <row r="10" spans="1:5" ht="15" customHeight="1">
      <c r="A10" s="153"/>
      <c r="B10" s="160"/>
      <c r="C10" s="159"/>
      <c r="D10" s="151"/>
      <c r="E10" s="151"/>
    </row>
    <row r="11" spans="1:5" ht="15.75" customHeight="1">
      <c r="A11" s="153">
        <v>3</v>
      </c>
      <c r="B11" s="156">
        <v>3</v>
      </c>
      <c r="C11" s="159" t="s">
        <v>28</v>
      </c>
      <c r="D11" s="151" t="s">
        <v>23</v>
      </c>
      <c r="E11" s="151" t="s">
        <v>21</v>
      </c>
    </row>
    <row r="12" spans="1:5" ht="12.75" customHeight="1" thickBot="1">
      <c r="A12" s="153"/>
      <c r="B12" s="160"/>
      <c r="C12" s="159"/>
      <c r="D12" s="151"/>
      <c r="E12" s="151"/>
    </row>
    <row r="13" spans="1:5" ht="15" customHeight="1">
      <c r="A13" s="152">
        <v>4</v>
      </c>
      <c r="B13" s="157">
        <v>4</v>
      </c>
      <c r="C13" s="164" t="s">
        <v>46</v>
      </c>
      <c r="D13" s="151" t="s">
        <v>22</v>
      </c>
      <c r="E13" s="151" t="s">
        <v>26</v>
      </c>
    </row>
    <row r="14" spans="1:5" ht="12.75" customHeight="1">
      <c r="A14" s="153"/>
      <c r="B14" s="158"/>
      <c r="C14" s="164"/>
      <c r="D14" s="151"/>
      <c r="E14" s="151"/>
    </row>
    <row r="15" spans="1:5" ht="15" customHeight="1">
      <c r="A15" s="153">
        <v>5</v>
      </c>
      <c r="B15" s="156">
        <v>5</v>
      </c>
      <c r="C15" s="159" t="s">
        <v>47</v>
      </c>
      <c r="D15" s="151" t="s">
        <v>48</v>
      </c>
      <c r="E15" s="151" t="s">
        <v>21</v>
      </c>
    </row>
    <row r="16" spans="1:5" ht="12.75" customHeight="1">
      <c r="A16" s="153"/>
      <c r="B16" s="160"/>
      <c r="C16" s="159"/>
      <c r="D16" s="151"/>
      <c r="E16" s="151"/>
    </row>
    <row r="17" spans="1:5" ht="15" customHeight="1">
      <c r="A17" s="153">
        <v>6</v>
      </c>
      <c r="B17" s="156">
        <v>6</v>
      </c>
      <c r="C17" s="159" t="s">
        <v>24</v>
      </c>
      <c r="D17" s="151" t="s">
        <v>25</v>
      </c>
      <c r="E17" s="151" t="s">
        <v>21</v>
      </c>
    </row>
    <row r="18" spans="1:5" ht="12.75" customHeight="1" thickBot="1">
      <c r="A18" s="153"/>
      <c r="B18" s="160"/>
      <c r="C18" s="159"/>
      <c r="D18" s="151"/>
      <c r="E18" s="151"/>
    </row>
    <row r="19" spans="1:5" ht="15" customHeight="1">
      <c r="A19" s="152">
        <v>7</v>
      </c>
      <c r="B19" s="156">
        <v>7</v>
      </c>
      <c r="C19" s="161" t="s">
        <v>49</v>
      </c>
      <c r="D19" s="151" t="s">
        <v>50</v>
      </c>
      <c r="E19" s="151" t="s">
        <v>51</v>
      </c>
    </row>
    <row r="20" spans="1:5" ht="12.75" customHeight="1">
      <c r="A20" s="153"/>
      <c r="B20" s="160"/>
      <c r="C20" s="161"/>
      <c r="D20" s="151"/>
      <c r="E20" s="151"/>
    </row>
    <row r="21" spans="1:5" ht="15" customHeight="1">
      <c r="A21" s="153">
        <v>8</v>
      </c>
      <c r="B21" s="157">
        <v>8</v>
      </c>
      <c r="C21" s="164" t="s">
        <v>52</v>
      </c>
      <c r="D21" s="151" t="s">
        <v>53</v>
      </c>
      <c r="E21" s="151" t="s">
        <v>21</v>
      </c>
    </row>
    <row r="22" spans="1:5" ht="12.75" customHeight="1">
      <c r="A22" s="153"/>
      <c r="B22" s="158"/>
      <c r="C22" s="164"/>
      <c r="D22" s="151"/>
      <c r="E22" s="151"/>
    </row>
    <row r="23" spans="1:5" ht="15" customHeight="1">
      <c r="A23" s="153">
        <v>9</v>
      </c>
      <c r="B23" s="156">
        <v>9</v>
      </c>
      <c r="C23" s="159" t="s">
        <v>54</v>
      </c>
      <c r="D23" s="151" t="s">
        <v>55</v>
      </c>
      <c r="E23" s="151" t="s">
        <v>21</v>
      </c>
    </row>
    <row r="24" spans="1:5" ht="12.75" customHeight="1" thickBot="1">
      <c r="A24" s="153"/>
      <c r="B24" s="156"/>
      <c r="C24" s="159"/>
      <c r="D24" s="151"/>
      <c r="E24" s="151"/>
    </row>
    <row r="25" spans="1:5" ht="15" customHeight="1">
      <c r="A25" s="152"/>
      <c r="B25" s="157"/>
      <c r="C25" s="155"/>
      <c r="D25" s="151"/>
      <c r="E25" s="151"/>
    </row>
    <row r="26" spans="1:5" ht="12.75" customHeight="1">
      <c r="A26" s="153"/>
      <c r="B26" s="157"/>
      <c r="C26" s="155"/>
      <c r="D26" s="151"/>
      <c r="E26" s="151"/>
    </row>
    <row r="27" spans="1:5" ht="15" customHeight="1">
      <c r="A27" s="153"/>
      <c r="B27" s="157"/>
      <c r="C27" s="155"/>
      <c r="D27" s="151"/>
      <c r="E27" s="151"/>
    </row>
    <row r="28" spans="1:5" ht="15.75" customHeight="1">
      <c r="A28" s="153"/>
      <c r="B28" s="157"/>
      <c r="C28" s="155"/>
      <c r="D28" s="151"/>
      <c r="E28" s="151"/>
    </row>
    <row r="29" spans="1:5" ht="15" customHeight="1">
      <c r="A29" s="153"/>
      <c r="B29" s="157"/>
      <c r="C29" s="155"/>
      <c r="D29" s="151"/>
      <c r="E29" s="151"/>
    </row>
    <row r="30" spans="1:5" ht="12.75" customHeight="1" thickBot="1">
      <c r="A30" s="153"/>
      <c r="B30" s="157"/>
      <c r="C30" s="155"/>
      <c r="D30" s="151"/>
      <c r="E30" s="151"/>
    </row>
    <row r="31" spans="1:5" ht="15" customHeight="1">
      <c r="A31" s="152"/>
      <c r="B31" s="157"/>
      <c r="C31" s="155"/>
      <c r="D31" s="151"/>
      <c r="E31" s="151"/>
    </row>
    <row r="32" spans="1:5" ht="12.75" customHeight="1">
      <c r="A32" s="153"/>
      <c r="B32" s="157"/>
      <c r="C32" s="155"/>
      <c r="D32" s="151"/>
      <c r="E32" s="151"/>
    </row>
    <row r="33" spans="1:5" ht="15" customHeight="1">
      <c r="A33" s="153">
        <v>14</v>
      </c>
      <c r="B33" s="157"/>
      <c r="C33" s="155"/>
      <c r="D33" s="151"/>
      <c r="E33" s="151"/>
    </row>
    <row r="34" spans="1:5" ht="12.75" customHeight="1">
      <c r="A34" s="153"/>
      <c r="B34" s="157"/>
      <c r="C34" s="155"/>
      <c r="D34" s="151"/>
      <c r="E34" s="151"/>
    </row>
    <row r="35" spans="1:5" ht="15" customHeight="1">
      <c r="A35" s="153">
        <v>15</v>
      </c>
      <c r="B35" s="154"/>
      <c r="C35" s="155"/>
      <c r="D35" s="151"/>
      <c r="E35" s="151"/>
    </row>
    <row r="36" spans="1:5" ht="15.75" customHeight="1" thickBot="1">
      <c r="A36" s="153"/>
      <c r="B36" s="154"/>
      <c r="C36" s="155"/>
      <c r="D36" s="151"/>
      <c r="E36" s="151"/>
    </row>
    <row r="37" spans="1:5" ht="12.75">
      <c r="A37" s="152">
        <v>16</v>
      </c>
      <c r="B37" s="154"/>
      <c r="C37" s="155"/>
      <c r="D37" s="151"/>
      <c r="E37" s="151"/>
    </row>
    <row r="38" spans="1:5" ht="12.75">
      <c r="A38" s="153"/>
      <c r="B38" s="154"/>
      <c r="C38" s="155"/>
      <c r="D38" s="151"/>
      <c r="E38" s="151"/>
    </row>
    <row r="42" spans="1:4" ht="12.75">
      <c r="A42" s="2"/>
      <c r="B42" s="2"/>
      <c r="C42" s="2"/>
      <c r="D42" s="2"/>
    </row>
    <row r="43" spans="1:5" ht="12.75">
      <c r="A43" s="41" t="str">
        <f>'[5]реквизиты'!$A$8</f>
        <v>Chief referee</v>
      </c>
      <c r="B43" s="42"/>
      <c r="C43" s="42"/>
      <c r="D43" s="42"/>
      <c r="E43" s="43"/>
    </row>
    <row r="44" spans="1:4" ht="12.75">
      <c r="A44" s="42"/>
      <c r="B44" s="42"/>
      <c r="C44" s="42"/>
      <c r="D44" s="45"/>
    </row>
    <row r="45" spans="1:5" ht="12.75">
      <c r="A45" s="43" t="str">
        <f>полуфинал!A21</f>
        <v>Chief  secretary</v>
      </c>
      <c r="B45" s="42"/>
      <c r="C45" s="42"/>
      <c r="D45" s="46"/>
      <c r="E45" s="43"/>
    </row>
  </sheetData>
  <sheetProtection/>
  <mergeCells count="89">
    <mergeCell ref="A1:E1"/>
    <mergeCell ref="A3:E3"/>
    <mergeCell ref="A4:E4"/>
    <mergeCell ref="A2:E2"/>
    <mergeCell ref="E33:E34"/>
    <mergeCell ref="E35:E36"/>
    <mergeCell ref="A35:A36"/>
    <mergeCell ref="B35:B36"/>
    <mergeCell ref="C35:C36"/>
    <mergeCell ref="D35:D36"/>
    <mergeCell ref="C27:C28"/>
    <mergeCell ref="D27:D28"/>
    <mergeCell ref="A33:A34"/>
    <mergeCell ref="B33:B34"/>
    <mergeCell ref="C33:C34"/>
    <mergeCell ref="D33:D34"/>
    <mergeCell ref="C31:C32"/>
    <mergeCell ref="D31:D32"/>
    <mergeCell ref="A31:A32"/>
    <mergeCell ref="B31:B32"/>
    <mergeCell ref="A19:A20"/>
    <mergeCell ref="B19:B20"/>
    <mergeCell ref="C23:C24"/>
    <mergeCell ref="C21:C22"/>
    <mergeCell ref="E31:E32"/>
    <mergeCell ref="E29:E30"/>
    <mergeCell ref="C29:C30"/>
    <mergeCell ref="D29:D30"/>
    <mergeCell ref="E25:E26"/>
    <mergeCell ref="E27:E28"/>
    <mergeCell ref="A27:A28"/>
    <mergeCell ref="B27:B28"/>
    <mergeCell ref="A7:A8"/>
    <mergeCell ref="B7:B8"/>
    <mergeCell ref="C17:C18"/>
    <mergeCell ref="D17:D18"/>
    <mergeCell ref="A25:A26"/>
    <mergeCell ref="B25:B26"/>
    <mergeCell ref="C25:C26"/>
    <mergeCell ref="D25:D26"/>
    <mergeCell ref="B5:B6"/>
    <mergeCell ref="C5:C6"/>
    <mergeCell ref="A17:A18"/>
    <mergeCell ref="B17:B18"/>
    <mergeCell ref="B9:B10"/>
    <mergeCell ref="C15:C16"/>
    <mergeCell ref="C13:C14"/>
    <mergeCell ref="A15:A16"/>
    <mergeCell ref="B15:B16"/>
    <mergeCell ref="E9:E10"/>
    <mergeCell ref="E7:E8"/>
    <mergeCell ref="E5:E6"/>
    <mergeCell ref="A29:A30"/>
    <mergeCell ref="D5:D6"/>
    <mergeCell ref="C7:C8"/>
    <mergeCell ref="D7:D8"/>
    <mergeCell ref="A13:A14"/>
    <mergeCell ref="B13:B14"/>
    <mergeCell ref="A5:A6"/>
    <mergeCell ref="D11:D12"/>
    <mergeCell ref="A9:A10"/>
    <mergeCell ref="D19:D20"/>
    <mergeCell ref="C9:C10"/>
    <mergeCell ref="D9:D10"/>
    <mergeCell ref="A11:A12"/>
    <mergeCell ref="B11:B12"/>
    <mergeCell ref="C11:C12"/>
    <mergeCell ref="C19:C20"/>
    <mergeCell ref="D15:D16"/>
    <mergeCell ref="B29:B30"/>
    <mergeCell ref="A23:A24"/>
    <mergeCell ref="D23:D24"/>
    <mergeCell ref="E23:E24"/>
    <mergeCell ref="E11:E12"/>
    <mergeCell ref="E13:E14"/>
    <mergeCell ref="E15:E16"/>
    <mergeCell ref="E17:E18"/>
    <mergeCell ref="E19:E20"/>
    <mergeCell ref="D13:D14"/>
    <mergeCell ref="E37:E38"/>
    <mergeCell ref="A37:A38"/>
    <mergeCell ref="B37:B38"/>
    <mergeCell ref="C37:C38"/>
    <mergeCell ref="D37:D38"/>
    <mergeCell ref="E21:E22"/>
    <mergeCell ref="D21:D22"/>
    <mergeCell ref="B23:B24"/>
    <mergeCell ref="A21:A22"/>
    <mergeCell ref="B21:B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A46" sqref="A1:K46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85" t="str">
        <f>HYPERLINK('[3]реквизиты'!$A$16)</f>
        <v>Stage of Sambo World  Cups -  A.A. Harlampiev Memorial (M)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38"/>
      <c r="M1" s="38"/>
      <c r="N1" s="38"/>
      <c r="O1" s="38"/>
      <c r="P1" s="38"/>
    </row>
    <row r="2" spans="1:19" ht="12.75" customHeight="1">
      <c r="A2" s="187" t="str">
        <f>HYPERLINK('[3]реквизиты'!$A$3)</f>
        <v>Mart  24 -27.2011            Moscow (Russia)     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39"/>
      <c r="M2" s="39"/>
      <c r="N2" s="39"/>
      <c r="O2" s="39"/>
      <c r="P2" s="39"/>
      <c r="S2" s="9"/>
    </row>
    <row r="3" spans="1:12" ht="15.75">
      <c r="A3" s="96"/>
      <c r="B3" s="97"/>
      <c r="C3" s="97"/>
      <c r="D3" s="97"/>
      <c r="E3" s="192" t="str">
        <f>HYPERLINK('пр.взв.'!A4)</f>
        <v>Weight category &gt;100 kg </v>
      </c>
      <c r="F3" s="192"/>
      <c r="G3" s="192"/>
      <c r="H3" s="97"/>
      <c r="I3" s="97"/>
      <c r="J3" s="97"/>
      <c r="K3" s="97"/>
      <c r="L3" s="40"/>
    </row>
    <row r="4" spans="1:3" ht="16.5" thickBot="1">
      <c r="A4" s="184" t="s">
        <v>0</v>
      </c>
      <c r="B4" s="184"/>
      <c r="C4" s="5"/>
    </row>
    <row r="5" spans="1:13" ht="12.75" customHeight="1" thickBot="1">
      <c r="A5" s="175">
        <v>1</v>
      </c>
      <c r="B5" s="177" t="str">
        <f>VLOOKUP(A5,'пр.взв.'!B6:E38,2,FALSE)</f>
        <v>POYAG ANATOLIY</v>
      </c>
      <c r="C5" s="179">
        <f>VLOOKUP(A5,'пр.взв.'!B6:E38,3,FALSE)</f>
        <v>1990</v>
      </c>
      <c r="D5" s="179" t="str">
        <f>VLOOKUP(A5,'пр.взв.'!B6:E38,4,FALSE)</f>
        <v>MDA</v>
      </c>
      <c r="E5" s="17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76"/>
      <c r="B6" s="178"/>
      <c r="C6" s="180"/>
      <c r="D6" s="180"/>
      <c r="E6" s="6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76">
        <v>9</v>
      </c>
      <c r="B7" s="189" t="str">
        <f>VLOOKUP(A7,'пр.взв.'!B6:E38,2,FALSE)</f>
        <v>GLADKOV ALEKSEY</v>
      </c>
      <c r="C7" s="180" t="str">
        <f>VLOOKUP(A7,'пр.взв.'!B6:E38,3,FALSE)</f>
        <v>1985 ms</v>
      </c>
      <c r="D7" s="180" t="str">
        <f>VLOOKUP(A7,'пр.взв.'!B6:E38,4,FALSE)</f>
        <v>RUS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88"/>
      <c r="B8" s="190"/>
      <c r="C8" s="191"/>
      <c r="D8" s="191"/>
      <c r="E8" s="17"/>
      <c r="F8" s="21"/>
      <c r="G8" s="19"/>
      <c r="H8" s="13"/>
      <c r="I8" s="13"/>
      <c r="J8" s="37"/>
      <c r="K8" s="37"/>
      <c r="L8" s="37"/>
      <c r="M8" s="14"/>
    </row>
    <row r="9" spans="1:13" ht="12.75" customHeight="1" thickBot="1">
      <c r="A9" s="175">
        <v>5</v>
      </c>
      <c r="B9" s="177" t="str">
        <f>VLOOKUP(A9,'пр.взв.'!B6:E38,2,FALSE)</f>
        <v>ISAEV EVGENIY</v>
      </c>
      <c r="C9" s="179" t="str">
        <f>VLOOKUP(A9,'пр.взв.'!B6:E38,3,FALSE)</f>
        <v>1979 zms</v>
      </c>
      <c r="D9" s="181" t="str">
        <f>VLOOKUP(A9,'пр.взв.'!B6:E38,4,FALSE)</f>
        <v>RUS</v>
      </c>
      <c r="E9" s="17"/>
      <c r="F9" s="21"/>
      <c r="G9" s="16"/>
      <c r="H9" s="26"/>
      <c r="I9" s="13"/>
      <c r="J9" s="37"/>
      <c r="K9" s="37"/>
      <c r="L9" s="37"/>
      <c r="M9" s="14"/>
    </row>
    <row r="10" spans="1:13" ht="12.75" customHeight="1">
      <c r="A10" s="176"/>
      <c r="B10" s="178"/>
      <c r="C10" s="180"/>
      <c r="D10" s="153"/>
      <c r="E10" s="173" t="s">
        <v>57</v>
      </c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82">
        <v>13</v>
      </c>
      <c r="B11" s="193" t="e">
        <f>VLOOKUP(A11,'пр.взв.'!B6:E38,2,FALSE)</f>
        <v>#N/A</v>
      </c>
      <c r="C11" s="195" t="e">
        <f>VLOOKUP(A11,'пр.взв.'!B6:E38,3,FALSE)</f>
        <v>#N/A</v>
      </c>
      <c r="D11" s="195" t="e">
        <f>VLOOKUP(A11,'пр.взв.'!B6:E38,4,FALSE)</f>
        <v>#N/A</v>
      </c>
      <c r="E11" s="174"/>
      <c r="F11" s="15"/>
      <c r="G11" s="15"/>
      <c r="H11" s="25"/>
      <c r="I11" s="28"/>
      <c r="J11" s="14"/>
      <c r="K11" s="29"/>
      <c r="L11" s="13"/>
      <c r="M11" s="14"/>
    </row>
    <row r="12" spans="1:12" ht="12.75" customHeight="1" thickBot="1">
      <c r="A12" s="183"/>
      <c r="B12" s="194"/>
      <c r="C12" s="196"/>
      <c r="D12" s="196"/>
      <c r="E12" s="17"/>
      <c r="F12" s="203"/>
      <c r="G12" s="203"/>
      <c r="H12" s="25"/>
      <c r="I12" s="19"/>
      <c r="J12" s="13"/>
      <c r="K12" s="13"/>
      <c r="L12" s="13"/>
    </row>
    <row r="13" spans="1:12" ht="12.75" customHeight="1" thickBot="1">
      <c r="A13" s="175">
        <v>3</v>
      </c>
      <c r="B13" s="177" t="str">
        <f>VLOOKUP(A13,'пр.взв.'!B6:E38,2,FALSE)</f>
        <v>KHORPYAKOV OLEG</v>
      </c>
      <c r="C13" s="181" t="str">
        <f>VLOOKUP(A13,'пр.взв.'!B6:E38,3,FALSE)</f>
        <v>1977 ms</v>
      </c>
      <c r="D13" s="181" t="str">
        <f>VLOOKUP(A13,'пр.взв.'!B6:E38,4,FALSE)</f>
        <v>RUS</v>
      </c>
      <c r="E13" s="17"/>
      <c r="F13" s="15"/>
      <c r="G13" s="15"/>
      <c r="H13" s="25"/>
      <c r="I13" s="16"/>
      <c r="J13" s="36"/>
      <c r="K13" s="26"/>
      <c r="L13" s="13"/>
    </row>
    <row r="14" spans="1:13" ht="12.75" customHeight="1">
      <c r="A14" s="176"/>
      <c r="B14" s="178"/>
      <c r="C14" s="153"/>
      <c r="D14" s="153"/>
      <c r="E14" s="69" t="s">
        <v>37</v>
      </c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82">
        <v>11</v>
      </c>
      <c r="B15" s="193" t="e">
        <f>VLOOKUP(A15,'пр.взв.'!B6:E38,2,FALSE)</f>
        <v>#N/A</v>
      </c>
      <c r="C15" s="195" t="e">
        <f>VLOOKUP(A15,'пр.взв.'!B6:E38,3,FALSE)</f>
        <v>#N/A</v>
      </c>
      <c r="D15" s="195" t="e">
        <f>VLOOKUP(A15,'пр.взв.'!B6:E38,4,FALSE)</f>
        <v>#N/A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83"/>
      <c r="B16" s="194"/>
      <c r="C16" s="196"/>
      <c r="D16" s="196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75">
        <v>7</v>
      </c>
      <c r="B17" s="177" t="str">
        <f>VLOOKUP(A17,'пр.взв.'!B6:E38,2,FALSE)</f>
        <v>MUONKHBAATAR KHADBAATAR</v>
      </c>
      <c r="C17" s="181" t="str">
        <f>VLOOKUP(A17,'пр.взв.'!B6:E38,3,FALSE)</f>
        <v>.</v>
      </c>
      <c r="D17" s="181" t="str">
        <f>VLOOKUP(A17,'пр.взв.'!B6:E38,4,FALSE)</f>
        <v>MNG</v>
      </c>
      <c r="E17" s="17"/>
      <c r="F17" s="22"/>
      <c r="G17" s="16"/>
      <c r="H17" s="10"/>
      <c r="I17" s="10"/>
      <c r="J17" s="10"/>
      <c r="K17" s="35"/>
      <c r="L17" s="10"/>
      <c r="M17" s="14"/>
    </row>
    <row r="18" spans="1:13" ht="12.75" customHeight="1">
      <c r="A18" s="176"/>
      <c r="B18" s="178"/>
      <c r="C18" s="153"/>
      <c r="D18" s="153"/>
      <c r="E18" s="173" t="s">
        <v>31</v>
      </c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82">
        <v>15</v>
      </c>
      <c r="B19" s="193" t="e">
        <f>VLOOKUP(A19,'пр.взв.'!B6:E38,2,FALSE)</f>
        <v>#N/A</v>
      </c>
      <c r="C19" s="195" t="e">
        <f>VLOOKUP(A19,'пр.взв.'!B6:E38,3,FALSE)</f>
        <v>#N/A</v>
      </c>
      <c r="D19" s="195" t="e">
        <f>VLOOKUP(A19,'пр.взв.'!B6:E38,4,FALSE)</f>
        <v>#N/A</v>
      </c>
      <c r="E19" s="174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83"/>
      <c r="B20" s="194"/>
      <c r="C20" s="196"/>
      <c r="D20" s="196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34" t="s">
        <v>1</v>
      </c>
      <c r="B21" s="1"/>
      <c r="C21" s="7"/>
      <c r="D21" s="4"/>
      <c r="E21" s="71"/>
      <c r="F21" s="4"/>
      <c r="G21" s="4"/>
      <c r="J21" s="4"/>
      <c r="K21" s="19"/>
      <c r="M21" s="11"/>
    </row>
    <row r="22" spans="1:11" ht="16.5" thickBot="1">
      <c r="A22" s="175">
        <v>2</v>
      </c>
      <c r="B22" s="177" t="str">
        <f>VLOOKUP(A22,'пр.взв.'!B5:E38,2,FALSE)</f>
        <v>BORISKIN SERGEY</v>
      </c>
      <c r="C22" s="179" t="str">
        <f>VLOOKUP(A22,'пр.взв.'!B5:E38,3,FALSE)</f>
        <v>1987 msic</v>
      </c>
      <c r="D22" s="179" t="str">
        <f>VLOOKUP(A22,'пр.взв.'!B5:E38,4,FALSE)</f>
        <v>RUS</v>
      </c>
      <c r="E22" s="17"/>
      <c r="F22" s="13"/>
      <c r="G22" s="13"/>
      <c r="H22" s="13"/>
      <c r="I22" s="13"/>
      <c r="J22" s="4"/>
      <c r="K22" s="16"/>
    </row>
    <row r="23" spans="1:11" ht="15.75">
      <c r="A23" s="176"/>
      <c r="B23" s="178"/>
      <c r="C23" s="180"/>
      <c r="D23" s="180"/>
      <c r="E23" s="69" t="s">
        <v>56</v>
      </c>
      <c r="F23" s="15"/>
      <c r="G23" s="15"/>
      <c r="H23" s="13"/>
      <c r="I23" s="13"/>
      <c r="J23" s="4"/>
      <c r="K23" s="31"/>
    </row>
    <row r="24" spans="1:11" ht="16.5" customHeight="1" thickBot="1">
      <c r="A24" s="182">
        <v>10</v>
      </c>
      <c r="B24" s="193" t="e">
        <f>VLOOKUP(A24,'пр.взв.'!B5:E38,2,FALSE)</f>
        <v>#N/A</v>
      </c>
      <c r="C24" s="195" t="e">
        <f>VLOOKUP(A24,'пр.взв.'!B5:E38,3,FALSE)</f>
        <v>#N/A</v>
      </c>
      <c r="D24" s="195" t="e">
        <f>VLOOKUP(A24,'пр.взв.'!B5:E38,4,FALSE)</f>
        <v>#N/A</v>
      </c>
      <c r="E24" s="16"/>
      <c r="F24" s="20"/>
      <c r="G24" s="15"/>
      <c r="H24" s="13"/>
      <c r="I24" s="13"/>
      <c r="J24" s="4"/>
      <c r="K24" s="31"/>
    </row>
    <row r="25" spans="1:11" ht="16.5" thickBot="1">
      <c r="A25" s="183"/>
      <c r="B25" s="194"/>
      <c r="C25" s="196"/>
      <c r="D25" s="196"/>
      <c r="E25" s="17"/>
      <c r="F25" s="21"/>
      <c r="G25" s="19"/>
      <c r="H25" s="13"/>
      <c r="I25" s="13"/>
      <c r="J25" s="4"/>
      <c r="K25" s="31"/>
    </row>
    <row r="26" spans="1:11" ht="16.5" thickBot="1">
      <c r="A26" s="175">
        <v>6</v>
      </c>
      <c r="B26" s="177" t="str">
        <f>VLOOKUP(A26,'пр.взв.'!B5:E38,2,FALSE)</f>
        <v>KOSTIN DMITRIY</v>
      </c>
      <c r="C26" s="179" t="str">
        <f>VLOOKUP(A26,'пр.взв.'!B5:E38,3,FALSE)</f>
        <v>1988 ms</v>
      </c>
      <c r="D26" s="181" t="str">
        <f>VLOOKUP(A26,'пр.взв.'!B5:E38,4,FALSE)</f>
        <v>RUS</v>
      </c>
      <c r="E26" s="17"/>
      <c r="F26" s="21"/>
      <c r="G26" s="16"/>
      <c r="H26" s="26"/>
      <c r="I26" s="13"/>
      <c r="J26" s="4"/>
      <c r="K26" s="31"/>
    </row>
    <row r="27" spans="1:11" ht="15.75" customHeight="1">
      <c r="A27" s="176"/>
      <c r="B27" s="178"/>
      <c r="C27" s="180"/>
      <c r="D27" s="153"/>
      <c r="E27" s="173" t="s">
        <v>32</v>
      </c>
      <c r="F27" s="24"/>
      <c r="G27" s="15"/>
      <c r="H27" s="25"/>
      <c r="I27" s="13"/>
      <c r="J27" s="4"/>
      <c r="K27" s="31"/>
    </row>
    <row r="28" spans="1:11" ht="13.5" thickBot="1">
      <c r="A28" s="182">
        <v>14</v>
      </c>
      <c r="B28" s="193" t="e">
        <f>VLOOKUP(A28,'пр.взв.'!B5:E38,2,FALSE)</f>
        <v>#N/A</v>
      </c>
      <c r="C28" s="195" t="e">
        <f>VLOOKUP(A28,'пр.взв.'!B5:E38,3,FALSE)</f>
        <v>#N/A</v>
      </c>
      <c r="D28" s="195" t="e">
        <f>VLOOKUP(A28,'пр.взв.'!B5:E38,4,FALSE)</f>
        <v>#N/A</v>
      </c>
      <c r="E28" s="174"/>
      <c r="F28" s="15"/>
      <c r="G28" s="15"/>
      <c r="H28" s="25"/>
      <c r="I28" s="28"/>
      <c r="J28" s="4"/>
      <c r="K28" s="31"/>
    </row>
    <row r="29" spans="1:11" ht="16.5" thickBot="1">
      <c r="A29" s="183"/>
      <c r="B29" s="194"/>
      <c r="C29" s="196"/>
      <c r="D29" s="196"/>
      <c r="E29" s="17"/>
      <c r="F29" s="203"/>
      <c r="G29" s="203"/>
      <c r="H29" s="25"/>
      <c r="I29" s="19"/>
      <c r="J29" s="3"/>
      <c r="K29" s="30"/>
    </row>
    <row r="30" spans="1:9" ht="16.5" thickBot="1">
      <c r="A30" s="175">
        <v>4</v>
      </c>
      <c r="B30" s="177" t="str">
        <f>VLOOKUP(A30,'пр.взв.'!B5:E38,2,FALSE)</f>
        <v>GONJILASHVILI MIRIAN </v>
      </c>
      <c r="C30" s="181" t="str">
        <f>VLOOKUP(A30,'пр.взв.'!B5:E38,3,FALSE)</f>
        <v>1989 ms</v>
      </c>
      <c r="D30" s="181" t="str">
        <f>VLOOKUP(A30,'пр.взв.'!B5:E38,4,FALSE)</f>
        <v>GEO</v>
      </c>
      <c r="E30" s="17"/>
      <c r="F30" s="15"/>
      <c r="G30" s="15"/>
      <c r="H30" s="25"/>
      <c r="I30" s="16"/>
    </row>
    <row r="31" spans="1:9" ht="15.75">
      <c r="A31" s="176"/>
      <c r="B31" s="178"/>
      <c r="C31" s="153"/>
      <c r="D31" s="153"/>
      <c r="E31" s="69" t="s">
        <v>38</v>
      </c>
      <c r="F31" s="15"/>
      <c r="G31" s="15"/>
      <c r="H31" s="25"/>
      <c r="I31" s="13"/>
    </row>
    <row r="32" spans="1:9" ht="16.5" customHeight="1" thickBot="1">
      <c r="A32" s="182">
        <v>12</v>
      </c>
      <c r="B32" s="193" t="e">
        <f>VLOOKUP(A32,'пр.взв.'!B5:E38,2,FALSE)</f>
        <v>#N/A</v>
      </c>
      <c r="C32" s="195" t="e">
        <f>VLOOKUP(A32,'пр.взв.'!B5:E38,3,FALSE)</f>
        <v>#N/A</v>
      </c>
      <c r="D32" s="195" t="e">
        <f>VLOOKUP(A32,'пр.взв.'!B5:E38,4,FALSE)</f>
        <v>#N/A</v>
      </c>
      <c r="E32" s="16"/>
      <c r="F32" s="20"/>
      <c r="G32" s="15"/>
      <c r="H32" s="25"/>
      <c r="I32" s="13"/>
    </row>
    <row r="33" spans="1:9" ht="16.5" thickBot="1">
      <c r="A33" s="183"/>
      <c r="B33" s="194"/>
      <c r="C33" s="196"/>
      <c r="D33" s="196"/>
      <c r="E33" s="17"/>
      <c r="F33" s="21"/>
      <c r="G33" s="19"/>
      <c r="H33" s="27"/>
      <c r="I33" s="13"/>
    </row>
    <row r="34" spans="1:9" ht="16.5" thickBot="1">
      <c r="A34" s="175">
        <v>8</v>
      </c>
      <c r="B34" s="177" t="str">
        <f>VLOOKUP(A34,'пр.взв.'!B5:E38,2,FALSE)</f>
        <v>RATKO KONSTANTIN</v>
      </c>
      <c r="C34" s="181" t="str">
        <f>VLOOKUP(A34,'пр.взв.'!B5:E38,3,FALSE)</f>
        <v>1985 msic</v>
      </c>
      <c r="D34" s="181" t="str">
        <f>VLOOKUP(A34,'пр.взв.'!B5:E38,4,FALSE)</f>
        <v>RUS</v>
      </c>
      <c r="E34" s="17"/>
      <c r="F34" s="22"/>
      <c r="G34" s="16"/>
      <c r="H34" s="10"/>
      <c r="I34" s="10"/>
    </row>
    <row r="35" spans="1:9" ht="15.75">
      <c r="A35" s="176"/>
      <c r="B35" s="178"/>
      <c r="C35" s="153"/>
      <c r="D35" s="153"/>
      <c r="E35" s="173" t="s">
        <v>33</v>
      </c>
      <c r="F35" s="23"/>
      <c r="G35" s="17"/>
      <c r="H35" s="18"/>
      <c r="I35" s="18"/>
    </row>
    <row r="36" spans="1:9" ht="16.5" thickBot="1">
      <c r="A36" s="182">
        <v>16</v>
      </c>
      <c r="B36" s="193" t="e">
        <f>VLOOKUP(A36,'пр.взв.'!B5:E38,2,FALSE)</f>
        <v>#N/A</v>
      </c>
      <c r="C36" s="195" t="e">
        <f>VLOOKUP(A36,'пр.взв.'!B5:E38,3,FALSE)</f>
        <v>#N/A</v>
      </c>
      <c r="D36" s="195" t="e">
        <f>VLOOKUP(A36,'пр.взв.'!B5:E38,4,FALSE)</f>
        <v>#N/A</v>
      </c>
      <c r="E36" s="174"/>
      <c r="F36" s="17"/>
      <c r="G36" s="17"/>
      <c r="H36" s="18"/>
      <c r="I36" s="18"/>
    </row>
    <row r="37" spans="1:9" ht="15.75">
      <c r="A37" s="200"/>
      <c r="B37" s="199"/>
      <c r="C37" s="198"/>
      <c r="D37" s="198"/>
      <c r="E37" s="17"/>
      <c r="F37" s="12"/>
      <c r="G37" s="12"/>
      <c r="H37" s="18"/>
      <c r="I37" s="18"/>
    </row>
    <row r="38" spans="1:13" ht="8.25" customHeight="1">
      <c r="A38" s="197"/>
      <c r="B38" s="4"/>
      <c r="C38" s="4"/>
      <c r="D38" s="4"/>
      <c r="E38" s="71"/>
      <c r="F38" s="4"/>
      <c r="G38" s="4"/>
      <c r="H38" s="4"/>
      <c r="I38" s="4"/>
      <c r="J38" s="4"/>
      <c r="K38" s="4"/>
      <c r="L38" s="4"/>
      <c r="M38" s="4"/>
    </row>
    <row r="39" spans="1:13" ht="12.75">
      <c r="A39" s="197"/>
      <c r="B39" s="32"/>
      <c r="C39" s="99"/>
      <c r="D39" s="32"/>
      <c r="E39" s="32"/>
      <c r="F39" s="32"/>
      <c r="G39" s="32"/>
      <c r="H39" s="32"/>
      <c r="I39" s="32"/>
      <c r="J39" s="4"/>
      <c r="K39" s="4"/>
      <c r="L39" s="4"/>
      <c r="M39" s="4"/>
    </row>
    <row r="40" spans="1:13" ht="12" customHeight="1">
      <c r="A40" s="4"/>
      <c r="B40" s="100"/>
      <c r="C40" s="32"/>
      <c r="D40" s="32"/>
      <c r="E40" s="32"/>
      <c r="F40" s="32"/>
      <c r="G40" s="32"/>
      <c r="H40" s="32"/>
      <c r="I40" s="32"/>
      <c r="J40" s="4"/>
      <c r="K40" s="4"/>
      <c r="L40" s="4"/>
      <c r="M40" s="4"/>
    </row>
    <row r="41" spans="1:13" ht="12" customHeight="1">
      <c r="A41" s="4"/>
      <c r="B41" s="201"/>
      <c r="C41" s="101"/>
      <c r="D41" s="4"/>
      <c r="E41" s="32"/>
      <c r="F41" s="32"/>
      <c r="G41" s="32"/>
      <c r="H41" s="32"/>
      <c r="I41" s="32"/>
      <c r="J41" s="32"/>
      <c r="K41" s="4"/>
      <c r="L41" s="4"/>
      <c r="M41" s="4"/>
    </row>
    <row r="42" spans="1:13" ht="12" customHeight="1">
      <c r="A42" s="4"/>
      <c r="B42" s="202"/>
      <c r="C42" s="32"/>
      <c r="D42" s="102"/>
      <c r="E42" s="4"/>
      <c r="F42" s="32"/>
      <c r="G42" s="32"/>
      <c r="H42" s="32"/>
      <c r="I42" s="32"/>
      <c r="J42" s="32"/>
      <c r="K42" s="32"/>
      <c r="L42" s="4"/>
      <c r="M42" s="4"/>
    </row>
    <row r="43" spans="1:13" ht="12" customHeight="1">
      <c r="A43" s="4"/>
      <c r="B43" s="32"/>
      <c r="C43" s="32"/>
      <c r="D43" s="104"/>
      <c r="E43" s="3"/>
      <c r="F43" s="33"/>
      <c r="G43" s="32"/>
      <c r="H43" s="32"/>
      <c r="I43" s="32"/>
      <c r="J43" s="32"/>
      <c r="K43" s="32"/>
      <c r="L43" s="4"/>
      <c r="M43" s="4"/>
    </row>
    <row r="44" spans="1:13" ht="12" customHeight="1">
      <c r="A44" s="4"/>
      <c r="D44" s="103"/>
      <c r="E44" s="4"/>
      <c r="F44" s="32"/>
      <c r="G44" s="32"/>
      <c r="H44" s="32"/>
      <c r="I44" s="32"/>
      <c r="J44" s="32"/>
      <c r="K44" s="32"/>
      <c r="L44" s="4"/>
      <c r="M44" s="4"/>
    </row>
    <row r="45" spans="1:13" ht="12" customHeight="1">
      <c r="A45" s="4"/>
      <c r="B45" s="201"/>
      <c r="C45" s="101"/>
      <c r="D45" s="102"/>
      <c r="E45" s="4"/>
      <c r="F45" s="32"/>
      <c r="G45" s="32"/>
      <c r="H45" s="32"/>
      <c r="I45" s="32"/>
      <c r="J45" s="32"/>
      <c r="K45" s="32"/>
      <c r="L45" s="4"/>
      <c r="M45" s="4"/>
    </row>
    <row r="46" spans="1:13" ht="12" customHeight="1">
      <c r="A46" s="4"/>
      <c r="B46" s="202"/>
      <c r="C46" s="32"/>
      <c r="D46" s="4"/>
      <c r="E46" s="4"/>
      <c r="F46" s="32"/>
      <c r="G46" s="32"/>
      <c r="H46" s="32"/>
      <c r="I46" s="32"/>
      <c r="J46" s="32"/>
      <c r="K46" s="12"/>
      <c r="L46" s="4"/>
      <c r="M46" s="4"/>
    </row>
    <row r="47" spans="1:13" ht="12" customHeight="1">
      <c r="A47" s="197"/>
      <c r="B47" s="32"/>
      <c r="C47" s="32"/>
      <c r="D47" s="4"/>
      <c r="E47" s="4"/>
      <c r="F47" s="32"/>
      <c r="G47" s="32"/>
      <c r="H47" s="32"/>
      <c r="I47" s="32"/>
      <c r="J47" s="32"/>
      <c r="K47" s="17"/>
      <c r="L47" s="4"/>
      <c r="M47" s="4"/>
    </row>
    <row r="48" spans="1:13" ht="12" customHeight="1">
      <c r="A48" s="197"/>
      <c r="B48" s="32"/>
      <c r="C48" s="32"/>
      <c r="D48" s="4"/>
      <c r="E48" s="4"/>
      <c r="F48" s="32"/>
      <c r="G48" s="32"/>
      <c r="H48" s="32"/>
      <c r="I48" s="32"/>
      <c r="J48" s="32"/>
      <c r="K48" s="32"/>
      <c r="L48" s="4"/>
      <c r="M48" s="4"/>
    </row>
    <row r="49" spans="1:13" ht="12" customHeight="1">
      <c r="A49" s="4"/>
      <c r="B49" s="100"/>
      <c r="C49" s="32"/>
      <c r="D49" s="32"/>
      <c r="E49" s="4"/>
      <c r="F49" s="32"/>
      <c r="G49" s="32"/>
      <c r="H49" s="32"/>
      <c r="I49" s="32"/>
      <c r="J49" s="32"/>
      <c r="K49" s="4"/>
      <c r="L49" s="4"/>
      <c r="M49" s="4"/>
    </row>
    <row r="50" spans="1:13" ht="15.75" customHeight="1">
      <c r="A50" s="4"/>
      <c r="D50" s="4"/>
      <c r="E50" s="4"/>
      <c r="F50" s="32"/>
      <c r="G50" s="32"/>
      <c r="H50" s="32"/>
      <c r="I50" s="32"/>
      <c r="J50" s="32"/>
      <c r="K50" s="32"/>
      <c r="L50" s="12"/>
      <c r="M50" s="4"/>
    </row>
    <row r="51" spans="1:13" ht="15.75" customHeight="1">
      <c r="A51" s="4"/>
      <c r="D51" s="4"/>
      <c r="E51" s="4"/>
      <c r="F51" s="32"/>
      <c r="G51" s="32"/>
      <c r="H51" s="32"/>
      <c r="I51" s="32"/>
      <c r="J51" s="32"/>
      <c r="K51" s="32"/>
      <c r="L51" s="17"/>
      <c r="M51" s="4"/>
    </row>
    <row r="52" spans="1:13" ht="12" customHeight="1">
      <c r="A52" s="4"/>
      <c r="B52" s="32"/>
      <c r="C52" s="32"/>
      <c r="D52" s="4"/>
      <c r="E52" s="4"/>
      <c r="F52" s="32"/>
      <c r="G52" s="32"/>
      <c r="H52" s="32"/>
      <c r="I52" s="32"/>
      <c r="J52" s="32"/>
      <c r="K52" s="32"/>
      <c r="L52" s="4"/>
      <c r="M52" s="4"/>
    </row>
    <row r="53" spans="1:13" ht="12" customHeight="1">
      <c r="A53" s="4"/>
      <c r="B53" s="100"/>
      <c r="C53" s="32"/>
      <c r="D53" s="32"/>
      <c r="E53" s="4"/>
      <c r="F53" s="32"/>
      <c r="G53" s="32"/>
      <c r="H53" s="32"/>
      <c r="I53" s="32"/>
      <c r="J53" s="32"/>
      <c r="K53" s="32"/>
      <c r="L53" s="4"/>
      <c r="M53" s="4"/>
    </row>
    <row r="54" spans="1:13" ht="12" customHeight="1">
      <c r="A54" s="4"/>
      <c r="B54" s="32"/>
      <c r="C54" s="32"/>
      <c r="D54" s="4"/>
      <c r="E54" s="4"/>
      <c r="F54" s="32"/>
      <c r="G54" s="32"/>
      <c r="H54" s="32"/>
      <c r="I54" s="32"/>
      <c r="J54" s="32"/>
      <c r="K54" s="32"/>
      <c r="L54" s="4"/>
      <c r="M54" s="4"/>
    </row>
    <row r="55" spans="1:13" ht="12" customHeight="1">
      <c r="A55" s="4"/>
      <c r="B55" s="32"/>
      <c r="C55" s="32"/>
      <c r="D55" s="4"/>
      <c r="E55" s="4"/>
      <c r="F55" s="32"/>
      <c r="G55" s="32"/>
      <c r="H55" s="32"/>
      <c r="I55" s="32"/>
      <c r="J55" s="32"/>
      <c r="K55" s="12"/>
      <c r="L55" s="4"/>
      <c r="M55" s="4"/>
    </row>
    <row r="56" spans="1:13" ht="12" customHeight="1">
      <c r="A56" s="4"/>
      <c r="B56" s="32"/>
      <c r="C56" s="32"/>
      <c r="D56" s="4"/>
      <c r="E56" s="4"/>
      <c r="F56" s="32"/>
      <c r="G56" s="32"/>
      <c r="H56" s="32"/>
      <c r="I56" s="32"/>
      <c r="J56" s="32"/>
      <c r="K56" s="17"/>
      <c r="L56" s="4"/>
      <c r="M56" s="4"/>
    </row>
    <row r="57" spans="1:13" ht="15.75">
      <c r="A57" s="4"/>
      <c r="B57" s="32"/>
      <c r="C57" s="32"/>
      <c r="D57" s="4"/>
      <c r="E57" s="4"/>
      <c r="F57" s="32"/>
      <c r="G57" s="32"/>
      <c r="H57" s="32"/>
      <c r="I57" s="32"/>
      <c r="J57" s="32"/>
      <c r="K57" s="12"/>
      <c r="L57" s="4"/>
      <c r="M57" s="4"/>
    </row>
    <row r="58" spans="1:13" ht="15.75">
      <c r="A58" s="4"/>
      <c r="B58" s="4"/>
      <c r="C58" s="4"/>
      <c r="D58" s="4"/>
      <c r="E58" s="4"/>
      <c r="F58" s="4"/>
      <c r="G58" s="4"/>
      <c r="H58" s="4"/>
      <c r="I58" s="17"/>
      <c r="J58" s="4"/>
      <c r="K58" s="4"/>
      <c r="L58" s="4"/>
      <c r="M58" s="4"/>
    </row>
    <row r="59" spans="7:12" ht="12.75">
      <c r="G59" s="4"/>
      <c r="H59" s="4"/>
      <c r="I59" s="32"/>
      <c r="J59" s="4"/>
      <c r="L59" s="4"/>
    </row>
  </sheetData>
  <sheetProtection/>
  <mergeCells count="78">
    <mergeCell ref="B45:B46"/>
    <mergeCell ref="F12:G12"/>
    <mergeCell ref="D7:D8"/>
    <mergeCell ref="F29:G29"/>
    <mergeCell ref="B32:B33"/>
    <mergeCell ref="C32:C33"/>
    <mergeCell ref="D32:D33"/>
    <mergeCell ref="B28:B29"/>
    <mergeCell ref="B22:B23"/>
    <mergeCell ref="C24:C25"/>
    <mergeCell ref="D28:D29"/>
    <mergeCell ref="D36:D37"/>
    <mergeCell ref="A47:A48"/>
    <mergeCell ref="B36:B37"/>
    <mergeCell ref="C36:C37"/>
    <mergeCell ref="A36:A37"/>
    <mergeCell ref="A28:A29"/>
    <mergeCell ref="C28:C29"/>
    <mergeCell ref="B41:B42"/>
    <mergeCell ref="A30:A31"/>
    <mergeCell ref="B34:B35"/>
    <mergeCell ref="A38:A39"/>
    <mergeCell ref="B30:B31"/>
    <mergeCell ref="C30:C31"/>
    <mergeCell ref="D30:D31"/>
    <mergeCell ref="A32:A33"/>
    <mergeCell ref="A34:A35"/>
    <mergeCell ref="D34:D35"/>
    <mergeCell ref="C34:C35"/>
    <mergeCell ref="A22:A23"/>
    <mergeCell ref="A24:A25"/>
    <mergeCell ref="A26:A27"/>
    <mergeCell ref="D22:D23"/>
    <mergeCell ref="B24:B25"/>
    <mergeCell ref="D24:D25"/>
    <mergeCell ref="B26:B27"/>
    <mergeCell ref="C26:C27"/>
    <mergeCell ref="D26:D27"/>
    <mergeCell ref="C22:C23"/>
    <mergeCell ref="D13:D14"/>
    <mergeCell ref="A19:A20"/>
    <mergeCell ref="B19:B20"/>
    <mergeCell ref="C19:C20"/>
    <mergeCell ref="D19:D20"/>
    <mergeCell ref="A17:A18"/>
    <mergeCell ref="B17:B18"/>
    <mergeCell ref="C17:C18"/>
    <mergeCell ref="D17:D18"/>
    <mergeCell ref="D5:D6"/>
    <mergeCell ref="B11:B12"/>
    <mergeCell ref="C11:C12"/>
    <mergeCell ref="D11:D12"/>
    <mergeCell ref="A15:A16"/>
    <mergeCell ref="B15:B16"/>
    <mergeCell ref="C15:C16"/>
    <mergeCell ref="D15:D16"/>
    <mergeCell ref="A13:A14"/>
    <mergeCell ref="B13:B14"/>
    <mergeCell ref="A4:B4"/>
    <mergeCell ref="A1:K1"/>
    <mergeCell ref="A2:K2"/>
    <mergeCell ref="A7:A8"/>
    <mergeCell ref="B7:B8"/>
    <mergeCell ref="C7:C8"/>
    <mergeCell ref="E3:G3"/>
    <mergeCell ref="A5:A6"/>
    <mergeCell ref="B5:B6"/>
    <mergeCell ref="C5:C6"/>
    <mergeCell ref="E10:E11"/>
    <mergeCell ref="E18:E19"/>
    <mergeCell ref="E27:E28"/>
    <mergeCell ref="E35:E36"/>
    <mergeCell ref="A9:A10"/>
    <mergeCell ref="B9:B10"/>
    <mergeCell ref="C9:C10"/>
    <mergeCell ref="D9:D10"/>
    <mergeCell ref="A11:A12"/>
    <mergeCell ref="C13:C1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S91"/>
  <sheetViews>
    <sheetView tabSelected="1" zoomScalePageLayoutView="0" workbookViewId="0" topLeftCell="A1">
      <selection activeCell="A50" sqref="A1:O50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4.2812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4:18" ht="29.25" customHeight="1" thickBot="1">
      <c r="D1" s="238" t="s">
        <v>6</v>
      </c>
      <c r="E1" s="238"/>
      <c r="F1" s="238"/>
      <c r="G1" s="238"/>
      <c r="H1" s="238"/>
      <c r="I1" s="238"/>
      <c r="J1" s="238"/>
      <c r="K1" s="238"/>
      <c r="L1" s="59"/>
      <c r="O1" s="38"/>
      <c r="P1" s="38"/>
      <c r="Q1" s="38"/>
      <c r="R1" s="38"/>
    </row>
    <row r="2" spans="2:19" ht="39.75" customHeight="1">
      <c r="B2" s="60"/>
      <c r="D2" s="239" t="str">
        <f>HYPERLINK('[3]реквизиты'!$A$16)</f>
        <v>Stage of Sambo World  Cups -  A.A. Harlampiev Memorial (M)</v>
      </c>
      <c r="E2" s="240"/>
      <c r="F2" s="240"/>
      <c r="G2" s="240"/>
      <c r="H2" s="240"/>
      <c r="I2" s="240"/>
      <c r="J2" s="240"/>
      <c r="K2" s="241"/>
      <c r="L2" s="61"/>
      <c r="O2" s="39"/>
      <c r="P2" s="39"/>
      <c r="Q2" s="39"/>
      <c r="R2" s="39"/>
      <c r="S2" s="9"/>
    </row>
    <row r="3" spans="2:13" ht="20.25" customHeight="1" thickBot="1">
      <c r="B3" s="62"/>
      <c r="D3" s="242" t="str">
        <f>СТАРТОВЫЙ!A2</f>
        <v>Mart  24 -27.2011            Moscow (Russia)     </v>
      </c>
      <c r="E3" s="243"/>
      <c r="F3" s="243"/>
      <c r="G3" s="243"/>
      <c r="H3" s="243"/>
      <c r="I3" s="243"/>
      <c r="J3" s="243"/>
      <c r="K3" s="243"/>
      <c r="L3" s="62"/>
      <c r="M3" s="62"/>
    </row>
    <row r="4" spans="4:13" ht="19.5" customHeight="1" thickBot="1">
      <c r="D4" s="234" t="str">
        <f>HYPERLINK('пр.взв.'!A4)</f>
        <v>Weight category &gt;100 kg </v>
      </c>
      <c r="E4" s="235"/>
      <c r="F4" s="235"/>
      <c r="G4" s="235"/>
      <c r="H4" s="235"/>
      <c r="I4" s="235"/>
      <c r="J4" s="235"/>
      <c r="K4" s="236"/>
      <c r="M4" s="55"/>
    </row>
    <row r="5" spans="1:3" ht="12.75" customHeight="1" thickBot="1">
      <c r="A5" s="184" t="s">
        <v>0</v>
      </c>
      <c r="B5" s="184"/>
      <c r="C5" s="5"/>
    </row>
    <row r="6" spans="1:14" ht="12.75" customHeight="1" thickBot="1">
      <c r="A6" s="175">
        <v>1</v>
      </c>
      <c r="B6" s="224" t="str">
        <f>VLOOKUP(A6,'пр.взв.'!B7:E38,2,FALSE)</f>
        <v>POYAG ANATOLIY</v>
      </c>
      <c r="C6" s="204">
        <f>VLOOKUP(A6,'пр.взв.'!B7:E38,3,FALSE)</f>
        <v>1990</v>
      </c>
      <c r="D6" s="204" t="str">
        <f>VLOOKUP(A6,'пр.взв.'!B7:E38,4,FALSE)</f>
        <v>MDA</v>
      </c>
      <c r="E6" s="12"/>
      <c r="F6" s="13"/>
      <c r="G6" s="13"/>
      <c r="H6" s="13"/>
      <c r="I6" s="13"/>
      <c r="J6" s="13"/>
      <c r="K6" s="237">
        <v>1</v>
      </c>
      <c r="L6" s="233">
        <v>8</v>
      </c>
      <c r="M6" s="209" t="str">
        <f>VLOOKUP(L6,'пр.взв.'!B7:E38,2,FALSE)</f>
        <v>RATKO KONSTANTIN</v>
      </c>
      <c r="N6" s="214" t="str">
        <f>VLOOKUP(L6,'пр.взв.'!B7:E38,4,FALSE)</f>
        <v>RUS</v>
      </c>
    </row>
    <row r="7" spans="1:14" ht="12.75" customHeight="1">
      <c r="A7" s="176"/>
      <c r="B7" s="225"/>
      <c r="C7" s="205"/>
      <c r="D7" s="205"/>
      <c r="E7" s="173" t="s">
        <v>58</v>
      </c>
      <c r="F7" s="15"/>
      <c r="G7" s="15"/>
      <c r="H7" s="52"/>
      <c r="K7" s="220"/>
      <c r="L7" s="213"/>
      <c r="M7" s="210"/>
      <c r="N7" s="215"/>
    </row>
    <row r="8" spans="1:14" ht="12.75" customHeight="1" thickBot="1">
      <c r="A8" s="176">
        <v>9</v>
      </c>
      <c r="B8" s="226" t="str">
        <f>VLOOKUP(A8,'пр.взв.'!B7:E38,2,FALSE)</f>
        <v>GLADKOV ALEKSEY</v>
      </c>
      <c r="C8" s="205" t="str">
        <f>VLOOKUP(A8,'пр.взв.'!B7:E38,3,FALSE)</f>
        <v>1985 ms</v>
      </c>
      <c r="D8" s="205" t="str">
        <f>VLOOKUP(A8,'пр.взв.'!B7:E38,4,FALSE)</f>
        <v>RUS</v>
      </c>
      <c r="E8" s="174"/>
      <c r="F8" s="20"/>
      <c r="G8" s="15"/>
      <c r="H8" s="13"/>
      <c r="K8" s="220">
        <v>2</v>
      </c>
      <c r="L8" s="212">
        <v>9</v>
      </c>
      <c r="M8" s="211" t="str">
        <f>VLOOKUP(L8,'пр.взв.'!B7:E38,2,FALSE)</f>
        <v>GLADKOV ALEKSEY</v>
      </c>
      <c r="N8" s="230" t="str">
        <f>VLOOKUP(L8,'пр.взв.'!B7:E38,4,FALSE)</f>
        <v>RUS</v>
      </c>
    </row>
    <row r="9" spans="1:14" ht="12.75" customHeight="1" thickBot="1">
      <c r="A9" s="188"/>
      <c r="B9" s="227"/>
      <c r="C9" s="206"/>
      <c r="D9" s="206"/>
      <c r="E9" s="17"/>
      <c r="F9" s="21"/>
      <c r="G9" s="173" t="s">
        <v>58</v>
      </c>
      <c r="H9" s="13"/>
      <c r="K9" s="220"/>
      <c r="L9" s="213"/>
      <c r="M9" s="210"/>
      <c r="N9" s="215"/>
    </row>
    <row r="10" spans="1:14" ht="12.75" customHeight="1" thickBot="1">
      <c r="A10" s="175">
        <v>5</v>
      </c>
      <c r="B10" s="224" t="str">
        <f>VLOOKUP(A10,'пр.взв.'!B7:E38,2,FALSE)</f>
        <v>ISAEV EVGENIY</v>
      </c>
      <c r="C10" s="204" t="str">
        <f>VLOOKUP(A10,'пр.взв.'!B7:E38,3,FALSE)</f>
        <v>1979 zms</v>
      </c>
      <c r="D10" s="214" t="str">
        <f>VLOOKUP(A10,'пр.взв.'!B7:E38,4,FALSE)</f>
        <v>RUS</v>
      </c>
      <c r="E10" s="12"/>
      <c r="F10" s="21"/>
      <c r="G10" s="174"/>
      <c r="H10" s="26"/>
      <c r="I10" s="13"/>
      <c r="K10" s="220">
        <v>3</v>
      </c>
      <c r="L10" s="212">
        <v>7</v>
      </c>
      <c r="M10" s="211" t="str">
        <f>VLOOKUP(L10,'пр.взв.'!B7:E38,2,FALSE)</f>
        <v>MUONKHBAATAR KHADBAATAR</v>
      </c>
      <c r="N10" s="230" t="str">
        <f>VLOOKUP(L10,'пр.взв.'!B7:E38,4,FALSE)</f>
        <v>MNG</v>
      </c>
    </row>
    <row r="11" spans="1:14" ht="12.75" customHeight="1">
      <c r="A11" s="176"/>
      <c r="B11" s="225"/>
      <c r="C11" s="205"/>
      <c r="D11" s="215"/>
      <c r="E11" s="173" t="s">
        <v>57</v>
      </c>
      <c r="F11" s="24"/>
      <c r="G11" s="15"/>
      <c r="H11" s="25"/>
      <c r="I11" s="13"/>
      <c r="J11" s="13"/>
      <c r="K11" s="220"/>
      <c r="L11" s="213"/>
      <c r="M11" s="210"/>
      <c r="N11" s="215"/>
    </row>
    <row r="12" spans="1:14" ht="12.75" customHeight="1" thickBot="1">
      <c r="A12" s="182">
        <v>13</v>
      </c>
      <c r="B12" s="222" t="e">
        <f>VLOOKUP(A12,'пр.взв.'!B7:E38,2,FALSE)</f>
        <v>#N/A</v>
      </c>
      <c r="C12" s="207" t="e">
        <f>VLOOKUP(A12,'пр.взв.'!B7:E38,3,FALSE)</f>
        <v>#N/A</v>
      </c>
      <c r="D12" s="207" t="e">
        <f>VLOOKUP(A12,'пр.взв.'!B7:E38,4,FALSE)</f>
        <v>#N/A</v>
      </c>
      <c r="E12" s="174"/>
      <c r="F12" s="15"/>
      <c r="G12" s="15"/>
      <c r="H12" s="25"/>
      <c r="I12" s="28"/>
      <c r="J12" s="29"/>
      <c r="K12" s="220" t="s">
        <v>37</v>
      </c>
      <c r="L12" s="212">
        <v>2</v>
      </c>
      <c r="M12" s="211" t="str">
        <f>VLOOKUP(L12,'пр.взв.'!B7:E38,2,FALSE)</f>
        <v>BORISKIN SERGEY</v>
      </c>
      <c r="N12" s="230" t="str">
        <f>VLOOKUP(L12,'пр.взв.'!B7:E38,4,FALSE)</f>
        <v>RUS</v>
      </c>
    </row>
    <row r="13" spans="1:14" ht="12.75" customHeight="1" thickBot="1">
      <c r="A13" s="183"/>
      <c r="B13" s="223"/>
      <c r="C13" s="208"/>
      <c r="D13" s="208"/>
      <c r="E13" s="17"/>
      <c r="F13" s="203"/>
      <c r="G13" s="203"/>
      <c r="H13" s="25"/>
      <c r="I13" s="173" t="s">
        <v>58</v>
      </c>
      <c r="J13" s="13"/>
      <c r="K13" s="220"/>
      <c r="L13" s="213"/>
      <c r="M13" s="210"/>
      <c r="N13" s="215"/>
    </row>
    <row r="14" spans="1:14" ht="12.75" customHeight="1" thickBot="1">
      <c r="A14" s="175">
        <v>3</v>
      </c>
      <c r="B14" s="224" t="str">
        <f>VLOOKUP(A14,'пр.взв.'!B7:E38,2,FALSE)</f>
        <v>KHORPYAKOV OLEG</v>
      </c>
      <c r="C14" s="214" t="str">
        <f>VLOOKUP(A14,'пр.взв.'!B7:E38,3,FALSE)</f>
        <v>1977 ms</v>
      </c>
      <c r="D14" s="214" t="str">
        <f>VLOOKUP(A14,'пр.взв.'!B7:E38,4,FALSE)</f>
        <v>RUS</v>
      </c>
      <c r="E14" s="12"/>
      <c r="F14" s="15"/>
      <c r="G14" s="14"/>
      <c r="H14" s="25"/>
      <c r="I14" s="174"/>
      <c r="J14" s="13"/>
      <c r="K14" s="220" t="s">
        <v>39</v>
      </c>
      <c r="L14" s="212">
        <v>5</v>
      </c>
      <c r="M14" s="231" t="str">
        <f>VLOOKUP(L14,'пр.взв.'!B7:E38,2,FALSE)</f>
        <v>ISAEV EVGENIY</v>
      </c>
      <c r="N14" s="230" t="str">
        <f>VLOOKUP(L14,'пр.взв.'!B7:E38,4,FALSE)</f>
        <v>RUS</v>
      </c>
    </row>
    <row r="15" spans="1:14" ht="12.75" customHeight="1">
      <c r="A15" s="176"/>
      <c r="B15" s="225"/>
      <c r="C15" s="215"/>
      <c r="D15" s="215"/>
      <c r="E15" s="173" t="s">
        <v>37</v>
      </c>
      <c r="F15" s="15"/>
      <c r="G15" s="15"/>
      <c r="H15" s="25"/>
      <c r="I15" s="70"/>
      <c r="J15" s="13"/>
      <c r="K15" s="220"/>
      <c r="L15" s="213"/>
      <c r="M15" s="232"/>
      <c r="N15" s="215"/>
    </row>
    <row r="16" spans="1:14" ht="12.75" customHeight="1" thickBot="1">
      <c r="A16" s="182">
        <v>11</v>
      </c>
      <c r="B16" s="222" t="e">
        <f>VLOOKUP(A16,'пр.взв.'!B7:E38,2,FALSE)</f>
        <v>#N/A</v>
      </c>
      <c r="C16" s="207" t="e">
        <f>VLOOKUP(A16,'пр.взв.'!B7:E38,3,FALSE)</f>
        <v>#N/A</v>
      </c>
      <c r="D16" s="207" t="e">
        <f>VLOOKUP(A16,'пр.взв.'!B7:E38,4,FALSE)</f>
        <v>#N/A</v>
      </c>
      <c r="E16" s="174"/>
      <c r="F16" s="20"/>
      <c r="G16" s="15"/>
      <c r="H16" s="25"/>
      <c r="I16" s="25"/>
      <c r="J16" s="13"/>
      <c r="K16" s="220" t="s">
        <v>39</v>
      </c>
      <c r="L16" s="212">
        <v>3</v>
      </c>
      <c r="M16" s="211" t="str">
        <f>VLOOKUP(L16,'пр.взв.'!B7:E38,2,FALSE)</f>
        <v>KHORPYAKOV OLEG</v>
      </c>
      <c r="N16" s="230" t="str">
        <f>VLOOKUP(L16,'пр.взв.'!B7:E38,4,FALSE)</f>
        <v>RUS</v>
      </c>
    </row>
    <row r="17" spans="1:14" ht="12.75" customHeight="1" thickBot="1">
      <c r="A17" s="183"/>
      <c r="B17" s="223"/>
      <c r="C17" s="208"/>
      <c r="D17" s="208"/>
      <c r="E17" s="17"/>
      <c r="F17" s="21"/>
      <c r="G17" s="173" t="s">
        <v>31</v>
      </c>
      <c r="H17" s="27"/>
      <c r="I17" s="25"/>
      <c r="J17" s="13"/>
      <c r="K17" s="220"/>
      <c r="L17" s="213"/>
      <c r="M17" s="210"/>
      <c r="N17" s="215"/>
    </row>
    <row r="18" spans="1:14" ht="12.75" customHeight="1" thickBot="1">
      <c r="A18" s="175">
        <v>7</v>
      </c>
      <c r="B18" s="224" t="str">
        <f>VLOOKUP(A18,'пр.взв.'!B7:E38,2,FALSE)</f>
        <v>MUONKHBAATAR KHADBAATAR</v>
      </c>
      <c r="C18" s="214" t="str">
        <f>VLOOKUP(A18,'пр.взв.'!B7:E38,3,FALSE)</f>
        <v>.</v>
      </c>
      <c r="D18" s="214" t="str">
        <f>VLOOKUP(A18,'пр.взв.'!B7:E38,4,FALSE)</f>
        <v>MNG</v>
      </c>
      <c r="E18" s="12"/>
      <c r="F18" s="22"/>
      <c r="G18" s="174"/>
      <c r="H18" s="10"/>
      <c r="I18" s="35"/>
      <c r="J18" s="10"/>
      <c r="K18" s="220" t="s">
        <v>39</v>
      </c>
      <c r="L18" s="212">
        <v>6</v>
      </c>
      <c r="M18" s="211" t="str">
        <f>VLOOKUP(L18,'пр.взв.'!B7:E38,2,FALSE)</f>
        <v>KOSTIN DMITRIY</v>
      </c>
      <c r="N18" s="230" t="str">
        <f>VLOOKUP(L18,'пр.взв.'!B7:E38,4,FALSE)</f>
        <v>RUS</v>
      </c>
    </row>
    <row r="19" spans="1:14" ht="12.75" customHeight="1">
      <c r="A19" s="176"/>
      <c r="B19" s="225"/>
      <c r="C19" s="215"/>
      <c r="D19" s="215"/>
      <c r="E19" s="173" t="s">
        <v>31</v>
      </c>
      <c r="F19" s="23"/>
      <c r="G19" s="17"/>
      <c r="H19" s="18"/>
      <c r="I19" s="25"/>
      <c r="J19" s="18"/>
      <c r="K19" s="220"/>
      <c r="L19" s="213"/>
      <c r="M19" s="210"/>
      <c r="N19" s="215"/>
    </row>
    <row r="20" spans="1:14" ht="13.5" customHeight="1" thickBot="1">
      <c r="A20" s="182">
        <v>15</v>
      </c>
      <c r="B20" s="222" t="e">
        <f>VLOOKUP(A20,'пр.взв.'!B7:E38,2,FALSE)</f>
        <v>#N/A</v>
      </c>
      <c r="C20" s="207" t="e">
        <f>VLOOKUP(A20,'пр.взв.'!B7:E38,3,FALSE)</f>
        <v>#N/A</v>
      </c>
      <c r="D20" s="207" t="e">
        <f>VLOOKUP(A20,'пр.взв.'!B7:E38,4,FALSE)</f>
        <v>#N/A</v>
      </c>
      <c r="E20" s="174"/>
      <c r="F20" s="17"/>
      <c r="G20" s="17"/>
      <c r="H20" s="18"/>
      <c r="I20" s="25"/>
      <c r="J20" s="18"/>
      <c r="K20" s="220" t="s">
        <v>39</v>
      </c>
      <c r="L20" s="212">
        <v>4</v>
      </c>
      <c r="M20" s="211" t="str">
        <f>VLOOKUP(L20,'пр.взв.'!B7:E38,2,FALSE)</f>
        <v>GONJILASHVILI MIRIAN </v>
      </c>
      <c r="N20" s="230" t="str">
        <f>VLOOKUP(L20,'пр.взв.'!B7:E38,4,FALSE)</f>
        <v>GEO</v>
      </c>
    </row>
    <row r="21" spans="1:14" ht="12" customHeight="1" thickBot="1">
      <c r="A21" s="183"/>
      <c r="B21" s="223"/>
      <c r="C21" s="208"/>
      <c r="D21" s="208"/>
      <c r="E21" s="17"/>
      <c r="F21" s="12"/>
      <c r="G21" s="12"/>
      <c r="H21" s="18"/>
      <c r="I21" s="25"/>
      <c r="J21" s="18"/>
      <c r="K21" s="220"/>
      <c r="L21" s="213"/>
      <c r="M21" s="210"/>
      <c r="N21" s="215"/>
    </row>
    <row r="22" spans="1:14" ht="12" customHeight="1">
      <c r="A22" s="1"/>
      <c r="B22" s="115"/>
      <c r="C22" s="115"/>
      <c r="D22" s="42"/>
      <c r="E22" s="4"/>
      <c r="F22" s="4"/>
      <c r="G22" s="4"/>
      <c r="I22" s="173" t="s">
        <v>33</v>
      </c>
      <c r="K22" s="220" t="s">
        <v>58</v>
      </c>
      <c r="L22" s="212">
        <v>1</v>
      </c>
      <c r="M22" s="211" t="str">
        <f>VLOOKUP(L22,'пр.взв.'!B7:E38,2,FALSE)</f>
        <v>POYAG ANATOLIY</v>
      </c>
      <c r="N22" s="230" t="str">
        <f>VLOOKUP(L22,'пр.взв.'!B7:E38,4,FALSE)</f>
        <v>MDA</v>
      </c>
    </row>
    <row r="23" spans="2:14" ht="12" customHeight="1" thickBot="1">
      <c r="B23" s="2"/>
      <c r="C23" s="2"/>
      <c r="D23" s="2"/>
      <c r="E23" s="54"/>
      <c r="F23" s="54"/>
      <c r="G23" s="54"/>
      <c r="H23" s="54"/>
      <c r="I23" s="174"/>
      <c r="J23" s="54"/>
      <c r="K23" s="220"/>
      <c r="L23" s="213"/>
      <c r="M23" s="210"/>
      <c r="N23" s="215"/>
    </row>
    <row r="24" spans="1:14" ht="12" customHeight="1" thickBot="1">
      <c r="A24" s="175">
        <v>2</v>
      </c>
      <c r="B24" s="224" t="str">
        <f>VLOOKUP(A24,'пр.взв.'!B7:E38,2,FALSE)</f>
        <v>BORISKIN SERGEY</v>
      </c>
      <c r="C24" s="204" t="str">
        <f>VLOOKUP(A24,'пр.взв.'!B7:E38,3,FALSE)</f>
        <v>1987 msic</v>
      </c>
      <c r="D24" s="204" t="str">
        <f>VLOOKUP(A24,'пр.взв.'!B7:E38,4,FALSE)</f>
        <v>RUS</v>
      </c>
      <c r="E24" s="12"/>
      <c r="F24" s="13"/>
      <c r="G24" s="13"/>
      <c r="H24" s="13"/>
      <c r="I24" s="25"/>
      <c r="K24" s="221" t="s">
        <v>40</v>
      </c>
      <c r="L24" s="218"/>
      <c r="M24" s="216" t="e">
        <f>VLOOKUP(L24,'пр.взв.'!B7:E38,2,FALSE)</f>
        <v>#N/A</v>
      </c>
      <c r="N24" s="218" t="e">
        <f>VLOOKUP(L24,'пр.взв.'!B7:E38,4,FALSE)</f>
        <v>#N/A</v>
      </c>
    </row>
    <row r="25" spans="1:14" ht="12" customHeight="1">
      <c r="A25" s="176"/>
      <c r="B25" s="225"/>
      <c r="C25" s="205"/>
      <c r="D25" s="205"/>
      <c r="E25" s="173" t="s">
        <v>56</v>
      </c>
      <c r="F25" s="15"/>
      <c r="G25" s="15"/>
      <c r="H25" s="52"/>
      <c r="I25" s="31"/>
      <c r="K25" s="221"/>
      <c r="L25" s="219"/>
      <c r="M25" s="217"/>
      <c r="N25" s="219"/>
    </row>
    <row r="26" spans="1:14" ht="12" customHeight="1" thickBot="1">
      <c r="A26" s="182">
        <v>10</v>
      </c>
      <c r="B26" s="222" t="e">
        <f>VLOOKUP(A26,'пр.взв.'!B7:E38,2,FALSE)</f>
        <v>#N/A</v>
      </c>
      <c r="C26" s="207" t="e">
        <f>VLOOKUP(A26,'пр.взв.'!B7:E38,3,FALSE)</f>
        <v>#N/A</v>
      </c>
      <c r="D26" s="207" t="e">
        <f>VLOOKUP(A26,'пр.взв.'!B7:E38,4,FALSE)</f>
        <v>#N/A</v>
      </c>
      <c r="E26" s="174"/>
      <c r="F26" s="20"/>
      <c r="G26" s="15"/>
      <c r="H26" s="13"/>
      <c r="I26" s="31"/>
      <c r="K26" s="221" t="s">
        <v>40</v>
      </c>
      <c r="L26" s="218"/>
      <c r="M26" s="216" t="e">
        <f>VLOOKUP(L26,'пр.взв.'!B7:E38,2,FALSE)</f>
        <v>#N/A</v>
      </c>
      <c r="N26" s="218" t="e">
        <f>VLOOKUP(L26,'пр.взв.'!B7:E38,4,FALSE)</f>
        <v>#N/A</v>
      </c>
    </row>
    <row r="27" spans="1:14" ht="12" customHeight="1" thickBot="1">
      <c r="A27" s="183"/>
      <c r="B27" s="223"/>
      <c r="C27" s="208"/>
      <c r="D27" s="208"/>
      <c r="E27" s="17"/>
      <c r="F27" s="21"/>
      <c r="G27" s="173" t="s">
        <v>56</v>
      </c>
      <c r="H27" s="13"/>
      <c r="I27" s="31"/>
      <c r="K27" s="221"/>
      <c r="L27" s="219"/>
      <c r="M27" s="217"/>
      <c r="N27" s="219"/>
    </row>
    <row r="28" spans="1:14" ht="12" customHeight="1" thickBot="1">
      <c r="A28" s="175">
        <v>6</v>
      </c>
      <c r="B28" s="224" t="str">
        <f>VLOOKUP(A28,'пр.взв.'!B7:E38,2,FALSE)</f>
        <v>KOSTIN DMITRIY</v>
      </c>
      <c r="C28" s="204" t="str">
        <f>VLOOKUP(A28,'пр.взв.'!B7:E38,3,FALSE)</f>
        <v>1988 ms</v>
      </c>
      <c r="D28" s="214" t="str">
        <f>VLOOKUP(A28,'пр.взв.'!B7:E38,4,FALSE)</f>
        <v>RUS</v>
      </c>
      <c r="E28" s="12"/>
      <c r="F28" s="21"/>
      <c r="G28" s="174"/>
      <c r="H28" s="26"/>
      <c r="I28" s="25"/>
      <c r="K28" s="221" t="s">
        <v>40</v>
      </c>
      <c r="L28" s="218"/>
      <c r="M28" s="216" t="e">
        <f>VLOOKUP(L28,'пр.взв.'!B7:E38,2,FALSE)</f>
        <v>#N/A</v>
      </c>
      <c r="N28" s="218" t="e">
        <f>VLOOKUP(L28,'пр.взв.'!B7:E38,4,FALSE)</f>
        <v>#N/A</v>
      </c>
    </row>
    <row r="29" spans="1:14" ht="12" customHeight="1">
      <c r="A29" s="176"/>
      <c r="B29" s="225"/>
      <c r="C29" s="205"/>
      <c r="D29" s="215"/>
      <c r="E29" s="173" t="s">
        <v>32</v>
      </c>
      <c r="F29" s="24"/>
      <c r="G29" s="15"/>
      <c r="H29" s="25"/>
      <c r="I29" s="25"/>
      <c r="J29" s="13"/>
      <c r="K29" s="221"/>
      <c r="L29" s="219"/>
      <c r="M29" s="217"/>
      <c r="N29" s="219"/>
    </row>
    <row r="30" spans="1:14" ht="12" customHeight="1" thickBot="1">
      <c r="A30" s="182">
        <v>14</v>
      </c>
      <c r="B30" s="222" t="e">
        <f>VLOOKUP(A30,'пр.взв.'!B7:E38,2,FALSE)</f>
        <v>#N/A</v>
      </c>
      <c r="C30" s="207" t="e">
        <f>VLOOKUP(A30,'пр.взв.'!B7:E38,3,FALSE)</f>
        <v>#N/A</v>
      </c>
      <c r="D30" s="207" t="e">
        <f>VLOOKUP(A30,'пр.взв.'!B7:E38,4,FALSE)</f>
        <v>#N/A</v>
      </c>
      <c r="E30" s="174"/>
      <c r="F30" s="15"/>
      <c r="G30" s="15"/>
      <c r="H30" s="25"/>
      <c r="I30" s="68"/>
      <c r="J30" s="29"/>
      <c r="K30" s="221" t="s">
        <v>40</v>
      </c>
      <c r="L30" s="218"/>
      <c r="M30" s="216" t="e">
        <f>VLOOKUP(L30,'пр.взв.'!B7:E38,2,FALSE)</f>
        <v>#N/A</v>
      </c>
      <c r="N30" s="218" t="e">
        <f>VLOOKUP(L30,'пр.взв.'!B7:E38,4,FALSE)</f>
        <v>#N/A</v>
      </c>
    </row>
    <row r="31" spans="1:14" ht="12" customHeight="1" thickBot="1">
      <c r="A31" s="183"/>
      <c r="B31" s="223"/>
      <c r="C31" s="208"/>
      <c r="D31" s="208"/>
      <c r="E31" s="17"/>
      <c r="F31" s="203"/>
      <c r="G31" s="203"/>
      <c r="H31" s="25"/>
      <c r="I31" s="173" t="s">
        <v>33</v>
      </c>
      <c r="J31" s="13"/>
      <c r="K31" s="221"/>
      <c r="L31" s="219"/>
      <c r="M31" s="217"/>
      <c r="N31" s="219"/>
    </row>
    <row r="32" spans="1:14" ht="12" customHeight="1" thickBot="1">
      <c r="A32" s="175">
        <v>4</v>
      </c>
      <c r="B32" s="224" t="str">
        <f>VLOOKUP(A32,'пр.взв.'!B7:E38,2,FALSE)</f>
        <v>GONJILASHVILI MIRIAN </v>
      </c>
      <c r="C32" s="214" t="str">
        <f>VLOOKUP(A32,'пр.взв.'!B7:E38,3,FALSE)</f>
        <v>1989 ms</v>
      </c>
      <c r="D32" s="214" t="str">
        <f>VLOOKUP(A32,'пр.взв.'!B7:E38,4,FALSE)</f>
        <v>GEO</v>
      </c>
      <c r="E32" s="12"/>
      <c r="F32" s="15"/>
      <c r="G32" s="15"/>
      <c r="H32" s="13"/>
      <c r="I32" s="174"/>
      <c r="J32" s="13"/>
      <c r="K32" s="244">
        <v>14</v>
      </c>
      <c r="L32" s="228"/>
      <c r="M32" s="246" t="e">
        <f>VLOOKUP(L32,'пр.взв.'!B7:E38,2,FALSE)</f>
        <v>#N/A</v>
      </c>
      <c r="N32" s="228" t="e">
        <f>VLOOKUP(L32,'пр.взв.'!B7:E38,4,FALSE)</f>
        <v>#N/A</v>
      </c>
    </row>
    <row r="33" spans="1:14" ht="12" customHeight="1">
      <c r="A33" s="176"/>
      <c r="B33" s="225"/>
      <c r="C33" s="215"/>
      <c r="D33" s="215"/>
      <c r="E33" s="173" t="s">
        <v>38</v>
      </c>
      <c r="F33" s="15"/>
      <c r="G33" s="15"/>
      <c r="H33" s="13"/>
      <c r="I33" s="105"/>
      <c r="J33" s="13"/>
      <c r="K33" s="244"/>
      <c r="L33" s="229"/>
      <c r="M33" s="247"/>
      <c r="N33" s="229"/>
    </row>
    <row r="34" spans="1:14" ht="12" customHeight="1" thickBot="1">
      <c r="A34" s="182">
        <v>12</v>
      </c>
      <c r="B34" s="222" t="e">
        <f>VLOOKUP(A34,'пр.взв.'!B7:E38,2,FALSE)</f>
        <v>#N/A</v>
      </c>
      <c r="C34" s="207" t="e">
        <f>VLOOKUP(A34,'пр.взв.'!B7:E38,3,FALSE)</f>
        <v>#N/A</v>
      </c>
      <c r="D34" s="207" t="e">
        <f>VLOOKUP(A34,'пр.взв.'!B7:E38,4,FALSE)</f>
        <v>#N/A</v>
      </c>
      <c r="E34" s="174"/>
      <c r="F34" s="20"/>
      <c r="G34" s="15"/>
      <c r="H34" s="25"/>
      <c r="I34" s="13"/>
      <c r="J34" s="13"/>
      <c r="K34" s="244">
        <v>15</v>
      </c>
      <c r="L34" s="228"/>
      <c r="M34" s="246" t="e">
        <f>VLOOKUP(L34,'пр.взв.'!B7:E38,2,FALSE)</f>
        <v>#N/A</v>
      </c>
      <c r="N34" s="228" t="e">
        <f>VLOOKUP(L34,'пр.взв.'!B7:E38,4,FALSE)</f>
        <v>#N/A</v>
      </c>
    </row>
    <row r="35" spans="1:14" ht="12" customHeight="1" thickBot="1">
      <c r="A35" s="183"/>
      <c r="B35" s="223"/>
      <c r="C35" s="208"/>
      <c r="D35" s="208"/>
      <c r="E35" s="17"/>
      <c r="F35" s="21"/>
      <c r="G35" s="173" t="s">
        <v>33</v>
      </c>
      <c r="H35" s="27"/>
      <c r="I35" s="13"/>
      <c r="J35" s="13"/>
      <c r="K35" s="244"/>
      <c r="L35" s="229"/>
      <c r="M35" s="247"/>
      <c r="N35" s="229"/>
    </row>
    <row r="36" spans="1:16" ht="13.5" customHeight="1" thickBot="1">
      <c r="A36" s="175">
        <v>8</v>
      </c>
      <c r="B36" s="224" t="str">
        <f>VLOOKUP(A36,'пр.взв.'!B7:E38,2,FALSE)</f>
        <v>RATKO KONSTANTIN</v>
      </c>
      <c r="C36" s="214" t="str">
        <f>VLOOKUP(A36,'пр.взв.'!B7:E38,3,FALSE)</f>
        <v>1985 msic</v>
      </c>
      <c r="D36" s="214" t="str">
        <f>VLOOKUP(A36,'пр.взв.'!B7:E38,4,FALSE)</f>
        <v>RUS</v>
      </c>
      <c r="E36" s="12"/>
      <c r="F36" s="22"/>
      <c r="G36" s="174"/>
      <c r="H36" s="10"/>
      <c r="I36" s="10"/>
      <c r="J36" s="13"/>
      <c r="K36" s="244">
        <v>16</v>
      </c>
      <c r="L36" s="228"/>
      <c r="M36" s="246" t="e">
        <f>VLOOKUP(L36,'пр.взв.'!B7:E42,2,FALSE)</f>
        <v>#N/A</v>
      </c>
      <c r="N36" s="228" t="e">
        <f>VLOOKUP(L36,'пр.взв.'!B7:E42,4,FALSE)</f>
        <v>#N/A</v>
      </c>
      <c r="O36" s="53"/>
      <c r="P36" s="4"/>
    </row>
    <row r="37" spans="1:16" ht="11.25" customHeight="1">
      <c r="A37" s="176"/>
      <c r="B37" s="225"/>
      <c r="C37" s="215"/>
      <c r="D37" s="215"/>
      <c r="E37" s="173" t="s">
        <v>33</v>
      </c>
      <c r="F37" s="23"/>
      <c r="G37" s="17"/>
      <c r="H37" s="18"/>
      <c r="I37" s="18"/>
      <c r="J37" s="13"/>
      <c r="K37" s="244"/>
      <c r="L37" s="229"/>
      <c r="M37" s="247"/>
      <c r="N37" s="229"/>
      <c r="P37" s="4"/>
    </row>
    <row r="38" spans="1:16" ht="12.75" customHeight="1" thickBot="1">
      <c r="A38" s="182">
        <v>16</v>
      </c>
      <c r="B38" s="222" t="e">
        <f>VLOOKUP(A38,'пр.взв.'!B7:E38,2,FALSE)</f>
        <v>#N/A</v>
      </c>
      <c r="C38" s="207" t="e">
        <f>VLOOKUP(A38,'пр.взв.'!B7:E38,3,FALSE)</f>
        <v>#N/A</v>
      </c>
      <c r="D38" s="207" t="e">
        <f>VLOOKUP(A38,'пр.взв.'!B7:E38,4,FALSE)</f>
        <v>#N/A</v>
      </c>
      <c r="E38" s="174"/>
      <c r="F38" s="17"/>
      <c r="G38" s="17"/>
      <c r="H38" s="18"/>
      <c r="I38" s="18"/>
      <c r="J38" s="4"/>
      <c r="N38" s="4"/>
      <c r="P38" s="4"/>
    </row>
    <row r="39" spans="1:16" ht="9.75" customHeight="1" thickBot="1">
      <c r="A39" s="183"/>
      <c r="B39" s="223"/>
      <c r="C39" s="208"/>
      <c r="D39" s="208"/>
      <c r="E39" s="17"/>
      <c r="F39" s="12"/>
      <c r="G39" s="12"/>
      <c r="H39" s="18"/>
      <c r="I39" s="18"/>
      <c r="J39" s="4"/>
      <c r="L39" s="56"/>
      <c r="N39" s="4"/>
      <c r="P39" s="57"/>
    </row>
    <row r="40" spans="1:16" ht="12.75" customHeight="1">
      <c r="A40" s="72"/>
      <c r="B40" s="4"/>
      <c r="N40" s="4"/>
      <c r="P40" s="57"/>
    </row>
    <row r="41" spans="1:16" ht="15.75">
      <c r="A41" s="55" t="s">
        <v>36</v>
      </c>
      <c r="B41" s="4"/>
      <c r="C41" s="4"/>
      <c r="D41" s="4"/>
      <c r="E41" s="4"/>
      <c r="L41" s="56"/>
      <c r="N41" s="4"/>
      <c r="P41" s="4"/>
    </row>
    <row r="42" spans="1:16" ht="13.5" thickBot="1">
      <c r="A42" s="63"/>
      <c r="B42" s="4"/>
      <c r="C42" s="4"/>
      <c r="D42" s="4"/>
      <c r="E42" s="4"/>
      <c r="P42" s="4"/>
    </row>
    <row r="43" spans="1:16" ht="13.5" customHeight="1">
      <c r="A43" s="249">
        <v>7</v>
      </c>
      <c r="B43" s="106"/>
      <c r="C43" s="106"/>
      <c r="O43" s="63"/>
      <c r="P43" s="65"/>
    </row>
    <row r="44" spans="1:16" ht="18.75" customHeight="1" thickBot="1">
      <c r="A44" s="250"/>
      <c r="B44" s="107"/>
      <c r="C44" s="106"/>
      <c r="D44" s="4"/>
      <c r="M44" s="2"/>
      <c r="O44" s="4"/>
      <c r="P44" s="65"/>
    </row>
    <row r="45" spans="1:16" ht="12.75" customHeight="1">
      <c r="A45" s="106"/>
      <c r="B45" s="108"/>
      <c r="C45" s="249">
        <v>7</v>
      </c>
      <c r="D45" s="73"/>
      <c r="E45" s="56" t="str">
        <f>'[5]реквизиты'!$A$8</f>
        <v>Chief referee</v>
      </c>
      <c r="F45" s="56"/>
      <c r="G45" s="56"/>
      <c r="H45" s="4"/>
      <c r="I45" s="4"/>
      <c r="M45" s="98" t="str">
        <f>HYPERLINK('[4]реквизиты'!$G$8)</f>
        <v>R. Baboyan</v>
      </c>
      <c r="N45" s="44" t="str">
        <f>HYPERLINK('[2]реквизиты'!$G$9)</f>
        <v>/RUS/</v>
      </c>
      <c r="P45" s="4"/>
    </row>
    <row r="46" spans="1:16" ht="13.5" thickBot="1">
      <c r="A46" s="106"/>
      <c r="B46" s="108"/>
      <c r="C46" s="250"/>
      <c r="D46" s="74"/>
      <c r="H46" s="6"/>
      <c r="I46" s="6"/>
      <c r="J46" s="6"/>
      <c r="K46" s="6"/>
      <c r="L46" s="6"/>
      <c r="M46" s="2"/>
      <c r="P46" s="4"/>
    </row>
    <row r="47" spans="1:16" ht="12.75">
      <c r="A47" s="249">
        <v>2</v>
      </c>
      <c r="B47" s="109"/>
      <c r="C47" s="106"/>
      <c r="D47" s="4"/>
      <c r="H47" s="4"/>
      <c r="I47" s="4"/>
      <c r="J47" s="4"/>
      <c r="K47" s="4"/>
      <c r="L47" s="4"/>
      <c r="M47" s="2"/>
      <c r="P47" s="4"/>
    </row>
    <row r="48" spans="1:16" ht="13.5" thickBot="1">
      <c r="A48" s="250"/>
      <c r="B48" s="106"/>
      <c r="C48" s="106"/>
      <c r="D48" s="4"/>
      <c r="H48" s="4"/>
      <c r="I48" s="4"/>
      <c r="J48" s="4"/>
      <c r="K48" s="4"/>
      <c r="L48" s="4"/>
      <c r="M48" s="2"/>
      <c r="O48" s="4"/>
      <c r="P48" s="4"/>
    </row>
    <row r="49" spans="1:16" ht="12.75">
      <c r="A49" s="72"/>
      <c r="B49" s="4"/>
      <c r="D49" s="4"/>
      <c r="H49" s="4"/>
      <c r="I49" s="4"/>
      <c r="J49" s="4"/>
      <c r="K49" s="4"/>
      <c r="L49" s="4"/>
      <c r="M49" s="2"/>
      <c r="N49" s="58"/>
      <c r="O49" s="4"/>
      <c r="P49" s="4"/>
    </row>
    <row r="50" spans="1:16" ht="12.75">
      <c r="A50" s="53"/>
      <c r="B50" s="4"/>
      <c r="C50" s="4"/>
      <c r="D50" s="4"/>
      <c r="E50" s="56" t="str">
        <f>полуфинал!A21</f>
        <v>Chief  secretary</v>
      </c>
      <c r="F50" s="56"/>
      <c r="G50" s="56"/>
      <c r="H50" s="3"/>
      <c r="I50" s="3"/>
      <c r="J50" s="3"/>
      <c r="K50" s="3"/>
      <c r="L50" s="3"/>
      <c r="M50" s="98" t="str">
        <f>HYPERLINK('[4]реквизиты'!$G$10)</f>
        <v>R. Zakirov</v>
      </c>
      <c r="N50" s="47" t="str">
        <f>HYPERLINK('[2]реквизиты'!$G$11)</f>
        <v>/RUS/</v>
      </c>
      <c r="O50" s="4"/>
      <c r="P50" s="4"/>
    </row>
    <row r="51" spans="1:16" ht="12.75">
      <c r="A51" s="63"/>
      <c r="B51" s="4"/>
      <c r="C51" s="4"/>
      <c r="D51" s="4"/>
      <c r="M51" s="2"/>
      <c r="O51" s="4"/>
      <c r="P51" s="4"/>
    </row>
    <row r="52" spans="1:16" ht="12.75">
      <c r="A52" s="4"/>
      <c r="B52" s="4"/>
      <c r="C52" s="53"/>
      <c r="D52" s="4"/>
      <c r="M52" s="2"/>
      <c r="O52" s="4"/>
      <c r="P52" s="4"/>
    </row>
    <row r="53" spans="1:16" ht="12.75">
      <c r="A53" s="4"/>
      <c r="B53" s="4"/>
      <c r="C53" s="63"/>
      <c r="D53" s="4"/>
      <c r="I53" s="58"/>
      <c r="M53" s="2"/>
      <c r="O53" s="64"/>
      <c r="P53" s="4"/>
    </row>
    <row r="54" spans="1:16" ht="12.75">
      <c r="A54" s="53"/>
      <c r="B54" s="4"/>
      <c r="C54" s="4"/>
      <c r="D54" s="4"/>
      <c r="E54" s="245"/>
      <c r="F54" s="245"/>
      <c r="O54" s="64"/>
      <c r="P54" s="4"/>
    </row>
    <row r="55" spans="1:16" ht="12.75">
      <c r="A55" s="63"/>
      <c r="B55" s="4"/>
      <c r="C55" s="4"/>
      <c r="D55" s="4"/>
      <c r="E55" s="248"/>
      <c r="F55" s="248"/>
      <c r="O55" s="4"/>
      <c r="P55" s="4"/>
    </row>
    <row r="56" spans="1:16" ht="12.75">
      <c r="A56" s="4"/>
      <c r="B56" s="4"/>
      <c r="C56" s="53"/>
      <c r="D56" s="4"/>
      <c r="E56" s="4"/>
      <c r="F56" s="4"/>
      <c r="O56" s="4"/>
      <c r="P56" s="4"/>
    </row>
    <row r="57" spans="1:16" ht="12.75">
      <c r="A57" s="4"/>
      <c r="B57" s="4"/>
      <c r="C57" s="63"/>
      <c r="D57" s="4"/>
      <c r="E57" s="4"/>
      <c r="F57" s="4"/>
      <c r="O57" s="4"/>
      <c r="P57" s="4"/>
    </row>
    <row r="58" spans="1:16" ht="12.75">
      <c r="A58" s="4"/>
      <c r="B58" s="4"/>
      <c r="C58" s="4"/>
      <c r="D58" s="4"/>
      <c r="E58" s="4"/>
      <c r="F58" s="4"/>
      <c r="O58" s="4"/>
      <c r="P58" s="4"/>
    </row>
    <row r="59" spans="15:16" ht="12.75">
      <c r="O59" s="4"/>
      <c r="P59" s="4"/>
    </row>
    <row r="60" spans="15:16" ht="12.75">
      <c r="O60" s="4"/>
      <c r="P60" s="4"/>
    </row>
    <row r="61" spans="15:16" ht="12.75">
      <c r="O61" s="4"/>
      <c r="P61" s="4"/>
    </row>
    <row r="62" spans="15:16" ht="12.75">
      <c r="O62" s="4"/>
      <c r="P62" s="4"/>
    </row>
    <row r="63" spans="15:16" ht="12.75">
      <c r="O63" s="4"/>
      <c r="P63" s="4"/>
    </row>
    <row r="64" spans="15:16" ht="12.75">
      <c r="O64" s="4"/>
      <c r="P64" s="4"/>
    </row>
    <row r="65" spans="15:16" ht="12.75">
      <c r="O65" s="4"/>
      <c r="P65" s="4"/>
    </row>
    <row r="66" spans="15:16" ht="12.75">
      <c r="O66" s="4"/>
      <c r="P66" s="4"/>
    </row>
    <row r="67" spans="15:16" ht="12.75">
      <c r="O67" s="4"/>
      <c r="P67" s="4"/>
    </row>
    <row r="68" spans="15:16" ht="12.75">
      <c r="O68" s="4"/>
      <c r="P68" s="4"/>
    </row>
    <row r="69" spans="15:16" ht="12.75">
      <c r="O69" s="4"/>
      <c r="P69" s="4"/>
    </row>
    <row r="70" spans="15:16" ht="12.75">
      <c r="O70" s="4"/>
      <c r="P70" s="4"/>
    </row>
    <row r="71" spans="15:16" ht="12.75">
      <c r="O71" s="4"/>
      <c r="P71" s="4"/>
    </row>
    <row r="72" spans="15:16" ht="12.75">
      <c r="O72" s="4"/>
      <c r="P72" s="4"/>
    </row>
    <row r="73" spans="15:16" ht="12.75">
      <c r="O73" s="4"/>
      <c r="P73" s="4"/>
    </row>
    <row r="74" spans="15:16" ht="12.75">
      <c r="O74" s="4"/>
      <c r="P74" s="4"/>
    </row>
    <row r="75" spans="15:16" ht="12.75">
      <c r="O75" s="4"/>
      <c r="P75" s="4"/>
    </row>
    <row r="76" spans="15:16" ht="12.75">
      <c r="O76" s="4"/>
      <c r="P76" s="4"/>
    </row>
    <row r="77" spans="15:16" ht="12.75">
      <c r="O77" s="4"/>
      <c r="P77" s="4"/>
    </row>
    <row r="78" spans="15:16" ht="12.75">
      <c r="O78" s="4"/>
      <c r="P78" s="4"/>
    </row>
    <row r="79" spans="15:16" ht="12.75">
      <c r="O79" s="4"/>
      <c r="P79" s="4"/>
    </row>
    <row r="80" spans="15:16" ht="12.75">
      <c r="O80" s="4"/>
      <c r="P80" s="4"/>
    </row>
    <row r="81" spans="15:16" ht="12.75">
      <c r="O81" s="4"/>
      <c r="P81" s="4"/>
    </row>
    <row r="82" spans="15:16" ht="12.75">
      <c r="O82" s="4"/>
      <c r="P82" s="4"/>
    </row>
    <row r="83" spans="15:16" ht="12.75">
      <c r="O83" s="4"/>
      <c r="P83" s="4"/>
    </row>
    <row r="84" spans="15:16" ht="12.75">
      <c r="O84" s="4"/>
      <c r="P84" s="4"/>
    </row>
    <row r="85" spans="15:16" ht="12.75">
      <c r="O85" s="4"/>
      <c r="P85" s="4"/>
    </row>
    <row r="86" spans="15:16" ht="12.75">
      <c r="O86" s="4"/>
      <c r="P86" s="4"/>
    </row>
    <row r="87" spans="15:16" ht="12.75">
      <c r="O87" s="4"/>
      <c r="P87" s="4"/>
    </row>
    <row r="88" spans="15:16" ht="12.75">
      <c r="O88" s="4"/>
      <c r="P88" s="4"/>
    </row>
    <row r="89" spans="15:16" ht="12.75">
      <c r="O89" s="4"/>
      <c r="P89" s="4"/>
    </row>
    <row r="90" spans="15:16" ht="12.75">
      <c r="O90" s="4"/>
      <c r="P90" s="4"/>
    </row>
    <row r="91" spans="15:16" ht="12.75">
      <c r="O91" s="4"/>
      <c r="P91" s="4"/>
    </row>
  </sheetData>
  <sheetProtection/>
  <mergeCells count="155">
    <mergeCell ref="I31:I32"/>
    <mergeCell ref="A43:A44"/>
    <mergeCell ref="A47:A48"/>
    <mergeCell ref="C45:C46"/>
    <mergeCell ref="E33:E34"/>
    <mergeCell ref="G35:G36"/>
    <mergeCell ref="A38:A39"/>
    <mergeCell ref="B38:B39"/>
    <mergeCell ref="C38:C39"/>
    <mergeCell ref="D38:D39"/>
    <mergeCell ref="E7:E8"/>
    <mergeCell ref="G9:G10"/>
    <mergeCell ref="I13:I14"/>
    <mergeCell ref="G17:G18"/>
    <mergeCell ref="E15:E16"/>
    <mergeCell ref="E11:E12"/>
    <mergeCell ref="F13:G13"/>
    <mergeCell ref="E19:E20"/>
    <mergeCell ref="E29:E30"/>
    <mergeCell ref="K36:K37"/>
    <mergeCell ref="L36:L37"/>
    <mergeCell ref="M36:M37"/>
    <mergeCell ref="N36:N37"/>
    <mergeCell ref="M20:M21"/>
    <mergeCell ref="L18:L19"/>
    <mergeCell ref="L28:L29"/>
    <mergeCell ref="N28:N29"/>
    <mergeCell ref="E54:F54"/>
    <mergeCell ref="F31:G31"/>
    <mergeCell ref="L30:L31"/>
    <mergeCell ref="M34:M35"/>
    <mergeCell ref="L32:L33"/>
    <mergeCell ref="E55:F55"/>
    <mergeCell ref="M32:M33"/>
    <mergeCell ref="K30:K31"/>
    <mergeCell ref="M30:M31"/>
    <mergeCell ref="E37:E38"/>
    <mergeCell ref="D1:K1"/>
    <mergeCell ref="D2:K2"/>
    <mergeCell ref="D3:K3"/>
    <mergeCell ref="K34:K35"/>
    <mergeCell ref="K22:K23"/>
    <mergeCell ref="L8:L9"/>
    <mergeCell ref="K32:K33"/>
    <mergeCell ref="K28:K29"/>
    <mergeCell ref="L20:L21"/>
    <mergeCell ref="L22:L23"/>
    <mergeCell ref="D4:K4"/>
    <mergeCell ref="K6:K7"/>
    <mergeCell ref="K8:K9"/>
    <mergeCell ref="K10:K11"/>
    <mergeCell ref="I22:I23"/>
    <mergeCell ref="G27:G28"/>
    <mergeCell ref="E25:E26"/>
    <mergeCell ref="K12:K13"/>
    <mergeCell ref="K24:K25"/>
    <mergeCell ref="D12:D13"/>
    <mergeCell ref="N6:N7"/>
    <mergeCell ref="N16:N17"/>
    <mergeCell ref="N18:N19"/>
    <mergeCell ref="L16:L17"/>
    <mergeCell ref="L6:L7"/>
    <mergeCell ref="M22:M23"/>
    <mergeCell ref="N8:N9"/>
    <mergeCell ref="L12:L13"/>
    <mergeCell ref="N22:N23"/>
    <mergeCell ref="M18:M19"/>
    <mergeCell ref="N24:N25"/>
    <mergeCell ref="N10:N11"/>
    <mergeCell ref="N12:N13"/>
    <mergeCell ref="N14:N15"/>
    <mergeCell ref="M14:M15"/>
    <mergeCell ref="N34:N35"/>
    <mergeCell ref="N32:N33"/>
    <mergeCell ref="N30:N31"/>
    <mergeCell ref="N20:N21"/>
    <mergeCell ref="N26:N27"/>
    <mergeCell ref="C36:C37"/>
    <mergeCell ref="D36:D37"/>
    <mergeCell ref="L34:L35"/>
    <mergeCell ref="L26:L27"/>
    <mergeCell ref="M28:M29"/>
    <mergeCell ref="B28:B29"/>
    <mergeCell ref="C28:C29"/>
    <mergeCell ref="D28:D29"/>
    <mergeCell ref="B30:B31"/>
    <mergeCell ref="C30:C31"/>
    <mergeCell ref="B34:B35"/>
    <mergeCell ref="D30:D31"/>
    <mergeCell ref="B36:B37"/>
    <mergeCell ref="B32:B33"/>
    <mergeCell ref="D34:D35"/>
    <mergeCell ref="B24:B25"/>
    <mergeCell ref="C24:C25"/>
    <mergeCell ref="D24:D25"/>
    <mergeCell ref="B26:B27"/>
    <mergeCell ref="C26:C27"/>
    <mergeCell ref="A34:A35"/>
    <mergeCell ref="A36:A37"/>
    <mergeCell ref="A24:A25"/>
    <mergeCell ref="A26:A27"/>
    <mergeCell ref="A28:A29"/>
    <mergeCell ref="A30:A31"/>
    <mergeCell ref="C34:C35"/>
    <mergeCell ref="A5:B5"/>
    <mergeCell ref="B6:B7"/>
    <mergeCell ref="C6:C7"/>
    <mergeCell ref="A6:A7"/>
    <mergeCell ref="A8:A9"/>
    <mergeCell ref="A10:A11"/>
    <mergeCell ref="B10:B11"/>
    <mergeCell ref="C10:C11"/>
    <mergeCell ref="A12:A13"/>
    <mergeCell ref="D32:D33"/>
    <mergeCell ref="A20:A21"/>
    <mergeCell ref="B20:B21"/>
    <mergeCell ref="C20:C21"/>
    <mergeCell ref="A16:A17"/>
    <mergeCell ref="A18:A19"/>
    <mergeCell ref="C32:C33"/>
    <mergeCell ref="C18:C19"/>
    <mergeCell ref="A32:A33"/>
    <mergeCell ref="D26:D27"/>
    <mergeCell ref="B12:B13"/>
    <mergeCell ref="C12:C13"/>
    <mergeCell ref="A14:A15"/>
    <mergeCell ref="B14:B15"/>
    <mergeCell ref="B8:B9"/>
    <mergeCell ref="C8:C9"/>
    <mergeCell ref="D18:D19"/>
    <mergeCell ref="C14:C15"/>
    <mergeCell ref="B16:B17"/>
    <mergeCell ref="D14:D15"/>
    <mergeCell ref="D20:D21"/>
    <mergeCell ref="C16:C17"/>
    <mergeCell ref="B18:B19"/>
    <mergeCell ref="M16:M17"/>
    <mergeCell ref="M26:M27"/>
    <mergeCell ref="L24:L25"/>
    <mergeCell ref="K14:K15"/>
    <mergeCell ref="K16:K17"/>
    <mergeCell ref="M24:M25"/>
    <mergeCell ref="K26:K27"/>
    <mergeCell ref="K20:K21"/>
    <mergeCell ref="K18:K19"/>
    <mergeCell ref="D6:D7"/>
    <mergeCell ref="D8:D9"/>
    <mergeCell ref="D16:D17"/>
    <mergeCell ref="M6:M7"/>
    <mergeCell ref="M8:M9"/>
    <mergeCell ref="M10:M11"/>
    <mergeCell ref="M12:M13"/>
    <mergeCell ref="L14:L15"/>
    <mergeCell ref="D10:D11"/>
    <mergeCell ref="L10:L11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40" sqref="A1:H40"/>
    </sheetView>
  </sheetViews>
  <sheetFormatPr defaultColWidth="9.140625" defaultRowHeight="12.75"/>
  <cols>
    <col min="8" max="8" width="13.00390625" style="0" customWidth="1"/>
  </cols>
  <sheetData>
    <row r="1" spans="1:8" ht="15.75" thickBot="1">
      <c r="A1" s="270" t="str">
        <f>'[5]реквизиты'!$A$16</f>
        <v>Stage of Sambo World  Cups -  A.A. Harlampiev Memorial (M)</v>
      </c>
      <c r="B1" s="271"/>
      <c r="C1" s="271"/>
      <c r="D1" s="271"/>
      <c r="E1" s="271"/>
      <c r="F1" s="271"/>
      <c r="G1" s="271"/>
      <c r="H1" s="272"/>
    </row>
    <row r="2" spans="1:8" ht="12.75">
      <c r="A2" s="273" t="str">
        <f>'пр.хода'!D3</f>
        <v>Mart  24 -27.2011            Moscow (Russia)     </v>
      </c>
      <c r="B2" s="273"/>
      <c r="C2" s="273"/>
      <c r="D2" s="273"/>
      <c r="E2" s="273"/>
      <c r="F2" s="273"/>
      <c r="G2" s="273"/>
      <c r="H2" s="273"/>
    </row>
    <row r="3" spans="1:8" ht="18.75" thickBot="1">
      <c r="A3" s="274" t="s">
        <v>41</v>
      </c>
      <c r="B3" s="274"/>
      <c r="C3" s="274"/>
      <c r="D3" s="274"/>
      <c r="E3" s="274"/>
      <c r="F3" s="274"/>
      <c r="G3" s="274"/>
      <c r="H3" s="274"/>
    </row>
    <row r="4" spans="2:8" ht="18.75" thickBot="1">
      <c r="B4" s="110"/>
      <c r="C4" s="111"/>
      <c r="D4" s="275" t="str">
        <f>'пр.взв.'!A4</f>
        <v>Weight category &gt;100 kg </v>
      </c>
      <c r="E4" s="276"/>
      <c r="F4" s="277"/>
      <c r="G4" s="111"/>
      <c r="H4" s="111"/>
    </row>
    <row r="5" spans="1:8" ht="18.75" thickBot="1">
      <c r="A5" s="111"/>
      <c r="B5" s="111"/>
      <c r="C5" s="111"/>
      <c r="D5" s="111"/>
      <c r="E5" s="111"/>
      <c r="F5" s="111"/>
      <c r="G5" s="111"/>
      <c r="H5" s="111"/>
    </row>
    <row r="6" spans="1:10" ht="18">
      <c r="A6" s="278" t="s">
        <v>42</v>
      </c>
      <c r="B6" s="266" t="str">
        <f>VLOOKUP(J6,'пр.взв.'!B7:E38,2,FALSE)</f>
        <v>RATKO KONSTANTIN</v>
      </c>
      <c r="C6" s="266"/>
      <c r="D6" s="266"/>
      <c r="E6" s="266"/>
      <c r="F6" s="266"/>
      <c r="G6" s="266"/>
      <c r="H6" s="268" t="str">
        <f>VLOOKUP(J6,'пр.взв.'!B7:E38,3,FALSE)</f>
        <v>1985 msic</v>
      </c>
      <c r="I6" s="111"/>
      <c r="J6" s="116">
        <v>8</v>
      </c>
    </row>
    <row r="7" spans="1:10" ht="18">
      <c r="A7" s="279"/>
      <c r="B7" s="267"/>
      <c r="C7" s="267"/>
      <c r="D7" s="267"/>
      <c r="E7" s="267"/>
      <c r="F7" s="267"/>
      <c r="G7" s="267"/>
      <c r="H7" s="269"/>
      <c r="I7" s="111"/>
      <c r="J7" s="112"/>
    </row>
    <row r="8" spans="1:10" ht="18">
      <c r="A8" s="279"/>
      <c r="B8" s="255" t="str">
        <f>VLOOKUP(J6,'пр.взв.'!B7:E38,4,FALSE)</f>
        <v>RUS</v>
      </c>
      <c r="C8" s="255"/>
      <c r="D8" s="255"/>
      <c r="E8" s="255"/>
      <c r="F8" s="255"/>
      <c r="G8" s="255"/>
      <c r="H8" s="256"/>
      <c r="I8" s="111"/>
      <c r="J8" s="112"/>
    </row>
    <row r="9" spans="1:10" ht="18.75" thickBot="1">
      <c r="A9" s="280"/>
      <c r="B9" s="257"/>
      <c r="C9" s="257"/>
      <c r="D9" s="257"/>
      <c r="E9" s="257"/>
      <c r="F9" s="257"/>
      <c r="G9" s="257"/>
      <c r="H9" s="258"/>
      <c r="I9" s="111"/>
      <c r="J9" s="112"/>
    </row>
    <row r="10" spans="1:10" ht="18.75" thickBot="1">
      <c r="A10" s="111"/>
      <c r="B10" s="111"/>
      <c r="C10" s="111"/>
      <c r="D10" s="111"/>
      <c r="E10" s="111"/>
      <c r="F10" s="111"/>
      <c r="G10" s="111"/>
      <c r="H10" s="111"/>
      <c r="I10" s="111"/>
      <c r="J10" s="112"/>
    </row>
    <row r="11" spans="1:10" ht="18" customHeight="1">
      <c r="A11" s="263" t="s">
        <v>43</v>
      </c>
      <c r="B11" s="266" t="str">
        <f>VLOOKUP(J11,'пр.взв.'!B2:E43,2,FALSE)</f>
        <v>GLADKOV ALEKSEY</v>
      </c>
      <c r="C11" s="266"/>
      <c r="D11" s="266"/>
      <c r="E11" s="266"/>
      <c r="F11" s="266"/>
      <c r="G11" s="266"/>
      <c r="H11" s="268" t="str">
        <f>VLOOKUP(J11,'пр.взв.'!B2:E43,3,FALSE)</f>
        <v>1985 ms</v>
      </c>
      <c r="I11" s="111"/>
      <c r="J11" s="116">
        <v>9</v>
      </c>
    </row>
    <row r="12" spans="1:10" ht="18" customHeight="1">
      <c r="A12" s="264"/>
      <c r="B12" s="267"/>
      <c r="C12" s="267"/>
      <c r="D12" s="267"/>
      <c r="E12" s="267"/>
      <c r="F12" s="267"/>
      <c r="G12" s="267"/>
      <c r="H12" s="269"/>
      <c r="I12" s="111"/>
      <c r="J12" s="112"/>
    </row>
    <row r="13" spans="1:10" ht="18">
      <c r="A13" s="264"/>
      <c r="B13" s="255" t="str">
        <f>VLOOKUP(J11,'пр.взв.'!B2:E43,4,FALSE)</f>
        <v>RUS</v>
      </c>
      <c r="C13" s="255"/>
      <c r="D13" s="255"/>
      <c r="E13" s="255"/>
      <c r="F13" s="255"/>
      <c r="G13" s="255"/>
      <c r="H13" s="256"/>
      <c r="I13" s="111"/>
      <c r="J13" s="112"/>
    </row>
    <row r="14" spans="1:10" ht="18.75" thickBot="1">
      <c r="A14" s="265"/>
      <c r="B14" s="257"/>
      <c r="C14" s="257"/>
      <c r="D14" s="257"/>
      <c r="E14" s="257"/>
      <c r="F14" s="257"/>
      <c r="G14" s="257"/>
      <c r="H14" s="258"/>
      <c r="I14" s="111"/>
      <c r="J14" s="112"/>
    </row>
    <row r="15" spans="1:10" ht="18">
      <c r="A15" s="111"/>
      <c r="B15" s="111"/>
      <c r="C15" s="111"/>
      <c r="D15" s="111"/>
      <c r="E15" s="111"/>
      <c r="F15" s="111"/>
      <c r="G15" s="111"/>
      <c r="H15" s="111"/>
      <c r="I15" s="111"/>
      <c r="J15" s="112"/>
    </row>
    <row r="16" spans="1:10" ht="18.75" thickBot="1">
      <c r="A16" s="111"/>
      <c r="B16" s="111"/>
      <c r="C16" s="111"/>
      <c r="D16" s="111"/>
      <c r="E16" s="111"/>
      <c r="F16" s="111"/>
      <c r="G16" s="111"/>
      <c r="H16" s="111"/>
      <c r="I16" s="111"/>
      <c r="J16" s="112"/>
    </row>
    <row r="17" spans="1:10" ht="18" customHeight="1">
      <c r="A17" s="251" t="s">
        <v>44</v>
      </c>
      <c r="B17" s="266" t="str">
        <f>VLOOKUP(J17,'пр.взв.'!B8:E49,2,FALSE)</f>
        <v>MUONKHBAATAR KHADBAATAR</v>
      </c>
      <c r="C17" s="266"/>
      <c r="D17" s="266"/>
      <c r="E17" s="266"/>
      <c r="F17" s="266"/>
      <c r="G17" s="266"/>
      <c r="H17" s="268" t="s">
        <v>59</v>
      </c>
      <c r="I17" s="111"/>
      <c r="J17" s="116">
        <v>7</v>
      </c>
    </row>
    <row r="18" spans="1:10" ht="18" customHeight="1">
      <c r="A18" s="252"/>
      <c r="B18" s="267"/>
      <c r="C18" s="267"/>
      <c r="D18" s="267"/>
      <c r="E18" s="267"/>
      <c r="F18" s="267"/>
      <c r="G18" s="267"/>
      <c r="H18" s="269"/>
      <c r="I18" s="111"/>
      <c r="J18" s="112"/>
    </row>
    <row r="19" spans="1:9" ht="18">
      <c r="A19" s="252"/>
      <c r="B19" s="255" t="str">
        <f>VLOOKUP(J17,'пр.взв.'!B8:E49,4,FALSE)</f>
        <v>MNG</v>
      </c>
      <c r="C19" s="255"/>
      <c r="D19" s="255"/>
      <c r="E19" s="255"/>
      <c r="F19" s="255"/>
      <c r="G19" s="255"/>
      <c r="H19" s="256"/>
      <c r="I19" s="111"/>
    </row>
    <row r="20" spans="1:9" ht="18.75" thickBot="1">
      <c r="A20" s="253"/>
      <c r="B20" s="257"/>
      <c r="C20" s="257"/>
      <c r="D20" s="257"/>
      <c r="E20" s="257"/>
      <c r="F20" s="257"/>
      <c r="G20" s="257"/>
      <c r="H20" s="258"/>
      <c r="I20" s="111"/>
    </row>
    <row r="21" spans="1:8" ht="18">
      <c r="A21" s="111"/>
      <c r="B21" s="111"/>
      <c r="C21" s="111"/>
      <c r="D21" s="111"/>
      <c r="E21" s="111"/>
      <c r="F21" s="111"/>
      <c r="G21" s="111"/>
      <c r="H21" s="111"/>
    </row>
    <row r="22" spans="1:8" ht="18.75" thickBot="1">
      <c r="A22" s="111"/>
      <c r="B22" s="111"/>
      <c r="C22" s="111"/>
      <c r="D22" s="111"/>
      <c r="E22" s="111"/>
      <c r="F22" s="111"/>
      <c r="G22" s="111"/>
      <c r="H22" s="111"/>
    </row>
    <row r="23" spans="1:10" ht="12.75">
      <c r="A23" s="251" t="s">
        <v>44</v>
      </c>
      <c r="B23" s="266" t="str">
        <f>'пр.взв.'!C9</f>
        <v>BORISKIN SERGEY</v>
      </c>
      <c r="C23" s="266"/>
      <c r="D23" s="266"/>
      <c r="E23" s="266"/>
      <c r="F23" s="266"/>
      <c r="G23" s="266"/>
      <c r="H23" s="268" t="str">
        <f>'пр.взв.'!D9</f>
        <v>1987 msic</v>
      </c>
      <c r="J23">
        <v>2</v>
      </c>
    </row>
    <row r="24" spans="1:8" ht="12.75">
      <c r="A24" s="252"/>
      <c r="B24" s="267"/>
      <c r="C24" s="267"/>
      <c r="D24" s="267"/>
      <c r="E24" s="267"/>
      <c r="F24" s="267"/>
      <c r="G24" s="267"/>
      <c r="H24" s="269"/>
    </row>
    <row r="25" spans="1:8" ht="12.75">
      <c r="A25" s="252"/>
      <c r="B25" s="255" t="str">
        <f>'пр.взв.'!E9</f>
        <v>RUS</v>
      </c>
      <c r="C25" s="255"/>
      <c r="D25" s="255"/>
      <c r="E25" s="255"/>
      <c r="F25" s="255"/>
      <c r="G25" s="255"/>
      <c r="H25" s="256"/>
    </row>
    <row r="26" spans="1:8" ht="13.5" thickBot="1">
      <c r="A26" s="253"/>
      <c r="B26" s="257"/>
      <c r="C26" s="257"/>
      <c r="D26" s="257"/>
      <c r="E26" s="257"/>
      <c r="F26" s="257"/>
      <c r="G26" s="257"/>
      <c r="H26" s="258"/>
    </row>
    <row r="27" ht="13.5" thickBot="1"/>
    <row r="28" spans="1:8" ht="12.75">
      <c r="A28" s="259" t="s">
        <v>65</v>
      </c>
      <c r="B28" s="260"/>
      <c r="C28" s="260"/>
      <c r="D28" s="260"/>
      <c r="E28" s="260"/>
      <c r="F28" s="260"/>
      <c r="G28" s="260"/>
      <c r="H28" s="261"/>
    </row>
    <row r="29" spans="1:8" ht="13.5" thickBot="1">
      <c r="A29" s="262"/>
      <c r="B29" s="257"/>
      <c r="C29" s="257"/>
      <c r="D29" s="257"/>
      <c r="E29" s="257"/>
      <c r="F29" s="257"/>
      <c r="G29" s="257"/>
      <c r="H29" s="258"/>
    </row>
    <row r="32" spans="1:9" ht="12.75">
      <c r="A32" s="42" t="s">
        <v>61</v>
      </c>
      <c r="B32" s="117"/>
      <c r="C32" s="117"/>
      <c r="D32" s="117"/>
      <c r="E32" s="117"/>
      <c r="F32" s="117"/>
      <c r="G32" s="117"/>
      <c r="H32" s="120"/>
      <c r="I32" s="121"/>
    </row>
    <row r="33" spans="1:8" ht="15">
      <c r="A33" s="119"/>
      <c r="B33" s="119"/>
      <c r="C33" s="119"/>
      <c r="D33" s="119" t="s">
        <v>35</v>
      </c>
      <c r="E33" s="119"/>
      <c r="F33" s="119"/>
      <c r="G33" s="119"/>
      <c r="H33" s="118"/>
    </row>
    <row r="34" spans="1:8" ht="15">
      <c r="A34" s="118"/>
      <c r="B34" s="118"/>
      <c r="C34" s="118"/>
      <c r="D34" s="118"/>
      <c r="E34" s="118"/>
      <c r="F34" s="118"/>
      <c r="G34" s="118"/>
      <c r="H34" s="118"/>
    </row>
    <row r="35" spans="1:8" ht="15">
      <c r="A35" s="119" t="s">
        <v>64</v>
      </c>
      <c r="B35" s="119"/>
      <c r="C35" s="119"/>
      <c r="D35" s="119"/>
      <c r="E35" s="119"/>
      <c r="F35" s="119"/>
      <c r="G35" s="119"/>
      <c r="H35" s="118"/>
    </row>
    <row r="36" spans="1:8" ht="15">
      <c r="A36" s="119" t="s">
        <v>63</v>
      </c>
      <c r="B36" s="119" t="s">
        <v>35</v>
      </c>
      <c r="C36" s="119"/>
      <c r="D36" s="119"/>
      <c r="E36" s="119"/>
      <c r="F36" s="119"/>
      <c r="G36" s="119"/>
      <c r="H36" s="118"/>
    </row>
    <row r="37" spans="1:8" ht="18">
      <c r="A37" s="113"/>
      <c r="B37" s="113"/>
      <c r="C37" s="113"/>
      <c r="D37" s="113"/>
      <c r="E37" s="113"/>
      <c r="F37" s="113"/>
      <c r="G37" s="113"/>
      <c r="H37" s="117"/>
    </row>
    <row r="38" spans="1:8" ht="15">
      <c r="A38" s="119" t="s">
        <v>60</v>
      </c>
      <c r="B38" s="119"/>
      <c r="C38" s="119"/>
      <c r="D38" s="119"/>
      <c r="E38" s="119"/>
      <c r="F38" s="119"/>
      <c r="G38" s="119"/>
      <c r="H38" s="119"/>
    </row>
    <row r="39" spans="1:8" ht="15">
      <c r="A39" s="118"/>
      <c r="B39" s="118"/>
      <c r="C39" s="118"/>
      <c r="D39" s="118"/>
      <c r="E39" s="254" t="s">
        <v>62</v>
      </c>
      <c r="F39" s="254"/>
      <c r="G39" s="254"/>
      <c r="H39" s="254"/>
    </row>
    <row r="40" spans="1:8" ht="18">
      <c r="A40" s="114"/>
      <c r="B40" s="114"/>
      <c r="C40" s="114"/>
      <c r="D40" s="114"/>
      <c r="E40" s="114"/>
      <c r="F40" s="114"/>
      <c r="G40" s="114"/>
      <c r="H40" s="114"/>
    </row>
  </sheetData>
  <sheetProtection/>
  <mergeCells count="22">
    <mergeCell ref="B6:G7"/>
    <mergeCell ref="H6:H7"/>
    <mergeCell ref="H17:H18"/>
    <mergeCell ref="B19:H20"/>
    <mergeCell ref="B23:G24"/>
    <mergeCell ref="H23:H24"/>
    <mergeCell ref="B25:H26"/>
    <mergeCell ref="A1:H1"/>
    <mergeCell ref="A2:H2"/>
    <mergeCell ref="A3:H3"/>
    <mergeCell ref="D4:F4"/>
    <mergeCell ref="A6:A9"/>
    <mergeCell ref="A23:A26"/>
    <mergeCell ref="E39:H39"/>
    <mergeCell ref="B8:H9"/>
    <mergeCell ref="A28:H29"/>
    <mergeCell ref="A11:A14"/>
    <mergeCell ref="B11:G12"/>
    <mergeCell ref="H11:H12"/>
    <mergeCell ref="B13:H14"/>
    <mergeCell ref="A17:A20"/>
    <mergeCell ref="B17:G18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2011-03-26T07:16:13Z</cp:lastPrinted>
  <dcterms:created xsi:type="dcterms:W3CDTF">1996-10-08T23:32:33Z</dcterms:created>
  <dcterms:modified xsi:type="dcterms:W3CDTF">2011-03-26T09:30:07Z</dcterms:modified>
  <cp:category/>
  <cp:version/>
  <cp:contentType/>
  <cp:contentStatus/>
</cp:coreProperties>
</file>