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<sst xmlns="http://schemas.openxmlformats.org/spreadsheetml/2006/main" count="223" uniqueCount="96">
  <si>
    <t>А</t>
  </si>
  <si>
    <t>А1</t>
  </si>
  <si>
    <t>A</t>
  </si>
  <si>
    <t>B</t>
  </si>
  <si>
    <t>В1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</si>
  <si>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</si>
  <si>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</si>
  <si>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</si>
  <si>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</si>
  <si>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</si>
  <si>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</si>
  <si>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</si>
  <si>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</si>
  <si>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</si>
  <si>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</si>
  <si>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</si>
  <si>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</si>
  <si>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</si>
  <si>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</si>
  <si>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</si>
  <si>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</si>
  <si>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</si>
  <si>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</si>
  <si>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</si>
  <si>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</si>
  <si>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</si>
  <si>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</si>
  <si>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</si>
  <si>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</si>
  <si>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"A"</t>
  </si>
  <si>
    <t>"B"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</si>
  <si>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</si>
  <si>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</si>
  <si>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</si>
  <si>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</si>
  <si>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</si>
  <si>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</si>
  <si>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</si>
  <si>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</si>
  <si>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</si>
  <si>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</si>
  <si>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</si>
  <si>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</si>
  <si>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</si>
  <si>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r>
      <t xml:space="preserve">PROTOKOL of competitions                                           </t>
    </r>
    <r>
      <rPr>
        <sz val="12"/>
        <rFont val="Arial"/>
        <family val="2"/>
      </rPr>
      <t>ПРОТОКОЛ    хода соревнований</t>
    </r>
  </si>
  <si>
    <t>1.</t>
  </si>
  <si>
    <t>2.</t>
  </si>
  <si>
    <t>3.</t>
  </si>
  <si>
    <t>4.</t>
  </si>
  <si>
    <t>5.</t>
  </si>
  <si>
    <t>6.</t>
  </si>
  <si>
    <t>7.</t>
  </si>
  <si>
    <t>8.</t>
  </si>
  <si>
    <t>7-8</t>
  </si>
  <si>
    <t>8</t>
  </si>
  <si>
    <t>KIRAKOSYAN Tigran</t>
  </si>
  <si>
    <t>ARM</t>
  </si>
  <si>
    <t>КИРАКОСЯН Тигран</t>
  </si>
  <si>
    <t>АРМ</t>
  </si>
  <si>
    <t>15</t>
  </si>
  <si>
    <t>SAMADOV Aghasif</t>
  </si>
  <si>
    <t>AZE</t>
  </si>
  <si>
    <t>АЗЕ</t>
  </si>
  <si>
    <t>17</t>
  </si>
  <si>
    <t>AHMADOV Dzhambulat</t>
  </si>
  <si>
    <t>BLR</t>
  </si>
  <si>
    <t>AXMАДОВ Джамбулат</t>
  </si>
  <si>
    <t>БЛР</t>
  </si>
  <si>
    <t>45</t>
  </si>
  <si>
    <t>MULADZE Dimitri</t>
  </si>
  <si>
    <t>GEO</t>
  </si>
  <si>
    <t>МУЛАДЗЕ Дмитрий</t>
  </si>
  <si>
    <t>ГРУ</t>
  </si>
  <si>
    <t>51</t>
  </si>
  <si>
    <t>OLSHANSKYY Yevhen</t>
  </si>
  <si>
    <t>UKR</t>
  </si>
  <si>
    <t>ОЛЬШАНСКИЙ Евгений</t>
  </si>
  <si>
    <t>УКР</t>
  </si>
  <si>
    <t>52</t>
  </si>
  <si>
    <t>ANGEL CARRIZO</t>
  </si>
  <si>
    <t>SPA</t>
  </si>
  <si>
    <t>АНГЕЛ Карризо</t>
  </si>
  <si>
    <t>ИСП</t>
  </si>
  <si>
    <t>53</t>
  </si>
  <si>
    <t>MDA</t>
  </si>
  <si>
    <t>ЛУНГУ Дмитрий</t>
  </si>
  <si>
    <t>МЛД</t>
  </si>
  <si>
    <t>57</t>
  </si>
  <si>
    <t>MONGUSH Albert</t>
  </si>
  <si>
    <t>RUS</t>
  </si>
  <si>
    <t>МОНГУШ Альберт</t>
  </si>
  <si>
    <t>РОС</t>
  </si>
  <si>
    <t>Weight category 52 кg.                             Весовая категория  52 кг</t>
  </si>
  <si>
    <t>САМАДОВ Агасиф</t>
  </si>
  <si>
    <t>LUNGU Dumitru</t>
  </si>
  <si>
    <t>MONGUSH  VYACHESLAV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</si>
</sst>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sz val="11"/>
      <name val="Arial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 Cyr"/>
      <family val="0"/>
    </font>
    <font>
      <sz val="10"/>
      <color indexed="9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vertical="center"/>
    </xf>
    <xf numFmtId="0" fontId="3" fillId="0" borderId="0" xfId="42" applyFont="1" applyBorder="1" applyAlignment="1" applyProtection="1">
      <alignment horizontal="left"/>
      <protection/>
    </xf>
    <xf numFmtId="0" fontId="1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4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178" fontId="11" fillId="0" borderId="0" xfId="43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18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24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42" applyNumberFormat="1" applyFont="1" applyBorder="1" applyAlignment="1" applyProtection="1">
      <alignment vertical="center" wrapText="1"/>
      <protection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13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26" xfId="0" applyNumberFormat="1" applyBorder="1" applyAlignment="1">
      <alignment vertical="center" wrapText="1"/>
    </xf>
    <xf numFmtId="49" fontId="0" fillId="0" borderId="25" xfId="0" applyNumberFormat="1" applyBorder="1" applyAlignment="1">
      <alignment vertical="center" wrapText="1"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4" fillId="0" borderId="29" xfId="0" applyFont="1" applyFill="1" applyBorder="1" applyAlignment="1">
      <alignment vertical="center" wrapText="1"/>
    </xf>
    <xf numFmtId="0" fontId="36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 wrapText="1"/>
    </xf>
    <xf numFmtId="0" fontId="36" fillId="0" borderId="32" xfId="0" applyFont="1" applyFill="1" applyBorder="1" applyAlignment="1">
      <alignment vertical="center"/>
    </xf>
    <xf numFmtId="0" fontId="28" fillId="0" borderId="33" xfId="0" applyFont="1" applyBorder="1" applyAlignment="1">
      <alignment vertical="center" wrapText="1"/>
    </xf>
    <xf numFmtId="0" fontId="28" fillId="0" borderId="34" xfId="0" applyFont="1" applyBorder="1" applyAlignment="1">
      <alignment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28" xfId="0" applyFont="1" applyFill="1" applyBorder="1" applyAlignment="1">
      <alignment horizontal="left"/>
    </xf>
    <xf numFmtId="0" fontId="20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28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2" fillId="0" borderId="27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center"/>
    </xf>
    <xf numFmtId="49" fontId="0" fillId="0" borderId="25" xfId="0" applyNumberFormat="1" applyFill="1" applyBorder="1" applyAlignment="1">
      <alignment vertical="center" wrapText="1"/>
    </xf>
    <xf numFmtId="49" fontId="0" fillId="0" borderId="26" xfId="0" applyNumberFormat="1" applyFill="1" applyBorder="1" applyAlignment="1">
      <alignment vertical="center" wrapText="1"/>
    </xf>
    <xf numFmtId="0" fontId="0" fillId="0" borderId="25" xfId="0" applyBorder="1" applyAlignment="1">
      <alignment/>
    </xf>
    <xf numFmtId="0" fontId="10" fillId="0" borderId="26" xfId="0" applyNumberFormat="1" applyFont="1" applyBorder="1" applyAlignment="1">
      <alignment horizontal="center" vertical="center" wrapText="1"/>
    </xf>
    <xf numFmtId="0" fontId="29" fillId="33" borderId="0" xfId="42" applyFont="1" applyFill="1" applyBorder="1" applyAlignment="1" applyProtection="1">
      <alignment horizontal="center" vertical="center"/>
      <protection/>
    </xf>
    <xf numFmtId="0" fontId="28" fillId="0" borderId="35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30" fillId="34" borderId="18" xfId="0" applyFont="1" applyFill="1" applyBorder="1" applyAlignment="1">
      <alignment horizontal="center" vertical="center"/>
    </xf>
    <xf numFmtId="0" fontId="30" fillId="34" borderId="39" xfId="0" applyFont="1" applyFill="1" applyBorder="1" applyAlignment="1">
      <alignment horizontal="center" vertical="center"/>
    </xf>
    <xf numFmtId="0" fontId="30" fillId="34" borderId="38" xfId="0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/>
    </xf>
    <xf numFmtId="0" fontId="30" fillId="33" borderId="39" xfId="0" applyFont="1" applyFill="1" applyBorder="1" applyAlignment="1">
      <alignment horizontal="center" vertical="center"/>
    </xf>
    <xf numFmtId="0" fontId="30" fillId="33" borderId="3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7" fillId="35" borderId="40" xfId="42" applyFont="1" applyFill="1" applyBorder="1" applyAlignment="1" applyProtection="1">
      <alignment horizontal="center" vertical="center" wrapText="1"/>
      <protection/>
    </xf>
    <xf numFmtId="0" fontId="27" fillId="35" borderId="19" xfId="42" applyFont="1" applyFill="1" applyBorder="1" applyAlignment="1" applyProtection="1">
      <alignment horizontal="center" vertical="center" wrapText="1"/>
      <protection/>
    </xf>
    <xf numFmtId="0" fontId="27" fillId="35" borderId="41" xfId="42" applyFont="1" applyFill="1" applyBorder="1" applyAlignment="1" applyProtection="1">
      <alignment horizontal="center" vertical="center" wrapText="1"/>
      <protection/>
    </xf>
    <xf numFmtId="0" fontId="0" fillId="0" borderId="37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0" fillId="36" borderId="18" xfId="0" applyFont="1" applyFill="1" applyBorder="1" applyAlignment="1">
      <alignment horizontal="center" vertical="center"/>
    </xf>
    <xf numFmtId="0" fontId="30" fillId="36" borderId="39" xfId="0" applyFont="1" applyFill="1" applyBorder="1" applyAlignment="1">
      <alignment horizontal="center" vertical="center"/>
    </xf>
    <xf numFmtId="0" fontId="30" fillId="36" borderId="38" xfId="0" applyFont="1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178" fontId="11" fillId="0" borderId="42" xfId="43" applyFont="1" applyBorder="1" applyAlignment="1">
      <alignment horizontal="center" vertical="center" wrapText="1"/>
    </xf>
    <xf numFmtId="178" fontId="11" fillId="0" borderId="43" xfId="43" applyFont="1" applyBorder="1" applyAlignment="1">
      <alignment horizontal="center" vertical="center" wrapText="1"/>
    </xf>
    <xf numFmtId="178" fontId="11" fillId="0" borderId="22" xfId="43" applyFont="1" applyBorder="1" applyAlignment="1">
      <alignment horizontal="center" vertical="center" wrapText="1"/>
    </xf>
    <xf numFmtId="178" fontId="11" fillId="0" borderId="44" xfId="43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178" fontId="11" fillId="0" borderId="10" xfId="43" applyFont="1" applyBorder="1" applyAlignment="1">
      <alignment horizontal="center" vertical="center" wrapText="1"/>
    </xf>
    <xf numFmtId="0" fontId="11" fillId="0" borderId="50" xfId="43" applyNumberFormat="1" applyFont="1" applyBorder="1" applyAlignment="1">
      <alignment horizontal="center" vertical="center" wrapText="1"/>
    </xf>
    <xf numFmtId="0" fontId="11" fillId="0" borderId="51" xfId="43" applyNumberFormat="1" applyFont="1" applyBorder="1" applyAlignment="1">
      <alignment horizontal="center" vertical="center" wrapText="1"/>
    </xf>
    <xf numFmtId="178" fontId="12" fillId="33" borderId="28" xfId="43" applyFont="1" applyFill="1" applyBorder="1" applyAlignment="1">
      <alignment horizontal="center" vertical="center" wrapText="1"/>
    </xf>
    <xf numFmtId="178" fontId="12" fillId="33" borderId="44" xfId="43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178" fontId="12" fillId="36" borderId="22" xfId="43" applyFont="1" applyFill="1" applyBorder="1" applyAlignment="1">
      <alignment horizontal="center" vertical="center" wrapText="1"/>
    </xf>
    <xf numFmtId="178" fontId="12" fillId="36" borderId="44" xfId="43" applyFont="1" applyFill="1" applyBorder="1" applyAlignment="1">
      <alignment horizontal="center" vertical="center" wrapText="1"/>
    </xf>
    <xf numFmtId="0" fontId="13" fillId="0" borderId="45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3" fillId="0" borderId="0" xfId="42" applyFont="1" applyBorder="1" applyAlignment="1" applyProtection="1">
      <alignment horizontal="center" vertical="center" wrapText="1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4" fillId="0" borderId="52" xfId="0" applyNumberFormat="1" applyFont="1" applyBorder="1" applyAlignment="1">
      <alignment horizontal="center" vertical="center" wrapText="1"/>
    </xf>
    <xf numFmtId="0" fontId="3" fillId="0" borderId="0" xfId="42" applyFont="1" applyAlignment="1" applyProtection="1">
      <alignment horizontal="center" vertical="center" wrapText="1"/>
      <protection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3" fillId="0" borderId="28" xfId="42" applyFont="1" applyBorder="1" applyAlignment="1" applyProtection="1">
      <alignment horizontal="left" vertical="center" wrapText="1"/>
      <protection/>
    </xf>
    <xf numFmtId="0" fontId="13" fillId="0" borderId="44" xfId="0" applyFont="1" applyBorder="1" applyAlignment="1">
      <alignment horizontal="left" vertical="center" wrapText="1"/>
    </xf>
    <xf numFmtId="0" fontId="13" fillId="0" borderId="28" xfId="42" applyFont="1" applyBorder="1" applyAlignment="1" applyProtection="1">
      <alignment horizontal="center" vertical="center" wrapText="1"/>
      <protection/>
    </xf>
    <xf numFmtId="0" fontId="13" fillId="0" borderId="44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3" fillId="0" borderId="22" xfId="42" applyFont="1" applyBorder="1" applyAlignment="1" applyProtection="1">
      <alignment horizontal="left" vertical="center" wrapText="1"/>
      <protection/>
    </xf>
    <xf numFmtId="0" fontId="13" fillId="0" borderId="22" xfId="42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" fillId="0" borderId="19" xfId="42" applyFont="1" applyBorder="1" applyAlignment="1" applyProtection="1">
      <alignment horizontal="center" vertical="center" wrapText="1"/>
      <protection/>
    </xf>
    <xf numFmtId="0" fontId="3" fillId="0" borderId="41" xfId="42" applyFont="1" applyBorder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40" xfId="42" applyNumberFormat="1" applyFont="1" applyFill="1" applyBorder="1" applyAlignment="1" applyProtection="1">
      <alignment horizontal="center" vertical="center" wrapText="1"/>
      <protection/>
    </xf>
    <xf numFmtId="0" fontId="1" fillId="0" borderId="19" xfId="42" applyNumberFormat="1" applyFont="1" applyFill="1" applyBorder="1" applyAlignment="1" applyProtection="1">
      <alignment horizontal="center" vertical="center" wrapText="1"/>
      <protection/>
    </xf>
    <xf numFmtId="0" fontId="1" fillId="0" borderId="41" xfId="42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13" fillId="0" borderId="56" xfId="42" applyFont="1" applyBorder="1" applyAlignment="1" applyProtection="1">
      <alignment horizontal="center" vertical="center" wrapText="1"/>
      <protection/>
    </xf>
    <xf numFmtId="0" fontId="13" fillId="0" borderId="57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55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13" fillId="0" borderId="47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0" fillId="0" borderId="25" xfId="42" applyFont="1" applyBorder="1" applyAlignment="1" applyProtection="1">
      <alignment horizontal="left" vertical="center" wrapText="1"/>
      <protection/>
    </xf>
    <xf numFmtId="0" fontId="6" fillId="0" borderId="52" xfId="0" applyFont="1" applyBorder="1" applyAlignment="1">
      <alignment horizontal="left" vertical="center" wrapText="1"/>
    </xf>
    <xf numFmtId="0" fontId="0" fillId="0" borderId="25" xfId="42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left" vertical="center" wrapText="1"/>
      <protection/>
    </xf>
    <xf numFmtId="0" fontId="6" fillId="0" borderId="57" xfId="0" applyFont="1" applyBorder="1" applyAlignment="1">
      <alignment horizontal="left" vertical="center" wrapText="1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6" fillId="0" borderId="57" xfId="0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1" fillId="37" borderId="40" xfId="0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 wrapText="1"/>
    </xf>
    <xf numFmtId="0" fontId="1" fillId="37" borderId="41" xfId="0" applyFont="1" applyFill="1" applyBorder="1" applyAlignment="1">
      <alignment horizontal="center" vertical="center" wrapText="1"/>
    </xf>
    <xf numFmtId="0" fontId="32" fillId="0" borderId="40" xfId="42" applyNumberFormat="1" applyFont="1" applyFill="1" applyBorder="1" applyAlignment="1" applyProtection="1">
      <alignment horizontal="center" vertical="center" wrapText="1"/>
      <protection/>
    </xf>
    <xf numFmtId="0" fontId="32" fillId="0" borderId="19" xfId="42" applyNumberFormat="1" applyFont="1" applyFill="1" applyBorder="1" applyAlignment="1" applyProtection="1">
      <alignment horizontal="center" vertical="center" wrapText="1"/>
      <protection/>
    </xf>
    <xf numFmtId="0" fontId="32" fillId="0" borderId="41" xfId="42" applyNumberFormat="1" applyFont="1" applyFill="1" applyBorder="1" applyAlignment="1" applyProtection="1">
      <alignment horizontal="center" vertical="center" wrapText="1"/>
      <protection/>
    </xf>
    <xf numFmtId="0" fontId="3" fillId="38" borderId="40" xfId="42" applyNumberFormat="1" applyFont="1" applyFill="1" applyBorder="1" applyAlignment="1" applyProtection="1">
      <alignment horizontal="center" vertical="center" wrapText="1"/>
      <protection/>
    </xf>
    <xf numFmtId="0" fontId="3" fillId="38" borderId="19" xfId="42" applyNumberFormat="1" applyFont="1" applyFill="1" applyBorder="1" applyAlignment="1" applyProtection="1">
      <alignment horizontal="center" vertical="center" wrapText="1"/>
      <protection/>
    </xf>
    <xf numFmtId="0" fontId="3" fillId="38" borderId="41" xfId="42" applyNumberFormat="1" applyFont="1" applyFill="1" applyBorder="1" applyAlignment="1" applyProtection="1">
      <alignment horizontal="center" vertical="center" wrapText="1"/>
      <protection/>
    </xf>
    <xf numFmtId="0" fontId="4" fillId="0" borderId="40" xfId="42" applyNumberFormat="1" applyFont="1" applyBorder="1" applyAlignment="1" applyProtection="1">
      <alignment horizontal="center" vertical="center" wrapText="1"/>
      <protection/>
    </xf>
    <xf numFmtId="0" fontId="4" fillId="0" borderId="19" xfId="42" applyNumberFormat="1" applyFont="1" applyBorder="1" applyAlignment="1" applyProtection="1">
      <alignment horizontal="center" vertical="center" wrapText="1"/>
      <protection/>
    </xf>
    <xf numFmtId="0" fontId="4" fillId="0" borderId="41" xfId="42" applyNumberFormat="1" applyFont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>
      <alignment horizontal="center" vertical="center" wrapText="1"/>
    </xf>
    <xf numFmtId="0" fontId="15" fillId="35" borderId="23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 wrapText="1"/>
    </xf>
    <xf numFmtId="0" fontId="15" fillId="37" borderId="2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15" fillId="0" borderId="23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/>
    </xf>
    <xf numFmtId="49" fontId="15" fillId="0" borderId="44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9" fillId="37" borderId="17" xfId="0" applyNumberFormat="1" applyFont="1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0" fontId="16" fillId="0" borderId="51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9" fillId="39" borderId="17" xfId="0" applyNumberFormat="1" applyFont="1" applyFill="1" applyBorder="1" applyAlignment="1">
      <alignment horizontal="center" vertical="center"/>
    </xf>
    <xf numFmtId="0" fontId="0" fillId="39" borderId="24" xfId="0" applyFill="1" applyBorder="1" applyAlignment="1">
      <alignment horizontal="center" vertical="center"/>
    </xf>
    <xf numFmtId="0" fontId="9" fillId="39" borderId="18" xfId="0" applyNumberFormat="1" applyFont="1" applyFill="1" applyBorder="1" applyAlignment="1">
      <alignment horizontal="center" vertical="center"/>
    </xf>
    <xf numFmtId="0" fontId="9" fillId="39" borderId="33" xfId="0" applyNumberFormat="1" applyFont="1" applyFill="1" applyBorder="1" applyAlignment="1">
      <alignment horizontal="center" vertical="center"/>
    </xf>
    <xf numFmtId="0" fontId="9" fillId="39" borderId="38" xfId="0" applyNumberFormat="1" applyFont="1" applyFill="1" applyBorder="1" applyAlignment="1">
      <alignment horizontal="center" vertical="center"/>
    </xf>
    <xf numFmtId="0" fontId="9" fillId="39" borderId="3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4" fillId="0" borderId="0" xfId="42" applyFont="1" applyAlignment="1" applyProtection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42" applyFont="1" applyAlignment="1" applyProtection="1">
      <alignment horizontal="center" vertical="center" wrapText="1"/>
      <protection/>
    </xf>
    <xf numFmtId="0" fontId="28" fillId="0" borderId="0" xfId="42" applyNumberFormat="1" applyFont="1" applyAlignment="1" applyProtection="1">
      <alignment horizontal="center" vertical="center" wrapText="1"/>
      <protection/>
    </xf>
    <xf numFmtId="0" fontId="28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55" fillId="0" borderId="49" xfId="0" applyFont="1" applyFill="1" applyBorder="1" applyAlignment="1">
      <alignment horizontal="left" vertical="center"/>
    </xf>
    <xf numFmtId="0" fontId="56" fillId="0" borderId="49" xfId="0" applyFont="1" applyFill="1" applyBorder="1" applyAlignment="1">
      <alignment horizontal="left" vertical="center"/>
    </xf>
    <xf numFmtId="0" fontId="22" fillId="0" borderId="58" xfId="0" applyFont="1" applyFill="1" applyBorder="1" applyAlignment="1">
      <alignment horizontal="left" vertical="center" wrapText="1"/>
    </xf>
    <xf numFmtId="0" fontId="22" fillId="0" borderId="59" xfId="0" applyFont="1" applyFill="1" applyBorder="1" applyAlignment="1">
      <alignment horizontal="left" vertical="center" wrapText="1"/>
    </xf>
    <xf numFmtId="0" fontId="55" fillId="0" borderId="6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133350</xdr:rowOff>
    </xdr:from>
    <xdr:to>
      <xdr:col>1</xdr:col>
      <xdr:colOff>190500</xdr:colOff>
      <xdr:row>0</xdr:row>
      <xdr:rowOff>752475</xdr:rowOff>
    </xdr:to>
    <xdr:pic>
      <xdr:nvPicPr>
        <xdr:cNvPr id="1" name="Picture 4" descr="logo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335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3;&#1072;&#1090;&#1072;&#1083;&#1080;\&#1052;&#1086;&#1080;%20&#1076;&#1086;&#1082;&#1091;&#1084;&#1077;&#1085;&#1090;&#1099;\&#1057;&#1077;&#1082;&#1088;&#1077;&#1090;&#1072;&#1088;&#1080;&#1072;&#1090;\&#1057;&#1086;&#1088;&#1077;&#1074;&#1085;&#1086;&#1074;&#1072;&#1085;&#1080;&#1103;\&#1063;&#1077;&#1084;&#1087;&#1080;&#1086;&#1085;&#1072;&#1090;%20&#1045;&#1074;&#1088;&#1086;&#1087;&#1099;%202008\&#1087;&#1088;&#1086;&#1090;&#1086;&#1082;&#1086;&#1083;&#1099;\&#1084;&#1077;n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SAMBO Championship
among men                                                                                            Чемпионат Европы по САМБО среди мужчин</v>
          </cell>
        </row>
        <row r="3">
          <cell r="A3" t="str">
            <v>May, 12 -16  2011      Sofia (Bulgaria)                                                                                                                 12-16 мая 2011 г.             София (Болгария)</v>
          </cell>
        </row>
        <row r="8">
          <cell r="A8" t="str">
            <v>Chiaf referee</v>
          </cell>
          <cell r="G8" t="str">
            <v>A. Sheyko</v>
          </cell>
          <cell r="I8" t="str">
            <v>А. Шейко</v>
          </cell>
        </row>
        <row r="9">
          <cell r="A9" t="str">
            <v>Гл. судья</v>
          </cell>
          <cell r="G9" t="str">
            <v>/BLR/</v>
          </cell>
          <cell r="I9" t="str">
            <v>/БЛР/</v>
          </cell>
        </row>
        <row r="10">
          <cell r="A10" t="str">
            <v>Chiaf  secretary</v>
          </cell>
          <cell r="G10" t="str">
            <v>R. Zakirov</v>
          </cell>
          <cell r="I10" t="str">
            <v>Р. Закиров</v>
          </cell>
        </row>
        <row r="11">
          <cell r="A11" t="str">
            <v>Гл. секретарь</v>
          </cell>
          <cell r="G11" t="str">
            <v>/RUS/</v>
          </cell>
          <cell r="I11" t="str">
            <v>/РОС/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пр.хода"/>
      <sheetName val="регистрация"/>
      <sheetName val="реквизит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33" sqref="A1:I33"/>
    </sheetView>
  </sheetViews>
  <sheetFormatPr defaultColWidth="9.140625" defaultRowHeight="12.75"/>
  <sheetData>
    <row r="1" spans="1:8" ht="15.75" thickBot="1">
      <c r="A1" s="146" t="str">
        <f>'[1]реквизиты'!$A$2</f>
        <v>the European SAMBO Championship
among men                                                                                            Чемпионат Европы по САМБО среди мужчин</v>
      </c>
      <c r="B1" s="147"/>
      <c r="C1" s="147"/>
      <c r="D1" s="147"/>
      <c r="E1" s="147"/>
      <c r="F1" s="147"/>
      <c r="G1" s="147"/>
      <c r="H1" s="148"/>
    </row>
    <row r="2" spans="1:8" ht="12.75">
      <c r="A2" s="149" t="str">
        <f>'[1]реквизиты'!$A$3</f>
        <v>May, 12 -16  2011      Sofia (Bulgaria)                                                                                                                 12-16 мая 2011 г.             София (Болгария)</v>
      </c>
      <c r="B2" s="149"/>
      <c r="C2" s="149"/>
      <c r="D2" s="149"/>
      <c r="E2" s="149"/>
      <c r="F2" s="149"/>
      <c r="G2" s="149"/>
      <c r="H2" s="149"/>
    </row>
    <row r="3" spans="1:8" ht="18">
      <c r="A3" s="150" t="s">
        <v>41</v>
      </c>
      <c r="B3" s="150"/>
      <c r="C3" s="150"/>
      <c r="D3" s="150"/>
      <c r="E3" s="150"/>
      <c r="F3" s="150"/>
      <c r="G3" s="150"/>
      <c r="H3" s="150"/>
    </row>
    <row r="4" spans="1:8" ht="30.75" customHeight="1">
      <c r="A4" s="127" t="str">
        <f>'пр.взв.'!A4</f>
        <v>Weight category 52 кg.                             Весовая категория  52 кг</v>
      </c>
      <c r="B4" s="127"/>
      <c r="C4" s="127"/>
      <c r="D4" s="127"/>
      <c r="E4" s="127"/>
      <c r="F4" s="127"/>
      <c r="G4" s="127"/>
      <c r="H4" s="127"/>
    </row>
    <row r="5" spans="1:8" ht="18.75" thickBot="1">
      <c r="A5" s="74"/>
      <c r="B5" s="74"/>
      <c r="C5" s="74"/>
      <c r="D5" s="74"/>
      <c r="E5" s="74"/>
      <c r="F5" s="74"/>
      <c r="G5" s="74"/>
      <c r="H5" s="74"/>
    </row>
    <row r="6" spans="1:10" ht="18" customHeight="1">
      <c r="A6" s="151" t="s">
        <v>35</v>
      </c>
      <c r="B6" s="144" t="str">
        <f>VLOOKUP(J6,'пр.взв.'!B7:F22,2,FALSE)</f>
        <v>MONGUSH Albert</v>
      </c>
      <c r="C6" s="144"/>
      <c r="D6" s="144"/>
      <c r="E6" s="144"/>
      <c r="F6" s="144"/>
      <c r="G6" s="144"/>
      <c r="H6" s="100">
        <f>VLOOKUP(J6,'пр.взв.'!B7:F22,3,FALSE)</f>
        <v>1989</v>
      </c>
      <c r="I6" s="74"/>
      <c r="J6" s="75">
        <v>8</v>
      </c>
    </row>
    <row r="7" spans="1:10" ht="18" customHeight="1">
      <c r="A7" s="152"/>
      <c r="B7" s="145" t="str">
        <f>VLOOKUP(J7,'пр.взв.'!B8:F23,2,FALSE)</f>
        <v>МОНГУШ Альберт</v>
      </c>
      <c r="C7" s="145"/>
      <c r="D7" s="145"/>
      <c r="E7" s="145"/>
      <c r="F7" s="145"/>
      <c r="G7" s="145"/>
      <c r="H7" s="101"/>
      <c r="I7" s="74"/>
      <c r="J7" s="310" t="s">
        <v>52</v>
      </c>
    </row>
    <row r="8" spans="1:10" ht="18" customHeight="1">
      <c r="A8" s="152"/>
      <c r="B8" s="142" t="str">
        <f>VLOOKUP(J6,'пр.взв.'!B7:F22,4,FALSE)</f>
        <v>RUS</v>
      </c>
      <c r="C8" s="142"/>
      <c r="D8" s="142"/>
      <c r="E8" s="142"/>
      <c r="F8" s="142"/>
      <c r="G8" s="142"/>
      <c r="H8" s="143"/>
      <c r="I8" s="74"/>
      <c r="J8" s="75"/>
    </row>
    <row r="9" spans="1:10" ht="18.75" customHeight="1" thickBot="1">
      <c r="A9" s="153"/>
      <c r="B9" s="128" t="str">
        <f>VLOOKUP(J7,'пр.взв.'!B8:F23,4,FALSE)</f>
        <v>РОС</v>
      </c>
      <c r="C9" s="128"/>
      <c r="D9" s="128"/>
      <c r="E9" s="128"/>
      <c r="F9" s="128"/>
      <c r="G9" s="128"/>
      <c r="H9" s="129"/>
      <c r="I9" s="74"/>
      <c r="J9" s="75"/>
    </row>
    <row r="10" spans="1:10" ht="18.75" thickBot="1">
      <c r="A10" s="74"/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8" customHeight="1">
      <c r="A11" s="139" t="s">
        <v>36</v>
      </c>
      <c r="B11" s="144" t="str">
        <f>VLOOKUP(J11,'пр.взв.'!B2:F27,2,FALSE)</f>
        <v>AHMADOV Dzhambulat</v>
      </c>
      <c r="C11" s="144"/>
      <c r="D11" s="144"/>
      <c r="E11" s="144"/>
      <c r="F11" s="144"/>
      <c r="G11" s="144"/>
      <c r="H11" s="100">
        <f>VLOOKUP(J11,'пр.взв.'!B2:F27,3,FALSE)</f>
        <v>1990</v>
      </c>
      <c r="I11" s="74"/>
      <c r="J11" s="75">
        <v>3</v>
      </c>
    </row>
    <row r="12" spans="1:10" ht="18" customHeight="1">
      <c r="A12" s="140"/>
      <c r="B12" s="145" t="str">
        <f>VLOOKUP(J12,'пр.взв.'!B3:F28,2,FALSE)</f>
        <v>AXMАДОВ Джамбулат</v>
      </c>
      <c r="C12" s="145"/>
      <c r="D12" s="145"/>
      <c r="E12" s="145"/>
      <c r="F12" s="145"/>
      <c r="G12" s="145"/>
      <c r="H12" s="101"/>
      <c r="I12" s="74"/>
      <c r="J12" s="310" t="s">
        <v>47</v>
      </c>
    </row>
    <row r="13" spans="1:10" ht="18" customHeight="1">
      <c r="A13" s="140"/>
      <c r="B13" s="142" t="str">
        <f>VLOOKUP(J11,'пр.взв.'!B2:F27,4,FALSE)</f>
        <v>BLR</v>
      </c>
      <c r="C13" s="142"/>
      <c r="D13" s="142"/>
      <c r="E13" s="142"/>
      <c r="F13" s="142"/>
      <c r="G13" s="142"/>
      <c r="H13" s="143"/>
      <c r="I13" s="74"/>
      <c r="J13" s="75"/>
    </row>
    <row r="14" spans="1:10" ht="18.75" customHeight="1" thickBot="1">
      <c r="A14" s="141"/>
      <c r="B14" s="128" t="str">
        <f>VLOOKUP(J12,'пр.взв.'!B3:F28,4,FALSE)</f>
        <v>БЛР</v>
      </c>
      <c r="C14" s="128"/>
      <c r="D14" s="128"/>
      <c r="E14" s="128"/>
      <c r="F14" s="128"/>
      <c r="G14" s="128"/>
      <c r="H14" s="129"/>
      <c r="I14" s="74"/>
      <c r="J14" s="75"/>
    </row>
    <row r="15" spans="1:10" ht="18.75" thickBot="1">
      <c r="A15" s="74"/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18" customHeight="1">
      <c r="A16" s="136" t="s">
        <v>37</v>
      </c>
      <c r="B16" s="144" t="str">
        <f>VLOOKUP(J16,'пр.взв.'!B1:F32,2,FALSE)</f>
        <v>KIRAKOSYAN Tigran</v>
      </c>
      <c r="C16" s="144"/>
      <c r="D16" s="144"/>
      <c r="E16" s="144"/>
      <c r="F16" s="144"/>
      <c r="G16" s="144"/>
      <c r="H16" s="100">
        <f>VLOOKUP(J16,'пр.взв.'!B1:F32,3,FALSE)</f>
        <v>1991</v>
      </c>
      <c r="I16" s="74"/>
      <c r="J16" s="75">
        <f>'пр.хода'!C28</f>
        <v>1</v>
      </c>
    </row>
    <row r="17" spans="1:10" ht="18" customHeight="1">
      <c r="A17" s="137"/>
      <c r="B17" s="145" t="str">
        <f>VLOOKUP(J17,'пр.взв.'!B2:F33,2,FALSE)</f>
        <v>КИРАКОСЯН Тигран</v>
      </c>
      <c r="C17" s="145"/>
      <c r="D17" s="145"/>
      <c r="E17" s="145"/>
      <c r="F17" s="145"/>
      <c r="G17" s="145"/>
      <c r="H17" s="101"/>
      <c r="I17" s="74"/>
      <c r="J17" s="310" t="s">
        <v>45</v>
      </c>
    </row>
    <row r="18" spans="1:10" ht="18" customHeight="1">
      <c r="A18" s="137"/>
      <c r="B18" s="142" t="str">
        <f>VLOOKUP(J16,'пр.взв.'!B1:F32,4,FALSE)</f>
        <v>ARM</v>
      </c>
      <c r="C18" s="142"/>
      <c r="D18" s="142"/>
      <c r="E18" s="142"/>
      <c r="F18" s="142"/>
      <c r="G18" s="142"/>
      <c r="H18" s="143"/>
      <c r="I18" s="74"/>
      <c r="J18" s="75"/>
    </row>
    <row r="19" spans="1:10" ht="18.75" customHeight="1" thickBot="1">
      <c r="A19" s="138"/>
      <c r="B19" s="128" t="str">
        <f>VLOOKUP(J17,'пр.взв.'!B2:F33,4,FALSE)</f>
        <v>АРМ</v>
      </c>
      <c r="C19" s="128"/>
      <c r="D19" s="128"/>
      <c r="E19" s="128"/>
      <c r="F19" s="128"/>
      <c r="G19" s="128"/>
      <c r="H19" s="129"/>
      <c r="I19" s="74"/>
      <c r="J19" s="75"/>
    </row>
    <row r="20" spans="1:10" ht="18.75" thickBot="1">
      <c r="A20" s="74"/>
      <c r="B20" s="74"/>
      <c r="C20" s="74"/>
      <c r="D20" s="74"/>
      <c r="E20" s="74"/>
      <c r="F20" s="74"/>
      <c r="G20" s="74"/>
      <c r="H20" s="74"/>
      <c r="I20" s="74"/>
      <c r="J20" s="75"/>
    </row>
    <row r="21" spans="1:10" ht="18" customHeight="1">
      <c r="A21" s="136" t="s">
        <v>37</v>
      </c>
      <c r="B21" s="144" t="str">
        <f>VLOOKUP(J21,'пр.взв.'!B2:F37,2,FALSE)</f>
        <v>SAMADOV Aghasif</v>
      </c>
      <c r="C21" s="144"/>
      <c r="D21" s="144"/>
      <c r="E21" s="144"/>
      <c r="F21" s="144"/>
      <c r="G21" s="144"/>
      <c r="H21" s="100">
        <f>VLOOKUP(J21,'пр.взв.'!B2:F37,3,FALSE)</f>
        <v>1989</v>
      </c>
      <c r="I21" s="74"/>
      <c r="J21" s="75">
        <f>'пр.хода'!J28</f>
        <v>2</v>
      </c>
    </row>
    <row r="22" spans="1:10" ht="18" customHeight="1">
      <c r="A22" s="137"/>
      <c r="B22" s="145" t="str">
        <f>VLOOKUP(J22,'пр.взв.'!B3:F38,2,FALSE)</f>
        <v>САМАДОВ Агасиф</v>
      </c>
      <c r="C22" s="145"/>
      <c r="D22" s="145"/>
      <c r="E22" s="145"/>
      <c r="F22" s="145"/>
      <c r="G22" s="145"/>
      <c r="H22" s="101"/>
      <c r="I22" s="74"/>
      <c r="J22" s="310" t="s">
        <v>46</v>
      </c>
    </row>
    <row r="23" spans="1:9" ht="18" customHeight="1">
      <c r="A23" s="137"/>
      <c r="B23" s="142" t="str">
        <f>VLOOKUP(J21,'пр.взв.'!B2:F37,4,FALSE)</f>
        <v>AZE</v>
      </c>
      <c r="C23" s="142"/>
      <c r="D23" s="142"/>
      <c r="E23" s="142"/>
      <c r="F23" s="142"/>
      <c r="G23" s="142"/>
      <c r="H23" s="143"/>
      <c r="I23" s="74"/>
    </row>
    <row r="24" spans="1:9" ht="18.75" customHeight="1" thickBot="1">
      <c r="A24" s="138"/>
      <c r="B24" s="128" t="str">
        <f>VLOOKUP(J22,'пр.взв.'!B3:F38,4,FALSE)</f>
        <v>АЗЕ</v>
      </c>
      <c r="C24" s="128"/>
      <c r="D24" s="128"/>
      <c r="E24" s="128"/>
      <c r="F24" s="128"/>
      <c r="G24" s="128"/>
      <c r="H24" s="129"/>
      <c r="I24" s="74"/>
    </row>
    <row r="25" spans="1:8" ht="18">
      <c r="A25" s="74"/>
      <c r="B25" s="74"/>
      <c r="C25" s="74"/>
      <c r="D25" s="74"/>
      <c r="E25" s="74"/>
      <c r="F25" s="74"/>
      <c r="G25" s="74"/>
      <c r="H25" s="74"/>
    </row>
    <row r="26" spans="1:8" ht="18">
      <c r="A26" s="74" t="s">
        <v>42</v>
      </c>
      <c r="B26" s="74"/>
      <c r="C26" s="74"/>
      <c r="D26" s="74"/>
      <c r="E26" s="74"/>
      <c r="F26" s="74"/>
      <c r="G26" s="74"/>
      <c r="H26" s="74"/>
    </row>
    <row r="27" ht="13.5" thickBot="1"/>
    <row r="28" spans="1:8" ht="12.75">
      <c r="A28" s="130" t="s">
        <v>95</v>
      </c>
      <c r="B28" s="131"/>
      <c r="C28" s="131"/>
      <c r="D28" s="131"/>
      <c r="E28" s="131"/>
      <c r="F28" s="131"/>
      <c r="G28" s="131"/>
      <c r="H28" s="132"/>
    </row>
    <row r="29" spans="1:8" ht="13.5" thickBot="1">
      <c r="A29" s="133"/>
      <c r="B29" s="134"/>
      <c r="C29" s="134"/>
      <c r="D29" s="134"/>
      <c r="E29" s="134"/>
      <c r="F29" s="134"/>
      <c r="G29" s="134"/>
      <c r="H29" s="135"/>
    </row>
    <row r="32" spans="1:8" ht="18">
      <c r="A32" s="74" t="s">
        <v>43</v>
      </c>
      <c r="B32" s="74"/>
      <c r="C32" s="74"/>
      <c r="D32" s="74"/>
      <c r="E32" s="74"/>
      <c r="F32" s="74"/>
      <c r="G32" s="74"/>
      <c r="H32" s="74"/>
    </row>
    <row r="33" spans="1:8" ht="18">
      <c r="A33" s="74"/>
      <c r="B33" s="74"/>
      <c r="C33" s="74"/>
      <c r="D33" s="74"/>
      <c r="E33" s="74"/>
      <c r="F33" s="74"/>
      <c r="G33" s="74"/>
      <c r="H33" s="74"/>
    </row>
    <row r="34" spans="1:8" ht="18">
      <c r="A34" s="74"/>
      <c r="B34" s="74"/>
      <c r="C34" s="74"/>
      <c r="D34" s="74"/>
      <c r="E34" s="74"/>
      <c r="F34" s="74"/>
      <c r="G34" s="74"/>
      <c r="H34" s="74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</sheetData>
  <sheetProtection/>
  <mergeCells count="25">
    <mergeCell ref="B23:H23"/>
    <mergeCell ref="B24:H24"/>
    <mergeCell ref="B18:H18"/>
    <mergeCell ref="B19:H19"/>
    <mergeCell ref="B21:G21"/>
    <mergeCell ref="B22:G22"/>
    <mergeCell ref="B16:G16"/>
    <mergeCell ref="B17:G17"/>
    <mergeCell ref="A1:H1"/>
    <mergeCell ref="A2:H2"/>
    <mergeCell ref="A3:H3"/>
    <mergeCell ref="B8:H8"/>
    <mergeCell ref="A6:A9"/>
    <mergeCell ref="B6:G6"/>
    <mergeCell ref="B7:G7"/>
    <mergeCell ref="A4:H4"/>
    <mergeCell ref="B9:H9"/>
    <mergeCell ref="A28:H29"/>
    <mergeCell ref="A21:A24"/>
    <mergeCell ref="A16:A19"/>
    <mergeCell ref="A11:A14"/>
    <mergeCell ref="B13:H13"/>
    <mergeCell ref="B14:H14"/>
    <mergeCell ref="B11:G11"/>
    <mergeCell ref="B12:G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zoomScalePageLayoutView="0" workbookViewId="0" topLeftCell="A1">
      <selection activeCell="A27" sqref="A1:K2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303" t="s">
        <v>26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1" ht="53.25" customHeight="1">
      <c r="A2" s="305"/>
      <c r="B2" s="306"/>
      <c r="C2" s="306"/>
      <c r="D2" s="307" t="str">
        <f>HYPERLINK('[1]реквизиты'!$A$2)</f>
        <v>the European SAMBO Championship
among men                                                                                            Чемпионат Европы по САМБО среди мужчин</v>
      </c>
      <c r="E2" s="307"/>
      <c r="F2" s="307"/>
      <c r="G2" s="307"/>
      <c r="H2" s="307"/>
      <c r="I2" s="307"/>
      <c r="J2" s="307"/>
      <c r="K2" s="306"/>
    </row>
    <row r="3" spans="1:11" ht="18" customHeight="1">
      <c r="A3" s="308" t="str">
        <f>'пр.взв.'!A4</f>
        <v>Weight category 52 кg.                             Весовая категория  52 кг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</row>
    <row r="4" spans="1:11" ht="27.75" customHeight="1" hidden="1" thickBot="1">
      <c r="A4" s="181" t="s">
        <v>38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1" ht="21" customHeight="1" hidden="1" thickBot="1">
      <c r="A5" s="57" t="s">
        <v>13</v>
      </c>
      <c r="B5" s="44" t="s">
        <v>6</v>
      </c>
      <c r="C5" s="46" t="s">
        <v>14</v>
      </c>
      <c r="D5" s="44" t="s">
        <v>7</v>
      </c>
      <c r="E5" s="47" t="s">
        <v>8</v>
      </c>
      <c r="F5" s="43" t="s">
        <v>15</v>
      </c>
      <c r="G5" s="48" t="s">
        <v>39</v>
      </c>
      <c r="H5" s="48" t="s">
        <v>18</v>
      </c>
      <c r="I5" s="48" t="s">
        <v>19</v>
      </c>
      <c r="J5" s="46" t="s">
        <v>40</v>
      </c>
      <c r="K5" s="48" t="s">
        <v>20</v>
      </c>
    </row>
    <row r="6" spans="1:11" ht="19.5" customHeight="1" hidden="1">
      <c r="A6" s="172">
        <v>1</v>
      </c>
      <c r="B6" s="166">
        <f>'пр.хода'!A26</f>
        <v>7</v>
      </c>
      <c r="C6" s="175" t="s">
        <v>21</v>
      </c>
      <c r="D6" s="177" t="str">
        <f>VLOOKUP(B6,'пр.взв.'!B7:E22,2,FALSE)</f>
        <v>LUNGU Dumitru</v>
      </c>
      <c r="E6" s="159">
        <f>VLOOKUP(B6,'пр.взв.'!B7:E22,3,FALSE)</f>
        <v>1988</v>
      </c>
      <c r="F6" s="161" t="str">
        <f>VLOOKUP(B6,'пр.взв.'!B7:E22,4,FALSE)</f>
        <v>MDA</v>
      </c>
      <c r="G6" s="155"/>
      <c r="H6" s="157"/>
      <c r="I6" s="155"/>
      <c r="J6" s="157"/>
      <c r="K6" s="58" t="s">
        <v>24</v>
      </c>
    </row>
    <row r="7" spans="1:11" ht="19.5" customHeight="1" hidden="1" thickBot="1">
      <c r="A7" s="173"/>
      <c r="B7" s="167"/>
      <c r="C7" s="176"/>
      <c r="D7" s="178"/>
      <c r="E7" s="160"/>
      <c r="F7" s="162"/>
      <c r="G7" s="156"/>
      <c r="H7" s="158"/>
      <c r="I7" s="156"/>
      <c r="J7" s="158"/>
      <c r="K7" s="59" t="s">
        <v>2</v>
      </c>
    </row>
    <row r="8" spans="1:11" ht="19.5" customHeight="1" hidden="1">
      <c r="A8" s="173"/>
      <c r="B8" s="166">
        <f>'пр.хода'!A30</f>
        <v>1</v>
      </c>
      <c r="C8" s="168" t="s">
        <v>22</v>
      </c>
      <c r="D8" s="170" t="str">
        <f>VLOOKUP(B8,'пр.взв.'!B7:E22,2,FALSE)</f>
        <v>KIRAKOSYAN Tigran</v>
      </c>
      <c r="E8" s="163">
        <f>VLOOKUP(B8,'пр.взв.'!B7:E22,3,FALSE)</f>
        <v>1991</v>
      </c>
      <c r="F8" s="164" t="str">
        <f>VLOOKUP(B8,'пр.взв.'!B7:E22,4,FALSE)</f>
        <v>ARM</v>
      </c>
      <c r="G8" s="165"/>
      <c r="H8" s="157"/>
      <c r="I8" s="155"/>
      <c r="J8" s="157"/>
      <c r="K8" s="59" t="s">
        <v>25</v>
      </c>
    </row>
    <row r="9" spans="1:11" ht="19.5" customHeight="1" hidden="1" thickBot="1">
      <c r="A9" s="174"/>
      <c r="B9" s="167"/>
      <c r="C9" s="169"/>
      <c r="D9" s="171"/>
      <c r="E9" s="160"/>
      <c r="F9" s="162"/>
      <c r="G9" s="156"/>
      <c r="H9" s="158"/>
      <c r="I9" s="156"/>
      <c r="J9" s="158"/>
      <c r="K9" s="60"/>
    </row>
    <row r="10" spans="1:11" ht="24" customHeight="1" hidden="1" thickBot="1">
      <c r="A10" s="12"/>
      <c r="B10" s="12"/>
      <c r="C10" s="49"/>
      <c r="D10" s="12"/>
      <c r="E10" s="50"/>
      <c r="F10" s="12"/>
      <c r="G10" s="12"/>
      <c r="H10" s="12"/>
      <c r="I10" s="12"/>
      <c r="J10" s="12"/>
      <c r="K10" s="12"/>
    </row>
    <row r="11" spans="1:11" ht="26.25" hidden="1" thickBot="1">
      <c r="A11" s="45" t="s">
        <v>13</v>
      </c>
      <c r="B11" s="44" t="s">
        <v>6</v>
      </c>
      <c r="C11" s="46" t="s">
        <v>14</v>
      </c>
      <c r="D11" s="44" t="s">
        <v>7</v>
      </c>
      <c r="E11" s="47" t="s">
        <v>8</v>
      </c>
      <c r="F11" s="43" t="s">
        <v>15</v>
      </c>
      <c r="G11" s="48" t="s">
        <v>39</v>
      </c>
      <c r="H11" s="48" t="s">
        <v>18</v>
      </c>
      <c r="I11" s="48" t="s">
        <v>19</v>
      </c>
      <c r="J11" s="46" t="s">
        <v>40</v>
      </c>
      <c r="K11" s="48" t="s">
        <v>20</v>
      </c>
    </row>
    <row r="12" spans="1:11" ht="19.5" customHeight="1" hidden="1">
      <c r="A12" s="172">
        <v>2</v>
      </c>
      <c r="B12" s="166">
        <f>'пр.хода'!F26</f>
        <v>4</v>
      </c>
      <c r="C12" s="175" t="s">
        <v>21</v>
      </c>
      <c r="D12" s="177" t="str">
        <f>VLOOKUP(B12,'пр.взв.'!B7:E22,2,FALSE)</f>
        <v>MULADZE Dimitri</v>
      </c>
      <c r="E12" s="159">
        <f>VLOOKUP(B12,'пр.взв.'!B7:E22,3,FALSE)</f>
        <v>1986</v>
      </c>
      <c r="F12" s="159" t="str">
        <f>VLOOKUP(B12,'пр.взв.'!B7:E22,4,FALSE)</f>
        <v>GEO</v>
      </c>
      <c r="G12" s="155"/>
      <c r="H12" s="157"/>
      <c r="I12" s="155"/>
      <c r="J12" s="157"/>
      <c r="K12" s="58" t="s">
        <v>24</v>
      </c>
    </row>
    <row r="13" spans="1:11" ht="19.5" customHeight="1" hidden="1" thickBot="1">
      <c r="A13" s="173"/>
      <c r="B13" s="167"/>
      <c r="C13" s="176"/>
      <c r="D13" s="178"/>
      <c r="E13" s="160"/>
      <c r="F13" s="160"/>
      <c r="G13" s="156"/>
      <c r="H13" s="158"/>
      <c r="I13" s="156"/>
      <c r="J13" s="158"/>
      <c r="K13" s="59" t="s">
        <v>2</v>
      </c>
    </row>
    <row r="14" spans="1:11" ht="19.5" customHeight="1" hidden="1">
      <c r="A14" s="173"/>
      <c r="B14" s="166">
        <f>'пр.хода'!F30</f>
        <v>2</v>
      </c>
      <c r="C14" s="168" t="s">
        <v>22</v>
      </c>
      <c r="D14" s="179" t="str">
        <f>VLOOKUP(B14,'пр.взв.'!B7:E22,2,FALSE)</f>
        <v>SAMADOV Aghasif</v>
      </c>
      <c r="E14" s="163">
        <f>VLOOKUP(B14,'пр.взв.'!B7:E22,3,FALSE)</f>
        <v>1989</v>
      </c>
      <c r="F14" s="163" t="str">
        <f>VLOOKUP(B14,'пр.взв.'!B7:E22,4,FALSE)</f>
        <v>AZE</v>
      </c>
      <c r="G14" s="165"/>
      <c r="H14" s="157"/>
      <c r="I14" s="155"/>
      <c r="J14" s="157"/>
      <c r="K14" s="59" t="s">
        <v>25</v>
      </c>
    </row>
    <row r="15" spans="1:11" ht="19.5" customHeight="1" hidden="1" thickBot="1">
      <c r="A15" s="174"/>
      <c r="B15" s="167"/>
      <c r="C15" s="169"/>
      <c r="D15" s="178"/>
      <c r="E15" s="160"/>
      <c r="F15" s="160"/>
      <c r="G15" s="156"/>
      <c r="H15" s="158"/>
      <c r="I15" s="156"/>
      <c r="J15" s="158"/>
      <c r="K15" s="60"/>
    </row>
    <row r="16" spans="1:11" ht="19.5" customHeight="1" hidden="1">
      <c r="A16" s="52"/>
      <c r="B16" s="51"/>
      <c r="C16" s="53"/>
      <c r="D16" s="53"/>
      <c r="E16" s="53"/>
      <c r="F16" s="54"/>
      <c r="G16" s="51"/>
      <c r="H16" s="51"/>
      <c r="I16" s="55"/>
      <c r="J16" s="56"/>
      <c r="K16" s="12"/>
    </row>
    <row r="17" spans="1:11" ht="20.25" customHeight="1" thickBot="1">
      <c r="A17" s="180" t="s">
        <v>23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</row>
    <row r="18" spans="1:11" ht="26.25" thickBot="1">
      <c r="A18" s="45" t="s">
        <v>13</v>
      </c>
      <c r="B18" s="44" t="s">
        <v>6</v>
      </c>
      <c r="C18" s="46" t="s">
        <v>14</v>
      </c>
      <c r="D18" s="44" t="s">
        <v>7</v>
      </c>
      <c r="E18" s="47" t="s">
        <v>8</v>
      </c>
      <c r="F18" s="43" t="s">
        <v>15</v>
      </c>
      <c r="G18" s="48" t="s">
        <v>39</v>
      </c>
      <c r="H18" s="48" t="s">
        <v>18</v>
      </c>
      <c r="I18" s="48" t="s">
        <v>19</v>
      </c>
      <c r="J18" s="46" t="s">
        <v>40</v>
      </c>
      <c r="K18" s="48" t="s">
        <v>20</v>
      </c>
    </row>
    <row r="19" spans="1:11" ht="19.5" customHeight="1">
      <c r="A19" s="172"/>
      <c r="B19" s="166">
        <f>'пр.хода'!G8</f>
        <v>3</v>
      </c>
      <c r="C19" s="175" t="s">
        <v>21</v>
      </c>
      <c r="D19" s="177" t="str">
        <f>VLOOKUP(B19,'пр.взв.'!B7:E22,2,FALSE)</f>
        <v>AHMADOV Dzhambulat</v>
      </c>
      <c r="E19" s="159">
        <f>VLOOKUP(B19,'пр.взв.'!B7:E22,3,FALSE)</f>
        <v>1990</v>
      </c>
      <c r="F19" s="159" t="str">
        <f>VLOOKUP(B19,'пр.взв.'!B7:E22,4,FALSE)</f>
        <v>BLR</v>
      </c>
      <c r="G19" s="155"/>
      <c r="H19" s="157"/>
      <c r="I19" s="155"/>
      <c r="J19" s="157"/>
      <c r="K19" s="58" t="s">
        <v>24</v>
      </c>
    </row>
    <row r="20" spans="1:11" ht="19.5" customHeight="1" thickBot="1">
      <c r="A20" s="173"/>
      <c r="B20" s="167"/>
      <c r="C20" s="176"/>
      <c r="D20" s="178"/>
      <c r="E20" s="160"/>
      <c r="F20" s="160"/>
      <c r="G20" s="156"/>
      <c r="H20" s="158"/>
      <c r="I20" s="156"/>
      <c r="J20" s="158"/>
      <c r="K20" s="59" t="s">
        <v>2</v>
      </c>
    </row>
    <row r="21" spans="1:11" ht="19.5" customHeight="1">
      <c r="A21" s="173"/>
      <c r="B21" s="166">
        <f>'пр.хода'!G18</f>
        <v>8</v>
      </c>
      <c r="C21" s="168" t="s">
        <v>22</v>
      </c>
      <c r="D21" s="179" t="str">
        <f>VLOOKUP(B21,'пр.взв.'!B7:E22,2,FALSE)</f>
        <v>MONGUSH Albert</v>
      </c>
      <c r="E21" s="163">
        <f>VLOOKUP(B21,'пр.взв.'!B7:E22,3,FALSE)</f>
        <v>1989</v>
      </c>
      <c r="F21" s="163" t="str">
        <f>VLOOKUP(B21,'пр.взв.'!B7:E22,4,FALSE)</f>
        <v>RUS</v>
      </c>
      <c r="G21" s="165"/>
      <c r="H21" s="157"/>
      <c r="I21" s="155"/>
      <c r="J21" s="157"/>
      <c r="K21" s="59" t="s">
        <v>25</v>
      </c>
    </row>
    <row r="22" spans="1:11" ht="19.5" customHeight="1" thickBot="1">
      <c r="A22" s="174"/>
      <c r="B22" s="167"/>
      <c r="C22" s="169"/>
      <c r="D22" s="178"/>
      <c r="E22" s="160"/>
      <c r="F22" s="160"/>
      <c r="G22" s="156"/>
      <c r="H22" s="158"/>
      <c r="I22" s="156"/>
      <c r="J22" s="158"/>
      <c r="K22" s="60"/>
    </row>
    <row r="23" ht="19.5" customHeight="1"/>
    <row r="24" spans="1:11" ht="19.5" customHeight="1">
      <c r="A24" s="13" t="str">
        <f>'[1]реквизиты'!$A$8</f>
        <v>Chiaf referee</v>
      </c>
      <c r="B24" s="10"/>
      <c r="C24" s="10"/>
      <c r="D24" s="10"/>
      <c r="E24" s="2"/>
      <c r="F24" s="41"/>
      <c r="H24" s="154" t="str">
        <f>'[1]реквизиты'!$G$8</f>
        <v>A. Sheyko</v>
      </c>
      <c r="I24" s="154"/>
      <c r="J24" s="154"/>
      <c r="K24" t="str">
        <f>'[1]реквизиты'!$G$9</f>
        <v>/BLR/</v>
      </c>
    </row>
    <row r="25" spans="1:8" ht="19.5" customHeight="1">
      <c r="A25" s="10"/>
      <c r="B25" s="10"/>
      <c r="C25" s="10"/>
      <c r="D25" s="10"/>
      <c r="E25" s="2"/>
      <c r="F25" s="79"/>
      <c r="G25" s="2"/>
      <c r="H25" s="80"/>
    </row>
    <row r="26" spans="1:11" ht="15">
      <c r="A26" s="13" t="str">
        <f>'[1]реквизиты'!$A$10</f>
        <v>Chiaf  secretary</v>
      </c>
      <c r="C26" s="2"/>
      <c r="D26" s="2"/>
      <c r="E26" s="2"/>
      <c r="F26" s="2"/>
      <c r="H26" s="154" t="str">
        <f>'[1]реквизиты'!$G$10</f>
        <v>R. Zakirov</v>
      </c>
      <c r="I26" s="154"/>
      <c r="J26" s="154"/>
      <c r="K26" t="str">
        <f>'[1]реквизиты'!$G$11</f>
        <v>/RUS/</v>
      </c>
    </row>
  </sheetData>
  <sheetProtection/>
  <mergeCells count="64">
    <mergeCell ref="A1:K1"/>
    <mergeCell ref="A4:K4"/>
    <mergeCell ref="J14:J15"/>
    <mergeCell ref="A12:A15"/>
    <mergeCell ref="B12:B13"/>
    <mergeCell ref="C12:C13"/>
    <mergeCell ref="D12:D13"/>
    <mergeCell ref="B14:B15"/>
    <mergeCell ref="D14:D15"/>
    <mergeCell ref="H14:H15"/>
    <mergeCell ref="F21:F22"/>
    <mergeCell ref="G21:G22"/>
    <mergeCell ref="H21:H22"/>
    <mergeCell ref="E21:E22"/>
    <mergeCell ref="C14:C15"/>
    <mergeCell ref="I21:I22"/>
    <mergeCell ref="A17:K17"/>
    <mergeCell ref="A19:A22"/>
    <mergeCell ref="B19:B20"/>
    <mergeCell ref="C19:C20"/>
    <mergeCell ref="D19:D20"/>
    <mergeCell ref="J19:J20"/>
    <mergeCell ref="B21:B22"/>
    <mergeCell ref="C21:C22"/>
    <mergeCell ref="D21:D22"/>
    <mergeCell ref="H12:H13"/>
    <mergeCell ref="I19:I20"/>
    <mergeCell ref="E14:E15"/>
    <mergeCell ref="F14:F15"/>
    <mergeCell ref="G14:G15"/>
    <mergeCell ref="E19:E20"/>
    <mergeCell ref="F19:F20"/>
    <mergeCell ref="G19:G20"/>
    <mergeCell ref="E12:E13"/>
    <mergeCell ref="F12:F13"/>
    <mergeCell ref="G12:G13"/>
    <mergeCell ref="H8:H9"/>
    <mergeCell ref="B8:B9"/>
    <mergeCell ref="C8:C9"/>
    <mergeCell ref="D8:D9"/>
    <mergeCell ref="A6:A9"/>
    <mergeCell ref="B6:B7"/>
    <mergeCell ref="C6:C7"/>
    <mergeCell ref="D6:D7"/>
    <mergeCell ref="I8:I9"/>
    <mergeCell ref="J6:J7"/>
    <mergeCell ref="J8:J9"/>
    <mergeCell ref="E6:E7"/>
    <mergeCell ref="F6:F7"/>
    <mergeCell ref="G6:G7"/>
    <mergeCell ref="H6:H7"/>
    <mergeCell ref="E8:E9"/>
    <mergeCell ref="F8:F9"/>
    <mergeCell ref="G8:G9"/>
    <mergeCell ref="D2:J2"/>
    <mergeCell ref="H24:J24"/>
    <mergeCell ref="H26:J26"/>
    <mergeCell ref="I12:I13"/>
    <mergeCell ref="J12:J13"/>
    <mergeCell ref="I14:I15"/>
    <mergeCell ref="J21:J22"/>
    <mergeCell ref="H19:H20"/>
    <mergeCell ref="A3:K3"/>
    <mergeCell ref="I6:I7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zoomScalePageLayoutView="0" workbookViewId="0" topLeftCell="A4">
      <selection activeCell="C21" sqref="C2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83" t="s">
        <v>12</v>
      </c>
      <c r="B1" s="183"/>
      <c r="C1" s="183"/>
      <c r="D1" s="183"/>
      <c r="E1" s="183"/>
      <c r="F1" s="183"/>
    </row>
    <row r="2" spans="1:6" ht="28.5" customHeight="1">
      <c r="A2" s="182" t="str">
        <f>HYPERLINK('[1]реквизиты'!$A$2)</f>
        <v>the European SAMBO Championship
among men                                                                                            Чемпионат Европы по САМБО среди мужчин</v>
      </c>
      <c r="B2" s="182"/>
      <c r="C2" s="182"/>
      <c r="D2" s="182"/>
      <c r="E2" s="182"/>
      <c r="F2" s="182"/>
    </row>
    <row r="3" spans="1:10" ht="28.5" customHeight="1">
      <c r="A3" s="184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B3" s="184"/>
      <c r="C3" s="184"/>
      <c r="D3" s="184"/>
      <c r="E3" s="184"/>
      <c r="F3" s="184"/>
      <c r="G3" s="11"/>
      <c r="H3" s="11"/>
      <c r="I3" s="11"/>
      <c r="J3" s="12"/>
    </row>
    <row r="4" spans="1:10" ht="21.75" customHeight="1" thickBot="1">
      <c r="A4" s="186" t="s">
        <v>92</v>
      </c>
      <c r="B4" s="186"/>
      <c r="C4" s="186"/>
      <c r="D4" s="186"/>
      <c r="E4" s="186"/>
      <c r="F4" s="186"/>
      <c r="G4" s="11"/>
      <c r="H4" s="11"/>
      <c r="I4" s="11"/>
      <c r="J4" s="12"/>
    </row>
    <row r="5" spans="1:6" ht="12.75" customHeight="1">
      <c r="A5" s="187" t="s">
        <v>5</v>
      </c>
      <c r="B5" s="189" t="s">
        <v>6</v>
      </c>
      <c r="C5" s="187" t="s">
        <v>7</v>
      </c>
      <c r="D5" s="187" t="s">
        <v>32</v>
      </c>
      <c r="E5" s="187" t="s">
        <v>9</v>
      </c>
      <c r="F5" s="187" t="s">
        <v>10</v>
      </c>
    </row>
    <row r="6" spans="1:6" ht="12.75" customHeight="1" thickBot="1">
      <c r="A6" s="188" t="s">
        <v>5</v>
      </c>
      <c r="B6" s="190"/>
      <c r="C6" s="188" t="s">
        <v>7</v>
      </c>
      <c r="D6" s="188" t="s">
        <v>8</v>
      </c>
      <c r="E6" s="188" t="s">
        <v>9</v>
      </c>
      <c r="F6" s="188" t="s">
        <v>10</v>
      </c>
    </row>
    <row r="7" spans="1:6" ht="12.75" customHeight="1">
      <c r="A7" s="92" t="s">
        <v>54</v>
      </c>
      <c r="B7" s="84">
        <v>1</v>
      </c>
      <c r="C7" s="120" t="s">
        <v>55</v>
      </c>
      <c r="D7" s="87">
        <v>1991</v>
      </c>
      <c r="E7" s="87" t="s">
        <v>56</v>
      </c>
      <c r="F7" s="185"/>
    </row>
    <row r="8" spans="1:6" ht="12.75" customHeight="1">
      <c r="A8" s="93" t="s">
        <v>54</v>
      </c>
      <c r="B8" s="83" t="s">
        <v>45</v>
      </c>
      <c r="C8" s="121" t="s">
        <v>57</v>
      </c>
      <c r="D8" s="82"/>
      <c r="E8" s="122" t="s">
        <v>58</v>
      </c>
      <c r="F8" s="185"/>
    </row>
    <row r="9" spans="1:6" ht="12.75" customHeight="1">
      <c r="A9" s="92" t="s">
        <v>59</v>
      </c>
      <c r="B9" s="126">
        <v>2</v>
      </c>
      <c r="C9" s="120" t="s">
        <v>60</v>
      </c>
      <c r="D9" s="87">
        <v>1989</v>
      </c>
      <c r="E9" s="87" t="s">
        <v>61</v>
      </c>
      <c r="F9" s="185"/>
    </row>
    <row r="10" spans="1:6" ht="12.75" customHeight="1">
      <c r="A10" s="93" t="s">
        <v>59</v>
      </c>
      <c r="B10" s="83" t="s">
        <v>46</v>
      </c>
      <c r="C10" s="121" t="s">
        <v>93</v>
      </c>
      <c r="D10" s="82"/>
      <c r="E10" s="82" t="s">
        <v>62</v>
      </c>
      <c r="F10" s="185"/>
    </row>
    <row r="11" spans="1:6" ht="12.75" customHeight="1">
      <c r="A11" s="92" t="s">
        <v>63</v>
      </c>
      <c r="B11" s="84">
        <v>3</v>
      </c>
      <c r="C11" s="120" t="s">
        <v>64</v>
      </c>
      <c r="D11" s="87">
        <v>1990</v>
      </c>
      <c r="E11" s="87" t="s">
        <v>65</v>
      </c>
      <c r="F11" s="185"/>
    </row>
    <row r="12" spans="1:6" ht="15" customHeight="1">
      <c r="A12" s="123" t="s">
        <v>63</v>
      </c>
      <c r="B12" s="83" t="s">
        <v>47</v>
      </c>
      <c r="C12" s="121" t="s">
        <v>66</v>
      </c>
      <c r="D12" s="82"/>
      <c r="E12" s="82" t="s">
        <v>67</v>
      </c>
      <c r="F12" s="185"/>
    </row>
    <row r="13" spans="1:6" ht="12.75" customHeight="1">
      <c r="A13" s="92" t="s">
        <v>68</v>
      </c>
      <c r="B13" s="84">
        <v>4</v>
      </c>
      <c r="C13" s="120" t="s">
        <v>69</v>
      </c>
      <c r="D13" s="87">
        <v>1986</v>
      </c>
      <c r="E13" s="87" t="s">
        <v>70</v>
      </c>
      <c r="F13" s="185"/>
    </row>
    <row r="14" spans="1:6" ht="15" customHeight="1">
      <c r="A14" s="93" t="s">
        <v>68</v>
      </c>
      <c r="B14" s="83" t="s">
        <v>48</v>
      </c>
      <c r="C14" s="121" t="s">
        <v>71</v>
      </c>
      <c r="D14" s="82"/>
      <c r="E14" s="82" t="s">
        <v>72</v>
      </c>
      <c r="F14" s="185"/>
    </row>
    <row r="15" spans="1:6" ht="15" customHeight="1">
      <c r="A15" s="92" t="s">
        <v>73</v>
      </c>
      <c r="B15" s="84">
        <v>5</v>
      </c>
      <c r="C15" s="120" t="s">
        <v>74</v>
      </c>
      <c r="D15" s="87">
        <v>1986</v>
      </c>
      <c r="E15" s="87" t="s">
        <v>75</v>
      </c>
      <c r="F15" s="185"/>
    </row>
    <row r="16" spans="1:6" ht="15.75" customHeight="1">
      <c r="A16" s="93" t="s">
        <v>73</v>
      </c>
      <c r="B16" s="83" t="s">
        <v>49</v>
      </c>
      <c r="C16" s="121" t="s">
        <v>76</v>
      </c>
      <c r="D16" s="82"/>
      <c r="E16" s="82" t="s">
        <v>77</v>
      </c>
      <c r="F16" s="185"/>
    </row>
    <row r="17" spans="1:6" ht="12.75" customHeight="1">
      <c r="A17" s="92" t="s">
        <v>78</v>
      </c>
      <c r="B17" s="84">
        <v>6</v>
      </c>
      <c r="C17" s="120" t="s">
        <v>79</v>
      </c>
      <c r="D17" s="87"/>
      <c r="E17" s="87" t="s">
        <v>80</v>
      </c>
      <c r="F17" s="185"/>
    </row>
    <row r="18" spans="1:6" ht="15" customHeight="1">
      <c r="A18" s="93" t="s">
        <v>78</v>
      </c>
      <c r="B18" s="83" t="s">
        <v>50</v>
      </c>
      <c r="C18" s="121" t="s">
        <v>81</v>
      </c>
      <c r="D18" s="82"/>
      <c r="E18" s="82" t="s">
        <v>82</v>
      </c>
      <c r="F18" s="185"/>
    </row>
    <row r="19" spans="1:6" ht="12.75" customHeight="1">
      <c r="A19" s="124" t="s">
        <v>83</v>
      </c>
      <c r="B19" s="84">
        <v>7</v>
      </c>
      <c r="C19" s="120" t="s">
        <v>94</v>
      </c>
      <c r="D19" s="87">
        <v>1988</v>
      </c>
      <c r="E19" s="87" t="s">
        <v>84</v>
      </c>
      <c r="F19" s="185"/>
    </row>
    <row r="20" spans="1:6" ht="15" customHeight="1">
      <c r="A20" s="123" t="s">
        <v>83</v>
      </c>
      <c r="B20" s="83" t="s">
        <v>51</v>
      </c>
      <c r="C20" s="121" t="s">
        <v>85</v>
      </c>
      <c r="D20" s="125"/>
      <c r="E20" s="122" t="s">
        <v>86</v>
      </c>
      <c r="F20" s="185"/>
    </row>
    <row r="21" spans="1:6" ht="12.75" customHeight="1">
      <c r="A21" s="124" t="s">
        <v>87</v>
      </c>
      <c r="B21" s="84">
        <v>8</v>
      </c>
      <c r="C21" s="120" t="s">
        <v>88</v>
      </c>
      <c r="D21" s="87">
        <v>1989</v>
      </c>
      <c r="E21" s="87" t="s">
        <v>89</v>
      </c>
      <c r="F21" s="185"/>
    </row>
    <row r="22" spans="1:6" ht="15" customHeight="1">
      <c r="A22" s="93" t="s">
        <v>87</v>
      </c>
      <c r="B22" s="83" t="s">
        <v>52</v>
      </c>
      <c r="C22" s="121" t="s">
        <v>90</v>
      </c>
      <c r="D22" s="82"/>
      <c r="E22" s="119" t="s">
        <v>91</v>
      </c>
      <c r="F22" s="185"/>
    </row>
    <row r="24" ht="15" customHeight="1"/>
    <row r="25" spans="5:6" ht="12.75">
      <c r="E25" s="7"/>
      <c r="F25" s="7"/>
    </row>
    <row r="26" spans="1:6" ht="24" customHeight="1">
      <c r="A26" s="13" t="str">
        <f>HYPERLINK('[1]реквизиты'!$A$11)</f>
        <v>Гл. секретарь</v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4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18">
    <mergeCell ref="F13:F14"/>
    <mergeCell ref="A4:F4"/>
    <mergeCell ref="E5:E6"/>
    <mergeCell ref="F5:F6"/>
    <mergeCell ref="A5:A6"/>
    <mergeCell ref="B5:B6"/>
    <mergeCell ref="C5:C6"/>
    <mergeCell ref="D5:D6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zoomScalePageLayoutView="0" workbookViewId="0" topLeftCell="A1">
      <selection activeCell="C3" sqref="C3:J3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07" t="str">
        <f>HYPERLINK('[1]реквизиты'!$A$2)</f>
        <v>the European SAMBO Championship
among men                                                                                            Чемпионат Европы по САМБО среди мужчин</v>
      </c>
      <c r="D1" s="208"/>
      <c r="E1" s="208"/>
      <c r="F1" s="208"/>
      <c r="G1" s="208"/>
      <c r="H1" s="208"/>
      <c r="I1" s="208"/>
      <c r="J1" s="209"/>
      <c r="K1" s="33"/>
      <c r="L1" s="33"/>
      <c r="M1" s="33"/>
      <c r="N1" s="33"/>
      <c r="O1" s="33"/>
      <c r="P1" s="33"/>
      <c r="Q1" s="33"/>
      <c r="R1" s="3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1"/>
      <c r="B2" s="31"/>
      <c r="C2" s="210">
        <f>HYPERLINK('[2]ИТ.ПР'!$A$8)</f>
      </c>
      <c r="D2" s="210"/>
      <c r="E2" s="210"/>
      <c r="F2" s="210"/>
      <c r="G2" s="210"/>
      <c r="H2" s="210"/>
      <c r="I2" s="210"/>
      <c r="J2" s="210"/>
      <c r="K2" s="39"/>
      <c r="L2" s="39"/>
      <c r="M2" s="39"/>
      <c r="N2" s="39"/>
      <c r="O2" s="39"/>
      <c r="P2" s="39"/>
      <c r="Q2" s="39"/>
      <c r="R2" s="39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0"/>
      <c r="B3" s="40"/>
      <c r="C3" s="211" t="str">
        <f>HYPERLINK('пр.взв.'!A4)</f>
        <v>Weight category 52 кg.                             Весовая категория  52 кг</v>
      </c>
      <c r="D3" s="212"/>
      <c r="E3" s="212"/>
      <c r="F3" s="212"/>
      <c r="G3" s="212"/>
      <c r="H3" s="212"/>
      <c r="I3" s="212"/>
      <c r="J3" s="213"/>
      <c r="K3" s="40"/>
      <c r="L3" s="40"/>
      <c r="M3" s="40"/>
    </row>
    <row r="4" spans="1:13" ht="16.5" thickBot="1">
      <c r="A4" s="206" t="s">
        <v>0</v>
      </c>
      <c r="B4" s="206"/>
      <c r="E4" s="19"/>
      <c r="F4" s="19"/>
      <c r="G4" s="19"/>
      <c r="H4" s="19"/>
      <c r="I4" s="19"/>
      <c r="J4" s="19"/>
      <c r="K4" s="19"/>
      <c r="L4" s="19"/>
      <c r="M4" s="19"/>
    </row>
    <row r="5" spans="1:13" ht="15" customHeight="1" thickBot="1">
      <c r="A5" s="201">
        <v>1</v>
      </c>
      <c r="B5" s="202" t="str">
        <f>VLOOKUP(A5,'пр.взв.'!B7:C22,2,FALSE)</f>
        <v>KIRAKOSYAN Tigran</v>
      </c>
      <c r="C5" s="203">
        <f>VLOOKUP(B5,'пр.взв.'!C7:D22,2,FALSE)</f>
        <v>1991</v>
      </c>
      <c r="D5" s="204" t="str">
        <f>VLOOKUP(A5,'пр.взв.'!B5:E20,4,FALSE)</f>
        <v>ARM</v>
      </c>
      <c r="E5" s="19"/>
      <c r="F5" s="19"/>
      <c r="G5" s="19"/>
      <c r="H5" s="19"/>
      <c r="I5" s="19"/>
      <c r="J5" s="19"/>
      <c r="K5" s="19"/>
      <c r="L5" s="19"/>
      <c r="M5" s="19"/>
    </row>
    <row r="6" spans="1:13" ht="15" customHeight="1">
      <c r="A6" s="198"/>
      <c r="B6" s="199"/>
      <c r="C6" s="200"/>
      <c r="D6" s="205"/>
      <c r="E6" s="214"/>
      <c r="F6" s="19"/>
      <c r="G6" s="24"/>
      <c r="H6" s="21"/>
      <c r="I6" s="19"/>
      <c r="J6" s="35"/>
      <c r="K6" s="35"/>
      <c r="L6" s="35"/>
      <c r="M6" s="19"/>
    </row>
    <row r="7" spans="1:13" ht="15" customHeight="1" thickBot="1">
      <c r="A7" s="191">
        <v>5</v>
      </c>
      <c r="B7" s="193" t="str">
        <f>VLOOKUP(A7,'пр.взв.'!B9:C24,2,FALSE)</f>
        <v>OLSHANSKYY Yevhen</v>
      </c>
      <c r="C7" s="195">
        <f>VLOOKUP(B7,'пр.взв.'!C9:D24,2,FALSE)</f>
        <v>1986</v>
      </c>
      <c r="D7" s="197" t="str">
        <f>VLOOKUP(A7,'пр.взв.'!B5:E20,4,FALSE)</f>
        <v>UKR</v>
      </c>
      <c r="E7" s="215"/>
      <c r="F7" s="20"/>
      <c r="G7" s="23"/>
      <c r="H7" s="21"/>
      <c r="I7" s="19"/>
      <c r="J7" s="35"/>
      <c r="K7" s="35"/>
      <c r="L7" s="35"/>
      <c r="M7" s="19"/>
    </row>
    <row r="8" spans="1:13" ht="15" customHeight="1" thickBot="1">
      <c r="A8" s="198"/>
      <c r="B8" s="199"/>
      <c r="C8" s="200"/>
      <c r="D8" s="196"/>
      <c r="E8" s="19"/>
      <c r="F8" s="21"/>
      <c r="G8" s="214"/>
      <c r="H8" s="25"/>
      <c r="I8" s="19"/>
      <c r="J8" s="19"/>
      <c r="K8" s="19"/>
      <c r="L8" s="19"/>
      <c r="M8" s="19"/>
    </row>
    <row r="9" spans="1:13" ht="15" customHeight="1" thickBot="1">
      <c r="A9" s="201">
        <v>3</v>
      </c>
      <c r="B9" s="202" t="str">
        <f>VLOOKUP(A9,'пр.взв.'!B11:C26,2,FALSE)</f>
        <v>AHMADOV Dzhambulat</v>
      </c>
      <c r="C9" s="203">
        <f>VLOOKUP(B9,'пр.взв.'!C11:D26,2,FALSE)</f>
        <v>1990</v>
      </c>
      <c r="D9" s="204" t="str">
        <f>VLOOKUP(A9,'пр.взв.'!B5:E20,4,FALSE)</f>
        <v>BLR</v>
      </c>
      <c r="E9" s="19"/>
      <c r="F9" s="21"/>
      <c r="G9" s="215"/>
      <c r="H9" s="2"/>
      <c r="I9" s="23"/>
      <c r="J9" s="21"/>
      <c r="K9" s="19"/>
      <c r="L9" s="19"/>
      <c r="M9" s="19"/>
    </row>
    <row r="10" spans="1:13" ht="15" customHeight="1">
      <c r="A10" s="198"/>
      <c r="B10" s="199"/>
      <c r="C10" s="200"/>
      <c r="D10" s="205"/>
      <c r="E10" s="214"/>
      <c r="F10" s="22"/>
      <c r="G10" s="23"/>
      <c r="H10" s="21"/>
      <c r="I10" s="23"/>
      <c r="J10" s="21"/>
      <c r="K10" s="19"/>
      <c r="L10" s="19"/>
      <c r="M10" s="19"/>
    </row>
    <row r="11" spans="1:13" ht="15" customHeight="1" thickBot="1">
      <c r="A11" s="191">
        <v>7</v>
      </c>
      <c r="B11" s="193" t="str">
        <f>VLOOKUP(A11,'пр.взв.'!B13:C28,2,FALSE)</f>
        <v>LUNGU Dumitru</v>
      </c>
      <c r="C11" s="195">
        <f>VLOOKUP(B11,'пр.взв.'!C13:D28,2,FALSE)</f>
        <v>1988</v>
      </c>
      <c r="D11" s="197" t="str">
        <f>VLOOKUP(A11,'пр.взв.'!B5:E20,4,FALSE)</f>
        <v>MDA</v>
      </c>
      <c r="E11" s="215"/>
      <c r="F11" s="19"/>
      <c r="G11" s="24"/>
      <c r="H11" s="21"/>
      <c r="I11" s="23"/>
      <c r="J11" s="21"/>
      <c r="K11" s="19"/>
      <c r="L11" s="19"/>
      <c r="M11" s="19"/>
    </row>
    <row r="12" spans="1:13" ht="15" customHeight="1" thickBot="1">
      <c r="A12" s="192"/>
      <c r="B12" s="194"/>
      <c r="C12" s="196"/>
      <c r="D12" s="196"/>
      <c r="E12" s="19"/>
      <c r="F12" s="19"/>
      <c r="G12" s="24"/>
      <c r="H12" s="21"/>
      <c r="I12" s="23"/>
      <c r="J12" s="21"/>
      <c r="K12" s="19"/>
      <c r="L12" s="19"/>
      <c r="M12" s="19"/>
    </row>
    <row r="13" spans="1:13" ht="15" customHeight="1" thickBot="1">
      <c r="A13" s="68"/>
      <c r="B13" s="68"/>
      <c r="C13" s="68"/>
      <c r="D13" s="69"/>
      <c r="E13" s="19"/>
      <c r="F13" s="19"/>
      <c r="G13" s="19"/>
      <c r="H13" s="19"/>
      <c r="I13" s="23"/>
      <c r="J13" s="21"/>
      <c r="K13" s="19"/>
      <c r="L13" s="19"/>
      <c r="M13" s="19"/>
    </row>
    <row r="14" spans="1:13" ht="15" customHeight="1">
      <c r="A14" s="70"/>
      <c r="B14" s="69"/>
      <c r="C14" s="69"/>
      <c r="D14" s="69"/>
      <c r="E14" s="19"/>
      <c r="F14" s="19"/>
      <c r="G14" s="19"/>
      <c r="H14" s="19"/>
      <c r="I14" s="214"/>
      <c r="J14" s="32"/>
      <c r="K14" s="22"/>
      <c r="L14" s="22"/>
      <c r="M14" s="19"/>
    </row>
    <row r="15" spans="1:10" ht="15" customHeight="1" thickBot="1">
      <c r="A15" s="206" t="s">
        <v>3</v>
      </c>
      <c r="B15" s="206"/>
      <c r="C15" s="69"/>
      <c r="D15" s="69"/>
      <c r="E15" s="19"/>
      <c r="F15" s="19"/>
      <c r="G15" s="19"/>
      <c r="H15" s="19"/>
      <c r="I15" s="215"/>
      <c r="J15" s="2"/>
    </row>
    <row r="16" spans="1:10" ht="15" customHeight="1" thickBot="1">
      <c r="A16" s="201">
        <v>2</v>
      </c>
      <c r="B16" s="202" t="str">
        <f>VLOOKUP(A16,'пр.взв.'!B7:C22,2,FALSE)</f>
        <v>SAMADOV Aghasif</v>
      </c>
      <c r="C16" s="203">
        <f>VLOOKUP(B16,'пр.взв.'!C7:D22,2,FALSE)</f>
        <v>1989</v>
      </c>
      <c r="D16" s="204" t="str">
        <f>VLOOKUP(A16,'пр.взв.'!B6:E21,4,FALSE)</f>
        <v>AZE</v>
      </c>
      <c r="E16" s="19"/>
      <c r="F16" s="19"/>
      <c r="G16" s="19"/>
      <c r="H16" s="19"/>
      <c r="I16" s="29"/>
      <c r="J16" s="2"/>
    </row>
    <row r="17" spans="1:10" ht="15" customHeight="1">
      <c r="A17" s="198"/>
      <c r="B17" s="199"/>
      <c r="C17" s="200"/>
      <c r="D17" s="205"/>
      <c r="E17" s="214"/>
      <c r="F17" s="19"/>
      <c r="G17" s="24"/>
      <c r="H17" s="21"/>
      <c r="I17" s="29"/>
      <c r="J17" s="2"/>
    </row>
    <row r="18" spans="1:10" ht="15" customHeight="1" thickBot="1">
      <c r="A18" s="191">
        <v>6</v>
      </c>
      <c r="B18" s="193" t="str">
        <f>VLOOKUP(A18,'пр.взв.'!B9:C24,2,FALSE)</f>
        <v>ANGEL CARRIZO</v>
      </c>
      <c r="C18" s="195">
        <f>VLOOKUP(B18,'пр.взв.'!C9:D24,2,FALSE)</f>
        <v>0</v>
      </c>
      <c r="D18" s="197" t="str">
        <f>VLOOKUP(A18,'пр.взв.'!B6:E21,4,FALSE)</f>
        <v>SPA</v>
      </c>
      <c r="E18" s="215"/>
      <c r="F18" s="20"/>
      <c r="G18" s="23"/>
      <c r="H18" s="21"/>
      <c r="I18" s="29"/>
      <c r="J18" s="2"/>
    </row>
    <row r="19" spans="1:10" ht="15" customHeight="1" thickBot="1">
      <c r="A19" s="198"/>
      <c r="B19" s="199"/>
      <c r="C19" s="200"/>
      <c r="D19" s="196"/>
      <c r="E19" s="19"/>
      <c r="F19" s="21"/>
      <c r="G19" s="214"/>
      <c r="H19" s="25"/>
      <c r="I19" s="29"/>
      <c r="J19" s="2"/>
    </row>
    <row r="20" spans="1:8" ht="15" customHeight="1" thickBot="1">
      <c r="A20" s="201">
        <v>4</v>
      </c>
      <c r="B20" s="202" t="str">
        <f>VLOOKUP(A20,'пр.взв.'!B11:C26,2,FALSE)</f>
        <v>MULADZE Dimitri</v>
      </c>
      <c r="C20" s="203">
        <f>VLOOKUP(B20,'пр.взв.'!C11:D26,2,FALSE)</f>
        <v>1986</v>
      </c>
      <c r="D20" s="204" t="str">
        <f>VLOOKUP(A20,'пр.взв.'!B6:E21,4,FALSE)</f>
        <v>GEO</v>
      </c>
      <c r="E20" s="19"/>
      <c r="F20" s="21"/>
      <c r="G20" s="215"/>
      <c r="H20" s="2"/>
    </row>
    <row r="21" spans="1:8" ht="15" customHeight="1">
      <c r="A21" s="198"/>
      <c r="B21" s="199"/>
      <c r="C21" s="200"/>
      <c r="D21" s="205"/>
      <c r="E21" s="214"/>
      <c r="F21" s="22"/>
      <c r="G21" s="23"/>
      <c r="H21" s="21"/>
    </row>
    <row r="22" spans="1:8" ht="15" customHeight="1" thickBot="1">
      <c r="A22" s="191">
        <v>8</v>
      </c>
      <c r="B22" s="193" t="str">
        <f>VLOOKUP(A22,'пр.взв.'!B13:C28,2,FALSE)</f>
        <v>MONGUSH Albert</v>
      </c>
      <c r="C22" s="195">
        <f>VLOOKUP(B22,'пр.взв.'!C13:D28,2,FALSE)</f>
        <v>1989</v>
      </c>
      <c r="D22" s="197" t="str">
        <f>VLOOKUP(A22,'пр.взв.'!B6:E21,4,FALSE)</f>
        <v>RUS</v>
      </c>
      <c r="E22" s="215"/>
      <c r="F22" s="19"/>
      <c r="G22" s="24"/>
      <c r="H22" s="21"/>
    </row>
    <row r="23" spans="1:8" ht="15" customHeight="1" thickBot="1">
      <c r="A23" s="192"/>
      <c r="B23" s="194"/>
      <c r="C23" s="196"/>
      <c r="D23" s="196"/>
      <c r="E23" s="19"/>
      <c r="F23" s="19"/>
      <c r="G23" s="24"/>
      <c r="H23" s="21"/>
    </row>
    <row r="26" spans="1:7" ht="12.75">
      <c r="A26" s="9" t="s">
        <v>1</v>
      </c>
      <c r="G26" s="9" t="s">
        <v>11</v>
      </c>
    </row>
    <row r="28" spans="2:8" ht="12.75">
      <c r="B28" s="26"/>
      <c r="H28" s="26"/>
    </row>
    <row r="29" spans="2:8" ht="12.75">
      <c r="B29" s="27"/>
      <c r="H29" s="27"/>
    </row>
    <row r="30" spans="2:13" ht="12.75">
      <c r="B30" s="27"/>
      <c r="C30" s="6"/>
      <c r="D30" s="6"/>
      <c r="E30" s="2"/>
      <c r="F30" s="2"/>
      <c r="G30" s="2"/>
      <c r="H30" s="27"/>
      <c r="I30" s="6"/>
      <c r="J30" s="6"/>
      <c r="K30" s="6"/>
      <c r="L30" s="2"/>
      <c r="M30" s="2"/>
    </row>
    <row r="31" spans="2:13" ht="12.75">
      <c r="B31" s="28"/>
      <c r="C31" s="2"/>
      <c r="D31" s="2"/>
      <c r="E31" s="2"/>
      <c r="F31" s="2"/>
      <c r="G31" s="2"/>
      <c r="H31" s="28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 t="str">
        <f>HYPERLINK('[1]реквизиты'!$A$11)</f>
        <v>Гл. секретарь</v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4">
        <f>HYPERLINK('[1]реквизиты'!$A$13)</f>
      </c>
      <c r="D39" s="10"/>
      <c r="E39" s="17"/>
      <c r="F39" s="34"/>
      <c r="G39" s="1"/>
      <c r="H39" s="1"/>
      <c r="I39" s="14">
        <f>HYPERLINK('[1]реквизиты'!$G$13)</f>
      </c>
      <c r="J39" s="2"/>
      <c r="K39" s="18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0"/>
      <c r="M40" s="30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0"/>
    </row>
    <row r="42" spans="5:13" ht="12.75">
      <c r="E42" s="2"/>
      <c r="F42" s="2"/>
      <c r="G42" s="12"/>
      <c r="H42" s="12"/>
      <c r="I42" s="12"/>
      <c r="J42" s="12"/>
      <c r="K42" s="12"/>
      <c r="M42" s="30"/>
    </row>
    <row r="43" spans="5:13" ht="12.75">
      <c r="E43" s="2"/>
      <c r="F43" s="2"/>
      <c r="G43" s="12"/>
      <c r="H43" s="12"/>
      <c r="I43" s="12"/>
      <c r="J43" s="12"/>
      <c r="K43" s="12"/>
      <c r="L43" s="30"/>
      <c r="M43" s="30"/>
    </row>
  </sheetData>
  <sheetProtection/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C16:C17"/>
    <mergeCell ref="A7:A8"/>
    <mergeCell ref="B7:B8"/>
    <mergeCell ref="C7:C8"/>
    <mergeCell ref="D7:D8"/>
    <mergeCell ref="A9:A10"/>
    <mergeCell ref="B9:B10"/>
    <mergeCell ref="C9:C10"/>
    <mergeCell ref="D9:D10"/>
    <mergeCell ref="C20:C21"/>
    <mergeCell ref="D20:D21"/>
    <mergeCell ref="D16:D17"/>
    <mergeCell ref="A11:A12"/>
    <mergeCell ref="B11:B12"/>
    <mergeCell ref="C11:C12"/>
    <mergeCell ref="D11:D12"/>
    <mergeCell ref="A16:A17"/>
    <mergeCell ref="A15:B15"/>
    <mergeCell ref="B16:B17"/>
    <mergeCell ref="A22:A23"/>
    <mergeCell ref="B22:B23"/>
    <mergeCell ref="C22:C23"/>
    <mergeCell ref="D22:D23"/>
    <mergeCell ref="A18:A19"/>
    <mergeCell ref="B18:B19"/>
    <mergeCell ref="C18:C19"/>
    <mergeCell ref="D18:D19"/>
    <mergeCell ref="A20:A21"/>
    <mergeCell ref="B20:B2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zoomScalePageLayoutView="0" workbookViewId="0" topLeftCell="D1">
      <selection activeCell="J19" sqref="J15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20" t="s">
        <v>27</v>
      </c>
      <c r="C1" s="220"/>
      <c r="D1" s="220"/>
      <c r="E1" s="220"/>
      <c r="F1" s="220"/>
      <c r="G1" s="220"/>
      <c r="H1" s="220"/>
      <c r="I1" s="220"/>
      <c r="J1" s="61"/>
      <c r="K1" s="220" t="s">
        <v>27</v>
      </c>
      <c r="L1" s="220"/>
      <c r="M1" s="220"/>
      <c r="N1" s="220"/>
      <c r="O1" s="220"/>
      <c r="P1" s="220"/>
      <c r="Q1" s="220"/>
      <c r="R1" s="220"/>
    </row>
    <row r="2" spans="2:18" ht="24.75" customHeight="1">
      <c r="B2" s="255" t="str">
        <f>HYPERLINK('пр.взв.'!A4)</f>
        <v>Weight category 52 кg.                             Весовая категория  52 кг</v>
      </c>
      <c r="C2" s="256"/>
      <c r="D2" s="256"/>
      <c r="E2" s="256"/>
      <c r="F2" s="256"/>
      <c r="G2" s="256"/>
      <c r="H2" s="256"/>
      <c r="I2" s="256"/>
      <c r="J2" s="62"/>
      <c r="K2" s="255" t="str">
        <f>HYPERLINK('пр.взв.'!A4)</f>
        <v>Weight category 52 кg.                             Весовая категория  52 кг</v>
      </c>
      <c r="L2" s="256"/>
      <c r="M2" s="256"/>
      <c r="N2" s="256"/>
      <c r="O2" s="256"/>
      <c r="P2" s="256"/>
      <c r="Q2" s="256"/>
      <c r="R2" s="256"/>
    </row>
    <row r="3" spans="2:18" ht="24.75" customHeight="1" thickBot="1">
      <c r="B3" s="63" t="s">
        <v>2</v>
      </c>
      <c r="C3" s="65" t="s">
        <v>33</v>
      </c>
      <c r="D3" s="67" t="s">
        <v>28</v>
      </c>
      <c r="E3" s="64"/>
      <c r="F3" s="63"/>
      <c r="G3" s="64"/>
      <c r="H3" s="64"/>
      <c r="I3" s="64"/>
      <c r="J3" s="64"/>
      <c r="K3" s="63" t="s">
        <v>3</v>
      </c>
      <c r="L3" s="65" t="s">
        <v>33</v>
      </c>
      <c r="M3" s="67" t="s">
        <v>28</v>
      </c>
      <c r="N3" s="64"/>
      <c r="O3" s="63"/>
      <c r="P3" s="64"/>
      <c r="Q3" s="64"/>
      <c r="R3" s="64"/>
    </row>
    <row r="4" spans="1:18" ht="12.75" customHeight="1">
      <c r="A4" s="159" t="s">
        <v>31</v>
      </c>
      <c r="B4" s="221" t="s">
        <v>6</v>
      </c>
      <c r="C4" s="223" t="s">
        <v>7</v>
      </c>
      <c r="D4" s="223" t="s">
        <v>8</v>
      </c>
      <c r="E4" s="223" t="s">
        <v>15</v>
      </c>
      <c r="F4" s="225" t="s">
        <v>16</v>
      </c>
      <c r="G4" s="226" t="s">
        <v>18</v>
      </c>
      <c r="H4" s="228" t="s">
        <v>19</v>
      </c>
      <c r="I4" s="230" t="s">
        <v>17</v>
      </c>
      <c r="J4" s="159" t="s">
        <v>31</v>
      </c>
      <c r="K4" s="221" t="s">
        <v>6</v>
      </c>
      <c r="L4" s="223" t="s">
        <v>7</v>
      </c>
      <c r="M4" s="223" t="s">
        <v>8</v>
      </c>
      <c r="N4" s="223" t="s">
        <v>15</v>
      </c>
      <c r="O4" s="225" t="s">
        <v>16</v>
      </c>
      <c r="P4" s="226" t="s">
        <v>18</v>
      </c>
      <c r="Q4" s="228" t="s">
        <v>19</v>
      </c>
      <c r="R4" s="230" t="s">
        <v>17</v>
      </c>
    </row>
    <row r="5" spans="1:18" ht="12.75" customHeight="1" thickBot="1">
      <c r="A5" s="160"/>
      <c r="B5" s="222" t="s">
        <v>6</v>
      </c>
      <c r="C5" s="224" t="s">
        <v>7</v>
      </c>
      <c r="D5" s="224" t="s">
        <v>8</v>
      </c>
      <c r="E5" s="224" t="s">
        <v>15</v>
      </c>
      <c r="F5" s="224" t="s">
        <v>16</v>
      </c>
      <c r="G5" s="227"/>
      <c r="H5" s="229"/>
      <c r="I5" s="162" t="s">
        <v>17</v>
      </c>
      <c r="J5" s="160"/>
      <c r="K5" s="222" t="s">
        <v>6</v>
      </c>
      <c r="L5" s="224" t="s">
        <v>7</v>
      </c>
      <c r="M5" s="224" t="s">
        <v>8</v>
      </c>
      <c r="N5" s="224" t="s">
        <v>15</v>
      </c>
      <c r="O5" s="224" t="s">
        <v>16</v>
      </c>
      <c r="P5" s="227"/>
      <c r="Q5" s="229"/>
      <c r="R5" s="162" t="s">
        <v>17</v>
      </c>
    </row>
    <row r="6" spans="1:18" ht="12.75" customHeight="1">
      <c r="A6" s="216">
        <v>1</v>
      </c>
      <c r="B6" s="237">
        <v>1</v>
      </c>
      <c r="C6" s="239" t="str">
        <f>VLOOKUP(B6,'пр.взв.'!B7:E22,2,FALSE)</f>
        <v>KIRAKOSYAN Tigran</v>
      </c>
      <c r="D6" s="241">
        <f>VLOOKUP(B6,'пр.взв.'!B7:F22,3,FALSE)</f>
        <v>1991</v>
      </c>
      <c r="E6" s="241" t="str">
        <f>VLOOKUP(B6,'пр.взв.'!B7:E22,4,FALSE)</f>
        <v>ARM</v>
      </c>
      <c r="F6" s="231"/>
      <c r="G6" s="233"/>
      <c r="H6" s="234"/>
      <c r="I6" s="235"/>
      <c r="J6" s="216">
        <v>3</v>
      </c>
      <c r="K6" s="237">
        <v>2</v>
      </c>
      <c r="L6" s="239" t="str">
        <f>VLOOKUP(K6,'пр.взв.'!B7:E22,2,FALSE)</f>
        <v>SAMADOV Aghasif</v>
      </c>
      <c r="M6" s="241">
        <f>VLOOKUP(K6,'пр.взв.'!B7:F22,3,FALSE)</f>
        <v>1989</v>
      </c>
      <c r="N6" s="241" t="str">
        <f>VLOOKUP(K6,'пр.взв.'!B7:E22,4,FALSE)</f>
        <v>AZE</v>
      </c>
      <c r="O6" s="231"/>
      <c r="P6" s="233"/>
      <c r="Q6" s="234"/>
      <c r="R6" s="235"/>
    </row>
    <row r="7" spans="1:18" ht="12.75" customHeight="1">
      <c r="A7" s="217"/>
      <c r="B7" s="238"/>
      <c r="C7" s="240"/>
      <c r="D7" s="232"/>
      <c r="E7" s="232"/>
      <c r="F7" s="232"/>
      <c r="G7" s="232"/>
      <c r="H7" s="185"/>
      <c r="I7" s="236"/>
      <c r="J7" s="217"/>
      <c r="K7" s="238"/>
      <c r="L7" s="240"/>
      <c r="M7" s="232"/>
      <c r="N7" s="232"/>
      <c r="O7" s="232"/>
      <c r="P7" s="232"/>
      <c r="Q7" s="185"/>
      <c r="R7" s="236"/>
    </row>
    <row r="8" spans="1:18" ht="12.75" customHeight="1">
      <c r="A8" s="217"/>
      <c r="B8" s="246">
        <v>5</v>
      </c>
      <c r="C8" s="248" t="str">
        <f>VLOOKUP(B8,'пр.взв.'!B7:E22,2,FALSE)</f>
        <v>OLSHANSKYY Yevhen</v>
      </c>
      <c r="D8" s="250">
        <f>VLOOKUP(B8,'пр.взв.'!B7:F22,3,FALSE)</f>
        <v>1986</v>
      </c>
      <c r="E8" s="250" t="str">
        <f>VLOOKUP(B8,'пр.взв.'!B7:E22,4,FALSE)</f>
        <v>UKR</v>
      </c>
      <c r="F8" s="242"/>
      <c r="G8" s="242"/>
      <c r="H8" s="244"/>
      <c r="I8" s="244"/>
      <c r="J8" s="217"/>
      <c r="K8" s="246">
        <v>6</v>
      </c>
      <c r="L8" s="248" t="str">
        <f>VLOOKUP(K8,'пр.взв.'!B7:E22,2,FALSE)</f>
        <v>ANGEL CARRIZO</v>
      </c>
      <c r="M8" s="250">
        <f>VLOOKUP(K8,'пр.взв.'!B7:F22,3,FALSE)</f>
        <v>0</v>
      </c>
      <c r="N8" s="250" t="str">
        <f>VLOOKUP(K8,'пр.взв.'!B7:E22,4,FALSE)</f>
        <v>SPA</v>
      </c>
      <c r="O8" s="242"/>
      <c r="P8" s="242"/>
      <c r="Q8" s="244"/>
      <c r="R8" s="244"/>
    </row>
    <row r="9" spans="1:18" ht="13.5" customHeight="1" thickBot="1">
      <c r="A9" s="219"/>
      <c r="B9" s="247"/>
      <c r="C9" s="249"/>
      <c r="D9" s="251"/>
      <c r="E9" s="251"/>
      <c r="F9" s="243"/>
      <c r="G9" s="243"/>
      <c r="H9" s="245"/>
      <c r="I9" s="245"/>
      <c r="J9" s="219"/>
      <c r="K9" s="247"/>
      <c r="L9" s="249"/>
      <c r="M9" s="251"/>
      <c r="N9" s="251"/>
      <c r="O9" s="243"/>
      <c r="P9" s="243"/>
      <c r="Q9" s="245"/>
      <c r="R9" s="245"/>
    </row>
    <row r="10" spans="1:18" ht="12.75" customHeight="1">
      <c r="A10" s="216">
        <v>2</v>
      </c>
      <c r="B10" s="253">
        <v>3</v>
      </c>
      <c r="C10" s="239" t="str">
        <f>VLOOKUP(B10,'пр.взв.'!B7:E22,2,FALSE)</f>
        <v>AHMADOV Dzhambulat</v>
      </c>
      <c r="D10" s="241">
        <f>VLOOKUP(B10,'пр.взв.'!B7:F22,3,FALSE)</f>
        <v>1990</v>
      </c>
      <c r="E10" s="241" t="str">
        <f>VLOOKUP(B10,'пр.взв.'!B7:E22,4,FALSE)</f>
        <v>BLR</v>
      </c>
      <c r="F10" s="232"/>
      <c r="G10" s="252"/>
      <c r="H10" s="185"/>
      <c r="I10" s="250"/>
      <c r="J10" s="216">
        <v>4</v>
      </c>
      <c r="K10" s="253">
        <v>4</v>
      </c>
      <c r="L10" s="239" t="str">
        <f>VLOOKUP(K10,'пр.взв.'!B7:E22,2,FALSE)</f>
        <v>MULADZE Dimitri</v>
      </c>
      <c r="M10" s="241">
        <f>VLOOKUP(K10,'пр.взв.'!B7:F22,3,FALSE)</f>
        <v>1986</v>
      </c>
      <c r="N10" s="241" t="str">
        <f>VLOOKUP(K10,'пр.взв.'!B7:E22,4,FALSE)</f>
        <v>GEO</v>
      </c>
      <c r="O10" s="232"/>
      <c r="P10" s="252"/>
      <c r="Q10" s="185"/>
      <c r="R10" s="250"/>
    </row>
    <row r="11" spans="1:18" ht="12.75" customHeight="1">
      <c r="A11" s="217"/>
      <c r="B11" s="254"/>
      <c r="C11" s="240"/>
      <c r="D11" s="232"/>
      <c r="E11" s="232"/>
      <c r="F11" s="232"/>
      <c r="G11" s="232"/>
      <c r="H11" s="185"/>
      <c r="I11" s="236"/>
      <c r="J11" s="217"/>
      <c r="K11" s="254"/>
      <c r="L11" s="240"/>
      <c r="M11" s="232"/>
      <c r="N11" s="232"/>
      <c r="O11" s="232"/>
      <c r="P11" s="232"/>
      <c r="Q11" s="185"/>
      <c r="R11" s="236"/>
    </row>
    <row r="12" spans="1:18" ht="12.75" customHeight="1">
      <c r="A12" s="217"/>
      <c r="B12" s="246">
        <v>7</v>
      </c>
      <c r="C12" s="248" t="str">
        <f>VLOOKUP(B12,'пр.взв.'!B7:E22,2,FALSE)</f>
        <v>LUNGU Dumitru</v>
      </c>
      <c r="D12" s="250">
        <f>VLOOKUP(B12,'пр.взв.'!B7:F22,3,FALSE)</f>
        <v>1988</v>
      </c>
      <c r="E12" s="250" t="str">
        <f>VLOOKUP(B12,'пр.взв.'!B7:E22,4,FALSE)</f>
        <v>MDA</v>
      </c>
      <c r="F12" s="242"/>
      <c r="G12" s="242"/>
      <c r="H12" s="244"/>
      <c r="I12" s="244"/>
      <c r="J12" s="217"/>
      <c r="K12" s="246">
        <v>8</v>
      </c>
      <c r="L12" s="248" t="str">
        <f>VLOOKUP(K12,'пр.взв.'!B7:E22,2,FALSE)</f>
        <v>MONGUSH Albert</v>
      </c>
      <c r="M12" s="250">
        <f>VLOOKUP(K12,'пр.взв.'!B7:F22,3,FALSE)</f>
        <v>1989</v>
      </c>
      <c r="N12" s="250" t="str">
        <f>VLOOKUP(K12,'пр.взв.'!B7:E22,4,FALSE)</f>
        <v>RUS</v>
      </c>
      <c r="O12" s="242"/>
      <c r="P12" s="242"/>
      <c r="Q12" s="244"/>
      <c r="R12" s="244"/>
    </row>
    <row r="13" spans="1:18" ht="12.75" customHeight="1">
      <c r="A13" s="218"/>
      <c r="B13" s="253"/>
      <c r="C13" s="240"/>
      <c r="D13" s="232"/>
      <c r="E13" s="232"/>
      <c r="F13" s="231"/>
      <c r="G13" s="231"/>
      <c r="H13" s="235"/>
      <c r="I13" s="235"/>
      <c r="J13" s="218"/>
      <c r="K13" s="253"/>
      <c r="L13" s="240"/>
      <c r="M13" s="232"/>
      <c r="N13" s="232"/>
      <c r="O13" s="231"/>
      <c r="P13" s="231"/>
      <c r="Q13" s="235"/>
      <c r="R13" s="235"/>
    </row>
    <row r="15" spans="3:12" ht="12.75">
      <c r="C15" t="str">
        <f>B2</f>
        <v>Weight category 52 кg.                             Весовая категория  52 кг</v>
      </c>
      <c r="L15" t="str">
        <f>C15</f>
        <v>Weight category 52 кg.                             Весовая категория  52 кг</v>
      </c>
    </row>
    <row r="16" spans="2:18" ht="24.75" customHeight="1" thickBot="1">
      <c r="B16" s="63" t="s">
        <v>2</v>
      </c>
      <c r="C16" s="257" t="s">
        <v>34</v>
      </c>
      <c r="D16" s="257"/>
      <c r="E16" s="257"/>
      <c r="F16" s="257"/>
      <c r="G16" s="257"/>
      <c r="H16" s="257"/>
      <c r="I16" s="257"/>
      <c r="J16" s="72"/>
      <c r="K16" s="63" t="s">
        <v>3</v>
      </c>
      <c r="L16" s="257" t="s">
        <v>34</v>
      </c>
      <c r="M16" s="257"/>
      <c r="N16" s="257"/>
      <c r="O16" s="257"/>
      <c r="P16" s="257"/>
      <c r="Q16" s="257"/>
      <c r="R16" s="257"/>
    </row>
    <row r="17" spans="1:18" ht="12.75" customHeight="1">
      <c r="A17" s="159" t="s">
        <v>31</v>
      </c>
      <c r="B17" s="221" t="s">
        <v>6</v>
      </c>
      <c r="C17" s="223" t="s">
        <v>7</v>
      </c>
      <c r="D17" s="223" t="s">
        <v>8</v>
      </c>
      <c r="E17" s="223" t="s">
        <v>15</v>
      </c>
      <c r="F17" s="225" t="s">
        <v>16</v>
      </c>
      <c r="G17" s="226" t="s">
        <v>18</v>
      </c>
      <c r="H17" s="228" t="s">
        <v>19</v>
      </c>
      <c r="I17" s="230" t="s">
        <v>17</v>
      </c>
      <c r="J17" s="159" t="s">
        <v>31</v>
      </c>
      <c r="K17" s="221" t="s">
        <v>6</v>
      </c>
      <c r="L17" s="223" t="s">
        <v>7</v>
      </c>
      <c r="M17" s="223" t="s">
        <v>8</v>
      </c>
      <c r="N17" s="223" t="s">
        <v>15</v>
      </c>
      <c r="O17" s="225" t="s">
        <v>16</v>
      </c>
      <c r="P17" s="226" t="s">
        <v>18</v>
      </c>
      <c r="Q17" s="228" t="s">
        <v>19</v>
      </c>
      <c r="R17" s="230" t="s">
        <v>17</v>
      </c>
    </row>
    <row r="18" spans="1:18" ht="12.75" customHeight="1" thickBot="1">
      <c r="A18" s="160"/>
      <c r="B18" s="222" t="s">
        <v>6</v>
      </c>
      <c r="C18" s="224" t="s">
        <v>7</v>
      </c>
      <c r="D18" s="224" t="s">
        <v>8</v>
      </c>
      <c r="E18" s="224" t="s">
        <v>15</v>
      </c>
      <c r="F18" s="224" t="s">
        <v>16</v>
      </c>
      <c r="G18" s="227"/>
      <c r="H18" s="229"/>
      <c r="I18" s="162" t="s">
        <v>17</v>
      </c>
      <c r="J18" s="160"/>
      <c r="K18" s="222" t="s">
        <v>6</v>
      </c>
      <c r="L18" s="224" t="s">
        <v>7</v>
      </c>
      <c r="M18" s="224" t="s">
        <v>8</v>
      </c>
      <c r="N18" s="224" t="s">
        <v>15</v>
      </c>
      <c r="O18" s="224" t="s">
        <v>16</v>
      </c>
      <c r="P18" s="227"/>
      <c r="Q18" s="229"/>
      <c r="R18" s="162" t="s">
        <v>17</v>
      </c>
    </row>
    <row r="19" spans="1:18" ht="12.75" customHeight="1">
      <c r="A19" s="216">
        <v>1</v>
      </c>
      <c r="B19" s="237">
        <f>'пр.хода'!E6</f>
        <v>1</v>
      </c>
      <c r="C19" s="239" t="str">
        <f>VLOOKUP(B19,'пр.взв.'!B7:E22,2,FALSE)</f>
        <v>KIRAKOSYAN Tigran</v>
      </c>
      <c r="D19" s="241">
        <f>VLOOKUP(B19,'пр.взв.'!B7:F22,3,FALSE)</f>
        <v>1991</v>
      </c>
      <c r="E19" s="241" t="str">
        <f>VLOOKUP(B19,'пр.взв.'!B7:E22,4,FALSE)</f>
        <v>ARM</v>
      </c>
      <c r="F19" s="231"/>
      <c r="G19" s="233"/>
      <c r="H19" s="234"/>
      <c r="I19" s="235"/>
      <c r="J19" s="216">
        <v>2</v>
      </c>
      <c r="K19" s="237">
        <f>'пр.хода'!E16</f>
        <v>2</v>
      </c>
      <c r="L19" s="239" t="str">
        <f>VLOOKUP(K19,'пр.взв.'!B7:E22,2,FALSE)</f>
        <v>SAMADOV Aghasif</v>
      </c>
      <c r="M19" s="241">
        <f>VLOOKUP(K19,'пр.взв.'!B7:F22,3,FALSE)</f>
        <v>1989</v>
      </c>
      <c r="N19" s="241" t="str">
        <f>VLOOKUP(K19,'пр.взв.'!B7:E22,4,FALSE)</f>
        <v>AZE</v>
      </c>
      <c r="O19" s="231"/>
      <c r="P19" s="233"/>
      <c r="Q19" s="234"/>
      <c r="R19" s="235"/>
    </row>
    <row r="20" spans="1:18" ht="12.75" customHeight="1">
      <c r="A20" s="217"/>
      <c r="B20" s="238"/>
      <c r="C20" s="240"/>
      <c r="D20" s="232"/>
      <c r="E20" s="232"/>
      <c r="F20" s="232"/>
      <c r="G20" s="232"/>
      <c r="H20" s="185"/>
      <c r="I20" s="236"/>
      <c r="J20" s="217"/>
      <c r="K20" s="238"/>
      <c r="L20" s="240"/>
      <c r="M20" s="232"/>
      <c r="N20" s="232"/>
      <c r="O20" s="232"/>
      <c r="P20" s="232"/>
      <c r="Q20" s="185"/>
      <c r="R20" s="236"/>
    </row>
    <row r="21" spans="1:18" ht="12.75" customHeight="1">
      <c r="A21" s="217"/>
      <c r="B21" s="246">
        <f>'пр.хода'!E10</f>
        <v>3</v>
      </c>
      <c r="C21" s="248" t="str">
        <f>VLOOKUP(B21,'пр.взв.'!B7:E22,2,FALSE)</f>
        <v>AHMADOV Dzhambulat</v>
      </c>
      <c r="D21" s="250">
        <f>VLOOKUP(B21,'пр.взв.'!B7:F22,3,FALSE)</f>
        <v>1990</v>
      </c>
      <c r="E21" s="250" t="str">
        <f>VLOOKUP(B21,'пр.взв.'!B7:E22,4,FALSE)</f>
        <v>BLR</v>
      </c>
      <c r="F21" s="242"/>
      <c r="G21" s="242"/>
      <c r="H21" s="244"/>
      <c r="I21" s="244"/>
      <c r="J21" s="217"/>
      <c r="K21" s="246">
        <f>'пр.хода'!E20</f>
        <v>8</v>
      </c>
      <c r="L21" s="248" t="str">
        <f>VLOOKUP(K21,'пр.взв.'!B7:E22,2,FALSE)</f>
        <v>MONGUSH Albert</v>
      </c>
      <c r="M21" s="250">
        <f>VLOOKUP(K21,'пр.взв.'!B7:F22,3,FALSE)</f>
        <v>1989</v>
      </c>
      <c r="N21" s="250" t="str">
        <f>VLOOKUP(K21,'пр.взв.'!B7:E22,4,FALSE)</f>
        <v>RUS</v>
      </c>
      <c r="O21" s="242"/>
      <c r="P21" s="242"/>
      <c r="Q21" s="244"/>
      <c r="R21" s="244"/>
    </row>
    <row r="22" spans="1:18" ht="12.75" customHeight="1">
      <c r="A22" s="218"/>
      <c r="B22" s="253"/>
      <c r="C22" s="240"/>
      <c r="D22" s="232"/>
      <c r="E22" s="232"/>
      <c r="F22" s="231"/>
      <c r="G22" s="231"/>
      <c r="H22" s="235"/>
      <c r="I22" s="235"/>
      <c r="J22" s="218"/>
      <c r="K22" s="253"/>
      <c r="L22" s="240"/>
      <c r="M22" s="232"/>
      <c r="N22" s="232"/>
      <c r="O22" s="231"/>
      <c r="P22" s="231"/>
      <c r="Q22" s="235"/>
      <c r="R22" s="235"/>
    </row>
    <row r="29" ht="12.75">
      <c r="N29" s="66"/>
    </row>
  </sheetData>
  <sheetProtection/>
  <mergeCells count="144"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F21:F22"/>
    <mergeCell ref="G21:G22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O8:O9"/>
    <mergeCell ref="P8:P9"/>
    <mergeCell ref="Q8:Q9"/>
    <mergeCell ref="R8:R9"/>
    <mergeCell ref="K8:K9"/>
    <mergeCell ref="L8:L9"/>
    <mergeCell ref="M8:M9"/>
    <mergeCell ref="N8:N9"/>
    <mergeCell ref="O6:O7"/>
    <mergeCell ref="P6:P7"/>
    <mergeCell ref="Q6:Q7"/>
    <mergeCell ref="R6:R7"/>
    <mergeCell ref="K6:K7"/>
    <mergeCell ref="L6:L7"/>
    <mergeCell ref="M6:M7"/>
    <mergeCell ref="N6:N7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41"/>
  <sheetViews>
    <sheetView tabSelected="1" zoomScalePageLayoutView="0" workbookViewId="0" topLeftCell="A1">
      <selection activeCell="A42" sqref="A1:N42"/>
    </sheetView>
  </sheetViews>
  <sheetFormatPr defaultColWidth="9.140625" defaultRowHeight="12.75"/>
  <cols>
    <col min="1" max="1" width="6.28125" style="0" customWidth="1"/>
    <col min="2" max="2" width="19.8515625" style="0" customWidth="1"/>
    <col min="3" max="3" width="7.00390625" style="0" customWidth="1"/>
    <col min="4" max="4" width="6.57421875" style="0" customWidth="1"/>
    <col min="5" max="5" width="4.28125" style="0" customWidth="1"/>
    <col min="6" max="6" width="5.57421875" style="0" customWidth="1"/>
    <col min="7" max="7" width="3.8515625" style="0" customWidth="1"/>
    <col min="8" max="8" width="5.5742187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9.8515625" style="0" customWidth="1"/>
    <col min="14" max="14" width="6.28125" style="0" customWidth="1"/>
  </cols>
  <sheetData>
    <row r="1" spans="2:14" ht="65.25" customHeight="1" thickBot="1">
      <c r="B1" s="36"/>
      <c r="C1" s="258" t="s">
        <v>44</v>
      </c>
      <c r="D1" s="259"/>
      <c r="E1" s="259"/>
      <c r="F1" s="259"/>
      <c r="G1" s="259"/>
      <c r="H1" s="260"/>
      <c r="I1" s="261" t="str">
        <f>HYPERLINK('[1]реквизиты'!$A$2)</f>
        <v>the European SAMBO Championship
among men                                                                                            Чемпионат Европы по САМБО среди мужчин</v>
      </c>
      <c r="J1" s="262"/>
      <c r="K1" s="262"/>
      <c r="L1" s="262"/>
      <c r="M1" s="262"/>
      <c r="N1" s="263"/>
    </row>
    <row r="2" spans="2:18" ht="26.25" customHeight="1" thickBot="1">
      <c r="B2" s="38"/>
      <c r="C2" s="264" t="str">
        <f>HYPERLINK('пр.взв.'!A4)</f>
        <v>Weight category 52 кg.                             Весовая категория  52 кг</v>
      </c>
      <c r="D2" s="265"/>
      <c r="E2" s="265"/>
      <c r="F2" s="265"/>
      <c r="G2" s="265"/>
      <c r="H2" s="266"/>
      <c r="I2" s="267" t="str">
        <f>HYPERLINK('[1]реквизиты'!$A$3)</f>
        <v>May, 12 -16  2011      Sofia (Bulgaria)                                                                                                                 12-16 мая 2011 г.             София (Болгария)</v>
      </c>
      <c r="J2" s="268"/>
      <c r="K2" s="268"/>
      <c r="L2" s="268"/>
      <c r="M2" s="268"/>
      <c r="N2" s="269"/>
      <c r="O2" s="73"/>
      <c r="P2" s="73"/>
      <c r="Q2" s="73"/>
      <c r="R2" s="73"/>
    </row>
    <row r="3" spans="15:17" ht="22.5" customHeight="1">
      <c r="O3" s="2"/>
      <c r="P3" s="2"/>
      <c r="Q3" s="2"/>
    </row>
    <row r="4" spans="1:15" ht="24" customHeight="1" thickBot="1">
      <c r="A4" s="71" t="s">
        <v>29</v>
      </c>
      <c r="N4" s="37"/>
      <c r="O4" s="37"/>
    </row>
    <row r="5" spans="1:15" ht="15" customHeight="1" thickBot="1">
      <c r="A5" s="285">
        <v>1</v>
      </c>
      <c r="B5" s="102" t="str">
        <f>VLOOKUP(A5,'пр.взв.'!B7:F22,2,FALSE)</f>
        <v>KIRAKOSYAN Tigran</v>
      </c>
      <c r="C5" s="287">
        <f>VLOOKUP(A5,'пр.взв.'!B7:F22,3,FALSE)</f>
        <v>1991</v>
      </c>
      <c r="D5" s="103" t="str">
        <f>VLOOKUP(A5,'пр.взв.'!B7:F22,4,FALSE)</f>
        <v>ARM</v>
      </c>
      <c r="E5" s="104"/>
      <c r="F5" s="104"/>
      <c r="G5" s="104"/>
      <c r="K5" s="272">
        <v>1</v>
      </c>
      <c r="L5" s="85">
        <f>I13</f>
        <v>8</v>
      </c>
      <c r="M5" s="313" t="str">
        <f>VLOOKUP(L5,'пр.взв.'!B7:E22,2,FALSE)</f>
        <v>MONGUSH Albert</v>
      </c>
      <c r="N5" s="96" t="str">
        <f>VLOOKUP(L5,'пр.взв.'!B7:F22,4,FALSE)</f>
        <v>RUS</v>
      </c>
      <c r="O5" s="37"/>
    </row>
    <row r="6" spans="1:15" ht="15" customHeight="1">
      <c r="A6" s="286"/>
      <c r="B6" s="105" t="str">
        <f>'пр.взв.'!C8</f>
        <v>КИРАКОСЯН Тигран</v>
      </c>
      <c r="C6" s="288"/>
      <c r="D6" s="105" t="str">
        <f>'пр.взв.'!E8</f>
        <v>АРМ</v>
      </c>
      <c r="E6" s="281">
        <v>1</v>
      </c>
      <c r="F6" s="104"/>
      <c r="G6" s="104"/>
      <c r="K6" s="273"/>
      <c r="L6" s="88" t="s">
        <v>52</v>
      </c>
      <c r="M6" s="311" t="str">
        <f>VLOOKUP(L6,'пр.взв.'!B7:E22,2,FALSE)</f>
        <v>МОНГУШ Альберт</v>
      </c>
      <c r="N6" s="97" t="str">
        <f>VLOOKUP(L6,'пр.взв.'!B7:E22,4,FALSE)</f>
        <v>РОС</v>
      </c>
      <c r="O6" s="37"/>
    </row>
    <row r="7" spans="1:15" ht="15" customHeight="1" thickBot="1">
      <c r="A7" s="289">
        <v>5</v>
      </c>
      <c r="B7" s="106" t="str">
        <f>VLOOKUP(A7,'пр.взв.'!B7:F22,2,FALSE)</f>
        <v>OLSHANSKYY Yevhen</v>
      </c>
      <c r="C7" s="291">
        <f>VLOOKUP(A7,'пр.взв.'!B7:F22,3,FALSE)</f>
        <v>1986</v>
      </c>
      <c r="D7" s="107" t="str">
        <f>VLOOKUP(A7,'пр.взв.'!B9:F24,4,FALSE)</f>
        <v>UKR</v>
      </c>
      <c r="E7" s="282"/>
      <c r="F7" s="108"/>
      <c r="G7" s="109"/>
      <c r="K7" s="270">
        <v>2</v>
      </c>
      <c r="L7" s="86">
        <v>3</v>
      </c>
      <c r="M7" s="314" t="str">
        <f>VLOOKUP(L7,'пр.взв.'!B7:F22,2,FALSE)</f>
        <v>AHMADOV Dzhambulat</v>
      </c>
      <c r="N7" s="98" t="str">
        <f>VLOOKUP(L7,'пр.взв.'!B7:E22,4,FALSE)</f>
        <v>BLR</v>
      </c>
      <c r="O7" s="37"/>
    </row>
    <row r="8" spans="1:15" ht="15" customHeight="1" thickBot="1">
      <c r="A8" s="290"/>
      <c r="B8" s="110" t="str">
        <f>'пр.взв.'!C16</f>
        <v>ОЛЬШАНСКИЙ Евгений</v>
      </c>
      <c r="C8" s="292"/>
      <c r="D8" s="110" t="str">
        <f>'пр.взв.'!E16</f>
        <v>УКР</v>
      </c>
      <c r="E8" s="104"/>
      <c r="F8" s="12"/>
      <c r="G8" s="281">
        <v>3</v>
      </c>
      <c r="K8" s="271"/>
      <c r="L8" s="88" t="s">
        <v>47</v>
      </c>
      <c r="M8" s="311" t="str">
        <f>VLOOKUP(L8,'пр.взв.'!B1:E24,2,FALSE)</f>
        <v>AXMАДОВ Джамбулат</v>
      </c>
      <c r="N8" s="97" t="str">
        <f>VLOOKUP(L8,'пр.взв.'!B1:E24,4,FALSE)</f>
        <v>БЛР</v>
      </c>
      <c r="O8" s="37"/>
    </row>
    <row r="9" spans="1:15" ht="15" customHeight="1" thickBot="1">
      <c r="A9" s="285">
        <v>3</v>
      </c>
      <c r="B9" s="102" t="str">
        <f>VLOOKUP(A9,'пр.взв.'!B7:F22,2,FALSE)</f>
        <v>AHMADOV Dzhambulat</v>
      </c>
      <c r="C9" s="287">
        <f>VLOOKUP(A9,'пр.взв.'!B7:F22,3,FALSE)</f>
        <v>1990</v>
      </c>
      <c r="D9" s="103" t="str">
        <f>VLOOKUP(A9,'пр.взв.'!B11:F26,4,FALSE)</f>
        <v>BLR</v>
      </c>
      <c r="E9" s="104"/>
      <c r="F9" s="12"/>
      <c r="G9" s="282"/>
      <c r="H9" s="26"/>
      <c r="K9" s="270">
        <v>3</v>
      </c>
      <c r="L9" s="86">
        <f>C28</f>
        <v>1</v>
      </c>
      <c r="M9" s="314" t="str">
        <f>VLOOKUP(L9,'пр.взв.'!B7:F22,2,FALSE)</f>
        <v>KIRAKOSYAN Tigran</v>
      </c>
      <c r="N9" s="98" t="str">
        <f>VLOOKUP(L9,'пр.взв.'!B7:E22,4,FALSE)</f>
        <v>ARM</v>
      </c>
      <c r="O9" s="37"/>
    </row>
    <row r="10" spans="1:15" ht="15" customHeight="1">
      <c r="A10" s="286"/>
      <c r="B10" s="105" t="str">
        <f>'пр.взв.'!C12</f>
        <v>AXMАДОВ Джамбулат</v>
      </c>
      <c r="C10" s="288"/>
      <c r="D10" s="105" t="str">
        <f>'пр.взв.'!E12</f>
        <v>БЛР</v>
      </c>
      <c r="E10" s="281">
        <v>3</v>
      </c>
      <c r="F10" s="111"/>
      <c r="G10" s="109"/>
      <c r="H10" s="27"/>
      <c r="K10" s="271"/>
      <c r="L10" s="88" t="s">
        <v>45</v>
      </c>
      <c r="M10" s="311" t="str">
        <f>VLOOKUP(L10,'пр.взв.'!B1:E26,2,FALSE)</f>
        <v>КИРАКОСЯН Тигран</v>
      </c>
      <c r="N10" s="97" t="str">
        <f>VLOOKUP(L10,'пр.взв.'!B1:E26,4,FALSE)</f>
        <v>АРМ</v>
      </c>
      <c r="O10" s="37"/>
    </row>
    <row r="11" spans="1:15" ht="15" customHeight="1" thickBot="1">
      <c r="A11" s="289">
        <v>7</v>
      </c>
      <c r="B11" s="106" t="str">
        <f>VLOOKUP(A11,'пр.взв.'!B7:F22,2,FALSE)</f>
        <v>LUNGU Dumitru</v>
      </c>
      <c r="C11" s="291">
        <f>VLOOKUP(A11,'пр.взв.'!B7:F22,3,FALSE)</f>
        <v>1988</v>
      </c>
      <c r="D11" s="107" t="str">
        <f>VLOOKUP(A11,'пр.взв.'!B13:F28,4,FALSE)</f>
        <v>MDA</v>
      </c>
      <c r="E11" s="282"/>
      <c r="F11" s="104"/>
      <c r="G11" s="12"/>
      <c r="H11" s="27"/>
      <c r="K11" s="270">
        <v>3</v>
      </c>
      <c r="L11" s="86">
        <f>J28</f>
        <v>2</v>
      </c>
      <c r="M11" s="314" t="str">
        <f>VLOOKUP(L11,'пр.взв.'!B9:F24,2,FALSE)</f>
        <v>SAMADOV Aghasif</v>
      </c>
      <c r="N11" s="98" t="str">
        <f>VLOOKUP(L11,'пр.взв.'!B7:E24,4,FALSE)</f>
        <v>AZE</v>
      </c>
      <c r="O11" s="37"/>
    </row>
    <row r="12" spans="1:15" ht="15" customHeight="1" thickBot="1">
      <c r="A12" s="290"/>
      <c r="B12" s="110" t="str">
        <f>'пр.взв.'!C20</f>
        <v>ЛУНГУ Дмитрий</v>
      </c>
      <c r="C12" s="292"/>
      <c r="D12" s="110" t="str">
        <f>'пр.взв.'!E20</f>
        <v>МЛД</v>
      </c>
      <c r="E12" s="104"/>
      <c r="F12" s="104"/>
      <c r="G12" s="12"/>
      <c r="H12" s="27"/>
      <c r="K12" s="271"/>
      <c r="L12" s="88" t="s">
        <v>46</v>
      </c>
      <c r="M12" s="311" t="str">
        <f>VLOOKUP(L12,'пр.взв.'!B3:E28,2,FALSE)</f>
        <v>САМАДОВ Агасиф</v>
      </c>
      <c r="N12" s="97" t="str">
        <f>VLOOKUP(L12,'пр.взв.'!B3:E28,4,FALSE)</f>
        <v>АЗЕ</v>
      </c>
      <c r="O12" s="37"/>
    </row>
    <row r="13" spans="1:15" ht="15" customHeight="1">
      <c r="A13" s="293" t="s">
        <v>30</v>
      </c>
      <c r="B13" s="104"/>
      <c r="C13" s="104"/>
      <c r="D13" s="112"/>
      <c r="E13" s="104"/>
      <c r="F13" s="104"/>
      <c r="G13" s="12"/>
      <c r="H13" s="27"/>
      <c r="I13" s="283">
        <v>8</v>
      </c>
      <c r="K13" s="278">
        <v>5</v>
      </c>
      <c r="L13" s="86">
        <v>7</v>
      </c>
      <c r="M13" s="314" t="str">
        <f>VLOOKUP(L13,'пр.взв.'!B1:F26,2,FALSE)</f>
        <v>LUNGU Dumitru</v>
      </c>
      <c r="N13" s="98" t="str">
        <f>VLOOKUP(L13,'пр.взв.'!B1:E26,4,FALSE)</f>
        <v>MDA</v>
      </c>
      <c r="O13" s="37"/>
    </row>
    <row r="14" spans="1:15" ht="15" customHeight="1" thickBot="1">
      <c r="A14" s="294"/>
      <c r="B14" s="104"/>
      <c r="C14" s="104"/>
      <c r="D14" s="112"/>
      <c r="E14" s="104"/>
      <c r="F14" s="104"/>
      <c r="G14" s="12"/>
      <c r="H14" s="27"/>
      <c r="I14" s="284"/>
      <c r="K14" s="279"/>
      <c r="L14" s="88" t="s">
        <v>51</v>
      </c>
      <c r="M14" s="311" t="str">
        <f>VLOOKUP(L14,'пр.взв.'!B5:E30,2,FALSE)</f>
        <v>ЛУНГУ Дмитрий</v>
      </c>
      <c r="N14" s="97" t="str">
        <f>VLOOKUP(L14,'пр.взв.'!B5:E30,4,FALSE)</f>
        <v>МЛД</v>
      </c>
      <c r="O14" s="37"/>
    </row>
    <row r="15" spans="1:15" ht="15" customHeight="1" thickBot="1">
      <c r="A15" s="285">
        <v>2</v>
      </c>
      <c r="B15" s="102" t="str">
        <f>VLOOKUP(A15,'пр.взв.'!B7:F22,2,FALSE)</f>
        <v>SAMADOV Aghasif</v>
      </c>
      <c r="C15" s="287">
        <f>VLOOKUP(A15,'пр.взв.'!B7:F22,3,FALSE)</f>
        <v>1989</v>
      </c>
      <c r="D15" s="103" t="str">
        <f>VLOOKUP(A15,'пр.взв.'!B7:F22,4,FALSE)</f>
        <v>AZE</v>
      </c>
      <c r="E15" s="104"/>
      <c r="F15" s="104"/>
      <c r="G15" s="12"/>
      <c r="H15" s="27"/>
      <c r="K15" s="278">
        <v>5</v>
      </c>
      <c r="L15" s="86">
        <v>4</v>
      </c>
      <c r="M15" s="314" t="str">
        <f>VLOOKUP(L15,'пр.взв.'!B3:F28,2,FALSE)</f>
        <v>MULADZE Dimitri</v>
      </c>
      <c r="N15" s="98" t="str">
        <f>VLOOKUP(L15,'пр.взв.'!B3:E28,4,FALSE)</f>
        <v>GEO</v>
      </c>
      <c r="O15" s="37"/>
    </row>
    <row r="16" spans="1:15" ht="15" customHeight="1">
      <c r="A16" s="286"/>
      <c r="B16" s="113" t="str">
        <f>'пр.взв.'!C10</f>
        <v>САМАДОВ Агасиф</v>
      </c>
      <c r="C16" s="288"/>
      <c r="D16" s="113" t="str">
        <f>'пр.взв.'!E10</f>
        <v>АЗЕ</v>
      </c>
      <c r="E16" s="281">
        <v>2</v>
      </c>
      <c r="F16" s="104"/>
      <c r="G16" s="12"/>
      <c r="H16" s="27"/>
      <c r="K16" s="279"/>
      <c r="L16" s="88" t="s">
        <v>48</v>
      </c>
      <c r="M16" s="311" t="str">
        <f>VLOOKUP(L16,'пр.взв.'!B7:E32,2,FALSE)</f>
        <v>МУЛАДЗЕ Дмитрий</v>
      </c>
      <c r="N16" s="97" t="str">
        <f>VLOOKUP(L16,'пр.взв.'!B7:E32,4,FALSE)</f>
        <v>ГРУ</v>
      </c>
      <c r="O16" s="37"/>
    </row>
    <row r="17" spans="1:15" ht="15" customHeight="1" thickBot="1">
      <c r="A17" s="289">
        <v>6</v>
      </c>
      <c r="B17" s="117" t="str">
        <f>VLOOKUP(A17,'пр.взв.'!B7:F22,2,FALSE)</f>
        <v>ANGEL CARRIZO</v>
      </c>
      <c r="C17" s="291">
        <v>1985</v>
      </c>
      <c r="D17" s="107" t="str">
        <f>VLOOKUP(A17,'пр.взв.'!B7:F22,4,FALSE)</f>
        <v>SPA</v>
      </c>
      <c r="E17" s="282"/>
      <c r="F17" s="108"/>
      <c r="G17" s="109"/>
      <c r="H17" s="27"/>
      <c r="K17" s="276" t="s">
        <v>53</v>
      </c>
      <c r="L17" s="86">
        <v>5</v>
      </c>
      <c r="M17" s="314" t="str">
        <f>VLOOKUP(L17,'пр.взв.'!B5:F30,2,FALSE)</f>
        <v>OLSHANSKYY Yevhen</v>
      </c>
      <c r="N17" s="98" t="str">
        <f>VLOOKUP(L17,'пр.взв.'!B1:E30,4,FALSE)</f>
        <v>UKR</v>
      </c>
      <c r="O17" s="37"/>
    </row>
    <row r="18" spans="1:15" ht="15" customHeight="1" thickBot="1">
      <c r="A18" s="290"/>
      <c r="B18" s="110" t="str">
        <f>'пр.взв.'!C18</f>
        <v>АНГЕЛ Карризо</v>
      </c>
      <c r="C18" s="292"/>
      <c r="D18" s="110" t="str">
        <f>'пр.взв.'!E18</f>
        <v>ИСП</v>
      </c>
      <c r="E18" s="104"/>
      <c r="F18" s="12"/>
      <c r="G18" s="281">
        <v>8</v>
      </c>
      <c r="H18" s="28"/>
      <c r="K18" s="277"/>
      <c r="L18" s="88" t="s">
        <v>49</v>
      </c>
      <c r="M18" s="312" t="str">
        <f>VLOOKUP(L18,'пр.взв.'!B1:E34,2,FALSE)</f>
        <v>ОЛЬШАНСКИЙ Евгений</v>
      </c>
      <c r="N18" s="97" t="str">
        <f>VLOOKUP(L18,'пр.взв.'!B3:E34,4,FALSE)</f>
        <v>УКР</v>
      </c>
      <c r="O18" s="37"/>
    </row>
    <row r="19" spans="1:15" ht="15" customHeight="1" thickBot="1">
      <c r="A19" s="285">
        <v>4</v>
      </c>
      <c r="B19" s="118" t="str">
        <f>VLOOKUP(A19,'пр.взв.'!B7:F22,2,FALSE)</f>
        <v>MULADZE Dimitri</v>
      </c>
      <c r="C19" s="287">
        <f>VLOOKUP(A19,'пр.взв.'!B7:F22,3,FALSE)</f>
        <v>1986</v>
      </c>
      <c r="D19" s="103" t="str">
        <f>VLOOKUP(A19,'пр.взв.'!B7:F22,4,FALSE)</f>
        <v>GEO</v>
      </c>
      <c r="E19" s="104"/>
      <c r="F19" s="12"/>
      <c r="G19" s="282"/>
      <c r="H19" s="2"/>
      <c r="K19" s="276" t="s">
        <v>53</v>
      </c>
      <c r="L19" s="86">
        <v>6</v>
      </c>
      <c r="M19" s="314" t="str">
        <f>VLOOKUP(L19,'пр.взв.'!B1:F32,2,FALSE)</f>
        <v>ANGEL CARRIZO</v>
      </c>
      <c r="N19" s="98" t="str">
        <f>VLOOKUP(L19,'пр.взв.'!B1:E32,4,FALSE)</f>
        <v>SPA</v>
      </c>
      <c r="O19" s="37"/>
    </row>
    <row r="20" spans="1:15" ht="15" customHeight="1" thickBot="1">
      <c r="A20" s="286"/>
      <c r="B20" s="105" t="str">
        <f>'пр.взв.'!C14</f>
        <v>МУЛАДЗЕ Дмитрий</v>
      </c>
      <c r="C20" s="288"/>
      <c r="D20" s="105" t="str">
        <f>'пр.взв.'!E14</f>
        <v>ГРУ</v>
      </c>
      <c r="E20" s="281">
        <v>8</v>
      </c>
      <c r="F20" s="111"/>
      <c r="G20" s="109"/>
      <c r="H20" s="2"/>
      <c r="K20" s="280"/>
      <c r="L20" s="89" t="s">
        <v>50</v>
      </c>
      <c r="M20" s="315" t="str">
        <f>VLOOKUP(L20,'пр.взв.'!B1:E36,2,FALSE)</f>
        <v>АНГЕЛ Карризо</v>
      </c>
      <c r="N20" s="99" t="str">
        <f>VLOOKUP(L20,'пр.взв.'!B1:E36,4,FALSE)</f>
        <v>ИСП</v>
      </c>
      <c r="O20" s="37"/>
    </row>
    <row r="21" spans="1:15" ht="15" customHeight="1" thickBot="1">
      <c r="A21" s="289">
        <v>8</v>
      </c>
      <c r="B21" s="106" t="str">
        <f>VLOOKUP(A21,'пр.взв.'!B7:F22,2,FALSE)</f>
        <v>MONGUSH Albert</v>
      </c>
      <c r="C21" s="291">
        <f>VLOOKUP(A21,'пр.взв.'!B7:F22,3,FALSE)</f>
        <v>1989</v>
      </c>
      <c r="D21" s="107" t="str">
        <f>VLOOKUP(A21,'пр.взв.'!B7:F22,4,FALSE)</f>
        <v>RUS</v>
      </c>
      <c r="E21" s="282"/>
      <c r="F21" s="104"/>
      <c r="G21" s="12"/>
      <c r="H21" s="2"/>
      <c r="M21" s="94"/>
      <c r="N21" s="95"/>
      <c r="O21" s="37"/>
    </row>
    <row r="22" spans="1:15" ht="15" customHeight="1" thickBot="1">
      <c r="A22" s="290"/>
      <c r="B22" s="110" t="str">
        <f>'пр.взв.'!C22</f>
        <v>МОНГУШ Альберт</v>
      </c>
      <c r="C22" s="292"/>
      <c r="D22" s="110" t="str">
        <f>'пр.взв.'!E22</f>
        <v>РОС</v>
      </c>
      <c r="E22" s="104"/>
      <c r="F22" s="104"/>
      <c r="G22" s="12"/>
      <c r="H22" s="2"/>
      <c r="M22" s="94"/>
      <c r="N22" s="95"/>
      <c r="O22" s="37"/>
    </row>
    <row r="23" spans="1:8" ht="45" customHeight="1">
      <c r="A23" s="302"/>
      <c r="B23" s="302"/>
      <c r="C23" s="302"/>
      <c r="D23" s="302"/>
      <c r="E23" s="302"/>
      <c r="F23" s="302"/>
      <c r="G23" s="302"/>
      <c r="H23" s="302"/>
    </row>
    <row r="24" spans="1:6" ht="37.5" customHeight="1">
      <c r="A24" s="42" t="s">
        <v>1</v>
      </c>
      <c r="F24" s="42" t="s">
        <v>4</v>
      </c>
    </row>
    <row r="25" ht="12.75" customHeight="1" thickBot="1"/>
    <row r="26" spans="1:6" ht="13.5" customHeight="1">
      <c r="A26" s="274">
        <v>7</v>
      </c>
      <c r="B26" s="104"/>
      <c r="F26" s="274">
        <v>4</v>
      </c>
    </row>
    <row r="27" spans="1:9" ht="12.75" customHeight="1" thickBot="1">
      <c r="A27" s="275"/>
      <c r="B27" s="114"/>
      <c r="F27" s="275"/>
      <c r="G27" s="6"/>
      <c r="H27" s="6"/>
      <c r="I27" s="26"/>
    </row>
    <row r="28" spans="1:11" ht="15.75" customHeight="1">
      <c r="A28" s="104"/>
      <c r="B28" s="115"/>
      <c r="C28" s="296">
        <v>1</v>
      </c>
      <c r="F28" s="104"/>
      <c r="G28" s="2"/>
      <c r="H28" s="2"/>
      <c r="I28" s="27"/>
      <c r="J28" s="298">
        <v>2</v>
      </c>
      <c r="K28" s="299"/>
    </row>
    <row r="29" spans="1:11" ht="12.75" customHeight="1" thickBot="1">
      <c r="A29" s="104"/>
      <c r="B29" s="115"/>
      <c r="C29" s="297"/>
      <c r="F29" s="104"/>
      <c r="G29" s="2"/>
      <c r="H29" s="2"/>
      <c r="I29" s="27"/>
      <c r="J29" s="300"/>
      <c r="K29" s="301"/>
    </row>
    <row r="30" spans="1:9" ht="13.5" customHeight="1">
      <c r="A30" s="274">
        <v>1</v>
      </c>
      <c r="B30" s="116"/>
      <c r="F30" s="274">
        <v>2</v>
      </c>
      <c r="G30" s="1"/>
      <c r="H30" s="1"/>
      <c r="I30" s="28"/>
    </row>
    <row r="31" spans="1:6" ht="13.5" thickBot="1">
      <c r="A31" s="275"/>
      <c r="B31" s="104"/>
      <c r="F31" s="275"/>
    </row>
    <row r="34" spans="3:6" ht="12.75">
      <c r="C34" s="2"/>
      <c r="D34" s="2"/>
      <c r="E34" s="2"/>
      <c r="F34" s="2"/>
    </row>
    <row r="35" spans="1:11" ht="15.75">
      <c r="A35" s="13" t="str">
        <f>'[1]реквизиты'!$A$8</f>
        <v>Chiaf referee</v>
      </c>
      <c r="B35" s="10"/>
      <c r="C35" s="10"/>
      <c r="D35" s="10"/>
      <c r="E35" s="2"/>
      <c r="F35" s="41"/>
      <c r="H35" s="295" t="str">
        <f>'[1]реквизиты'!$G$8</f>
        <v>A. Sheyko</v>
      </c>
      <c r="I35" s="295"/>
      <c r="J35" s="295"/>
      <c r="K35" t="str">
        <f>'[1]реквизиты'!$G$9</f>
        <v>/BLR/</v>
      </c>
    </row>
    <row r="36" spans="1:11" ht="15">
      <c r="A36" s="91" t="str">
        <f>'[1]реквизиты'!$A$9</f>
        <v>Гл. судья</v>
      </c>
      <c r="B36" s="10"/>
      <c r="C36" s="10"/>
      <c r="D36" s="10"/>
      <c r="E36" s="2"/>
      <c r="F36" s="79"/>
      <c r="G36" s="2"/>
      <c r="H36" s="81" t="str">
        <f>'[1]реквизиты'!$I$8</f>
        <v>А. Шейко</v>
      </c>
      <c r="I36" s="90"/>
      <c r="K36" t="str">
        <f>'[1]реквизиты'!$I$9</f>
        <v>/БЛР/</v>
      </c>
    </row>
    <row r="37" spans="1:9" ht="15">
      <c r="A37" s="14">
        <f>HYPERLINK('[1]реквизиты'!$A$13)</f>
      </c>
      <c r="C37" s="10"/>
      <c r="D37" s="10"/>
      <c r="E37" s="14"/>
      <c r="F37" s="41">
        <f>HYPERLINK('[1]реквизиты'!$G$13)</f>
      </c>
      <c r="H37" s="80"/>
      <c r="I37" s="18">
        <f>HYPERLINK('[1]реквизиты'!$G$14)</f>
      </c>
    </row>
    <row r="38" spans="3:8" ht="15">
      <c r="C38" s="2"/>
      <c r="D38" s="2"/>
      <c r="E38" s="2"/>
      <c r="F38" s="2"/>
      <c r="H38" s="80"/>
    </row>
    <row r="39" spans="3:8" ht="15">
      <c r="C39" s="2"/>
      <c r="D39" s="2"/>
      <c r="E39" s="2"/>
      <c r="F39" s="2"/>
      <c r="H39" s="80"/>
    </row>
    <row r="40" spans="1:11" ht="15.75">
      <c r="A40" s="13" t="str">
        <f>'[1]реквизиты'!$A$10</f>
        <v>Chiaf  secretary</v>
      </c>
      <c r="C40" s="2"/>
      <c r="D40" s="2"/>
      <c r="E40" s="2"/>
      <c r="F40" s="2"/>
      <c r="H40" s="295" t="str">
        <f>'[1]реквизиты'!$G$10</f>
        <v>R. Zakirov</v>
      </c>
      <c r="I40" s="295"/>
      <c r="J40" s="295"/>
      <c r="K40" t="str">
        <f>'[1]реквизиты'!$G$11</f>
        <v>/RUS/</v>
      </c>
    </row>
    <row r="41" spans="1:11" ht="15">
      <c r="A41" t="str">
        <f>'[1]реквизиты'!$A$11</f>
        <v>Гл. секретарь</v>
      </c>
      <c r="H41" s="81" t="str">
        <f>'[1]реквизиты'!$I$10</f>
        <v>Р. Закиров</v>
      </c>
      <c r="K41" t="str">
        <f>'[1]реквизиты'!$I$11</f>
        <v>/РОС/</v>
      </c>
    </row>
  </sheetData>
  <sheetProtection/>
  <mergeCells count="45">
    <mergeCell ref="H40:J40"/>
    <mergeCell ref="A19:A20"/>
    <mergeCell ref="C19:C20"/>
    <mergeCell ref="A21:A22"/>
    <mergeCell ref="C21:C22"/>
    <mergeCell ref="J28:K29"/>
    <mergeCell ref="A23:H23"/>
    <mergeCell ref="F26:F27"/>
    <mergeCell ref="A26:A27"/>
    <mergeCell ref="G18:G19"/>
    <mergeCell ref="A15:A16"/>
    <mergeCell ref="C15:C16"/>
    <mergeCell ref="A13:A14"/>
    <mergeCell ref="H35:J35"/>
    <mergeCell ref="A30:A31"/>
    <mergeCell ref="C28:C29"/>
    <mergeCell ref="E20:E21"/>
    <mergeCell ref="A17:A18"/>
    <mergeCell ref="C17:C18"/>
    <mergeCell ref="E16:E17"/>
    <mergeCell ref="A9:A10"/>
    <mergeCell ref="C9:C10"/>
    <mergeCell ref="A11:A12"/>
    <mergeCell ref="C11:C12"/>
    <mergeCell ref="E10:E11"/>
    <mergeCell ref="A5:A6"/>
    <mergeCell ref="C5:C6"/>
    <mergeCell ref="C7:C8"/>
    <mergeCell ref="A7:A8"/>
    <mergeCell ref="F30:F31"/>
    <mergeCell ref="K17:K18"/>
    <mergeCell ref="K15:K16"/>
    <mergeCell ref="K13:K14"/>
    <mergeCell ref="K19:K20"/>
    <mergeCell ref="E6:E7"/>
    <mergeCell ref="I13:I14"/>
    <mergeCell ref="K11:K12"/>
    <mergeCell ref="G8:G9"/>
    <mergeCell ref="K9:K10"/>
    <mergeCell ref="C1:H1"/>
    <mergeCell ref="I1:N1"/>
    <mergeCell ref="C2:H2"/>
    <mergeCell ref="I2:N2"/>
    <mergeCell ref="K7:K8"/>
    <mergeCell ref="K5:K6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2011-05-13T15:53:11Z</cp:lastPrinted>
  <dcterms:created xsi:type="dcterms:W3CDTF">1996-10-08T23:32:33Z</dcterms:created>
  <dcterms:modified xsi:type="dcterms:W3CDTF">2011-05-13T16:41:36Z</dcterms:modified>
  <cp:category/>
  <cp:version/>
  <cp:contentType/>
  <cp:contentStatus/>
</cp:coreProperties>
</file>