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<sst xmlns="http://schemas.openxmlformats.org/spreadsheetml/2006/main" count="198" uniqueCount="110">
  <si>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</si>
  <si>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</si>
  <si>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</si>
  <si>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</si>
  <si>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</si>
  <si>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</si>
  <si>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</si>
  <si>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</si>
  <si>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</si>
  <si>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</si>
  <si>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</si>
  <si>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</si>
  <si>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</si>
  <si>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</si>
  <si>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</si>
  <si>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</si>
  <si>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</si>
  <si>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</si>
  <si>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</si>
  <si>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</si>
  <si>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</si>
  <si>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</si>
  <si>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</si>
  <si>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</si>
  <si>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</si>
  <si>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</si>
  <si>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</si>
  <si>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</si>
  <si>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</si>
  <si>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</si>
  <si>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</si>
  <si>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</si>
  <si>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</si>
  <si>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</si>
  <si>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</si>
  <si>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</si>
  <si>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</si>
  <si>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</si>
  <si>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</si>
  <si>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</si>
  <si>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</si>
  <si>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</si>
  <si>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</si>
  <si>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</si>
  <si>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</si>
  <si>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</si>
  <si>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</si>
  <si>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</si>
  <si>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</si>
  <si>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</si>
  <si>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Хабаровск ПР</t>
  </si>
  <si>
    <t>Воронежская Талов МО</t>
  </si>
  <si>
    <t>Хрипко ВВ</t>
  </si>
  <si>
    <t>Рязань,                                 СДЮШОР "Юпитер"</t>
  </si>
  <si>
    <t>Саратов</t>
  </si>
  <si>
    <t>Коченюк АА</t>
  </si>
  <si>
    <t>Свердловская В.Пышма Д</t>
  </si>
  <si>
    <t>Стенников ВГ Мельников АН</t>
  </si>
  <si>
    <t>Тула Д</t>
  </si>
  <si>
    <t>Самборский СВ Двоеглазов ПВ</t>
  </si>
  <si>
    <t>ЛЕБЕДЕВ Сергей Евгеньевич</t>
  </si>
  <si>
    <t>21.10.94 кмс</t>
  </si>
  <si>
    <t>РТИШЕВ Никита Сергеевич</t>
  </si>
  <si>
    <t>25.04.94 1</t>
  </si>
  <si>
    <t>Гришакин К Гаврюшин Ю</t>
  </si>
  <si>
    <t>БАДАРИН Артем Александрович</t>
  </si>
  <si>
    <t>15.04.93 кмс</t>
  </si>
  <si>
    <t>ХВОРОВ Владимир Андреевич</t>
  </si>
  <si>
    <t>10.11.94 кмс</t>
  </si>
  <si>
    <t>ГРИШИН Павел Сергеевич</t>
  </si>
  <si>
    <t>04.05.95 кмс</t>
  </si>
  <si>
    <t>ВОЛКОВ Александр Дмитриевич</t>
  </si>
  <si>
    <t>28.1..94 1</t>
  </si>
  <si>
    <t>Ковылин АВ</t>
  </si>
  <si>
    <t>СЕДНЕВ Алексей Сергеевич</t>
  </si>
  <si>
    <t>20.01.94 1</t>
  </si>
  <si>
    <t>Ярославль МО</t>
  </si>
  <si>
    <t>Загиров ЗГ Воронин СМ</t>
  </si>
  <si>
    <t>КАРИМОВ Ариф Мамед-Оглы</t>
  </si>
  <si>
    <t>01.01.94 кмс</t>
  </si>
  <si>
    <t>ФЕДОСОВ Андрей Андреевич</t>
  </si>
  <si>
    <t>01.06.93 кмс</t>
  </si>
  <si>
    <t>Рязань Мужество</t>
  </si>
  <si>
    <t>Бушменков ОВ</t>
  </si>
  <si>
    <t>ГАЛСТЯН Самвел Мкртичович</t>
  </si>
  <si>
    <t>22.07. 93 кмс</t>
  </si>
  <si>
    <t>Краснодарский Армавир</t>
  </si>
  <si>
    <t>Погосян</t>
  </si>
  <si>
    <t>БАТЫРОВ Хаджимурат Мавлюдинович</t>
  </si>
  <si>
    <t>08.10.93 кмс</t>
  </si>
  <si>
    <t xml:space="preserve">Ивановская </t>
  </si>
  <si>
    <t>Изместьев</t>
  </si>
  <si>
    <t>В.к.  81      кг.</t>
  </si>
  <si>
    <t>СВОБОДЕН</t>
  </si>
  <si>
    <t>СВ</t>
  </si>
  <si>
    <t>1,4</t>
  </si>
  <si>
    <t>снят вр</t>
  </si>
  <si>
    <t>3,56</t>
  </si>
  <si>
    <t>1,0</t>
  </si>
  <si>
    <t>2,23</t>
  </si>
  <si>
    <t>3,59</t>
  </si>
  <si>
    <t>2,27</t>
  </si>
  <si>
    <t>3,13</t>
  </si>
  <si>
    <t>снят врачом</t>
  </si>
  <si>
    <t>п/ф</t>
  </si>
  <si>
    <t>ф</t>
  </si>
  <si>
    <t>0,0</t>
  </si>
  <si>
    <t>II</t>
  </si>
  <si>
    <t>I</t>
  </si>
  <si>
    <t>III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</si>
</sst>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4"/>
      <color indexed="12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56"/>
      <name val="Century Gothic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double"/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9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10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3" borderId="16" xfId="15" applyFont="1" applyFill="1" applyBorder="1" applyAlignment="1" applyProtection="1">
      <alignment horizontal="center" vertical="center" wrapText="1"/>
      <protection/>
    </xf>
    <xf numFmtId="0" fontId="25" fillId="3" borderId="17" xfId="15" applyFont="1" applyFill="1" applyBorder="1" applyAlignment="1" applyProtection="1">
      <alignment horizontal="center" vertical="center" wrapText="1"/>
      <protection/>
    </xf>
    <xf numFmtId="0" fontId="25" fillId="3" borderId="18" xfId="15" applyFont="1" applyFill="1" applyBorder="1" applyAlignment="1" applyProtection="1">
      <alignment horizontal="center" vertical="center" wrapText="1"/>
      <protection/>
    </xf>
    <xf numFmtId="0" fontId="0" fillId="0" borderId="13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4" borderId="16" xfId="15" applyFont="1" applyFill="1" applyBorder="1" applyAlignment="1">
      <alignment horizontal="center" vertical="center"/>
    </xf>
    <xf numFmtId="0" fontId="28" fillId="4" borderId="17" xfId="15" applyFont="1" applyFill="1" applyBorder="1" applyAlignment="1">
      <alignment horizontal="center" vertical="center"/>
    </xf>
    <xf numFmtId="0" fontId="28" fillId="4" borderId="18" xfId="15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32" fillId="0" borderId="29" xfId="15" applyNumberFormat="1" applyFont="1" applyFill="1" applyBorder="1" applyAlignment="1">
      <alignment horizontal="left" vertical="center" wrapText="1"/>
    </xf>
    <xf numFmtId="0" fontId="32" fillId="0" borderId="23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3" fillId="2" borderId="43" xfId="0" applyFont="1" applyFill="1" applyBorder="1" applyAlignment="1">
      <alignment horizontal="center" vertical="center" textRotation="90" wrapText="1"/>
    </xf>
    <xf numFmtId="0" fontId="23" fillId="2" borderId="5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1" fillId="0" borderId="0" xfId="15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textRotation="90" wrapText="1"/>
    </xf>
    <xf numFmtId="0" fontId="22" fillId="0" borderId="56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4" fillId="0" borderId="15" xfId="15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7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32" fillId="0" borderId="29" xfId="15" applyNumberFormat="1" applyFont="1" applyFill="1" applyBorder="1" applyAlignment="1">
      <alignment horizontal="center" vertical="center" wrapText="1"/>
    </xf>
    <xf numFmtId="0" fontId="32" fillId="0" borderId="24" xfId="15" applyNumberFormat="1" applyFont="1" applyFill="1" applyBorder="1" applyAlignment="1">
      <alignment horizontal="left" vertical="center" wrapText="1"/>
    </xf>
    <xf numFmtId="0" fontId="32" fillId="0" borderId="24" xfId="15" applyNumberFormat="1" applyFont="1" applyFill="1" applyBorder="1" applyAlignment="1">
      <alignment horizontal="center" vertical="center" wrapText="1"/>
    </xf>
    <xf numFmtId="0" fontId="12" fillId="8" borderId="61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76" xfId="0" applyFont="1" applyFill="1" applyBorder="1" applyAlignment="1">
      <alignment horizontal="center" vertical="center"/>
    </xf>
    <xf numFmtId="49" fontId="8" fillId="8" borderId="78" xfId="0" applyNumberFormat="1" applyFont="1" applyFill="1" applyBorder="1" applyAlignment="1">
      <alignment horizontal="center" vertical="center"/>
    </xf>
    <xf numFmtId="49" fontId="8" fillId="8" borderId="84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>
      <alignment horizontal="center" vertical="center"/>
    </xf>
    <xf numFmtId="0" fontId="12" fillId="8" borderId="46" xfId="0" applyFont="1" applyFill="1" applyBorder="1" applyAlignment="1">
      <alignment horizontal="center" vertical="center"/>
    </xf>
    <xf numFmtId="49" fontId="8" fillId="8" borderId="6" xfId="0" applyNumberFormat="1" applyFont="1" applyFill="1" applyBorder="1" applyAlignment="1">
      <alignment horizontal="center" vertical="center"/>
    </xf>
    <xf numFmtId="49" fontId="8" fillId="8" borderId="7" xfId="0" applyNumberFormat="1" applyFont="1" applyFill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3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4" fillId="8" borderId="61" xfId="0" applyFont="1" applyFill="1" applyBorder="1" applyAlignment="1">
      <alignment horizontal="center" vertical="center" wrapText="1"/>
    </xf>
    <xf numFmtId="0" fontId="14" fillId="8" borderId="83" xfId="0" applyFont="1" applyFill="1" applyBorder="1" applyAlignment="1">
      <alignment horizontal="center" vertical="center" wrapText="1"/>
    </xf>
    <xf numFmtId="0" fontId="14" fillId="8" borderId="76" xfId="0" applyFont="1" applyFill="1" applyBorder="1" applyAlignment="1">
      <alignment horizontal="center" vertical="center" wrapText="1"/>
    </xf>
    <xf numFmtId="0" fontId="14" fillId="8" borderId="78" xfId="0" applyFont="1" applyFill="1" applyBorder="1" applyAlignment="1">
      <alignment horizontal="center" vertical="center" wrapText="1"/>
    </xf>
    <xf numFmtId="0" fontId="13" fillId="9" borderId="59" xfId="0" applyFont="1" applyFill="1" applyBorder="1" applyAlignment="1">
      <alignment horizontal="center" vertical="center" wrapText="1"/>
    </xf>
    <xf numFmtId="0" fontId="13" fillId="9" borderId="60" xfId="0" applyFont="1" applyFill="1" applyBorder="1" applyAlignment="1">
      <alignment horizontal="center" vertical="center" wrapText="1"/>
    </xf>
    <xf numFmtId="0" fontId="13" fillId="9" borderId="57" xfId="0" applyFont="1" applyFill="1" applyBorder="1" applyAlignment="1">
      <alignment horizontal="center" vertical="center" wrapText="1"/>
    </xf>
    <xf numFmtId="0" fontId="13" fillId="9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7" fillId="10" borderId="17" xfId="15" applyFont="1" applyFill="1" applyBorder="1" applyAlignment="1">
      <alignment horizontal="center" vertical="center"/>
    </xf>
    <xf numFmtId="0" fontId="7" fillId="10" borderId="18" xfId="15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16" sqref="O1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6" t="str">
        <f>'пр.хода'!K2</f>
        <v>Всероссийский турнир на призы спортивного клуба "Родной край" по самбо среди юношей 1993-94 гг.р.</v>
      </c>
      <c r="B1" s="77"/>
      <c r="C1" s="77"/>
      <c r="D1" s="77"/>
      <c r="E1" s="77"/>
      <c r="F1" s="77"/>
      <c r="G1" s="77"/>
      <c r="H1" s="78"/>
    </row>
    <row r="2" spans="1:8" ht="17.25" customHeight="1">
      <c r="A2" s="79" t="str">
        <f>'ит.пр'!A3</f>
        <v>17-19 сентября 2011 г.                         г. Рязань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44</v>
      </c>
      <c r="B3" s="80"/>
      <c r="C3" s="80"/>
      <c r="D3" s="80"/>
      <c r="E3" s="80"/>
      <c r="F3" s="80"/>
      <c r="G3" s="80"/>
      <c r="H3" s="80"/>
    </row>
    <row r="4" spans="2:8" ht="18.75" thickBot="1">
      <c r="B4" s="60"/>
      <c r="C4" s="61"/>
      <c r="D4" s="81" t="str">
        <f>'пр.взв'!D4</f>
        <v>В.к.  81      кг.</v>
      </c>
      <c r="E4" s="82"/>
      <c r="F4" s="83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8">
      <c r="A6" s="84" t="s">
        <v>45</v>
      </c>
      <c r="B6" s="70" t="e">
        <f>VLOOKUP(J6,'пр.взв'!B7:G86,2,FALSE)</f>
        <v>#N/A</v>
      </c>
      <c r="C6" s="70"/>
      <c r="D6" s="70"/>
      <c r="E6" s="70"/>
      <c r="F6" s="70"/>
      <c r="G6" s="70"/>
      <c r="H6" s="72" t="e">
        <f>VLOOKUP(J6,'пр.взв'!B7:G86,2,FALSE)</f>
        <v>#N/A</v>
      </c>
      <c r="I6" s="61"/>
      <c r="J6" s="62">
        <v>0</v>
      </c>
    </row>
    <row r="7" spans="1:10" ht="18">
      <c r="A7" s="68"/>
      <c r="B7" s="71"/>
      <c r="C7" s="71"/>
      <c r="D7" s="71"/>
      <c r="E7" s="71"/>
      <c r="F7" s="71"/>
      <c r="G7" s="71"/>
      <c r="H7" s="73"/>
      <c r="I7" s="61"/>
      <c r="J7" s="62"/>
    </row>
    <row r="8" spans="1:10" ht="18">
      <c r="A8" s="68"/>
      <c r="B8" s="74" t="e">
        <f>VLOOKUP(J6,'пр.взв'!B7:G86,2,FALSE)</f>
        <v>#N/A</v>
      </c>
      <c r="C8" s="74"/>
      <c r="D8" s="74"/>
      <c r="E8" s="74"/>
      <c r="F8" s="74"/>
      <c r="G8" s="74"/>
      <c r="H8" s="73"/>
      <c r="I8" s="61"/>
      <c r="J8" s="62"/>
    </row>
    <row r="9" spans="1:10" ht="18.75" thickBot="1">
      <c r="A9" s="69"/>
      <c r="B9" s="75"/>
      <c r="C9" s="75"/>
      <c r="D9" s="75"/>
      <c r="E9" s="75"/>
      <c r="F9" s="75"/>
      <c r="G9" s="75"/>
      <c r="H9" s="85"/>
      <c r="I9" s="61"/>
      <c r="J9" s="62"/>
    </row>
    <row r="10" spans="1:10" ht="18.75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86" t="s">
        <v>46</v>
      </c>
      <c r="B11" s="70" t="e">
        <f>VLOOKUP(J11,'пр.взв'!B2:G91,2,FALSE)</f>
        <v>#N/A</v>
      </c>
      <c r="C11" s="70"/>
      <c r="D11" s="70"/>
      <c r="E11" s="70"/>
      <c r="F11" s="70"/>
      <c r="G11" s="70"/>
      <c r="H11" s="72" t="e">
        <f>VLOOKUP(J11,'пр.взв'!B2:G91,2,FALSE)</f>
        <v>#N/A</v>
      </c>
      <c r="I11" s="61"/>
      <c r="J11" s="62">
        <v>0</v>
      </c>
    </row>
    <row r="12" spans="1:10" ht="18" customHeight="1">
      <c r="A12" s="87"/>
      <c r="B12" s="71"/>
      <c r="C12" s="71"/>
      <c r="D12" s="71"/>
      <c r="E12" s="71"/>
      <c r="F12" s="71"/>
      <c r="G12" s="71"/>
      <c r="H12" s="73"/>
      <c r="I12" s="61"/>
      <c r="J12" s="62"/>
    </row>
    <row r="13" spans="1:10" ht="18">
      <c r="A13" s="87"/>
      <c r="B13" s="74" t="e">
        <f>VLOOKUP(J11,'пр.взв'!B2:G91,2,FALSE)</f>
        <v>#N/A</v>
      </c>
      <c r="C13" s="74"/>
      <c r="D13" s="74"/>
      <c r="E13" s="74"/>
      <c r="F13" s="74"/>
      <c r="G13" s="74"/>
      <c r="H13" s="73"/>
      <c r="I13" s="61"/>
      <c r="J13" s="62"/>
    </row>
    <row r="14" spans="1:10" ht="18.75" thickBot="1">
      <c r="A14" s="88"/>
      <c r="B14" s="75"/>
      <c r="C14" s="75"/>
      <c r="D14" s="75"/>
      <c r="E14" s="75"/>
      <c r="F14" s="75"/>
      <c r="G14" s="75"/>
      <c r="H14" s="85"/>
      <c r="I14" s="61"/>
      <c r="J14" s="62"/>
    </row>
    <row r="15" spans="1:10" ht="18.75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89" t="s">
        <v>47</v>
      </c>
      <c r="B16" s="70" t="str">
        <f>VLOOKUP(J16,'пр.взв'!B1:G96,2,FALSE)</f>
        <v>КАРИМОВ Ариф Мамед-Оглы</v>
      </c>
      <c r="C16" s="70"/>
      <c r="D16" s="70"/>
      <c r="E16" s="70"/>
      <c r="F16" s="70"/>
      <c r="G16" s="70"/>
      <c r="H16" s="72" t="str">
        <f>VLOOKUP(J16,'пр.взв'!B1:G96,2,FALSE)</f>
        <v>КАРИМОВ Ариф Мамед-Оглы</v>
      </c>
      <c r="I16" s="61"/>
      <c r="J16" s="62">
        <v>7</v>
      </c>
    </row>
    <row r="17" spans="1:10" ht="18" customHeight="1">
      <c r="A17" s="90"/>
      <c r="B17" s="71"/>
      <c r="C17" s="71"/>
      <c r="D17" s="71"/>
      <c r="E17" s="71"/>
      <c r="F17" s="71"/>
      <c r="G17" s="71"/>
      <c r="H17" s="73"/>
      <c r="I17" s="61"/>
      <c r="J17" s="62"/>
    </row>
    <row r="18" spans="1:10" ht="18">
      <c r="A18" s="90"/>
      <c r="B18" s="74" t="str">
        <f>VLOOKUP(J16,'пр.взв'!B1:G96,2,FALSE)</f>
        <v>КАРИМОВ Ариф Мамед-Оглы</v>
      </c>
      <c r="C18" s="74"/>
      <c r="D18" s="74"/>
      <c r="E18" s="74"/>
      <c r="F18" s="74"/>
      <c r="G18" s="74"/>
      <c r="H18" s="73"/>
      <c r="I18" s="61"/>
      <c r="J18" s="62"/>
    </row>
    <row r="19" spans="1:10" ht="18.75" thickBot="1">
      <c r="A19" s="91"/>
      <c r="B19" s="75"/>
      <c r="C19" s="75"/>
      <c r="D19" s="75"/>
      <c r="E19" s="75"/>
      <c r="F19" s="75"/>
      <c r="G19" s="75"/>
      <c r="H19" s="85"/>
      <c r="I19" s="61"/>
      <c r="J19" s="62"/>
    </row>
    <row r="20" spans="1:10" ht="18.75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89" t="s">
        <v>47</v>
      </c>
      <c r="B21" s="70" t="str">
        <f>VLOOKUP(J21,'пр.взв'!B2:G101,2,FALSE)</f>
        <v>ФЕДОСОВ Андрей Андреевич</v>
      </c>
      <c r="C21" s="70"/>
      <c r="D21" s="70"/>
      <c r="E21" s="70"/>
      <c r="F21" s="70"/>
      <c r="G21" s="70"/>
      <c r="H21" s="72" t="str">
        <f>VLOOKUP(J21,'пр.взв'!B2:G101,2,FALSE)</f>
        <v>ФЕДОСОВ Андрей Андреевич</v>
      </c>
      <c r="I21" s="61"/>
      <c r="J21" s="62">
        <v>3</v>
      </c>
    </row>
    <row r="22" spans="1:10" ht="18" customHeight="1">
      <c r="A22" s="90"/>
      <c r="B22" s="71"/>
      <c r="C22" s="71"/>
      <c r="D22" s="71"/>
      <c r="E22" s="71"/>
      <c r="F22" s="71"/>
      <c r="G22" s="71"/>
      <c r="H22" s="73"/>
      <c r="I22" s="61"/>
      <c r="J22" s="62"/>
    </row>
    <row r="23" spans="1:9" ht="18">
      <c r="A23" s="90"/>
      <c r="B23" s="74" t="str">
        <f>VLOOKUP(J21,'пр.взв'!B2:G101,2,FALSE)</f>
        <v>ФЕДОСОВ Андрей Андреевич</v>
      </c>
      <c r="C23" s="74"/>
      <c r="D23" s="74"/>
      <c r="E23" s="74"/>
      <c r="F23" s="74"/>
      <c r="G23" s="74"/>
      <c r="H23" s="73"/>
      <c r="I23" s="61"/>
    </row>
    <row r="24" spans="1:9" ht="18.75" thickBot="1">
      <c r="A24" s="91"/>
      <c r="B24" s="75"/>
      <c r="C24" s="75"/>
      <c r="D24" s="75"/>
      <c r="E24" s="75"/>
      <c r="F24" s="75"/>
      <c r="G24" s="75"/>
      <c r="H24" s="85"/>
      <c r="I24" s="61"/>
    </row>
    <row r="25" spans="1:8" ht="18">
      <c r="A25" s="61"/>
      <c r="B25" s="61"/>
      <c r="C25" s="61"/>
      <c r="D25" s="61"/>
      <c r="E25" s="61"/>
      <c r="F25" s="61"/>
      <c r="G25" s="61"/>
      <c r="H25" s="61"/>
    </row>
    <row r="26" spans="1:8" ht="18">
      <c r="A26" s="61" t="s">
        <v>48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92" t="e">
        <f>VLOOKUP(J28,'пр.взв'!B7:G116,6,FALSE)</f>
        <v>#N/A</v>
      </c>
      <c r="B28" s="93"/>
      <c r="C28" s="93"/>
      <c r="D28" s="93"/>
      <c r="E28" s="93"/>
      <c r="F28" s="93"/>
      <c r="G28" s="93"/>
      <c r="H28" s="72"/>
      <c r="J28">
        <v>0</v>
      </c>
    </row>
    <row r="29" spans="1:8" ht="13.5" thickBot="1">
      <c r="A29" s="94"/>
      <c r="B29" s="75"/>
      <c r="C29" s="75"/>
      <c r="D29" s="75"/>
      <c r="E29" s="75"/>
      <c r="F29" s="75"/>
      <c r="G29" s="75"/>
      <c r="H29" s="85"/>
    </row>
    <row r="32" spans="1:8" ht="18">
      <c r="A32" s="61" t="s">
        <v>49</v>
      </c>
      <c r="B32" s="61"/>
      <c r="C32" s="61"/>
      <c r="D32" s="61"/>
      <c r="E32" s="61"/>
      <c r="F32" s="61"/>
      <c r="G32" s="61"/>
      <c r="H32" s="61"/>
    </row>
    <row r="33" spans="1:8" ht="18">
      <c r="A33" s="61"/>
      <c r="B33" s="61"/>
      <c r="C33" s="61"/>
      <c r="D33" s="61"/>
      <c r="E33" s="61"/>
      <c r="F33" s="61"/>
      <c r="G33" s="61"/>
      <c r="H33" s="61"/>
    </row>
    <row r="34" spans="1:8" ht="18">
      <c r="A34" s="61"/>
      <c r="B34" s="61"/>
      <c r="C34" s="61"/>
      <c r="D34" s="61"/>
      <c r="E34" s="61"/>
      <c r="F34" s="61"/>
      <c r="G34" s="61"/>
      <c r="H34" s="61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4"/>
      <c r="B36" s="64"/>
      <c r="C36" s="64"/>
      <c r="D36" s="64"/>
      <c r="E36" s="64"/>
      <c r="F36" s="64"/>
      <c r="G36" s="64"/>
      <c r="H36" s="64"/>
    </row>
    <row r="37" spans="1:8" ht="18">
      <c r="A37" s="63"/>
      <c r="B37" s="63"/>
      <c r="C37" s="63"/>
      <c r="D37" s="63"/>
      <c r="E37" s="63"/>
      <c r="F37" s="63"/>
      <c r="G37" s="63"/>
      <c r="H37" s="63"/>
    </row>
    <row r="38" spans="1:8" ht="18">
      <c r="A38" s="65"/>
      <c r="B38" s="65"/>
      <c r="C38" s="65"/>
      <c r="D38" s="65"/>
      <c r="E38" s="65"/>
      <c r="F38" s="65"/>
      <c r="G38" s="65"/>
      <c r="H38" s="65"/>
    </row>
    <row r="39" spans="1:8" ht="18">
      <c r="A39" s="63"/>
      <c r="B39" s="63"/>
      <c r="C39" s="63"/>
      <c r="D39" s="63"/>
      <c r="E39" s="63"/>
      <c r="F39" s="63"/>
      <c r="G39" s="63"/>
      <c r="H39" s="63"/>
    </row>
    <row r="40" spans="1:8" ht="18">
      <c r="A40" s="65"/>
      <c r="B40" s="65"/>
      <c r="C40" s="65"/>
      <c r="D40" s="65"/>
      <c r="E40" s="65"/>
      <c r="F40" s="65"/>
      <c r="G40" s="65"/>
      <c r="H40" s="6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D1">
      <selection activeCell="O19" sqref="O19:O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268"/>
      <c r="B1" s="129" t="s">
        <v>22</v>
      </c>
      <c r="C1" s="129"/>
      <c r="D1" s="129"/>
      <c r="E1" s="129"/>
      <c r="F1" s="129"/>
      <c r="G1" s="129"/>
      <c r="H1" s="129"/>
      <c r="I1" s="129"/>
      <c r="J1" s="269"/>
      <c r="K1" s="118" t="s">
        <v>22</v>
      </c>
      <c r="L1" s="118"/>
      <c r="M1" s="118"/>
      <c r="N1" s="118"/>
      <c r="O1" s="118"/>
      <c r="P1" s="118"/>
      <c r="Q1" s="118"/>
      <c r="R1" s="118"/>
    </row>
    <row r="2" spans="1:18" ht="15" customHeight="1" thickBot="1">
      <c r="A2" s="11"/>
      <c r="B2" s="13">
        <v>3</v>
      </c>
      <c r="C2" s="13" t="s">
        <v>36</v>
      </c>
      <c r="D2" s="13"/>
      <c r="E2" s="13"/>
      <c r="F2" s="39" t="str">
        <f>HYPERLINK('пр.взв'!D4)</f>
        <v>В.к.  81      кг.</v>
      </c>
      <c r="G2" s="13"/>
      <c r="H2" s="13"/>
      <c r="I2" s="13" t="s">
        <v>0</v>
      </c>
      <c r="K2" s="1">
        <v>5</v>
      </c>
      <c r="L2" s="1" t="s">
        <v>36</v>
      </c>
      <c r="M2" s="1"/>
      <c r="N2" s="1"/>
      <c r="O2" s="39" t="str">
        <f>HYPERLINK('пр.взв'!D4)</f>
        <v>В.к.  81      кг.</v>
      </c>
      <c r="P2" s="1"/>
      <c r="Q2" s="1"/>
      <c r="R2" s="1" t="s">
        <v>33</v>
      </c>
    </row>
    <row r="3" spans="1:18" ht="12.75">
      <c r="A3" s="127"/>
      <c r="B3" s="130" t="s">
        <v>5</v>
      </c>
      <c r="C3" s="132" t="s">
        <v>2</v>
      </c>
      <c r="D3" s="134" t="s">
        <v>23</v>
      </c>
      <c r="E3" s="132" t="s">
        <v>24</v>
      </c>
      <c r="F3" s="132" t="s">
        <v>25</v>
      </c>
      <c r="G3" s="134" t="s">
        <v>26</v>
      </c>
      <c r="H3" s="132" t="s">
        <v>27</v>
      </c>
      <c r="I3" s="136" t="s">
        <v>28</v>
      </c>
      <c r="K3" s="119" t="s">
        <v>5</v>
      </c>
      <c r="L3" s="121" t="s">
        <v>2</v>
      </c>
      <c r="M3" s="123" t="s">
        <v>23</v>
      </c>
      <c r="N3" s="121" t="s">
        <v>24</v>
      </c>
      <c r="O3" s="121" t="s">
        <v>25</v>
      </c>
      <c r="P3" s="123" t="s">
        <v>26</v>
      </c>
      <c r="Q3" s="121" t="s">
        <v>27</v>
      </c>
      <c r="R3" s="116" t="s">
        <v>28</v>
      </c>
    </row>
    <row r="4" spans="1:18" ht="13.5" thickBot="1">
      <c r="A4" s="127"/>
      <c r="B4" s="131"/>
      <c r="C4" s="133"/>
      <c r="D4" s="135"/>
      <c r="E4" s="133"/>
      <c r="F4" s="133"/>
      <c r="G4" s="135"/>
      <c r="H4" s="133"/>
      <c r="I4" s="137"/>
      <c r="K4" s="120"/>
      <c r="L4" s="122"/>
      <c r="M4" s="124"/>
      <c r="N4" s="122"/>
      <c r="O4" s="122"/>
      <c r="P4" s="124"/>
      <c r="Q4" s="122"/>
      <c r="R4" s="117"/>
    </row>
    <row r="5" spans="1:18" ht="12.75">
      <c r="A5" s="127"/>
      <c r="B5" s="112">
        <v>2</v>
      </c>
      <c r="C5" s="113" t="str">
        <f>VLOOKUP(B5,'пр.взв'!B7:E85,2,FALSE)</f>
        <v>БАТЫРОВ Хаджимурат Мавлюдинович</v>
      </c>
      <c r="D5" s="128" t="str">
        <f>VLOOKUP(B5,'пр.взв'!B7:F85,3,FALSE)</f>
        <v>08.10.93 кмс</v>
      </c>
      <c r="E5" s="128" t="str">
        <f>VLOOKUP(B5,'пр.взв'!B5:G85,4,FALSE)</f>
        <v>Ивановская </v>
      </c>
      <c r="F5" s="109"/>
      <c r="G5" s="109"/>
      <c r="H5" s="110"/>
      <c r="I5" s="111"/>
      <c r="K5" s="112">
        <v>7</v>
      </c>
      <c r="L5" s="113" t="str">
        <f>VLOOKUP(K5,'пр.взв'!B7:E86,2,FALSE)</f>
        <v>КАРИМОВ Ариф Мамед-Оглы</v>
      </c>
      <c r="M5" s="113" t="str">
        <f>VLOOKUP(K5,'пр.взв'!B7:G86,3,FALSE)</f>
        <v>01.01.94 кмс</v>
      </c>
      <c r="N5" s="113" t="str">
        <f>VLOOKUP(K5,'пр.взв'!B7:G86,4,FALSE)</f>
        <v>Ярославль МО</v>
      </c>
      <c r="O5" s="109"/>
      <c r="P5" s="109"/>
      <c r="Q5" s="110"/>
      <c r="R5" s="111"/>
    </row>
    <row r="6" spans="1:18" ht="12.75">
      <c r="A6" s="127"/>
      <c r="B6" s="103"/>
      <c r="C6" s="107"/>
      <c r="D6" s="125"/>
      <c r="E6" s="125"/>
      <c r="F6" s="97"/>
      <c r="G6" s="97"/>
      <c r="H6" s="99"/>
      <c r="I6" s="101"/>
      <c r="K6" s="103"/>
      <c r="L6" s="107"/>
      <c r="M6" s="107"/>
      <c r="N6" s="107"/>
      <c r="O6" s="97"/>
      <c r="P6" s="97"/>
      <c r="Q6" s="99"/>
      <c r="R6" s="101"/>
    </row>
    <row r="7" spans="1:18" ht="12.75">
      <c r="A7" s="127"/>
      <c r="B7" s="103">
        <v>3</v>
      </c>
      <c r="C7" s="105" t="str">
        <f>VLOOKUP(B7,'пр.взв'!B7:G86,2,FALSE)</f>
        <v>ФЕДОСОВ Андрей Андреевич</v>
      </c>
      <c r="D7" s="125" t="str">
        <f>VLOOKUP(B7,'пр.взв'!B7:G86,3,FALSE)</f>
        <v>01.06.93 кмс</v>
      </c>
      <c r="E7" s="125" t="str">
        <f>VLOOKUP(B7,'пр.взв'!B7:G86,4,FALSE)</f>
        <v>Рязань Мужество</v>
      </c>
      <c r="F7" s="97"/>
      <c r="G7" s="97"/>
      <c r="H7" s="99"/>
      <c r="I7" s="101"/>
      <c r="K7" s="103">
        <v>11</v>
      </c>
      <c r="L7" s="105" t="str">
        <f>VLOOKUP(K7,'пр.взв'!B7:E86,2,FALSE)</f>
        <v>ГАЛСТЯН Самвел Мкртичович</v>
      </c>
      <c r="M7" s="105" t="str">
        <f>VLOOKUP(K7,'пр.взв'!B7:G88,3,FALSE)</f>
        <v>22.07. 93 кмс</v>
      </c>
      <c r="N7" s="105" t="str">
        <f>VLOOKUP(K7,'пр.взв'!B7:G88,4,FALSE)</f>
        <v>Краснодарский Армавир</v>
      </c>
      <c r="O7" s="97"/>
      <c r="P7" s="97"/>
      <c r="Q7" s="99"/>
      <c r="R7" s="101"/>
    </row>
    <row r="8" spans="1:18" ht="13.5" thickBot="1">
      <c r="A8" s="127"/>
      <c r="B8" s="104"/>
      <c r="C8" s="106"/>
      <c r="D8" s="126"/>
      <c r="E8" s="126"/>
      <c r="F8" s="98"/>
      <c r="G8" s="98"/>
      <c r="H8" s="100"/>
      <c r="I8" s="102"/>
      <c r="K8" s="104"/>
      <c r="L8" s="107"/>
      <c r="M8" s="107"/>
      <c r="N8" s="107"/>
      <c r="O8" s="98"/>
      <c r="P8" s="98"/>
      <c r="Q8" s="100"/>
      <c r="R8" s="102"/>
    </row>
    <row r="9" spans="1:18" ht="12.75">
      <c r="A9" s="127"/>
      <c r="B9" s="112"/>
      <c r="C9" s="113" t="e">
        <f>VLOOKUP(B9,'пр.взв'!B7:E876,2,FALSE)</f>
        <v>#N/A</v>
      </c>
      <c r="D9" s="128" t="e">
        <f>VLOOKUP(B9,'пр.взв'!B7:F89,3,FALSE)</f>
        <v>#N/A</v>
      </c>
      <c r="E9" s="128" t="e">
        <f>VLOOKUP(B9,'пр.взв'!B7:G89,4,FALSE)</f>
        <v>#N/A</v>
      </c>
      <c r="F9" s="109" t="s">
        <v>93</v>
      </c>
      <c r="G9" s="109"/>
      <c r="H9" s="110"/>
      <c r="I9" s="111"/>
      <c r="K9" s="112"/>
      <c r="L9" s="113" t="e">
        <f>VLOOKUP(K9,'пр.взв'!B7:E86,2,FALSE)</f>
        <v>#N/A</v>
      </c>
      <c r="M9" s="113" t="e">
        <f>VLOOKUP(K9,'пр.взв'!B7:G90,3,FALSE)</f>
        <v>#N/A</v>
      </c>
      <c r="N9" s="113" t="e">
        <f>VLOOKUP(K9,'пр.взв'!B7:G90,4,FALSE)</f>
        <v>#N/A</v>
      </c>
      <c r="O9" s="109" t="s">
        <v>93</v>
      </c>
      <c r="P9" s="109"/>
      <c r="Q9" s="110"/>
      <c r="R9" s="111"/>
    </row>
    <row r="10" spans="1:18" ht="13.5" thickBot="1">
      <c r="A10" s="127"/>
      <c r="B10" s="103"/>
      <c r="C10" s="107"/>
      <c r="D10" s="125"/>
      <c r="E10" s="125"/>
      <c r="F10" s="97"/>
      <c r="G10" s="97"/>
      <c r="H10" s="99"/>
      <c r="I10" s="101"/>
      <c r="K10" s="103"/>
      <c r="L10" s="107"/>
      <c r="M10" s="107"/>
      <c r="N10" s="107"/>
      <c r="O10" s="97"/>
      <c r="P10" s="97"/>
      <c r="Q10" s="99"/>
      <c r="R10" s="101"/>
    </row>
    <row r="11" spans="1:18" ht="12.75">
      <c r="A11" s="127"/>
      <c r="B11" s="103"/>
      <c r="C11" s="114" t="e">
        <f>VLOOKUP(B11,'пр.взв'!B7:E86,2,FALSE)</f>
        <v>#N/A</v>
      </c>
      <c r="D11" s="270" t="e">
        <f>VLOOKUP(B11,'пр.взв'!B7:G90,3,FALSE)</f>
        <v>#N/A</v>
      </c>
      <c r="E11" s="270" t="e">
        <f>VLOOKUP(B11,'пр.взв'!B7:G90,4,FALSE)</f>
        <v>#N/A</v>
      </c>
      <c r="F11" s="285"/>
      <c r="G11" s="97"/>
      <c r="H11" s="99"/>
      <c r="I11" s="101">
        <v>10</v>
      </c>
      <c r="K11" s="103"/>
      <c r="L11" s="114" t="e">
        <f>VLOOKUP(K11,'пр.взв'!B7:E86,2,FALSE)</f>
        <v>#N/A</v>
      </c>
      <c r="M11" s="114" t="e">
        <f>VLOOKUP(K11,'пр.взв'!B7:G92,3,FALSE)</f>
        <v>#N/A</v>
      </c>
      <c r="N11" s="114" t="e">
        <f>VLOOKUP(K11,'пр.взв'!B7:G92,4,FALSE)</f>
        <v>#N/A</v>
      </c>
      <c r="O11" s="287" t="s">
        <v>93</v>
      </c>
      <c r="P11" s="97"/>
      <c r="Q11" s="99"/>
      <c r="R11" s="101"/>
    </row>
    <row r="12" spans="1:18" ht="13.5" thickBot="1">
      <c r="A12" s="127"/>
      <c r="B12" s="104"/>
      <c r="C12" s="271"/>
      <c r="D12" s="272"/>
      <c r="E12" s="272"/>
      <c r="F12" s="286"/>
      <c r="G12" s="98"/>
      <c r="H12" s="100"/>
      <c r="I12" s="102"/>
      <c r="K12" s="104"/>
      <c r="L12" s="115"/>
      <c r="M12" s="115"/>
      <c r="N12" s="115"/>
      <c r="O12" s="285"/>
      <c r="P12" s="98"/>
      <c r="Q12" s="100"/>
      <c r="R12" s="102"/>
    </row>
    <row r="13" spans="1:18" ht="12.75">
      <c r="A13" s="127"/>
      <c r="B13" s="112"/>
      <c r="C13" s="113" t="e">
        <f>VLOOKUP(B13,'пр.взв'!B7:E86,2,FALSE)</f>
        <v>#N/A</v>
      </c>
      <c r="D13" s="128" t="e">
        <f>VLOOKUP(B13,'пр.взв'!B5:F93,3,FALSE)</f>
        <v>#N/A</v>
      </c>
      <c r="E13" s="128" t="e">
        <f>VLOOKUP(B13,'пр.взв'!B3:G93,4,FALSE)</f>
        <v>#N/A</v>
      </c>
      <c r="F13" s="109" t="s">
        <v>93</v>
      </c>
      <c r="G13" s="109"/>
      <c r="H13" s="110"/>
      <c r="I13" s="111"/>
      <c r="K13" s="112"/>
      <c r="L13" s="113" t="e">
        <f>VLOOKUP(K13,'пр.взв'!B7:E86,2,FALSE)</f>
        <v>#N/A</v>
      </c>
      <c r="M13" s="113" t="e">
        <f>VLOOKUP(K13,'пр.взв'!B5:G94,3,FALSE)</f>
        <v>#N/A</v>
      </c>
      <c r="N13" s="113" t="e">
        <f>VLOOKUP(K13,'пр.взв'!B5:G94,4,FALSE)</f>
        <v>#N/A</v>
      </c>
      <c r="O13" s="109" t="s">
        <v>93</v>
      </c>
      <c r="P13" s="109"/>
      <c r="Q13" s="110"/>
      <c r="R13" s="111"/>
    </row>
    <row r="14" spans="1:18" ht="12.75">
      <c r="A14" s="127"/>
      <c r="B14" s="103"/>
      <c r="C14" s="107"/>
      <c r="D14" s="125"/>
      <c r="E14" s="125"/>
      <c r="F14" s="97"/>
      <c r="G14" s="97"/>
      <c r="H14" s="99"/>
      <c r="I14" s="101"/>
      <c r="K14" s="103"/>
      <c r="L14" s="107"/>
      <c r="M14" s="107"/>
      <c r="N14" s="107"/>
      <c r="O14" s="97"/>
      <c r="P14" s="97"/>
      <c r="Q14" s="99"/>
      <c r="R14" s="101"/>
    </row>
    <row r="15" spans="1:18" ht="12.75">
      <c r="A15" s="127"/>
      <c r="B15" s="103"/>
      <c r="C15" s="114" t="e">
        <f>VLOOKUP(B15,'пр.взв'!B7:E86,2,FALSE)</f>
        <v>#N/A</v>
      </c>
      <c r="D15" s="270" t="e">
        <f>VLOOKUP(B15,'пр.взв'!B5:G94,3,FALSE)</f>
        <v>#N/A</v>
      </c>
      <c r="E15" s="270" t="e">
        <f>VLOOKUP(B15,'пр.взв'!B5:G94,4,FALSE)</f>
        <v>#N/A</v>
      </c>
      <c r="F15" s="97"/>
      <c r="G15" s="97"/>
      <c r="H15" s="99"/>
      <c r="I15" s="101"/>
      <c r="K15" s="103"/>
      <c r="L15" s="114" t="e">
        <f>VLOOKUP(K15,'пр.взв'!B7:E86,2,FALSE)</f>
        <v>#N/A</v>
      </c>
      <c r="M15" s="114" t="e">
        <f>VLOOKUP(K15,'пр.взв'!B5:G96,3,FALSE)</f>
        <v>#N/A</v>
      </c>
      <c r="N15" s="114" t="e">
        <f>VLOOKUP(K15,'пр.взв'!B5:G96,4,FALSE)</f>
        <v>#N/A</v>
      </c>
      <c r="O15" s="97"/>
      <c r="P15" s="97"/>
      <c r="Q15" s="99"/>
      <c r="R15" s="101"/>
    </row>
    <row r="16" spans="1:18" ht="13.5" thickBot="1">
      <c r="A16" s="127"/>
      <c r="B16" s="104"/>
      <c r="C16" s="271"/>
      <c r="D16" s="272"/>
      <c r="E16" s="272"/>
      <c r="F16" s="98"/>
      <c r="G16" s="98"/>
      <c r="H16" s="100"/>
      <c r="I16" s="102"/>
      <c r="K16" s="104"/>
      <c r="L16" s="115"/>
      <c r="M16" s="115"/>
      <c r="N16" s="115"/>
      <c r="O16" s="98"/>
      <c r="P16" s="98"/>
      <c r="Q16" s="100"/>
      <c r="R16" s="102"/>
    </row>
    <row r="17" spans="1:18" ht="12.75">
      <c r="A17" s="127"/>
      <c r="B17" s="112"/>
      <c r="C17" s="113" t="e">
        <f>VLOOKUP(B17,'пр.взв'!B7:E86,2,FALSE)</f>
        <v>#N/A</v>
      </c>
      <c r="D17" s="128" t="e">
        <f>VLOOKUP(B17,'пр.взв'!B7:F97,3,FALSE)</f>
        <v>#N/A</v>
      </c>
      <c r="E17" s="128" t="e">
        <f>VLOOKUP(B17,'пр.взв'!B7:G97,4,FALSE)</f>
        <v>#N/A</v>
      </c>
      <c r="F17" s="109"/>
      <c r="G17" s="109"/>
      <c r="H17" s="110"/>
      <c r="I17" s="111"/>
      <c r="K17" s="112"/>
      <c r="L17" s="113" t="e">
        <f>VLOOKUP(K17,'пр.взв'!B7:E86,2,FALSE)</f>
        <v>#N/A</v>
      </c>
      <c r="M17" s="113" t="e">
        <f>VLOOKUP(K17,'пр.взв'!B7:G98,3,FALSE)</f>
        <v>#N/A</v>
      </c>
      <c r="N17" s="113" t="e">
        <f>VLOOKUP(K17,'пр.взв'!B7:G98,4,FALSE)</f>
        <v>#N/A</v>
      </c>
      <c r="O17" s="109"/>
      <c r="P17" s="109"/>
      <c r="Q17" s="110"/>
      <c r="R17" s="111"/>
    </row>
    <row r="18" spans="1:18" ht="12.75">
      <c r="A18" s="127"/>
      <c r="B18" s="103"/>
      <c r="C18" s="107"/>
      <c r="D18" s="125"/>
      <c r="E18" s="125"/>
      <c r="F18" s="97"/>
      <c r="G18" s="97"/>
      <c r="H18" s="99"/>
      <c r="I18" s="101"/>
      <c r="K18" s="103"/>
      <c r="L18" s="107"/>
      <c r="M18" s="107"/>
      <c r="N18" s="107"/>
      <c r="O18" s="97"/>
      <c r="P18" s="97"/>
      <c r="Q18" s="99"/>
      <c r="R18" s="101"/>
    </row>
    <row r="19" spans="1:18" ht="12.75">
      <c r="A19" s="127"/>
      <c r="B19" s="103"/>
      <c r="C19" s="105" t="e">
        <f>VLOOKUP(B19,'пр.взв'!B7:E86,2,FALSE)</f>
        <v>#N/A</v>
      </c>
      <c r="D19" s="125" t="e">
        <f>VLOOKUP(B19,'пр.взв'!B7:G98,3,FALSE)</f>
        <v>#N/A</v>
      </c>
      <c r="E19" s="125" t="e">
        <f>VLOOKUP(B19,'пр.взв'!B7:G98,4,FALSE)</f>
        <v>#N/A</v>
      </c>
      <c r="F19" s="97"/>
      <c r="G19" s="97"/>
      <c r="H19" s="99"/>
      <c r="I19" s="101"/>
      <c r="K19" s="103"/>
      <c r="L19" s="105" t="e">
        <f>VLOOKUP(K19,'пр.взв'!B7:E86,2,FALSE)</f>
        <v>#N/A</v>
      </c>
      <c r="M19" s="105" t="e">
        <f>VLOOKUP(K19,'пр.взв'!B7:G100,3,FALSE)</f>
        <v>#N/A</v>
      </c>
      <c r="N19" s="105" t="e">
        <f>VLOOKUP(K19,'пр.взв'!B7:G100,4,FALSE)</f>
        <v>#N/A</v>
      </c>
      <c r="O19" s="97"/>
      <c r="P19" s="97"/>
      <c r="Q19" s="99"/>
      <c r="R19" s="101"/>
    </row>
    <row r="20" spans="1:18" ht="13.5" thickBot="1">
      <c r="A20" s="127"/>
      <c r="B20" s="104"/>
      <c r="C20" s="106"/>
      <c r="D20" s="126"/>
      <c r="E20" s="126"/>
      <c r="F20" s="98"/>
      <c r="G20" s="98"/>
      <c r="H20" s="100"/>
      <c r="I20" s="102"/>
      <c r="K20" s="104"/>
      <c r="L20" s="107"/>
      <c r="M20" s="107"/>
      <c r="N20" s="107"/>
      <c r="O20" s="98"/>
      <c r="P20" s="98"/>
      <c r="Q20" s="100"/>
      <c r="R20" s="102"/>
    </row>
    <row r="21" spans="1:18" ht="12.75">
      <c r="A21" s="127"/>
      <c r="B21" s="112"/>
      <c r="C21" s="113" t="e">
        <f>VLOOKUP(B21,'пр.взв'!B7:E86,2,FALSE)</f>
        <v>#N/A</v>
      </c>
      <c r="D21" s="128" t="e">
        <f>VLOOKUP(B21,'пр.взв'!B3:F101,3,FALSE)</f>
        <v>#N/A</v>
      </c>
      <c r="E21" s="128" t="e">
        <f>VLOOKUP(B21,'пр.взв'!B2:G101,4,FALSE)</f>
        <v>#N/A</v>
      </c>
      <c r="F21" s="109"/>
      <c r="G21" s="109"/>
      <c r="H21" s="110"/>
      <c r="I21" s="111"/>
      <c r="K21" s="112"/>
      <c r="L21" s="113" t="e">
        <f>VLOOKUP(K21,'пр.взв'!B7:E86,2,FALSE)</f>
        <v>#N/A</v>
      </c>
      <c r="M21" s="113" t="e">
        <f>VLOOKUP(K21,'пр.взв'!B3:G102,3,FALSE)</f>
        <v>#N/A</v>
      </c>
      <c r="N21" s="113" t="e">
        <f>VLOOKUP(K21,'пр.взв'!B3:G102,4,FALSE)</f>
        <v>#N/A</v>
      </c>
      <c r="O21" s="109"/>
      <c r="P21" s="109"/>
      <c r="Q21" s="110"/>
      <c r="R21" s="111"/>
    </row>
    <row r="22" spans="1:18" ht="12.75">
      <c r="A22" s="127"/>
      <c r="B22" s="103"/>
      <c r="C22" s="107"/>
      <c r="D22" s="125"/>
      <c r="E22" s="125"/>
      <c r="F22" s="97"/>
      <c r="G22" s="97"/>
      <c r="H22" s="99"/>
      <c r="I22" s="101"/>
      <c r="K22" s="103"/>
      <c r="L22" s="107"/>
      <c r="M22" s="107"/>
      <c r="N22" s="107"/>
      <c r="O22" s="97"/>
      <c r="P22" s="97"/>
      <c r="Q22" s="99"/>
      <c r="R22" s="101"/>
    </row>
    <row r="23" spans="1:18" ht="12.75">
      <c r="A23" s="127"/>
      <c r="B23" s="103"/>
      <c r="C23" s="105" t="e">
        <f>VLOOKUP(B23,'пр.взв'!B7:E86,2,FALSE)</f>
        <v>#N/A</v>
      </c>
      <c r="D23" s="125" t="e">
        <f>VLOOKUP(B23,'пр.взв'!B3:G102,3,FALSE)</f>
        <v>#N/A</v>
      </c>
      <c r="E23" s="125" t="e">
        <f>VLOOKUP(B23,'пр.взв'!B2:G102,4,FALSE)</f>
        <v>#N/A</v>
      </c>
      <c r="F23" s="97"/>
      <c r="G23" s="97"/>
      <c r="H23" s="99"/>
      <c r="I23" s="101"/>
      <c r="K23" s="103"/>
      <c r="L23" s="105" t="e">
        <f>VLOOKUP(K23,'пр.взв'!B6:E90,2,FALSE)</f>
        <v>#N/A</v>
      </c>
      <c r="M23" s="105" t="e">
        <f>VLOOKUP(K23,'пр.взв'!B3:G104,3,FALSE)</f>
        <v>#N/A</v>
      </c>
      <c r="N23" s="105" t="e">
        <f>VLOOKUP(K23,'пр.взв'!B3:G104,4,FALSE)</f>
        <v>#N/A</v>
      </c>
      <c r="O23" s="97"/>
      <c r="P23" s="97"/>
      <c r="Q23" s="99"/>
      <c r="R23" s="101"/>
    </row>
    <row r="24" spans="1:18" ht="13.5" thickBot="1">
      <c r="A24" s="127"/>
      <c r="B24" s="104"/>
      <c r="C24" s="106"/>
      <c r="D24" s="126"/>
      <c r="E24" s="126"/>
      <c r="F24" s="98"/>
      <c r="G24" s="98"/>
      <c r="H24" s="100"/>
      <c r="I24" s="102"/>
      <c r="K24" s="104"/>
      <c r="L24" s="107"/>
      <c r="M24" s="107"/>
      <c r="N24" s="107"/>
      <c r="O24" s="98"/>
      <c r="P24" s="98"/>
      <c r="Q24" s="100"/>
      <c r="R24" s="102"/>
    </row>
    <row r="25" spans="1:18" ht="12.75">
      <c r="A25" s="127"/>
      <c r="B25" s="112"/>
      <c r="C25" s="113" t="e">
        <f>VLOOKUP(B25,'пр.взв'!B7:E86,2,FALSE)</f>
        <v>#N/A</v>
      </c>
      <c r="D25" s="128" t="e">
        <f>VLOOKUP(B25,'пр.взв'!B7:F105,3,FALSE)</f>
        <v>#N/A</v>
      </c>
      <c r="E25" s="128" t="e">
        <f>VLOOKUP(B25,'пр.взв'!B2:G105,4,FALSE)</f>
        <v>#N/A</v>
      </c>
      <c r="F25" s="109"/>
      <c r="G25" s="109"/>
      <c r="H25" s="110"/>
      <c r="I25" s="111"/>
      <c r="K25" s="112"/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09"/>
      <c r="P25" s="109"/>
      <c r="Q25" s="110"/>
      <c r="R25" s="111"/>
    </row>
    <row r="26" spans="1:18" ht="12.75">
      <c r="A26" s="127"/>
      <c r="B26" s="103"/>
      <c r="C26" s="107"/>
      <c r="D26" s="125"/>
      <c r="E26" s="125"/>
      <c r="F26" s="97"/>
      <c r="G26" s="97"/>
      <c r="H26" s="99"/>
      <c r="I26" s="101"/>
      <c r="K26" s="103"/>
      <c r="L26" s="107"/>
      <c r="M26" s="107"/>
      <c r="N26" s="107"/>
      <c r="O26" s="97"/>
      <c r="P26" s="97"/>
      <c r="Q26" s="99"/>
      <c r="R26" s="101"/>
    </row>
    <row r="27" spans="1:18" ht="12.75">
      <c r="A27" s="127"/>
      <c r="B27" s="103"/>
      <c r="C27" s="105" t="e">
        <f>VLOOKUP(B27,'пр.взв'!B7:E86,2,FALSE)</f>
        <v>#N/A</v>
      </c>
      <c r="D27" s="125" t="e">
        <f>VLOOKUP(B27,'пр.взв'!B7:G106,3,FALSE)</f>
        <v>#N/A</v>
      </c>
      <c r="E27" s="125" t="e">
        <f>VLOOKUP(B27,'пр.взв'!B2:G106,4,FALSE)</f>
        <v>#N/A</v>
      </c>
      <c r="F27" s="97"/>
      <c r="G27" s="97"/>
      <c r="H27" s="99"/>
      <c r="I27" s="101"/>
      <c r="K27" s="103"/>
      <c r="L27" s="105" t="e">
        <f>VLOOKUP(K27,'пр.взв'!B7:E86,2,FALSE)</f>
        <v>#N/A</v>
      </c>
      <c r="M27" s="105" t="e">
        <f>VLOOKUP(K27,'пр.взв'!B2:G108,3,FALSE)</f>
        <v>#N/A</v>
      </c>
      <c r="N27" s="105" t="e">
        <f>VLOOKUP(K27,'пр.взв'!B7:G108,4,FALSE)</f>
        <v>#N/A</v>
      </c>
      <c r="O27" s="97"/>
      <c r="P27" s="97"/>
      <c r="Q27" s="99"/>
      <c r="R27" s="101"/>
    </row>
    <row r="28" spans="1:18" ht="13.5" thickBot="1">
      <c r="A28" s="127"/>
      <c r="B28" s="104"/>
      <c r="C28" s="106"/>
      <c r="D28" s="126"/>
      <c r="E28" s="126"/>
      <c r="F28" s="98"/>
      <c r="G28" s="98"/>
      <c r="H28" s="100"/>
      <c r="I28" s="102"/>
      <c r="K28" s="104"/>
      <c r="L28" s="107"/>
      <c r="M28" s="107"/>
      <c r="N28" s="107"/>
      <c r="O28" s="98"/>
      <c r="P28" s="98"/>
      <c r="Q28" s="100"/>
      <c r="R28" s="102"/>
    </row>
    <row r="29" spans="1:18" ht="12.75">
      <c r="A29" s="127"/>
      <c r="B29" s="112"/>
      <c r="C29" s="113" t="e">
        <f>VLOOKUP(B29,'пр.взв'!B7:E86,2,FALSE)</f>
        <v>#N/A</v>
      </c>
      <c r="D29" s="128" t="e">
        <f>VLOOKUP(B29,'пр.взв'!B3:F109,3,FALSE)</f>
        <v>#N/A</v>
      </c>
      <c r="E29" s="128" t="e">
        <f>VLOOKUP(B29,'пр.взв'!B2:G109,4,FALSE)</f>
        <v>#N/A</v>
      </c>
      <c r="F29" s="109"/>
      <c r="G29" s="109"/>
      <c r="H29" s="110"/>
      <c r="I29" s="111"/>
      <c r="K29" s="112"/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09"/>
      <c r="P29" s="109"/>
      <c r="Q29" s="110"/>
      <c r="R29" s="111"/>
    </row>
    <row r="30" spans="1:18" ht="12.75">
      <c r="A30" s="127"/>
      <c r="B30" s="103"/>
      <c r="C30" s="107"/>
      <c r="D30" s="125"/>
      <c r="E30" s="125"/>
      <c r="F30" s="97"/>
      <c r="G30" s="97"/>
      <c r="H30" s="99"/>
      <c r="I30" s="101"/>
      <c r="K30" s="103"/>
      <c r="L30" s="107"/>
      <c r="M30" s="107"/>
      <c r="N30" s="107"/>
      <c r="O30" s="97"/>
      <c r="P30" s="97"/>
      <c r="Q30" s="99"/>
      <c r="R30" s="101"/>
    </row>
    <row r="31" spans="1:18" ht="12.75">
      <c r="A31" s="127"/>
      <c r="B31" s="103"/>
      <c r="C31" s="105" t="e">
        <f>VLOOKUP(B31,'пр.взв'!B7:E86,2,FALSE)</f>
        <v>#N/A</v>
      </c>
      <c r="D31" s="125" t="e">
        <f>VLOOKUP(B31,'пр.взв'!B3:G110,3,FALSE)</f>
        <v>#N/A</v>
      </c>
      <c r="E31" s="125" t="e">
        <f>VLOOKUP(B31,'пр.взв'!B3:G110,4,FALSE)</f>
        <v>#N/A</v>
      </c>
      <c r="F31" s="97"/>
      <c r="G31" s="97"/>
      <c r="H31" s="99"/>
      <c r="I31" s="101"/>
      <c r="K31" s="103"/>
      <c r="L31" s="105" t="e">
        <f>VLOOKUP(K31,'пр.взв'!B7:E86,2,FALSE)</f>
        <v>#N/A</v>
      </c>
      <c r="M31" s="105" t="e">
        <f>VLOOKUP(K31,'пр.взв'!B3:G112,3,FALSE)</f>
        <v>#N/A</v>
      </c>
      <c r="N31" s="105" t="e">
        <f>VLOOKUP(K31,'пр.взв'!B3:G112,4,FALSE)</f>
        <v>#N/A</v>
      </c>
      <c r="O31" s="97"/>
      <c r="P31" s="97"/>
      <c r="Q31" s="99"/>
      <c r="R31" s="101"/>
    </row>
    <row r="32" spans="1:18" ht="13.5" thickBot="1">
      <c r="A32" s="127"/>
      <c r="B32" s="104"/>
      <c r="C32" s="106"/>
      <c r="D32" s="126"/>
      <c r="E32" s="126"/>
      <c r="F32" s="98"/>
      <c r="G32" s="98"/>
      <c r="H32" s="100"/>
      <c r="I32" s="102"/>
      <c r="K32" s="104"/>
      <c r="L32" s="107"/>
      <c r="M32" s="107"/>
      <c r="N32" s="107"/>
      <c r="O32" s="98"/>
      <c r="P32" s="98"/>
      <c r="Q32" s="100"/>
      <c r="R32" s="102"/>
    </row>
    <row r="33" spans="1:18" ht="12.75">
      <c r="A33" s="127"/>
      <c r="B33" s="112"/>
      <c r="C33" s="113" t="e">
        <f>VLOOKUP(B33,'пр.взв'!B7:E86,2,FALSE)</f>
        <v>#N/A</v>
      </c>
      <c r="D33" s="128" t="e">
        <f>VLOOKUP(B33,'пр.взв'!B5:F113,3,FALSE)</f>
        <v>#N/A</v>
      </c>
      <c r="E33" s="128" t="e">
        <f>VLOOKUP(B33,'пр.взв'!B3:G113,4,FALSE)</f>
        <v>#N/A</v>
      </c>
      <c r="F33" s="109"/>
      <c r="G33" s="109"/>
      <c r="H33" s="110"/>
      <c r="I33" s="111"/>
      <c r="K33" s="112"/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09"/>
      <c r="P33" s="109"/>
      <c r="Q33" s="110"/>
      <c r="R33" s="111"/>
    </row>
    <row r="34" spans="1:18" ht="12.75">
      <c r="A34" s="127"/>
      <c r="B34" s="103"/>
      <c r="C34" s="107"/>
      <c r="D34" s="125"/>
      <c r="E34" s="125"/>
      <c r="F34" s="97"/>
      <c r="G34" s="97"/>
      <c r="H34" s="99"/>
      <c r="I34" s="101"/>
      <c r="K34" s="103"/>
      <c r="L34" s="107"/>
      <c r="M34" s="107"/>
      <c r="N34" s="107"/>
      <c r="O34" s="97"/>
      <c r="P34" s="97"/>
      <c r="Q34" s="99"/>
      <c r="R34" s="101"/>
    </row>
    <row r="35" spans="1:18" ht="12.75">
      <c r="A35" s="127"/>
      <c r="B35" s="103"/>
      <c r="C35" s="105" t="e">
        <f>VLOOKUP(B35,'пр.взв'!B7:E86,2,FALSE)</f>
        <v>#N/A</v>
      </c>
      <c r="D35" s="125" t="e">
        <f>VLOOKUP(B35,'пр.взв'!B5:G114,3,FALSE)</f>
        <v>#N/A</v>
      </c>
      <c r="E35" s="125" t="e">
        <f>VLOOKUP(B35,'пр.взв'!B3:G114,4,FALSE)</f>
        <v>#N/A</v>
      </c>
      <c r="F35" s="97"/>
      <c r="G35" s="97"/>
      <c r="H35" s="99"/>
      <c r="I35" s="101"/>
      <c r="K35" s="103"/>
      <c r="L35" s="105" t="e">
        <f>VLOOKUP(K35,'пр.взв'!B7:E86,2,FALSE)</f>
        <v>#N/A</v>
      </c>
      <c r="M35" s="105" t="e">
        <f>VLOOKUP(K35,'пр.взв'!B3:G116,3,FALSE)</f>
        <v>#N/A</v>
      </c>
      <c r="N35" s="105" t="e">
        <f>VLOOKUP(K35,'пр.взв'!B3:G116,4,FALSE)</f>
        <v>#N/A</v>
      </c>
      <c r="O35" s="97"/>
      <c r="P35" s="97"/>
      <c r="Q35" s="99"/>
      <c r="R35" s="101"/>
    </row>
    <row r="36" spans="1:18" ht="13.5" thickBot="1">
      <c r="A36" s="127"/>
      <c r="B36" s="104"/>
      <c r="C36" s="106"/>
      <c r="D36" s="126"/>
      <c r="E36" s="126"/>
      <c r="F36" s="98"/>
      <c r="G36" s="98"/>
      <c r="H36" s="100"/>
      <c r="I36" s="102"/>
      <c r="K36" s="104"/>
      <c r="L36" s="107"/>
      <c r="M36" s="107"/>
      <c r="N36" s="107"/>
      <c r="O36" s="98"/>
      <c r="P36" s="98"/>
      <c r="Q36" s="100"/>
      <c r="R36" s="102"/>
    </row>
    <row r="37" spans="1:18" ht="12.75">
      <c r="A37" s="127"/>
      <c r="B37" s="112"/>
      <c r="C37" s="113" t="e">
        <f>VLOOKUP(B37,'пр.взв'!B7:E86,2,FALSE)</f>
        <v>#N/A</v>
      </c>
      <c r="D37" s="128" t="e">
        <f>VLOOKUP(B37,'пр.взв'!B3:F117,3,FALSE)</f>
        <v>#N/A</v>
      </c>
      <c r="E37" s="128" t="e">
        <f>VLOOKUP(B37,'пр.взв'!B7:G117,4,FALSE)</f>
        <v>#N/A</v>
      </c>
      <c r="F37" s="109"/>
      <c r="G37" s="109"/>
      <c r="H37" s="110"/>
      <c r="I37" s="111"/>
      <c r="K37" s="112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09"/>
      <c r="P37" s="109"/>
      <c r="Q37" s="110"/>
      <c r="R37" s="111"/>
    </row>
    <row r="38" spans="1:18" ht="12.75">
      <c r="A38" s="127"/>
      <c r="B38" s="103"/>
      <c r="C38" s="107"/>
      <c r="D38" s="125"/>
      <c r="E38" s="125"/>
      <c r="F38" s="97"/>
      <c r="G38" s="97"/>
      <c r="H38" s="99"/>
      <c r="I38" s="101"/>
      <c r="K38" s="103"/>
      <c r="L38" s="107"/>
      <c r="M38" s="107"/>
      <c r="N38" s="107"/>
      <c r="O38" s="97"/>
      <c r="P38" s="97"/>
      <c r="Q38" s="99"/>
      <c r="R38" s="101"/>
    </row>
    <row r="39" spans="1:18" ht="12.75">
      <c r="A39" s="127"/>
      <c r="B39" s="103"/>
      <c r="C39" s="105" t="e">
        <f>VLOOKUP(B39,'пр.взв'!B7:E86,2,FALSE)</f>
        <v>#N/A</v>
      </c>
      <c r="D39" s="125" t="e">
        <f>VLOOKUP(B39,'пр.взв'!B3:G118,3,FALSE)</f>
        <v>#N/A</v>
      </c>
      <c r="E39" s="125" t="e">
        <f>VLOOKUP(B39,'пр.взв'!B3:G118,4,FALSE)</f>
        <v>#N/A</v>
      </c>
      <c r="F39" s="97"/>
      <c r="G39" s="97"/>
      <c r="H39" s="99"/>
      <c r="I39" s="101"/>
      <c r="K39" s="103"/>
      <c r="L39" s="105" t="e">
        <f>VLOOKUP(K39,'пр.взв'!B7:E86,2,FALSE)</f>
        <v>#N/A</v>
      </c>
      <c r="M39" s="105" t="e">
        <f>VLOOKUP(K39,'пр.взв'!B3:G120,3,FALSE)</f>
        <v>#N/A</v>
      </c>
      <c r="N39" s="105" t="e">
        <f>VLOOKUP(K39,'пр.взв'!B3:G120,4,FALSE)</f>
        <v>#N/A</v>
      </c>
      <c r="O39" s="97"/>
      <c r="P39" s="97"/>
      <c r="Q39" s="99"/>
      <c r="R39" s="101"/>
    </row>
    <row r="40" spans="1:18" ht="13.5" thickBot="1">
      <c r="A40" s="127"/>
      <c r="B40" s="104"/>
      <c r="C40" s="106"/>
      <c r="D40" s="126"/>
      <c r="E40" s="126"/>
      <c r="F40" s="98"/>
      <c r="G40" s="98"/>
      <c r="H40" s="100"/>
      <c r="I40" s="102"/>
      <c r="K40" s="104"/>
      <c r="L40" s="107"/>
      <c r="M40" s="107"/>
      <c r="N40" s="107"/>
      <c r="O40" s="98"/>
      <c r="P40" s="98"/>
      <c r="Q40" s="100"/>
      <c r="R40" s="102"/>
    </row>
    <row r="41" spans="1:18" ht="12.75">
      <c r="A41" s="127"/>
      <c r="B41" s="112"/>
      <c r="C41" s="113" t="e">
        <f>VLOOKUP(B41,'пр.взв'!B7:E86,2,FALSE)</f>
        <v>#N/A</v>
      </c>
      <c r="D41" s="128" t="e">
        <f>VLOOKUP(B41,'пр.взв'!B3:F121,3,FALSE)</f>
        <v>#N/A</v>
      </c>
      <c r="E41" s="128" t="e">
        <f>VLOOKUP(B41,'пр.взв'!B4:G121,4,FALSE)</f>
        <v>#N/A</v>
      </c>
      <c r="F41" s="109"/>
      <c r="G41" s="109"/>
      <c r="H41" s="110"/>
      <c r="I41" s="111"/>
      <c r="K41" s="112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09"/>
      <c r="P41" s="109"/>
      <c r="Q41" s="110"/>
      <c r="R41" s="111"/>
    </row>
    <row r="42" spans="1:18" ht="12.75">
      <c r="A42" s="127"/>
      <c r="B42" s="103"/>
      <c r="C42" s="107"/>
      <c r="D42" s="125"/>
      <c r="E42" s="125"/>
      <c r="F42" s="97"/>
      <c r="G42" s="97"/>
      <c r="H42" s="99"/>
      <c r="I42" s="101"/>
      <c r="K42" s="103"/>
      <c r="L42" s="107"/>
      <c r="M42" s="107"/>
      <c r="N42" s="107"/>
      <c r="O42" s="97"/>
      <c r="P42" s="97"/>
      <c r="Q42" s="99"/>
      <c r="R42" s="101"/>
    </row>
    <row r="43" spans="1:18" ht="12.75">
      <c r="A43" s="127"/>
      <c r="B43" s="103"/>
      <c r="C43" s="105" t="e">
        <f>VLOOKUP(B43,'пр.взв'!B7:E86,2,FALSE)</f>
        <v>#N/A</v>
      </c>
      <c r="D43" s="125" t="e">
        <f>VLOOKUP(B43,'пр.взв'!B3:G122,3,FALSE)</f>
        <v>#N/A</v>
      </c>
      <c r="E43" s="125" t="e">
        <f>VLOOKUP(B43,'пр.взв'!B4:G122,4,FALSE)</f>
        <v>#N/A</v>
      </c>
      <c r="F43" s="97"/>
      <c r="G43" s="97"/>
      <c r="H43" s="99"/>
      <c r="I43" s="101"/>
      <c r="K43" s="103"/>
      <c r="L43" s="105" t="e">
        <f>VLOOKUP(K43,'пр.взв'!B7:F86,2,FALSE)</f>
        <v>#N/A</v>
      </c>
      <c r="M43" s="105" t="e">
        <f>VLOOKUP(K43,'пр.взв'!B4:G124,3,FALSE)</f>
        <v>#N/A</v>
      </c>
      <c r="N43" s="105" t="e">
        <f>VLOOKUP(K43,'пр.взв'!B4:G124,4,FALSE)</f>
        <v>#N/A</v>
      </c>
      <c r="O43" s="97"/>
      <c r="P43" s="97"/>
      <c r="Q43" s="99"/>
      <c r="R43" s="101"/>
    </row>
    <row r="44" spans="1:18" ht="13.5" thickBot="1">
      <c r="A44" s="127"/>
      <c r="B44" s="104"/>
      <c r="C44" s="106"/>
      <c r="D44" s="126"/>
      <c r="E44" s="126"/>
      <c r="F44" s="98"/>
      <c r="G44" s="98"/>
      <c r="H44" s="100"/>
      <c r="I44" s="102"/>
      <c r="K44" s="104"/>
      <c r="L44" s="107"/>
      <c r="M44" s="107"/>
      <c r="N44" s="107"/>
      <c r="O44" s="98"/>
      <c r="P44" s="98"/>
      <c r="Q44" s="100"/>
      <c r="R44" s="102"/>
    </row>
    <row r="45" spans="1:18" ht="12.75">
      <c r="A45" s="127"/>
      <c r="B45" s="112"/>
      <c r="C45" s="113" t="e">
        <f>VLOOKUP(B45,'пр.взв'!B7:E86,2,FALSE)</f>
        <v>#N/A</v>
      </c>
      <c r="D45" s="128" t="e">
        <f>VLOOKUP(B45,'пр.взв'!B7:F125,3,FALSE)</f>
        <v>#N/A</v>
      </c>
      <c r="E45" s="128" t="e">
        <f>VLOOKUP(B45,'пр.взв'!B4:G125,4,FALSE)</f>
        <v>#N/A</v>
      </c>
      <c r="F45" s="109"/>
      <c r="G45" s="109"/>
      <c r="H45" s="110"/>
      <c r="I45" s="111"/>
      <c r="K45" s="112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09"/>
      <c r="P45" s="109"/>
      <c r="Q45" s="110"/>
      <c r="R45" s="111"/>
    </row>
    <row r="46" spans="1:18" ht="12.75">
      <c r="A46" s="127"/>
      <c r="B46" s="103"/>
      <c r="C46" s="107"/>
      <c r="D46" s="125"/>
      <c r="E46" s="125"/>
      <c r="F46" s="97"/>
      <c r="G46" s="97"/>
      <c r="H46" s="99"/>
      <c r="I46" s="101"/>
      <c r="K46" s="103"/>
      <c r="L46" s="107"/>
      <c r="M46" s="107"/>
      <c r="N46" s="107"/>
      <c r="O46" s="97"/>
      <c r="P46" s="97"/>
      <c r="Q46" s="99"/>
      <c r="R46" s="101"/>
    </row>
    <row r="47" spans="1:18" ht="12.75">
      <c r="A47" s="127"/>
      <c r="B47" s="103"/>
      <c r="C47" s="105" t="e">
        <f>VLOOKUP(B47,'пр.взв'!B7:E86,2,FALSE)</f>
        <v>#N/A</v>
      </c>
      <c r="D47" s="125" t="e">
        <f>VLOOKUP(B47,'пр.взв'!B7:G126,3,FALSE)</f>
        <v>#N/A</v>
      </c>
      <c r="E47" s="125" t="e">
        <f>VLOOKUP(B47,'пр.взв'!B4:G126,4,FALSE)</f>
        <v>#N/A</v>
      </c>
      <c r="F47" s="97"/>
      <c r="G47" s="97"/>
      <c r="H47" s="99"/>
      <c r="I47" s="101"/>
      <c r="K47" s="103"/>
      <c r="L47" s="105" t="e">
        <f>VLOOKUP(K47,'пр.взв'!B7:E86,2,FALSE)</f>
        <v>#N/A</v>
      </c>
      <c r="M47" s="105" t="e">
        <f>VLOOKUP(K47,'пр.взв'!B4:G128,3,FALSE)</f>
        <v>#N/A</v>
      </c>
      <c r="N47" s="105" t="e">
        <f>VLOOKUP(K47,'пр.взв'!B4:G128,4,FALSE)</f>
        <v>#N/A</v>
      </c>
      <c r="O47" s="97"/>
      <c r="P47" s="97"/>
      <c r="Q47" s="99"/>
      <c r="R47" s="101"/>
    </row>
    <row r="48" spans="1:18" ht="13.5" thickBot="1">
      <c r="A48" s="127"/>
      <c r="B48" s="104"/>
      <c r="C48" s="106"/>
      <c r="D48" s="126"/>
      <c r="E48" s="126"/>
      <c r="F48" s="98"/>
      <c r="G48" s="98"/>
      <c r="H48" s="100"/>
      <c r="I48" s="102"/>
      <c r="K48" s="104"/>
      <c r="L48" s="107"/>
      <c r="M48" s="107"/>
      <c r="N48" s="107"/>
      <c r="O48" s="98"/>
      <c r="P48" s="98"/>
      <c r="Q48" s="100"/>
      <c r="R48" s="102"/>
    </row>
    <row r="49" spans="1:18" ht="12.75">
      <c r="A49" s="127"/>
      <c r="B49" s="112"/>
      <c r="C49" s="113" t="e">
        <f>VLOOKUP(B49,'пр.взв'!B3:E86,2,FALSE)</f>
        <v>#N/A</v>
      </c>
      <c r="D49" s="128" t="e">
        <f>VLOOKUP(B49,'пр.взв'!B5:F129,3,FALSE)</f>
        <v>#N/A</v>
      </c>
      <c r="E49" s="128" t="e">
        <f>VLOOKUP(B49,'пр.взв'!B4:G129,4,FALSE)</f>
        <v>#N/A</v>
      </c>
      <c r="F49" s="109"/>
      <c r="G49" s="109"/>
      <c r="H49" s="110"/>
      <c r="I49" s="111"/>
      <c r="K49" s="112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09"/>
      <c r="P49" s="109"/>
      <c r="Q49" s="110"/>
      <c r="R49" s="111"/>
    </row>
    <row r="50" spans="1:18" ht="12.75">
      <c r="A50" s="127"/>
      <c r="B50" s="103"/>
      <c r="C50" s="107"/>
      <c r="D50" s="125"/>
      <c r="E50" s="125"/>
      <c r="F50" s="97"/>
      <c r="G50" s="97"/>
      <c r="H50" s="99"/>
      <c r="I50" s="101"/>
      <c r="K50" s="103"/>
      <c r="L50" s="107"/>
      <c r="M50" s="107"/>
      <c r="N50" s="107"/>
      <c r="O50" s="97"/>
      <c r="P50" s="97"/>
      <c r="Q50" s="99"/>
      <c r="R50" s="101"/>
    </row>
    <row r="51" spans="1:18" ht="12.75">
      <c r="A51" s="127"/>
      <c r="B51" s="103"/>
      <c r="C51" s="105" t="e">
        <f>VLOOKUP(B51,'пр.взв'!B7:E86,2,FALSE)</f>
        <v>#N/A</v>
      </c>
      <c r="D51" s="125" t="e">
        <f>VLOOKUP(B51,'пр.взв'!B5:G130,3,FALSE)</f>
        <v>#N/A</v>
      </c>
      <c r="E51" s="125" t="e">
        <f>VLOOKUP(B51,'пр.взв'!B5:G130,4,FALSE)</f>
        <v>#N/A</v>
      </c>
      <c r="F51" s="97"/>
      <c r="G51" s="97"/>
      <c r="H51" s="99"/>
      <c r="I51" s="101"/>
      <c r="K51" s="103"/>
      <c r="L51" s="105" t="e">
        <f>VLOOKUP(K51,'пр.взв'!B7:E86,2,FALSE)</f>
        <v>#N/A</v>
      </c>
      <c r="M51" s="105" t="e">
        <f>VLOOKUP(K51,'пр.взв'!B5:G132,3,FALSE)</f>
        <v>#N/A</v>
      </c>
      <c r="N51" s="105" t="e">
        <f>VLOOKUP(K51,'пр.взв'!B5:G132,4,FALSE)</f>
        <v>#N/A</v>
      </c>
      <c r="O51" s="97"/>
      <c r="P51" s="97"/>
      <c r="Q51" s="99"/>
      <c r="R51" s="101"/>
    </row>
    <row r="52" spans="1:18" ht="13.5" thickBot="1">
      <c r="A52" s="127"/>
      <c r="B52" s="104"/>
      <c r="C52" s="106"/>
      <c r="D52" s="126"/>
      <c r="E52" s="126"/>
      <c r="F52" s="98"/>
      <c r="G52" s="98"/>
      <c r="H52" s="100"/>
      <c r="I52" s="102"/>
      <c r="K52" s="104"/>
      <c r="L52" s="107"/>
      <c r="M52" s="107"/>
      <c r="N52" s="107"/>
      <c r="O52" s="98"/>
      <c r="P52" s="98"/>
      <c r="Q52" s="100"/>
      <c r="R52" s="102"/>
    </row>
    <row r="53" spans="1:18" ht="12.75">
      <c r="A53" s="127"/>
      <c r="B53" s="112"/>
      <c r="C53" s="113" t="e">
        <f>VLOOKUP(B53,'пр.взв'!B7:E86,2,FALSE)</f>
        <v>#N/A</v>
      </c>
      <c r="D53" s="128" t="e">
        <f>VLOOKUP(B53,'пр.взв'!B5:F133,3,FALSE)</f>
        <v>#N/A</v>
      </c>
      <c r="E53" s="128" t="e">
        <f>VLOOKUP(B53,'пр.взв'!B5:G133,4,FALSE)</f>
        <v>#N/A</v>
      </c>
      <c r="F53" s="109"/>
      <c r="G53" s="109"/>
      <c r="H53" s="110"/>
      <c r="I53" s="111"/>
      <c r="K53" s="112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09"/>
      <c r="P53" s="109"/>
      <c r="Q53" s="110"/>
      <c r="R53" s="111"/>
    </row>
    <row r="54" spans="1:18" ht="12.75">
      <c r="A54" s="127"/>
      <c r="B54" s="103"/>
      <c r="C54" s="107"/>
      <c r="D54" s="125"/>
      <c r="E54" s="125"/>
      <c r="F54" s="97"/>
      <c r="G54" s="97"/>
      <c r="H54" s="99"/>
      <c r="I54" s="101"/>
      <c r="K54" s="103"/>
      <c r="L54" s="107"/>
      <c r="M54" s="107"/>
      <c r="N54" s="107"/>
      <c r="O54" s="97"/>
      <c r="P54" s="97"/>
      <c r="Q54" s="99"/>
      <c r="R54" s="101"/>
    </row>
    <row r="55" spans="1:18" ht="12.75">
      <c r="A55" s="127"/>
      <c r="B55" s="103"/>
      <c r="C55" s="105" t="e">
        <f>VLOOKUP(B55,'пр.взв'!B7:E86,2,FALSE)</f>
        <v>#N/A</v>
      </c>
      <c r="D55" s="125" t="e">
        <f>VLOOKUP(B55,'пр.взв'!B5:G134,3,FALSE)</f>
        <v>#N/A</v>
      </c>
      <c r="E55" s="125" t="e">
        <f>VLOOKUP(B55,'пр.взв'!B5:G134,4,FALSE)</f>
        <v>#N/A</v>
      </c>
      <c r="F55" s="97"/>
      <c r="G55" s="97"/>
      <c r="H55" s="99"/>
      <c r="I55" s="101"/>
      <c r="K55" s="103"/>
      <c r="L55" s="105" t="e">
        <f>VLOOKUP(K55,'пр.взв'!B7:E86,2,FALSE)</f>
        <v>#N/A</v>
      </c>
      <c r="M55" s="105" t="e">
        <f>VLOOKUP(K55,'пр.взв'!B5:G136,3,FALSE)</f>
        <v>#N/A</v>
      </c>
      <c r="N55" s="105" t="e">
        <f>VLOOKUP(K55,'пр.взв'!B5:G136,4,FALSE)</f>
        <v>#N/A</v>
      </c>
      <c r="O55" s="97"/>
      <c r="P55" s="97"/>
      <c r="Q55" s="99"/>
      <c r="R55" s="101"/>
    </row>
    <row r="56" spans="1:18" ht="13.5" thickBot="1">
      <c r="A56" s="127"/>
      <c r="B56" s="104"/>
      <c r="C56" s="106"/>
      <c r="D56" s="126"/>
      <c r="E56" s="126"/>
      <c r="F56" s="98"/>
      <c r="G56" s="98"/>
      <c r="H56" s="100"/>
      <c r="I56" s="102"/>
      <c r="K56" s="104"/>
      <c r="L56" s="107"/>
      <c r="M56" s="107"/>
      <c r="N56" s="107"/>
      <c r="O56" s="98"/>
      <c r="P56" s="98"/>
      <c r="Q56" s="100"/>
      <c r="R56" s="102"/>
    </row>
    <row r="57" spans="1:18" ht="12.75">
      <c r="A57" s="127"/>
      <c r="B57" s="112"/>
      <c r="C57" s="113" t="e">
        <f>VLOOKUP(B57,'пр.взв'!B7:E86,2,FALSE)</f>
        <v>#N/A</v>
      </c>
      <c r="D57" s="128" t="e">
        <f>VLOOKUP(B57,'пр.взв'!B5:F137,3,FALSE)</f>
        <v>#N/A</v>
      </c>
      <c r="E57" s="128" t="e">
        <f>VLOOKUP(B57,'пр.взв'!B5:G137,4,FALSE)</f>
        <v>#N/A</v>
      </c>
      <c r="F57" s="108"/>
      <c r="G57" s="109"/>
      <c r="H57" s="110"/>
      <c r="I57" s="111"/>
      <c r="K57" s="112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08"/>
      <c r="P57" s="109"/>
      <c r="Q57" s="110"/>
      <c r="R57" s="111"/>
    </row>
    <row r="58" spans="1:18" ht="12.75">
      <c r="A58" s="127"/>
      <c r="B58" s="103"/>
      <c r="C58" s="107"/>
      <c r="D58" s="125"/>
      <c r="E58" s="125"/>
      <c r="F58" s="95"/>
      <c r="G58" s="97"/>
      <c r="H58" s="99"/>
      <c r="I58" s="101"/>
      <c r="K58" s="103"/>
      <c r="L58" s="107"/>
      <c r="M58" s="107"/>
      <c r="N58" s="107"/>
      <c r="O58" s="95"/>
      <c r="P58" s="97"/>
      <c r="Q58" s="99"/>
      <c r="R58" s="101"/>
    </row>
    <row r="59" spans="1:18" ht="12.75">
      <c r="A59" s="127"/>
      <c r="B59" s="103"/>
      <c r="C59" s="105" t="e">
        <f>VLOOKUP(B59,'пр.взв'!B7:E86,2,FALSE)</f>
        <v>#N/A</v>
      </c>
      <c r="D59" s="125" t="e">
        <f>VLOOKUP(B59,'пр.взв'!B5:G138,3,FALSE)</f>
        <v>#N/A</v>
      </c>
      <c r="E59" s="125" t="e">
        <f>VLOOKUP(B59,'пр.взв'!B5:G138,4,FALSE)</f>
        <v>#N/A</v>
      </c>
      <c r="F59" s="95"/>
      <c r="G59" s="97"/>
      <c r="H59" s="99"/>
      <c r="I59" s="101"/>
      <c r="K59" s="103"/>
      <c r="L59" s="105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95"/>
      <c r="P59" s="97"/>
      <c r="Q59" s="99"/>
      <c r="R59" s="101"/>
    </row>
    <row r="60" spans="1:18" ht="13.5" thickBot="1">
      <c r="A60" s="127"/>
      <c r="B60" s="104"/>
      <c r="C60" s="106"/>
      <c r="D60" s="126"/>
      <c r="E60" s="126"/>
      <c r="F60" s="96"/>
      <c r="G60" s="98"/>
      <c r="H60" s="100"/>
      <c r="I60" s="102"/>
      <c r="K60" s="104"/>
      <c r="L60" s="106"/>
      <c r="M60" s="106"/>
      <c r="N60" s="106"/>
      <c r="O60" s="96"/>
      <c r="P60" s="98"/>
      <c r="Q60" s="100"/>
      <c r="R60" s="10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2"/>
  <sheetViews>
    <sheetView workbookViewId="0" topLeftCell="A1">
      <pane xSplit="5" ySplit="5" topLeftCell="F3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30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5.7109375" style="0" customWidth="1"/>
    <col min="4" max="4" width="8.7109375" style="0" customWidth="1"/>
    <col min="5" max="5" width="9.8515625" style="0" customWidth="1"/>
    <col min="6" max="19" width="3.7109375" style="0" customWidth="1"/>
    <col min="20" max="25" width="3.7109375" style="0" hidden="1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97" t="s">
        <v>38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8" ht="24.75" customHeight="1" thickBot="1">
      <c r="A2" s="23"/>
      <c r="B2" s="184" t="s">
        <v>39</v>
      </c>
      <c r="C2" s="185"/>
      <c r="D2" s="185"/>
      <c r="E2" s="185"/>
      <c r="F2" s="185"/>
      <c r="G2" s="185"/>
      <c r="H2" s="185"/>
      <c r="I2" s="185"/>
      <c r="J2" s="185"/>
      <c r="K2" s="190" t="str">
        <f>HYPERLINK('[1]реквизиты'!$A$2)</f>
        <v>Всероссийский турнир на призы спортивного клуба "Родной край" по самбо среди юношей 1993-94 гг.р.</v>
      </c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2"/>
    </row>
    <row r="3" spans="1:30" ht="20.25" customHeight="1" thickBot="1">
      <c r="A3" s="210" t="str">
        <f>HYPERLINK('[1]реквизиты'!$A$3)</f>
        <v>17-19 сентября 2011 г.                         г. Рязань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311" t="str">
        <f>HYPERLINK('пр.взв'!D4)</f>
        <v>В.к.  81      кг.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C3" s="14"/>
      <c r="AD3" s="14"/>
    </row>
    <row r="4" spans="1:34" ht="14.25" customHeight="1" thickBot="1">
      <c r="A4" s="161"/>
      <c r="B4" s="166" t="s">
        <v>5</v>
      </c>
      <c r="C4" s="168" t="s">
        <v>2</v>
      </c>
      <c r="D4" s="186" t="s">
        <v>3</v>
      </c>
      <c r="E4" s="188" t="s">
        <v>40</v>
      </c>
      <c r="F4" s="180" t="s">
        <v>6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/>
      <c r="Z4" s="193" t="s">
        <v>7</v>
      </c>
      <c r="AA4" s="195" t="s">
        <v>43</v>
      </c>
      <c r="AB4" s="157" t="s">
        <v>21</v>
      </c>
      <c r="AC4" s="14"/>
      <c r="AD4" s="14"/>
      <c r="AH4" s="24"/>
    </row>
    <row r="5" spans="1:33" ht="15" customHeight="1" thickBot="1">
      <c r="A5" s="161"/>
      <c r="B5" s="167"/>
      <c r="C5" s="169"/>
      <c r="D5" s="187"/>
      <c r="E5" s="189"/>
      <c r="F5" s="164">
        <v>1</v>
      </c>
      <c r="G5" s="163"/>
      <c r="H5" s="164">
        <v>2</v>
      </c>
      <c r="I5" s="165"/>
      <c r="J5" s="162">
        <v>3</v>
      </c>
      <c r="K5" s="163"/>
      <c r="L5" s="164">
        <v>4</v>
      </c>
      <c r="M5" s="165"/>
      <c r="N5" s="162">
        <v>5</v>
      </c>
      <c r="O5" s="163"/>
      <c r="P5" s="293" t="s">
        <v>104</v>
      </c>
      <c r="Q5" s="294"/>
      <c r="R5" s="295" t="s">
        <v>105</v>
      </c>
      <c r="S5" s="296"/>
      <c r="T5" s="164">
        <v>8</v>
      </c>
      <c r="U5" s="165"/>
      <c r="V5" s="164">
        <v>9</v>
      </c>
      <c r="W5" s="165"/>
      <c r="X5" s="164">
        <v>10</v>
      </c>
      <c r="Y5" s="165"/>
      <c r="Z5" s="194"/>
      <c r="AA5" s="196"/>
      <c r="AB5" s="158"/>
      <c r="AC5" s="35"/>
      <c r="AD5" s="35"/>
      <c r="AE5" s="26"/>
      <c r="AF5" s="26"/>
      <c r="AG5" s="2"/>
    </row>
    <row r="6" spans="1:34" ht="19.5" customHeight="1">
      <c r="A6" s="152"/>
      <c r="B6" s="154">
        <v>1</v>
      </c>
      <c r="C6" s="155" t="str">
        <f>VLOOKUP(B6,'пр.взв'!B7:E30,2,FALSE)</f>
        <v>ЛЕБЕДЕВ Сергей Евгеньевич</v>
      </c>
      <c r="D6" s="121" t="str">
        <f>VLOOKUP(B6,'пр.взв'!B7:F86,3,FALSE)</f>
        <v>21.10.94 кмс</v>
      </c>
      <c r="E6" s="121" t="str">
        <f>VLOOKUP(B6,'пр.взв'!B7:G86,4,FALSE)</f>
        <v>Воронежская Талов МО</v>
      </c>
      <c r="F6" s="179">
        <v>2</v>
      </c>
      <c r="G6" s="52">
        <v>3</v>
      </c>
      <c r="H6" s="160">
        <v>3</v>
      </c>
      <c r="I6" s="52">
        <v>3</v>
      </c>
      <c r="J6" s="279"/>
      <c r="K6" s="280"/>
      <c r="L6" s="279"/>
      <c r="M6" s="280"/>
      <c r="N6" s="279"/>
      <c r="O6" s="280"/>
      <c r="P6" s="279"/>
      <c r="Q6" s="280"/>
      <c r="R6" s="279"/>
      <c r="S6" s="280"/>
      <c r="T6" s="279"/>
      <c r="U6" s="280"/>
      <c r="V6" s="279"/>
      <c r="W6" s="280"/>
      <c r="X6" s="279"/>
      <c r="Y6" s="280"/>
      <c r="Z6" s="309">
        <v>3</v>
      </c>
      <c r="AA6" s="138">
        <f>SUM(G6+I6+K6+M6+O6+Q6+S6+U6+W6+Y6)</f>
        <v>6</v>
      </c>
      <c r="AB6" s="138">
        <v>7</v>
      </c>
      <c r="AC6" s="33"/>
      <c r="AD6" s="33"/>
      <c r="AE6" s="33"/>
      <c r="AF6" s="33"/>
      <c r="AG6" s="33"/>
      <c r="AH6" s="33"/>
    </row>
    <row r="7" spans="1:34" ht="19.5" customHeight="1" thickBot="1">
      <c r="A7" s="159"/>
      <c r="B7" s="151"/>
      <c r="C7" s="156"/>
      <c r="D7" s="170"/>
      <c r="E7" s="170"/>
      <c r="F7" s="176"/>
      <c r="G7" s="22"/>
      <c r="H7" s="160"/>
      <c r="I7" s="22"/>
      <c r="J7" s="279"/>
      <c r="K7" s="281"/>
      <c r="L7" s="279"/>
      <c r="M7" s="281"/>
      <c r="N7" s="279"/>
      <c r="O7" s="281"/>
      <c r="P7" s="279"/>
      <c r="Q7" s="281"/>
      <c r="R7" s="279"/>
      <c r="S7" s="281"/>
      <c r="T7" s="279"/>
      <c r="U7" s="281"/>
      <c r="V7" s="279"/>
      <c r="W7" s="281"/>
      <c r="X7" s="279"/>
      <c r="Y7" s="281"/>
      <c r="Z7" s="310"/>
      <c r="AA7" s="139"/>
      <c r="AB7" s="139"/>
      <c r="AC7" s="33"/>
      <c r="AD7" s="33"/>
      <c r="AE7" s="33"/>
      <c r="AF7" s="33"/>
      <c r="AG7" s="33"/>
      <c r="AH7" s="33"/>
    </row>
    <row r="8" spans="1:34" ht="19.5" customHeight="1" thickTop="1">
      <c r="A8" s="152"/>
      <c r="B8" s="144">
        <v>2</v>
      </c>
      <c r="C8" s="146" t="str">
        <f>VLOOKUP(B8,'пр.взв'!B9:E32,2,FALSE)</f>
        <v>БАТЫРОВ Хаджимурат Мавлюдинович</v>
      </c>
      <c r="D8" s="148" t="str">
        <f>VLOOKUP(B8,'пр.взв'!B9:F88,3,FALSE)</f>
        <v>08.10.93 кмс</v>
      </c>
      <c r="E8" s="148" t="str">
        <f>VLOOKUP(B8,'пр.взв'!B9:G88,4,FALSE)</f>
        <v>Ивановская </v>
      </c>
      <c r="F8" s="175">
        <v>1</v>
      </c>
      <c r="G8" s="20">
        <v>1</v>
      </c>
      <c r="H8" s="173">
        <v>4</v>
      </c>
      <c r="I8" s="20">
        <v>0</v>
      </c>
      <c r="J8" s="173">
        <v>5</v>
      </c>
      <c r="K8" s="20">
        <v>0</v>
      </c>
      <c r="L8" s="171">
        <v>3</v>
      </c>
      <c r="M8" s="20">
        <v>0</v>
      </c>
      <c r="N8" s="300"/>
      <c r="O8" s="20"/>
      <c r="P8" s="173">
        <v>7</v>
      </c>
      <c r="Q8" s="20">
        <v>0</v>
      </c>
      <c r="R8" s="173">
        <v>11</v>
      </c>
      <c r="S8" s="20">
        <v>3</v>
      </c>
      <c r="T8" s="173"/>
      <c r="U8" s="21"/>
      <c r="V8" s="173"/>
      <c r="W8" s="21"/>
      <c r="X8" s="173"/>
      <c r="Y8" s="21"/>
      <c r="Z8" s="142"/>
      <c r="AA8" s="138">
        <f>SUM(G8+I8+K8+M8+O8+Q8+S8+U8+W8+Y8)</f>
        <v>4</v>
      </c>
      <c r="AB8" s="303" t="s">
        <v>107</v>
      </c>
      <c r="AC8" s="33"/>
      <c r="AD8" s="33"/>
      <c r="AE8" s="33"/>
      <c r="AF8" s="33"/>
      <c r="AG8" s="33"/>
      <c r="AH8" s="33"/>
    </row>
    <row r="9" spans="1:34" ht="19.5" customHeight="1" thickBot="1">
      <c r="A9" s="153"/>
      <c r="B9" s="145"/>
      <c r="C9" s="147"/>
      <c r="D9" s="149"/>
      <c r="E9" s="149"/>
      <c r="F9" s="176"/>
      <c r="G9" s="18"/>
      <c r="H9" s="174"/>
      <c r="I9" s="18" t="s">
        <v>97</v>
      </c>
      <c r="J9" s="174"/>
      <c r="K9" s="18" t="s">
        <v>100</v>
      </c>
      <c r="L9" s="172"/>
      <c r="M9" s="18" t="s">
        <v>102</v>
      </c>
      <c r="N9" s="301"/>
      <c r="O9" s="18"/>
      <c r="P9" s="174"/>
      <c r="Q9" s="18" t="s">
        <v>106</v>
      </c>
      <c r="R9" s="174"/>
      <c r="S9" s="18"/>
      <c r="T9" s="174"/>
      <c r="U9" s="19"/>
      <c r="V9" s="174"/>
      <c r="W9" s="19"/>
      <c r="X9" s="174"/>
      <c r="Y9" s="19"/>
      <c r="Z9" s="143"/>
      <c r="AA9" s="139"/>
      <c r="AB9" s="304"/>
      <c r="AC9" s="33"/>
      <c r="AD9" s="33"/>
      <c r="AE9" s="33"/>
      <c r="AF9" s="33"/>
      <c r="AG9" s="33"/>
      <c r="AH9" s="33"/>
    </row>
    <row r="10" spans="1:34" ht="19.5" customHeight="1" thickTop="1">
      <c r="A10" s="15"/>
      <c r="B10" s="150">
        <v>3</v>
      </c>
      <c r="C10" s="146" t="str">
        <f>VLOOKUP(B10,'пр.взв'!B11:E34,2,FALSE)</f>
        <v>ФЕДОСОВ Андрей Андреевич</v>
      </c>
      <c r="D10" s="140" t="str">
        <f>VLOOKUP(B10,'пр.взв'!B11:F90,3,FALSE)</f>
        <v>01.06.93 кмс</v>
      </c>
      <c r="E10" s="140" t="str">
        <f>VLOOKUP(B10,'пр.взв'!B11:G90,4,FALSE)</f>
        <v>Рязань Мужество</v>
      </c>
      <c r="F10" s="177">
        <v>4</v>
      </c>
      <c r="G10" s="16">
        <v>2</v>
      </c>
      <c r="H10" s="171">
        <v>1</v>
      </c>
      <c r="I10" s="16">
        <v>1</v>
      </c>
      <c r="J10" s="171" t="s">
        <v>94</v>
      </c>
      <c r="K10" s="16"/>
      <c r="L10" s="171">
        <v>2</v>
      </c>
      <c r="M10" s="16">
        <v>4</v>
      </c>
      <c r="N10" s="297"/>
      <c r="O10" s="16"/>
      <c r="P10" s="171">
        <v>11</v>
      </c>
      <c r="Q10" s="16">
        <v>3</v>
      </c>
      <c r="R10" s="171"/>
      <c r="S10" s="16"/>
      <c r="T10" s="171"/>
      <c r="U10" s="17"/>
      <c r="V10" s="171"/>
      <c r="W10" s="17"/>
      <c r="X10" s="171"/>
      <c r="Y10" s="17"/>
      <c r="Z10" s="142"/>
      <c r="AA10" s="138">
        <f>SUM(G10+I10+K10+M10+O10+Q10+S10+U10+W10+Y10)</f>
        <v>10</v>
      </c>
      <c r="AB10" s="307" t="s">
        <v>109</v>
      </c>
      <c r="AC10" s="33"/>
      <c r="AD10" s="33"/>
      <c r="AE10" s="33"/>
      <c r="AF10" s="33"/>
      <c r="AG10" s="33"/>
      <c r="AH10" s="33"/>
    </row>
    <row r="11" spans="1:34" ht="19.5" customHeight="1" thickBot="1">
      <c r="A11" s="15"/>
      <c r="B11" s="151"/>
      <c r="C11" s="147"/>
      <c r="D11" s="141"/>
      <c r="E11" s="141"/>
      <c r="F11" s="178"/>
      <c r="G11" s="18"/>
      <c r="H11" s="172"/>
      <c r="I11" s="18"/>
      <c r="J11" s="172"/>
      <c r="K11" s="18"/>
      <c r="L11" s="172"/>
      <c r="M11" s="18" t="s">
        <v>102</v>
      </c>
      <c r="N11" s="298"/>
      <c r="O11" s="18"/>
      <c r="P11" s="172"/>
      <c r="Q11" s="18"/>
      <c r="R11" s="172"/>
      <c r="S11" s="18"/>
      <c r="T11" s="172"/>
      <c r="U11" s="19"/>
      <c r="V11" s="172"/>
      <c r="W11" s="19"/>
      <c r="X11" s="172"/>
      <c r="Y11" s="19"/>
      <c r="Z11" s="143"/>
      <c r="AA11" s="139"/>
      <c r="AB11" s="308"/>
      <c r="AC11" s="33"/>
      <c r="AD11" s="288"/>
      <c r="AE11" s="33"/>
      <c r="AF11" s="33"/>
      <c r="AG11" s="33"/>
      <c r="AH11" s="33"/>
    </row>
    <row r="12" spans="1:34" ht="19.5" customHeight="1" thickTop="1">
      <c r="A12" s="15"/>
      <c r="B12" s="144">
        <v>4</v>
      </c>
      <c r="C12" s="146" t="str">
        <f>VLOOKUP(B12,'пр.взв'!B13:E36,2,FALSE)</f>
        <v>БАДАРИН Артем Александрович</v>
      </c>
      <c r="D12" s="140" t="str">
        <f>VLOOKUP(B12,'пр.взв'!B13:F92,3,FALSE)</f>
        <v>15.04.93 кмс</v>
      </c>
      <c r="E12" s="148" t="str">
        <f>VLOOKUP(B12,'пр.взв'!B13:G92,4,FALSE)</f>
        <v>Саратов</v>
      </c>
      <c r="F12" s="177">
        <v>3</v>
      </c>
      <c r="G12" s="16">
        <v>3</v>
      </c>
      <c r="H12" s="171">
        <v>2</v>
      </c>
      <c r="I12" s="16">
        <v>4</v>
      </c>
      <c r="J12" s="273"/>
      <c r="K12" s="274"/>
      <c r="L12" s="273"/>
      <c r="M12" s="274"/>
      <c r="N12" s="273"/>
      <c r="O12" s="274"/>
      <c r="P12" s="273"/>
      <c r="Q12" s="274"/>
      <c r="R12" s="273"/>
      <c r="S12" s="274"/>
      <c r="T12" s="273"/>
      <c r="U12" s="275"/>
      <c r="V12" s="273"/>
      <c r="W12" s="275"/>
      <c r="X12" s="273"/>
      <c r="Y12" s="275"/>
      <c r="Z12" s="309">
        <v>3</v>
      </c>
      <c r="AA12" s="138">
        <f>SUM(G12+I12+K12+M12+O12+Q12+S12+U12+W12+Y12)</f>
        <v>7</v>
      </c>
      <c r="AB12" s="138">
        <v>8</v>
      </c>
      <c r="AC12" s="33"/>
      <c r="AD12" s="33"/>
      <c r="AE12" s="33"/>
      <c r="AF12" s="33"/>
      <c r="AG12" s="33"/>
      <c r="AH12" s="33"/>
    </row>
    <row r="13" spans="1:34" ht="19.5" customHeight="1" thickBot="1">
      <c r="A13" s="15"/>
      <c r="B13" s="145"/>
      <c r="C13" s="147"/>
      <c r="D13" s="141"/>
      <c r="E13" s="149"/>
      <c r="F13" s="178"/>
      <c r="G13" s="18"/>
      <c r="H13" s="172"/>
      <c r="I13" s="18" t="s">
        <v>97</v>
      </c>
      <c r="J13" s="282"/>
      <c r="K13" s="283"/>
      <c r="L13" s="282"/>
      <c r="M13" s="283"/>
      <c r="N13" s="282"/>
      <c r="O13" s="283"/>
      <c r="P13" s="282"/>
      <c r="Q13" s="283"/>
      <c r="R13" s="282"/>
      <c r="S13" s="283"/>
      <c r="T13" s="282"/>
      <c r="U13" s="284"/>
      <c r="V13" s="282"/>
      <c r="W13" s="284"/>
      <c r="X13" s="282"/>
      <c r="Y13" s="284"/>
      <c r="Z13" s="310"/>
      <c r="AA13" s="139"/>
      <c r="AB13" s="139"/>
      <c r="AC13" s="33"/>
      <c r="AD13" s="33"/>
      <c r="AE13" s="33"/>
      <c r="AF13" s="33"/>
      <c r="AG13" s="33"/>
      <c r="AH13" s="33"/>
    </row>
    <row r="14" spans="1:34" ht="19.5" customHeight="1" thickTop="1">
      <c r="A14" s="15"/>
      <c r="B14" s="150">
        <v>5</v>
      </c>
      <c r="C14" s="146" t="str">
        <f>VLOOKUP(B14,'пр.взв'!B15:E38,2,FALSE)</f>
        <v>ХВОРОВ Владимир Андреевич</v>
      </c>
      <c r="D14" s="140" t="str">
        <f>VLOOKUP(B14,'пр.взв'!B15:F94,3,FALSE)</f>
        <v>10.11.94 кмс</v>
      </c>
      <c r="E14" s="140" t="str">
        <f>VLOOKUP(B14,'пр.взв'!B15:G94,4,FALSE)</f>
        <v>Свердловская В.Пышма Д</v>
      </c>
      <c r="F14" s="177">
        <v>6</v>
      </c>
      <c r="G14" s="16">
        <v>2</v>
      </c>
      <c r="H14" s="171" t="s">
        <v>94</v>
      </c>
      <c r="I14" s="16"/>
      <c r="J14" s="171">
        <v>5</v>
      </c>
      <c r="K14" s="16">
        <v>4</v>
      </c>
      <c r="L14" s="273"/>
      <c r="M14" s="274"/>
      <c r="N14" s="273"/>
      <c r="O14" s="274"/>
      <c r="P14" s="273"/>
      <c r="Q14" s="274"/>
      <c r="R14" s="273"/>
      <c r="S14" s="274"/>
      <c r="T14" s="273"/>
      <c r="U14" s="275"/>
      <c r="V14" s="273"/>
      <c r="W14" s="275"/>
      <c r="X14" s="273"/>
      <c r="Y14" s="275"/>
      <c r="Z14" s="142">
        <v>4</v>
      </c>
      <c r="AA14" s="138">
        <f>SUM(G14+I14+K14+M14+O14+Q14+S14+U14+W14+Y14)</f>
        <v>6</v>
      </c>
      <c r="AB14" s="138">
        <v>6</v>
      </c>
      <c r="AC14" s="33"/>
      <c r="AD14" s="33"/>
      <c r="AE14" s="33"/>
      <c r="AF14" s="33"/>
      <c r="AG14" s="33"/>
      <c r="AH14" s="33"/>
    </row>
    <row r="15" spans="1:34" ht="19.5" customHeight="1" thickBot="1">
      <c r="A15" s="15"/>
      <c r="B15" s="151"/>
      <c r="C15" s="147"/>
      <c r="D15" s="141"/>
      <c r="E15" s="141"/>
      <c r="F15" s="178"/>
      <c r="G15" s="18"/>
      <c r="H15" s="172"/>
      <c r="I15" s="18"/>
      <c r="J15" s="172"/>
      <c r="K15" s="18" t="s">
        <v>100</v>
      </c>
      <c r="L15" s="282"/>
      <c r="M15" s="283"/>
      <c r="N15" s="282"/>
      <c r="O15" s="283"/>
      <c r="P15" s="282"/>
      <c r="Q15" s="283"/>
      <c r="R15" s="282"/>
      <c r="S15" s="283"/>
      <c r="T15" s="282"/>
      <c r="U15" s="284"/>
      <c r="V15" s="282"/>
      <c r="W15" s="284"/>
      <c r="X15" s="282"/>
      <c r="Y15" s="284"/>
      <c r="Z15" s="143"/>
      <c r="AA15" s="139"/>
      <c r="AB15" s="139"/>
      <c r="AC15" s="33"/>
      <c r="AD15" s="33"/>
      <c r="AE15" s="33"/>
      <c r="AF15" s="33"/>
      <c r="AG15" s="33"/>
      <c r="AH15" s="33"/>
    </row>
    <row r="16" spans="1:34" ht="19.5" customHeight="1" thickTop="1">
      <c r="A16" s="15"/>
      <c r="B16" s="144">
        <v>6</v>
      </c>
      <c r="C16" s="146" t="str">
        <f>VLOOKUP(B16,'пр.взв'!B17:E40,2,FALSE)</f>
        <v>СЕДНЕВ Алексей Сергеевич</v>
      </c>
      <c r="D16" s="140" t="str">
        <f>VLOOKUP(B16,'пр.взв'!B17:F96,3,FALSE)</f>
        <v>20.01.94 1</v>
      </c>
      <c r="E16" s="148" t="str">
        <f>VLOOKUP(B16,'пр.взв'!B17:G96,4,FALSE)</f>
        <v>Ярославль МО</v>
      </c>
      <c r="F16" s="177">
        <v>5</v>
      </c>
      <c r="G16" s="16">
        <v>3</v>
      </c>
      <c r="H16" s="289" t="s">
        <v>96</v>
      </c>
      <c r="I16" s="290"/>
      <c r="J16" s="273"/>
      <c r="K16" s="274"/>
      <c r="L16" s="273"/>
      <c r="M16" s="274"/>
      <c r="N16" s="273"/>
      <c r="O16" s="274"/>
      <c r="P16" s="273"/>
      <c r="Q16" s="274"/>
      <c r="R16" s="273"/>
      <c r="S16" s="274"/>
      <c r="T16" s="273"/>
      <c r="U16" s="275"/>
      <c r="V16" s="273"/>
      <c r="W16" s="275"/>
      <c r="X16" s="273"/>
      <c r="Y16" s="275"/>
      <c r="Z16" s="142">
        <v>2</v>
      </c>
      <c r="AA16" s="138">
        <f>SUM(G16+I16+K16+M16+O16+Q16+S16+U16+W16+Y16)</f>
        <v>3</v>
      </c>
      <c r="AB16" s="138">
        <v>11</v>
      </c>
      <c r="AC16" s="33"/>
      <c r="AD16" s="33"/>
      <c r="AE16" s="33"/>
      <c r="AF16" s="33"/>
      <c r="AG16" s="33"/>
      <c r="AH16" s="33"/>
    </row>
    <row r="17" spans="1:34" ht="19.5" customHeight="1" thickBot="1">
      <c r="A17" s="15"/>
      <c r="B17" s="261"/>
      <c r="C17" s="262"/>
      <c r="D17" s="263"/>
      <c r="E17" s="264"/>
      <c r="F17" s="265"/>
      <c r="G17" s="260"/>
      <c r="H17" s="291"/>
      <c r="I17" s="292"/>
      <c r="J17" s="276"/>
      <c r="K17" s="277"/>
      <c r="L17" s="276"/>
      <c r="M17" s="277"/>
      <c r="N17" s="276"/>
      <c r="O17" s="277"/>
      <c r="P17" s="276"/>
      <c r="Q17" s="277"/>
      <c r="R17" s="276"/>
      <c r="S17" s="277"/>
      <c r="T17" s="276"/>
      <c r="U17" s="278"/>
      <c r="V17" s="276"/>
      <c r="W17" s="278"/>
      <c r="X17" s="276"/>
      <c r="Y17" s="278"/>
      <c r="Z17" s="258"/>
      <c r="AA17" s="259"/>
      <c r="AB17" s="259"/>
      <c r="AC17" s="33"/>
      <c r="AD17" s="33"/>
      <c r="AE17" s="33"/>
      <c r="AF17" s="33"/>
      <c r="AG17" s="33"/>
      <c r="AH17" s="33"/>
    </row>
    <row r="18" spans="1:34" ht="19.5" customHeight="1" thickTop="1">
      <c r="A18" s="15"/>
      <c r="B18" s="150">
        <v>7</v>
      </c>
      <c r="C18" s="255" t="str">
        <f>VLOOKUP(B18,'пр.взв'!B19:E42,2,FALSE)</f>
        <v>КАРИМОВ Ариф Мамед-Оглы</v>
      </c>
      <c r="D18" s="256" t="str">
        <f>VLOOKUP(B18,'пр.взв'!B19:F98,3,FALSE)</f>
        <v>01.01.94 кмс</v>
      </c>
      <c r="E18" s="256" t="str">
        <f>VLOOKUP(B18,'пр.взв'!B19:G98,4,FALSE)</f>
        <v>Ярославль МО</v>
      </c>
      <c r="F18" s="257">
        <v>8</v>
      </c>
      <c r="G18" s="254">
        <v>0</v>
      </c>
      <c r="H18" s="253">
        <v>9</v>
      </c>
      <c r="I18" s="254">
        <v>0</v>
      </c>
      <c r="J18" s="253" t="s">
        <v>94</v>
      </c>
      <c r="K18" s="254"/>
      <c r="L18" s="253">
        <v>10</v>
      </c>
      <c r="M18" s="254">
        <v>1</v>
      </c>
      <c r="N18" s="253">
        <v>11</v>
      </c>
      <c r="O18" s="254">
        <v>3</v>
      </c>
      <c r="P18" s="299">
        <v>2</v>
      </c>
      <c r="Q18" s="254">
        <v>4</v>
      </c>
      <c r="R18" s="253"/>
      <c r="S18" s="254"/>
      <c r="T18" s="253"/>
      <c r="U18" s="252"/>
      <c r="V18" s="253"/>
      <c r="W18" s="252"/>
      <c r="X18" s="253"/>
      <c r="Y18" s="252"/>
      <c r="Z18" s="250"/>
      <c r="AA18" s="251">
        <f>SUM(G18+I18+K18+M18+O18+Q18+S18+U18+W18+Y18)</f>
        <v>8</v>
      </c>
      <c r="AB18" s="307" t="s">
        <v>109</v>
      </c>
      <c r="AC18" s="33"/>
      <c r="AD18" s="33"/>
      <c r="AE18" s="33"/>
      <c r="AF18" s="33"/>
      <c r="AG18" s="33"/>
      <c r="AH18" s="33"/>
    </row>
    <row r="19" spans="1:34" ht="19.5" customHeight="1" thickBot="1">
      <c r="A19" s="15"/>
      <c r="B19" s="145"/>
      <c r="C19" s="147"/>
      <c r="D19" s="141"/>
      <c r="E19" s="141"/>
      <c r="F19" s="178"/>
      <c r="G19" s="18" t="s">
        <v>95</v>
      </c>
      <c r="H19" s="172"/>
      <c r="I19" s="18" t="s">
        <v>98</v>
      </c>
      <c r="J19" s="172"/>
      <c r="K19" s="18"/>
      <c r="L19" s="172"/>
      <c r="M19" s="18"/>
      <c r="N19" s="172"/>
      <c r="O19" s="18"/>
      <c r="P19" s="298"/>
      <c r="Q19" s="18" t="s">
        <v>106</v>
      </c>
      <c r="R19" s="172"/>
      <c r="S19" s="18"/>
      <c r="T19" s="172"/>
      <c r="U19" s="19"/>
      <c r="V19" s="172"/>
      <c r="W19" s="19"/>
      <c r="X19" s="172"/>
      <c r="Y19" s="19"/>
      <c r="Z19" s="143"/>
      <c r="AA19" s="139"/>
      <c r="AB19" s="308"/>
      <c r="AC19" s="33"/>
      <c r="AD19" s="33"/>
      <c r="AE19" s="33"/>
      <c r="AF19" s="33"/>
      <c r="AG19" s="33"/>
      <c r="AH19" s="33"/>
    </row>
    <row r="20" spans="1:34" ht="19.5" customHeight="1" thickTop="1">
      <c r="A20" s="15"/>
      <c r="B20" s="144">
        <v>8</v>
      </c>
      <c r="C20" s="146" t="str">
        <f>VLOOKUP(B20,'пр.взв'!B21:E44,2,FALSE)</f>
        <v>ГРИШИН Павел Сергеевич</v>
      </c>
      <c r="D20" s="140" t="str">
        <f>VLOOKUP(B20,'пр.взв'!B21:F100,3,FALSE)</f>
        <v>04.05.95 кмс</v>
      </c>
      <c r="E20" s="148" t="str">
        <f>VLOOKUP(B20,'пр.взв'!B21:G100,4,FALSE)</f>
        <v>Тула Д</v>
      </c>
      <c r="F20" s="177">
        <v>7</v>
      </c>
      <c r="G20" s="16">
        <v>4</v>
      </c>
      <c r="H20" s="171">
        <v>11</v>
      </c>
      <c r="I20" s="16">
        <v>4</v>
      </c>
      <c r="J20" s="273"/>
      <c r="K20" s="274"/>
      <c r="L20" s="273"/>
      <c r="M20" s="274"/>
      <c r="N20" s="273"/>
      <c r="O20" s="274"/>
      <c r="P20" s="273"/>
      <c r="Q20" s="274"/>
      <c r="R20" s="273"/>
      <c r="S20" s="274"/>
      <c r="T20" s="273"/>
      <c r="U20" s="275"/>
      <c r="V20" s="273"/>
      <c r="W20" s="275"/>
      <c r="X20" s="273"/>
      <c r="Y20" s="275"/>
      <c r="Z20" s="309">
        <v>3</v>
      </c>
      <c r="AA20" s="138">
        <f>SUM(G20+I20+K20+M20+O20+Q20+S20+U20+W20+Y20)</f>
        <v>8</v>
      </c>
      <c r="AB20" s="138">
        <v>9</v>
      </c>
      <c r="AC20" s="33"/>
      <c r="AD20" s="33"/>
      <c r="AE20" s="33"/>
      <c r="AF20" s="33"/>
      <c r="AG20" s="33"/>
      <c r="AH20" s="33"/>
    </row>
    <row r="21" spans="1:34" ht="19.5" customHeight="1" thickBot="1">
      <c r="A21" s="15"/>
      <c r="B21" s="145"/>
      <c r="C21" s="147"/>
      <c r="D21" s="141"/>
      <c r="E21" s="149"/>
      <c r="F21" s="178"/>
      <c r="G21" s="18" t="s">
        <v>95</v>
      </c>
      <c r="H21" s="172"/>
      <c r="I21" s="18" t="s">
        <v>99</v>
      </c>
      <c r="J21" s="282"/>
      <c r="K21" s="283"/>
      <c r="L21" s="282"/>
      <c r="M21" s="283"/>
      <c r="N21" s="282"/>
      <c r="O21" s="283"/>
      <c r="P21" s="282"/>
      <c r="Q21" s="283"/>
      <c r="R21" s="282"/>
      <c r="S21" s="283"/>
      <c r="T21" s="282"/>
      <c r="U21" s="284"/>
      <c r="V21" s="282"/>
      <c r="W21" s="284"/>
      <c r="X21" s="282"/>
      <c r="Y21" s="284"/>
      <c r="Z21" s="310"/>
      <c r="AA21" s="139"/>
      <c r="AB21" s="139"/>
      <c r="AC21" s="33"/>
      <c r="AD21" s="33"/>
      <c r="AE21" s="33"/>
      <c r="AF21" s="33"/>
      <c r="AG21" s="33"/>
      <c r="AH21" s="33"/>
    </row>
    <row r="22" spans="1:34" ht="19.5" customHeight="1" thickTop="1">
      <c r="A22" s="15"/>
      <c r="B22" s="144">
        <v>9</v>
      </c>
      <c r="C22" s="146" t="str">
        <f>VLOOKUP(B22,'пр.взв'!B23:E46,2,FALSE)</f>
        <v>РТИШЕВ Никита Сергеевич</v>
      </c>
      <c r="D22" s="140" t="str">
        <f>VLOOKUP(B22,'пр.взв'!B23:F102,3,FALSE)</f>
        <v>25.04.94 1</v>
      </c>
      <c r="E22" s="140" t="str">
        <f>VLOOKUP(B22,'пр.взв'!B23:G102,4,FALSE)</f>
        <v>Рязань,                                 СДЮШОР "Юпитер"</v>
      </c>
      <c r="F22" s="177">
        <v>10</v>
      </c>
      <c r="G22" s="16">
        <v>3</v>
      </c>
      <c r="H22" s="171">
        <v>7</v>
      </c>
      <c r="I22" s="16">
        <v>4</v>
      </c>
      <c r="J22" s="273"/>
      <c r="K22" s="274"/>
      <c r="L22" s="273"/>
      <c r="M22" s="274"/>
      <c r="N22" s="273"/>
      <c r="O22" s="274"/>
      <c r="P22" s="273"/>
      <c r="Q22" s="274"/>
      <c r="R22" s="273"/>
      <c r="S22" s="274"/>
      <c r="T22" s="273"/>
      <c r="U22" s="275"/>
      <c r="V22" s="273"/>
      <c r="W22" s="275"/>
      <c r="X22" s="273"/>
      <c r="Y22" s="275"/>
      <c r="Z22" s="309">
        <v>3</v>
      </c>
      <c r="AA22" s="138">
        <f>SUM(G22+I22+K22+M22+O22+Q22+S22+U22+W22+Y22)</f>
        <v>7</v>
      </c>
      <c r="AB22" s="138">
        <v>10</v>
      </c>
      <c r="AC22" s="33"/>
      <c r="AD22" s="33"/>
      <c r="AE22" s="33"/>
      <c r="AF22" s="33"/>
      <c r="AG22" s="33"/>
      <c r="AH22" s="33"/>
    </row>
    <row r="23" spans="1:34" ht="19.5" customHeight="1" thickBot="1">
      <c r="A23" s="15"/>
      <c r="B23" s="145"/>
      <c r="C23" s="147"/>
      <c r="D23" s="141"/>
      <c r="E23" s="141"/>
      <c r="F23" s="178"/>
      <c r="G23" s="18"/>
      <c r="H23" s="172"/>
      <c r="I23" s="18" t="s">
        <v>98</v>
      </c>
      <c r="J23" s="282"/>
      <c r="K23" s="283"/>
      <c r="L23" s="282"/>
      <c r="M23" s="283"/>
      <c r="N23" s="282"/>
      <c r="O23" s="283"/>
      <c r="P23" s="282"/>
      <c r="Q23" s="283"/>
      <c r="R23" s="282"/>
      <c r="S23" s="283"/>
      <c r="T23" s="282"/>
      <c r="U23" s="284"/>
      <c r="V23" s="282"/>
      <c r="W23" s="284"/>
      <c r="X23" s="282"/>
      <c r="Y23" s="284"/>
      <c r="Z23" s="310"/>
      <c r="AA23" s="139"/>
      <c r="AB23" s="139"/>
      <c r="AC23" s="33"/>
      <c r="AD23" s="33"/>
      <c r="AE23" s="33"/>
      <c r="AF23" s="33"/>
      <c r="AG23" s="33"/>
      <c r="AH23" s="33"/>
    </row>
    <row r="24" spans="1:34" ht="19.5" customHeight="1" thickTop="1">
      <c r="A24" s="15"/>
      <c r="B24" s="144">
        <v>10</v>
      </c>
      <c r="C24" s="146" t="str">
        <f>VLOOKUP(B24,'пр.взв'!B25:E48,2,FALSE)</f>
        <v>ВОЛКОВ Александр Дмитриевич</v>
      </c>
      <c r="D24" s="140" t="str">
        <f>VLOOKUP(B24,'пр.взв'!B25:F104,3,FALSE)</f>
        <v>28.1..94 1</v>
      </c>
      <c r="E24" s="148" t="str">
        <f>VLOOKUP(B24,'пр.взв'!B25:G104,4,FALSE)</f>
        <v>Хабаровск ПР</v>
      </c>
      <c r="F24" s="177">
        <v>9</v>
      </c>
      <c r="G24" s="16">
        <v>1</v>
      </c>
      <c r="H24" s="171" t="s">
        <v>94</v>
      </c>
      <c r="I24" s="266"/>
      <c r="J24" s="171">
        <v>11</v>
      </c>
      <c r="K24" s="16">
        <v>4</v>
      </c>
      <c r="L24" s="171">
        <v>7</v>
      </c>
      <c r="M24" s="16">
        <v>3</v>
      </c>
      <c r="N24" s="273"/>
      <c r="O24" s="274"/>
      <c r="P24" s="273"/>
      <c r="Q24" s="274"/>
      <c r="R24" s="273"/>
      <c r="S24" s="274"/>
      <c r="T24" s="273"/>
      <c r="U24" s="275"/>
      <c r="V24" s="273"/>
      <c r="W24" s="275"/>
      <c r="X24" s="273"/>
      <c r="Y24" s="275"/>
      <c r="Z24" s="142">
        <v>5</v>
      </c>
      <c r="AA24" s="138">
        <f>SUM(G24+I24+K24+M24+O24+Q24+S24+U24+W24+Y24)</f>
        <v>8</v>
      </c>
      <c r="AB24" s="138">
        <v>5</v>
      </c>
      <c r="AC24" s="33"/>
      <c r="AD24" s="33"/>
      <c r="AE24" s="33"/>
      <c r="AF24" s="33"/>
      <c r="AG24" s="33"/>
      <c r="AH24" s="33"/>
    </row>
    <row r="25" spans="1:34" ht="19.5" customHeight="1" thickBot="1">
      <c r="A25" s="15"/>
      <c r="B25" s="145"/>
      <c r="C25" s="147"/>
      <c r="D25" s="141"/>
      <c r="E25" s="149"/>
      <c r="F25" s="178"/>
      <c r="G25" s="18"/>
      <c r="H25" s="172"/>
      <c r="I25" s="267"/>
      <c r="J25" s="172"/>
      <c r="K25" s="18" t="s">
        <v>101</v>
      </c>
      <c r="L25" s="172"/>
      <c r="M25" s="18"/>
      <c r="N25" s="282"/>
      <c r="O25" s="283"/>
      <c r="P25" s="282"/>
      <c r="Q25" s="283"/>
      <c r="R25" s="282"/>
      <c r="S25" s="283"/>
      <c r="T25" s="282"/>
      <c r="U25" s="284"/>
      <c r="V25" s="282"/>
      <c r="W25" s="284"/>
      <c r="X25" s="282"/>
      <c r="Y25" s="284"/>
      <c r="Z25" s="143"/>
      <c r="AA25" s="139"/>
      <c r="AB25" s="139"/>
      <c r="AC25" s="33"/>
      <c r="AD25" s="33"/>
      <c r="AE25" s="33"/>
      <c r="AF25" s="33"/>
      <c r="AG25" s="33"/>
      <c r="AH25" s="288"/>
    </row>
    <row r="26" spans="1:34" ht="19.5" customHeight="1" thickTop="1">
      <c r="A26" s="15"/>
      <c r="B26" s="144">
        <v>11</v>
      </c>
      <c r="C26" s="146" t="str">
        <f>VLOOKUP(B26,'пр.взв'!B27:E50,2,FALSE)</f>
        <v>ГАЛСТЯН Самвел Мкртичович</v>
      </c>
      <c r="D26" s="140" t="str">
        <f>VLOOKUP(B26,'пр.взв'!B27:F106,3,FALSE)</f>
        <v>22.07. 93 кмс</v>
      </c>
      <c r="E26" s="140" t="str">
        <f>VLOOKUP(B26,'пр.взв'!B27:G106,4,FALSE)</f>
        <v>Краснодарский Армавир</v>
      </c>
      <c r="F26" s="177" t="s">
        <v>94</v>
      </c>
      <c r="G26" s="266"/>
      <c r="H26" s="171">
        <v>8</v>
      </c>
      <c r="I26" s="16">
        <v>0</v>
      </c>
      <c r="J26" s="171">
        <v>10</v>
      </c>
      <c r="K26" s="16">
        <v>0</v>
      </c>
      <c r="L26" s="171" t="s">
        <v>94</v>
      </c>
      <c r="M26" s="16"/>
      <c r="N26" s="171">
        <v>7</v>
      </c>
      <c r="O26" s="16">
        <v>1</v>
      </c>
      <c r="P26" s="297">
        <v>3</v>
      </c>
      <c r="Q26" s="16">
        <v>1</v>
      </c>
      <c r="R26" s="171">
        <v>2</v>
      </c>
      <c r="S26" s="16">
        <v>1</v>
      </c>
      <c r="T26" s="171"/>
      <c r="U26" s="17"/>
      <c r="V26" s="171"/>
      <c r="W26" s="17"/>
      <c r="X26" s="171"/>
      <c r="Y26" s="17"/>
      <c r="Z26" s="305"/>
      <c r="AA26" s="138">
        <f>SUM(G26+I26+K26+M26+O26+Q26+S26+U26+W26+Y26)</f>
        <v>3</v>
      </c>
      <c r="AB26" s="305" t="s">
        <v>108</v>
      </c>
      <c r="AC26" s="33"/>
      <c r="AD26" s="33"/>
      <c r="AE26" s="33"/>
      <c r="AF26" s="33"/>
      <c r="AG26" s="33"/>
      <c r="AH26" s="33"/>
    </row>
    <row r="27" spans="1:34" ht="19.5" customHeight="1" thickBot="1">
      <c r="A27" s="15"/>
      <c r="B27" s="145"/>
      <c r="C27" s="147"/>
      <c r="D27" s="141"/>
      <c r="E27" s="141"/>
      <c r="F27" s="178"/>
      <c r="G27" s="267"/>
      <c r="H27" s="172"/>
      <c r="I27" s="18" t="s">
        <v>99</v>
      </c>
      <c r="J27" s="172"/>
      <c r="K27" s="18" t="s">
        <v>101</v>
      </c>
      <c r="L27" s="172"/>
      <c r="M27" s="18"/>
      <c r="N27" s="172"/>
      <c r="O27" s="18"/>
      <c r="P27" s="298"/>
      <c r="Q27" s="18"/>
      <c r="R27" s="172"/>
      <c r="S27" s="18"/>
      <c r="T27" s="172"/>
      <c r="U27" s="19"/>
      <c r="V27" s="172"/>
      <c r="W27" s="19"/>
      <c r="X27" s="172"/>
      <c r="Y27" s="19"/>
      <c r="Z27" s="306"/>
      <c r="AA27" s="139"/>
      <c r="AB27" s="306"/>
      <c r="AC27" s="33"/>
      <c r="AD27" s="33"/>
      <c r="AE27" s="33"/>
      <c r="AF27" s="33"/>
      <c r="AG27" s="33"/>
      <c r="AH27" s="33"/>
    </row>
    <row r="28" spans="2:34" ht="6" customHeight="1" thickTop="1">
      <c r="B28" s="31"/>
      <c r="C28" s="30"/>
      <c r="D28" s="30"/>
      <c r="E28" s="30"/>
      <c r="F28" s="32"/>
      <c r="G28" s="29"/>
      <c r="H28" s="32"/>
      <c r="I28" s="29"/>
      <c r="J28" s="32"/>
      <c r="K28" s="29"/>
      <c r="L28" s="32"/>
      <c r="M28" s="29"/>
      <c r="N28" s="32"/>
      <c r="O28" s="29"/>
      <c r="P28" s="32"/>
      <c r="Q28" s="29"/>
      <c r="R28" s="32"/>
      <c r="S28" s="29"/>
      <c r="T28" s="32"/>
      <c r="U28" s="29"/>
      <c r="V28" s="32"/>
      <c r="W28" s="29"/>
      <c r="X28" s="32"/>
      <c r="Y28" s="29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2:34" ht="50.25" customHeight="1">
      <c r="B29" s="40" t="str">
        <f>HYPERLINK('[1]реквизиты'!$A$6)</f>
        <v>Гл. судья, судья МК</v>
      </c>
      <c r="C29" s="44"/>
      <c r="D29" s="44"/>
      <c r="E29" s="45"/>
      <c r="F29" s="46"/>
      <c r="N29" s="47" t="str">
        <f>'[1]реквизиты'!$G$6</f>
        <v>А. Лебедев</v>
      </c>
      <c r="O29" s="45"/>
      <c r="P29" s="45"/>
      <c r="Q29" s="45"/>
      <c r="R29" s="302" t="str">
        <f>'[1]реквизиты'!$G$7</f>
        <v>/г.Москва/</v>
      </c>
      <c r="S29" s="48"/>
      <c r="T29" s="50"/>
      <c r="U29" s="48"/>
      <c r="V29" s="50"/>
      <c r="W29" s="49" t="str">
        <f>'[1]реквизиты'!$G$7</f>
        <v>/г.Москва/</v>
      </c>
      <c r="X29" s="50"/>
      <c r="Y29" s="48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2:34" ht="46.5" customHeight="1">
      <c r="B30" s="51" t="str">
        <f>HYPERLINK('[1]реквизиты'!$A$8)</f>
        <v>Гл. секретарь, судья МК</v>
      </c>
      <c r="C30" s="44"/>
      <c r="D30" s="59"/>
      <c r="E30" s="66"/>
      <c r="F30" s="67"/>
      <c r="G30" s="3"/>
      <c r="H30" s="3"/>
      <c r="I30" s="3"/>
      <c r="J30" s="3"/>
      <c r="K30" s="3"/>
      <c r="L30" s="3"/>
      <c r="M30" s="3"/>
      <c r="N30" s="47" t="str">
        <f>'[1]реквизиты'!$G$8</f>
        <v>Н. Глушкова</v>
      </c>
      <c r="O30" s="45"/>
      <c r="P30" s="45"/>
      <c r="Q30" s="45"/>
      <c r="R30" s="302" t="str">
        <f>'[1]реквизиты'!$G$9</f>
        <v>/г. Рязань/</v>
      </c>
      <c r="S30" s="48"/>
      <c r="T30" s="50"/>
      <c r="U30" s="48"/>
      <c r="V30" s="50"/>
      <c r="W30" s="49" t="str">
        <f>'[1]реквизиты'!$G$9</f>
        <v>/г. Рязань/</v>
      </c>
      <c r="X30" s="50"/>
      <c r="Y30" s="48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2:34" ht="10.5" customHeight="1">
      <c r="B31" s="7"/>
      <c r="C31" s="7"/>
      <c r="D31" s="41"/>
      <c r="E31" s="3"/>
      <c r="F31" s="42"/>
      <c r="G31" s="23"/>
      <c r="K31" s="25"/>
      <c r="L31" s="32"/>
      <c r="M31" s="25"/>
      <c r="N31" s="32"/>
      <c r="O31" s="25"/>
      <c r="P31" s="32"/>
      <c r="Q31" s="25"/>
      <c r="R31" s="32"/>
      <c r="S31" s="25"/>
      <c r="T31" s="32"/>
      <c r="U31" s="25"/>
      <c r="V31" s="32"/>
      <c r="W31" s="25"/>
      <c r="X31" s="32"/>
      <c r="Y31" s="25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4:34" ht="10.5" customHeight="1">
      <c r="N32" s="32"/>
      <c r="O32" s="29"/>
      <c r="P32" s="32"/>
      <c r="Q32" s="29"/>
      <c r="R32" s="32"/>
      <c r="S32" s="29"/>
      <c r="T32" s="32"/>
      <c r="U32" s="29"/>
      <c r="V32" s="32"/>
      <c r="W32" s="29"/>
      <c r="X32" s="32"/>
      <c r="Y32" s="29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2:34" ht="10.5" customHeight="1">
      <c r="B33" s="43"/>
      <c r="C33" s="43"/>
      <c r="D33" s="43"/>
      <c r="E33" s="23"/>
      <c r="F33" s="23"/>
      <c r="H33" s="23"/>
      <c r="K33" s="25"/>
      <c r="L33" s="32"/>
      <c r="M33" s="25"/>
      <c r="N33" s="32"/>
      <c r="O33" s="25"/>
      <c r="P33" s="32"/>
      <c r="Q33" s="25"/>
      <c r="R33" s="32"/>
      <c r="S33" s="25"/>
      <c r="T33" s="32"/>
      <c r="U33" s="25"/>
      <c r="V33" s="32"/>
      <c r="W33" s="25"/>
      <c r="X33" s="32"/>
      <c r="Y33" s="25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2:34" ht="10.5" customHeight="1">
      <c r="B34" s="31"/>
      <c r="C34" s="30"/>
      <c r="D34" s="30"/>
      <c r="E34" s="30"/>
      <c r="F34" s="32"/>
      <c r="G34" s="29"/>
      <c r="H34" s="32"/>
      <c r="I34" s="29"/>
      <c r="J34" s="32"/>
      <c r="K34" s="29"/>
      <c r="L34" s="32"/>
      <c r="M34" s="29"/>
      <c r="N34" s="32"/>
      <c r="O34" s="29"/>
      <c r="P34" s="32"/>
      <c r="Q34" s="29"/>
      <c r="R34" s="32"/>
      <c r="S34" s="29"/>
      <c r="T34" s="32"/>
      <c r="U34" s="29"/>
      <c r="V34" s="32"/>
      <c r="W34" s="29"/>
      <c r="X34" s="32"/>
      <c r="Y34" s="29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2:34" ht="10.5" customHeight="1">
      <c r="B35" s="34"/>
      <c r="C35" s="30"/>
      <c r="D35" s="30"/>
      <c r="E35" s="30"/>
      <c r="F35" s="32"/>
      <c r="G35" s="25"/>
      <c r="H35" s="32"/>
      <c r="I35" s="25"/>
      <c r="J35" s="32"/>
      <c r="K35" s="25"/>
      <c r="L35" s="32"/>
      <c r="M35" s="25"/>
      <c r="N35" s="32"/>
      <c r="O35" s="25"/>
      <c r="P35" s="32"/>
      <c r="Q35" s="25"/>
      <c r="R35" s="32"/>
      <c r="S35" s="25"/>
      <c r="T35" s="32"/>
      <c r="U35" s="25"/>
      <c r="V35" s="32"/>
      <c r="W35" s="25"/>
      <c r="X35" s="32"/>
      <c r="Y35" s="25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2:34" ht="10.5" customHeight="1">
      <c r="B36" s="31"/>
      <c r="C36" s="30"/>
      <c r="D36" s="30"/>
      <c r="E36" s="30"/>
      <c r="F36" s="32"/>
      <c r="G36" s="29"/>
      <c r="H36" s="32"/>
      <c r="I36" s="29"/>
      <c r="J36" s="32"/>
      <c r="K36" s="29"/>
      <c r="L36" s="32"/>
      <c r="M36" s="29"/>
      <c r="N36" s="32"/>
      <c r="O36" s="29"/>
      <c r="P36" s="32"/>
      <c r="Q36" s="29"/>
      <c r="R36" s="32"/>
      <c r="S36" s="29"/>
      <c r="T36" s="32"/>
      <c r="U36" s="29"/>
      <c r="V36" s="32"/>
      <c r="W36" s="29"/>
      <c r="X36" s="32"/>
      <c r="Y36" s="29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2:34" ht="10.5" customHeight="1">
      <c r="B37" s="34"/>
      <c r="C37" s="30"/>
      <c r="D37" s="30"/>
      <c r="E37" s="30"/>
      <c r="F37" s="32"/>
      <c r="G37" s="25"/>
      <c r="H37" s="32"/>
      <c r="I37" s="25"/>
      <c r="J37" s="32"/>
      <c r="K37" s="25"/>
      <c r="L37" s="32"/>
      <c r="M37" s="25"/>
      <c r="N37" s="32"/>
      <c r="O37" s="25"/>
      <c r="P37" s="32"/>
      <c r="Q37" s="25"/>
      <c r="R37" s="32"/>
      <c r="S37" s="25"/>
      <c r="T37" s="32"/>
      <c r="U37" s="25"/>
      <c r="V37" s="32"/>
      <c r="W37" s="25"/>
      <c r="X37" s="32"/>
      <c r="Y37" s="25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2:34" ht="10.5" customHeight="1">
      <c r="B38" s="31"/>
      <c r="C38" s="30"/>
      <c r="D38" s="30"/>
      <c r="E38" s="30"/>
      <c r="F38" s="32"/>
      <c r="G38" s="29"/>
      <c r="H38" s="32"/>
      <c r="I38" s="29"/>
      <c r="J38" s="32"/>
      <c r="K38" s="29"/>
      <c r="L38" s="32"/>
      <c r="M38" s="29"/>
      <c r="N38" s="32"/>
      <c r="O38" s="29"/>
      <c r="P38" s="32"/>
      <c r="Q38" s="29"/>
      <c r="R38" s="32"/>
      <c r="S38" s="29"/>
      <c r="T38" s="32"/>
      <c r="U38" s="29"/>
      <c r="V38" s="32"/>
      <c r="W38" s="29"/>
      <c r="X38" s="32"/>
      <c r="Y38" s="29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2:34" ht="10.5" customHeight="1">
      <c r="B39" s="34"/>
      <c r="C39" s="30"/>
      <c r="D39" s="30"/>
      <c r="E39" s="30"/>
      <c r="F39" s="32"/>
      <c r="G39" s="25"/>
      <c r="H39" s="32"/>
      <c r="I39" s="25"/>
      <c r="J39" s="32"/>
      <c r="K39" s="25"/>
      <c r="L39" s="32"/>
      <c r="M39" s="25"/>
      <c r="N39" s="32"/>
      <c r="O39" s="25"/>
      <c r="P39" s="32"/>
      <c r="Q39" s="25"/>
      <c r="R39" s="32"/>
      <c r="S39" s="25"/>
      <c r="T39" s="32"/>
      <c r="U39" s="25"/>
      <c r="V39" s="32"/>
      <c r="W39" s="25"/>
      <c r="X39" s="32"/>
      <c r="Y39" s="25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2:34" ht="10.5" customHeight="1">
      <c r="B40" s="31"/>
      <c r="C40" s="30"/>
      <c r="D40" s="30"/>
      <c r="E40" s="30"/>
      <c r="F40" s="32"/>
      <c r="G40" s="29"/>
      <c r="H40" s="32"/>
      <c r="I40" s="29"/>
      <c r="J40" s="32"/>
      <c r="K40" s="29"/>
      <c r="L40" s="32"/>
      <c r="M40" s="29"/>
      <c r="N40" s="32"/>
      <c r="O40" s="29"/>
      <c r="P40" s="32"/>
      <c r="Q40" s="29"/>
      <c r="R40" s="32"/>
      <c r="S40" s="29"/>
      <c r="T40" s="32"/>
      <c r="U40" s="29"/>
      <c r="V40" s="32"/>
      <c r="W40" s="29"/>
      <c r="X40" s="32"/>
      <c r="Y40" s="29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2:34" ht="10.5" customHeight="1">
      <c r="B41" s="34"/>
      <c r="C41" s="30"/>
      <c r="D41" s="30"/>
      <c r="E41" s="30"/>
      <c r="F41" s="32"/>
      <c r="G41" s="25"/>
      <c r="H41" s="32"/>
      <c r="I41" s="25"/>
      <c r="J41" s="32"/>
      <c r="K41" s="25"/>
      <c r="L41" s="32"/>
      <c r="M41" s="25"/>
      <c r="N41" s="32"/>
      <c r="O41" s="25"/>
      <c r="P41" s="32"/>
      <c r="Q41" s="25"/>
      <c r="R41" s="32"/>
      <c r="S41" s="25"/>
      <c r="T41" s="32"/>
      <c r="U41" s="25"/>
      <c r="V41" s="32"/>
      <c r="W41" s="25"/>
      <c r="X41" s="32"/>
      <c r="Y41" s="25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2:34" ht="10.5" customHeight="1">
      <c r="B42" s="31"/>
      <c r="C42" s="30"/>
      <c r="D42" s="30"/>
      <c r="E42" s="30"/>
      <c r="F42" s="32"/>
      <c r="G42" s="29"/>
      <c r="H42" s="32"/>
      <c r="I42" s="29"/>
      <c r="J42" s="32"/>
      <c r="K42" s="29"/>
      <c r="L42" s="32"/>
      <c r="M42" s="29"/>
      <c r="N42" s="32"/>
      <c r="O42" s="29"/>
      <c r="P42" s="32"/>
      <c r="Q42" s="29"/>
      <c r="R42" s="32"/>
      <c r="S42" s="29"/>
      <c r="T42" s="32"/>
      <c r="U42" s="29"/>
      <c r="V42" s="32"/>
      <c r="W42" s="29"/>
      <c r="X42" s="32"/>
      <c r="Y42" s="29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2:34" ht="10.5" customHeight="1">
      <c r="B43" s="34"/>
      <c r="C43" s="30"/>
      <c r="D43" s="30"/>
      <c r="E43" s="30"/>
      <c r="F43" s="32"/>
      <c r="G43" s="25"/>
      <c r="H43" s="32"/>
      <c r="I43" s="25"/>
      <c r="J43" s="32"/>
      <c r="K43" s="25"/>
      <c r="L43" s="32"/>
      <c r="M43" s="25"/>
      <c r="N43" s="32"/>
      <c r="O43" s="25"/>
      <c r="P43" s="32"/>
      <c r="Q43" s="25"/>
      <c r="R43" s="32"/>
      <c r="S43" s="25"/>
      <c r="T43" s="32"/>
      <c r="U43" s="25"/>
      <c r="V43" s="32"/>
      <c r="W43" s="25"/>
      <c r="X43" s="32"/>
      <c r="Y43" s="25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2:34" ht="10.5" customHeight="1">
      <c r="B44" s="31"/>
      <c r="C44" s="30"/>
      <c r="D44" s="30"/>
      <c r="E44" s="30"/>
      <c r="F44" s="32"/>
      <c r="G44" s="29"/>
      <c r="H44" s="32"/>
      <c r="I44" s="29"/>
      <c r="J44" s="32"/>
      <c r="K44" s="29"/>
      <c r="L44" s="32"/>
      <c r="M44" s="29"/>
      <c r="N44" s="32"/>
      <c r="O44" s="29"/>
      <c r="P44" s="32"/>
      <c r="Q44" s="29"/>
      <c r="R44" s="32"/>
      <c r="S44" s="29"/>
      <c r="T44" s="32"/>
      <c r="U44" s="29"/>
      <c r="V44" s="32"/>
      <c r="W44" s="29"/>
      <c r="X44" s="32"/>
      <c r="Y44" s="29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2:34" ht="10.5" customHeight="1">
      <c r="B45" s="34"/>
      <c r="C45" s="30"/>
      <c r="D45" s="30"/>
      <c r="E45" s="30"/>
      <c r="F45" s="32"/>
      <c r="G45" s="25"/>
      <c r="H45" s="32"/>
      <c r="I45" s="25"/>
      <c r="J45" s="32"/>
      <c r="K45" s="25"/>
      <c r="L45" s="32"/>
      <c r="M45" s="25"/>
      <c r="N45" s="32"/>
      <c r="O45" s="25"/>
      <c r="P45" s="32"/>
      <c r="Q45" s="25"/>
      <c r="R45" s="32"/>
      <c r="S45" s="25"/>
      <c r="T45" s="32"/>
      <c r="U45" s="25"/>
      <c r="V45" s="32"/>
      <c r="W45" s="25"/>
      <c r="X45" s="32"/>
      <c r="Y45" s="25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2:34" ht="10.5" customHeight="1">
      <c r="B46" s="31"/>
      <c r="C46" s="30"/>
      <c r="D46" s="30"/>
      <c r="E46" s="30"/>
      <c r="F46" s="32"/>
      <c r="G46" s="29"/>
      <c r="H46" s="32"/>
      <c r="I46" s="29"/>
      <c r="J46" s="32"/>
      <c r="K46" s="29"/>
      <c r="L46" s="32"/>
      <c r="M46" s="29"/>
      <c r="N46" s="32"/>
      <c r="O46" s="29"/>
      <c r="P46" s="32"/>
      <c r="Q46" s="29"/>
      <c r="R46" s="32"/>
      <c r="S46" s="29"/>
      <c r="T46" s="32"/>
      <c r="U46" s="29"/>
      <c r="V46" s="32"/>
      <c r="W46" s="29"/>
      <c r="X46" s="32"/>
      <c r="Y46" s="29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2:34" ht="10.5" customHeight="1">
      <c r="B47" s="34"/>
      <c r="C47" s="30"/>
      <c r="D47" s="30"/>
      <c r="E47" s="30"/>
      <c r="F47" s="32"/>
      <c r="G47" s="25"/>
      <c r="H47" s="32"/>
      <c r="I47" s="25"/>
      <c r="J47" s="32"/>
      <c r="K47" s="25"/>
      <c r="L47" s="32"/>
      <c r="M47" s="25"/>
      <c r="N47" s="32"/>
      <c r="O47" s="25"/>
      <c r="P47" s="32"/>
      <c r="Q47" s="25"/>
      <c r="R47" s="32"/>
      <c r="S47" s="25"/>
      <c r="T47" s="32"/>
      <c r="U47" s="25"/>
      <c r="V47" s="32"/>
      <c r="W47" s="25"/>
      <c r="X47" s="32"/>
      <c r="Y47" s="25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2:34" ht="10.5" customHeight="1">
      <c r="B48" s="31"/>
      <c r="C48" s="30"/>
      <c r="D48" s="30"/>
      <c r="E48" s="30"/>
      <c r="F48" s="32"/>
      <c r="G48" s="29"/>
      <c r="H48" s="32"/>
      <c r="I48" s="29"/>
      <c r="J48" s="32"/>
      <c r="K48" s="29"/>
      <c r="L48" s="32"/>
      <c r="M48" s="29"/>
      <c r="N48" s="32"/>
      <c r="O48" s="29"/>
      <c r="P48" s="32"/>
      <c r="Q48" s="29"/>
      <c r="R48" s="32"/>
      <c r="S48" s="29"/>
      <c r="T48" s="32"/>
      <c r="U48" s="29"/>
      <c r="V48" s="32"/>
      <c r="W48" s="29"/>
      <c r="X48" s="32"/>
      <c r="Y48" s="29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2:34" ht="10.5" customHeight="1">
      <c r="B49" s="34"/>
      <c r="C49" s="30"/>
      <c r="D49" s="30"/>
      <c r="E49" s="30"/>
      <c r="F49" s="32"/>
      <c r="G49" s="25"/>
      <c r="H49" s="32"/>
      <c r="I49" s="25"/>
      <c r="J49" s="32"/>
      <c r="K49" s="25"/>
      <c r="L49" s="32"/>
      <c r="M49" s="25"/>
      <c r="N49" s="32"/>
      <c r="O49" s="25"/>
      <c r="P49" s="32"/>
      <c r="Q49" s="25"/>
      <c r="R49" s="32"/>
      <c r="S49" s="25"/>
      <c r="T49" s="32"/>
      <c r="U49" s="25"/>
      <c r="V49" s="32"/>
      <c r="W49" s="25"/>
      <c r="X49" s="32"/>
      <c r="Y49" s="25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2:34" ht="10.5" customHeight="1">
      <c r="B50" s="31"/>
      <c r="C50" s="30"/>
      <c r="D50" s="30"/>
      <c r="E50" s="30"/>
      <c r="F50" s="32"/>
      <c r="G50" s="29"/>
      <c r="H50" s="32"/>
      <c r="I50" s="29"/>
      <c r="J50" s="32"/>
      <c r="K50" s="29"/>
      <c r="L50" s="32"/>
      <c r="M50" s="29"/>
      <c r="N50" s="32"/>
      <c r="O50" s="29"/>
      <c r="P50" s="32"/>
      <c r="Q50" s="29"/>
      <c r="R50" s="32"/>
      <c r="S50" s="29"/>
      <c r="T50" s="32"/>
      <c r="U50" s="29"/>
      <c r="V50" s="32"/>
      <c r="W50" s="29"/>
      <c r="X50" s="32"/>
      <c r="Y50" s="29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2:34" ht="10.5" customHeight="1">
      <c r="B51" s="34"/>
      <c r="C51" s="30"/>
      <c r="D51" s="30"/>
      <c r="E51" s="30"/>
      <c r="F51" s="32"/>
      <c r="G51" s="25"/>
      <c r="H51" s="32"/>
      <c r="I51" s="25"/>
      <c r="J51" s="32"/>
      <c r="K51" s="25"/>
      <c r="L51" s="32"/>
      <c r="M51" s="25"/>
      <c r="N51" s="32"/>
      <c r="O51" s="25"/>
      <c r="P51" s="32"/>
      <c r="Q51" s="25"/>
      <c r="R51" s="32"/>
      <c r="S51" s="25"/>
      <c r="T51" s="32"/>
      <c r="U51" s="25"/>
      <c r="V51" s="32"/>
      <c r="W51" s="25"/>
      <c r="X51" s="32"/>
      <c r="Y51" s="25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2:34" ht="10.5" customHeight="1">
      <c r="B52" s="31"/>
      <c r="C52" s="30"/>
      <c r="D52" s="30"/>
      <c r="E52" s="30"/>
      <c r="F52" s="32"/>
      <c r="G52" s="29"/>
      <c r="H52" s="32"/>
      <c r="I52" s="29"/>
      <c r="J52" s="32"/>
      <c r="K52" s="29"/>
      <c r="L52" s="32"/>
      <c r="M52" s="29"/>
      <c r="N52" s="32"/>
      <c r="O52" s="29"/>
      <c r="P52" s="32"/>
      <c r="Q52" s="29"/>
      <c r="R52" s="32"/>
      <c r="S52" s="29"/>
      <c r="T52" s="32"/>
      <c r="U52" s="29"/>
      <c r="V52" s="32"/>
      <c r="W52" s="29"/>
      <c r="X52" s="32"/>
      <c r="Y52" s="29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2:34" ht="10.5" customHeight="1">
      <c r="B53" s="34"/>
      <c r="C53" s="30"/>
      <c r="D53" s="30"/>
      <c r="E53" s="30"/>
      <c r="F53" s="32"/>
      <c r="G53" s="25"/>
      <c r="H53" s="32"/>
      <c r="I53" s="25"/>
      <c r="J53" s="32"/>
      <c r="K53" s="25"/>
      <c r="L53" s="32"/>
      <c r="M53" s="25"/>
      <c r="N53" s="32"/>
      <c r="O53" s="25"/>
      <c r="P53" s="32"/>
      <c r="Q53" s="25"/>
      <c r="R53" s="32"/>
      <c r="S53" s="25"/>
      <c r="T53" s="32"/>
      <c r="U53" s="25"/>
      <c r="V53" s="32"/>
      <c r="W53" s="25"/>
      <c r="X53" s="32"/>
      <c r="Y53" s="25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2:34" ht="10.5" customHeight="1">
      <c r="B54" s="31"/>
      <c r="C54" s="30"/>
      <c r="D54" s="30"/>
      <c r="E54" s="30"/>
      <c r="F54" s="32"/>
      <c r="G54" s="29"/>
      <c r="H54" s="32"/>
      <c r="I54" s="29"/>
      <c r="J54" s="32"/>
      <c r="K54" s="29"/>
      <c r="L54" s="32"/>
      <c r="M54" s="29"/>
      <c r="N54" s="32"/>
      <c r="O54" s="29"/>
      <c r="P54" s="32"/>
      <c r="Q54" s="29"/>
      <c r="R54" s="32"/>
      <c r="S54" s="29"/>
      <c r="T54" s="32"/>
      <c r="U54" s="29"/>
      <c r="V54" s="32"/>
      <c r="W54" s="29"/>
      <c r="X54" s="32"/>
      <c r="Y54" s="29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2:28" ht="10.5" customHeight="1">
      <c r="B55" s="34"/>
      <c r="C55" s="30"/>
      <c r="D55" s="30"/>
      <c r="E55" s="30"/>
      <c r="F55" s="32"/>
      <c r="G55" s="25"/>
      <c r="H55" s="32"/>
      <c r="I55" s="25"/>
      <c r="J55" s="32"/>
      <c r="K55" s="25"/>
      <c r="L55" s="32"/>
      <c r="M55" s="25"/>
      <c r="N55" s="32"/>
      <c r="O55" s="25"/>
      <c r="P55" s="32"/>
      <c r="Q55" s="25"/>
      <c r="R55" s="32"/>
      <c r="S55" s="25"/>
      <c r="T55" s="32"/>
      <c r="U55" s="25"/>
      <c r="V55" s="32"/>
      <c r="W55" s="25"/>
      <c r="X55" s="32"/>
      <c r="Y55" s="25"/>
      <c r="Z55" s="33"/>
      <c r="AA55" s="33"/>
      <c r="AB55" s="33"/>
    </row>
    <row r="56" spans="2:28" ht="10.5" customHeight="1">
      <c r="B56" s="31"/>
      <c r="C56" s="30"/>
      <c r="D56" s="30"/>
      <c r="E56" s="30"/>
      <c r="F56" s="32"/>
      <c r="G56" s="29"/>
      <c r="H56" s="32"/>
      <c r="I56" s="29"/>
      <c r="J56" s="32"/>
      <c r="K56" s="29"/>
      <c r="L56" s="32"/>
      <c r="M56" s="29"/>
      <c r="N56" s="32"/>
      <c r="O56" s="29"/>
      <c r="P56" s="32"/>
      <c r="Q56" s="29"/>
      <c r="R56" s="32"/>
      <c r="S56" s="29"/>
      <c r="T56" s="32"/>
      <c r="U56" s="29"/>
      <c r="V56" s="32"/>
      <c r="W56" s="29"/>
      <c r="X56" s="32"/>
      <c r="Y56" s="29"/>
      <c r="Z56" s="33"/>
      <c r="AA56" s="33"/>
      <c r="AB56" s="33"/>
    </row>
    <row r="57" spans="2:28" ht="10.5" customHeight="1">
      <c r="B57" s="34"/>
      <c r="C57" s="30"/>
      <c r="D57" s="30"/>
      <c r="E57" s="30"/>
      <c r="F57" s="32"/>
      <c r="G57" s="25"/>
      <c r="H57" s="32"/>
      <c r="I57" s="25"/>
      <c r="J57" s="32"/>
      <c r="K57" s="25"/>
      <c r="L57" s="32"/>
      <c r="M57" s="25"/>
      <c r="N57" s="32"/>
      <c r="O57" s="25"/>
      <c r="P57" s="32"/>
      <c r="Q57" s="25"/>
      <c r="R57" s="32"/>
      <c r="S57" s="25"/>
      <c r="T57" s="32"/>
      <c r="U57" s="25"/>
      <c r="V57" s="32"/>
      <c r="W57" s="25"/>
      <c r="X57" s="32"/>
      <c r="Y57" s="25"/>
      <c r="Z57" s="33"/>
      <c r="AA57" s="33"/>
      <c r="AB57" s="33"/>
    </row>
    <row r="58" spans="2:28" ht="10.5" customHeight="1">
      <c r="B58" s="31"/>
      <c r="C58" s="30"/>
      <c r="D58" s="30"/>
      <c r="E58" s="30"/>
      <c r="F58" s="32"/>
      <c r="G58" s="29"/>
      <c r="H58" s="32"/>
      <c r="I58" s="29"/>
      <c r="J58" s="32"/>
      <c r="K58" s="29"/>
      <c r="L58" s="32"/>
      <c r="M58" s="29"/>
      <c r="N58" s="32"/>
      <c r="O58" s="29"/>
      <c r="P58" s="32"/>
      <c r="Q58" s="29"/>
      <c r="R58" s="32"/>
      <c r="S58" s="29"/>
      <c r="T58" s="32"/>
      <c r="U58" s="29"/>
      <c r="V58" s="32"/>
      <c r="W58" s="29"/>
      <c r="X58" s="32"/>
      <c r="Y58" s="29"/>
      <c r="Z58" s="33"/>
      <c r="AA58" s="33"/>
      <c r="AB58" s="33"/>
    </row>
    <row r="59" spans="2:28" ht="10.5" customHeight="1">
      <c r="B59" s="34"/>
      <c r="C59" s="30"/>
      <c r="D59" s="30"/>
      <c r="E59" s="30"/>
      <c r="F59" s="32"/>
      <c r="G59" s="25"/>
      <c r="H59" s="32"/>
      <c r="I59" s="25"/>
      <c r="J59" s="32"/>
      <c r="K59" s="25"/>
      <c r="L59" s="32"/>
      <c r="M59" s="25"/>
      <c r="N59" s="32"/>
      <c r="O59" s="25"/>
      <c r="P59" s="32"/>
      <c r="Q59" s="25"/>
      <c r="R59" s="32"/>
      <c r="S59" s="25"/>
      <c r="T59" s="32"/>
      <c r="U59" s="25"/>
      <c r="V59" s="32"/>
      <c r="W59" s="25"/>
      <c r="X59" s="32"/>
      <c r="Y59" s="25"/>
      <c r="Z59" s="33"/>
      <c r="AA59" s="33"/>
      <c r="AB59" s="33"/>
    </row>
    <row r="60" spans="2:28" ht="10.5" customHeight="1">
      <c r="B60" s="31"/>
      <c r="C60" s="30"/>
      <c r="D60" s="30"/>
      <c r="E60" s="30"/>
      <c r="F60" s="32"/>
      <c r="G60" s="29"/>
      <c r="H60" s="32"/>
      <c r="I60" s="29"/>
      <c r="J60" s="32"/>
      <c r="K60" s="29"/>
      <c r="L60" s="32"/>
      <c r="M60" s="29"/>
      <c r="N60" s="32"/>
      <c r="O60" s="29"/>
      <c r="P60" s="32"/>
      <c r="Q60" s="29"/>
      <c r="R60" s="32"/>
      <c r="S60" s="29"/>
      <c r="T60" s="32"/>
      <c r="U60" s="29"/>
      <c r="V60" s="32"/>
      <c r="W60" s="29"/>
      <c r="X60" s="32"/>
      <c r="Y60" s="29"/>
      <c r="Z60" s="33"/>
      <c r="AA60" s="33"/>
      <c r="AB60" s="33"/>
    </row>
    <row r="61" spans="2:28" ht="10.5" customHeight="1">
      <c r="B61" s="34"/>
      <c r="C61" s="30"/>
      <c r="D61" s="30"/>
      <c r="E61" s="30"/>
      <c r="F61" s="32"/>
      <c r="G61" s="25"/>
      <c r="H61" s="32"/>
      <c r="I61" s="25"/>
      <c r="J61" s="32"/>
      <c r="K61" s="25"/>
      <c r="L61" s="32"/>
      <c r="M61" s="25"/>
      <c r="N61" s="32"/>
      <c r="O61" s="25"/>
      <c r="P61" s="32"/>
      <c r="Q61" s="25"/>
      <c r="R61" s="32"/>
      <c r="S61" s="25"/>
      <c r="T61" s="32"/>
      <c r="U61" s="25"/>
      <c r="V61" s="32"/>
      <c r="W61" s="25"/>
      <c r="X61" s="32"/>
      <c r="Y61" s="25"/>
      <c r="Z61" s="33"/>
      <c r="AA61" s="33"/>
      <c r="AB61" s="33"/>
    </row>
    <row r="62" spans="2:28" ht="10.5" customHeight="1">
      <c r="B62" s="31"/>
      <c r="C62" s="30"/>
      <c r="D62" s="30"/>
      <c r="E62" s="30"/>
      <c r="F62" s="32"/>
      <c r="G62" s="29"/>
      <c r="H62" s="32"/>
      <c r="I62" s="29"/>
      <c r="J62" s="32"/>
      <c r="K62" s="29"/>
      <c r="L62" s="32"/>
      <c r="M62" s="29"/>
      <c r="N62" s="32"/>
      <c r="O62" s="29"/>
      <c r="P62" s="32"/>
      <c r="Q62" s="29"/>
      <c r="R62" s="32"/>
      <c r="S62" s="29"/>
      <c r="T62" s="32"/>
      <c r="U62" s="29"/>
      <c r="V62" s="32"/>
      <c r="W62" s="29"/>
      <c r="X62" s="32"/>
      <c r="Y62" s="29"/>
      <c r="Z62" s="33"/>
      <c r="AA62" s="33"/>
      <c r="AB62" s="33"/>
    </row>
    <row r="63" spans="2:28" ht="10.5" customHeight="1">
      <c r="B63" s="34"/>
      <c r="C63" s="30"/>
      <c r="D63" s="30"/>
      <c r="E63" s="30"/>
      <c r="F63" s="32"/>
      <c r="G63" s="25"/>
      <c r="H63" s="32"/>
      <c r="I63" s="25"/>
      <c r="J63" s="32"/>
      <c r="K63" s="25"/>
      <c r="L63" s="32"/>
      <c r="M63" s="25"/>
      <c r="N63" s="32"/>
      <c r="O63" s="25"/>
      <c r="P63" s="32"/>
      <c r="Q63" s="25"/>
      <c r="R63" s="32"/>
      <c r="S63" s="25"/>
      <c r="T63" s="32"/>
      <c r="U63" s="25"/>
      <c r="V63" s="32"/>
      <c r="W63" s="25"/>
      <c r="X63" s="32"/>
      <c r="Y63" s="25"/>
      <c r="Z63" s="33"/>
      <c r="AA63" s="33"/>
      <c r="AB63" s="33"/>
    </row>
    <row r="64" spans="2:28" ht="10.5" customHeight="1">
      <c r="B64" s="31"/>
      <c r="C64" s="30"/>
      <c r="D64" s="30"/>
      <c r="E64" s="30"/>
      <c r="F64" s="32"/>
      <c r="G64" s="29"/>
      <c r="H64" s="32"/>
      <c r="I64" s="29"/>
      <c r="J64" s="32"/>
      <c r="K64" s="29"/>
      <c r="L64" s="32"/>
      <c r="M64" s="29"/>
      <c r="N64" s="32"/>
      <c r="O64" s="29"/>
      <c r="P64" s="32"/>
      <c r="Q64" s="29"/>
      <c r="R64" s="32"/>
      <c r="S64" s="29"/>
      <c r="T64" s="32"/>
      <c r="U64" s="29"/>
      <c r="V64" s="32"/>
      <c r="W64" s="29"/>
      <c r="X64" s="32"/>
      <c r="Y64" s="29"/>
      <c r="Z64" s="33"/>
      <c r="AA64" s="33"/>
      <c r="AB64" s="33"/>
    </row>
    <row r="65" spans="2:28" ht="10.5" customHeight="1">
      <c r="B65" s="34"/>
      <c r="C65" s="30"/>
      <c r="D65" s="30"/>
      <c r="E65" s="30"/>
      <c r="F65" s="32"/>
      <c r="G65" s="25"/>
      <c r="H65" s="32"/>
      <c r="I65" s="25"/>
      <c r="J65" s="32"/>
      <c r="K65" s="25"/>
      <c r="L65" s="32"/>
      <c r="M65" s="25"/>
      <c r="N65" s="32"/>
      <c r="O65" s="25"/>
      <c r="P65" s="32"/>
      <c r="Q65" s="25"/>
      <c r="R65" s="32"/>
      <c r="S65" s="25"/>
      <c r="T65" s="32"/>
      <c r="U65" s="25"/>
      <c r="V65" s="32"/>
      <c r="W65" s="25"/>
      <c r="X65" s="32"/>
      <c r="Y65" s="25"/>
      <c r="Z65" s="33"/>
      <c r="AA65" s="33"/>
      <c r="AB65" s="33"/>
    </row>
    <row r="66" spans="2:28" ht="10.5" customHeight="1">
      <c r="B66" s="31"/>
      <c r="C66" s="30"/>
      <c r="D66" s="30"/>
      <c r="E66" s="30"/>
      <c r="F66" s="32"/>
      <c r="G66" s="29"/>
      <c r="H66" s="32"/>
      <c r="I66" s="29"/>
      <c r="J66" s="32"/>
      <c r="K66" s="29"/>
      <c r="L66" s="32"/>
      <c r="M66" s="29"/>
      <c r="N66" s="32"/>
      <c r="O66" s="29"/>
      <c r="P66" s="32"/>
      <c r="Q66" s="29"/>
      <c r="R66" s="32"/>
      <c r="S66" s="29"/>
      <c r="T66" s="32"/>
      <c r="U66" s="29"/>
      <c r="V66" s="32"/>
      <c r="W66" s="29"/>
      <c r="X66" s="32"/>
      <c r="Y66" s="29"/>
      <c r="Z66" s="33"/>
      <c r="AA66" s="33"/>
      <c r="AB66" s="33"/>
    </row>
    <row r="67" spans="2:28" ht="10.5" customHeight="1">
      <c r="B67" s="34"/>
      <c r="C67" s="30"/>
      <c r="D67" s="30"/>
      <c r="E67" s="30"/>
      <c r="F67" s="32"/>
      <c r="G67" s="25"/>
      <c r="H67" s="32"/>
      <c r="I67" s="25"/>
      <c r="J67" s="32"/>
      <c r="K67" s="25"/>
      <c r="L67" s="32"/>
      <c r="M67" s="25"/>
      <c r="N67" s="32"/>
      <c r="O67" s="25"/>
      <c r="P67" s="32"/>
      <c r="Q67" s="25"/>
      <c r="R67" s="32"/>
      <c r="S67" s="25"/>
      <c r="T67" s="32"/>
      <c r="U67" s="25"/>
      <c r="V67" s="32"/>
      <c r="W67" s="25"/>
      <c r="X67" s="32"/>
      <c r="Y67" s="25"/>
      <c r="Z67" s="33"/>
      <c r="AA67" s="33"/>
      <c r="AB67" s="33"/>
    </row>
    <row r="68" spans="2:28" ht="10.5" customHeight="1">
      <c r="B68" s="31"/>
      <c r="C68" s="30"/>
      <c r="D68" s="30"/>
      <c r="E68" s="30"/>
      <c r="F68" s="32"/>
      <c r="G68" s="29"/>
      <c r="H68" s="32"/>
      <c r="I68" s="29"/>
      <c r="J68" s="32"/>
      <c r="K68" s="29"/>
      <c r="L68" s="32"/>
      <c r="M68" s="29"/>
      <c r="N68" s="32"/>
      <c r="O68" s="29"/>
      <c r="P68" s="32"/>
      <c r="Q68" s="29"/>
      <c r="R68" s="32"/>
      <c r="S68" s="29"/>
      <c r="T68" s="32"/>
      <c r="U68" s="29"/>
      <c r="V68" s="32"/>
      <c r="W68" s="29"/>
      <c r="X68" s="32"/>
      <c r="Y68" s="29"/>
      <c r="Z68" s="33"/>
      <c r="AA68" s="33"/>
      <c r="AB68" s="33"/>
    </row>
    <row r="69" spans="2:28" ht="10.5" customHeight="1">
      <c r="B69" s="34"/>
      <c r="C69" s="30"/>
      <c r="D69" s="30"/>
      <c r="E69" s="30"/>
      <c r="F69" s="32"/>
      <c r="G69" s="25"/>
      <c r="H69" s="32"/>
      <c r="I69" s="25"/>
      <c r="J69" s="32"/>
      <c r="K69" s="25"/>
      <c r="L69" s="32"/>
      <c r="M69" s="25"/>
      <c r="N69" s="32"/>
      <c r="O69" s="25"/>
      <c r="P69" s="32"/>
      <c r="Q69" s="25"/>
      <c r="R69" s="32"/>
      <c r="S69" s="25"/>
      <c r="T69" s="32"/>
      <c r="U69" s="25"/>
      <c r="V69" s="32"/>
      <c r="W69" s="25"/>
      <c r="X69" s="32"/>
      <c r="Y69" s="25"/>
      <c r="Z69" s="33"/>
      <c r="AA69" s="33"/>
      <c r="AB69" s="33"/>
    </row>
    <row r="70" spans="2:28" ht="10.5" customHeight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</row>
    <row r="71" spans="2:28" ht="10.5" customHeight="1">
      <c r="B71" s="34"/>
      <c r="C71" s="30"/>
      <c r="D71" s="30"/>
      <c r="E71" s="30"/>
      <c r="F71" s="32"/>
      <c r="G71" s="25"/>
      <c r="H71" s="32"/>
      <c r="I71" s="25"/>
      <c r="J71" s="32"/>
      <c r="K71" s="25"/>
      <c r="L71" s="32"/>
      <c r="M71" s="25"/>
      <c r="N71" s="32"/>
      <c r="O71" s="25"/>
      <c r="P71" s="32"/>
      <c r="Q71" s="25"/>
      <c r="R71" s="32"/>
      <c r="S71" s="25"/>
      <c r="T71" s="32"/>
      <c r="U71" s="25"/>
      <c r="V71" s="32"/>
      <c r="W71" s="25"/>
      <c r="X71" s="32"/>
      <c r="Y71" s="25"/>
      <c r="Z71" s="33"/>
      <c r="AA71" s="33"/>
      <c r="AB71" s="33"/>
    </row>
    <row r="72" spans="2:28" ht="10.5" customHeight="1">
      <c r="B72" s="31"/>
      <c r="C72" s="30"/>
      <c r="D72" s="30"/>
      <c r="E72" s="30"/>
      <c r="F72" s="32"/>
      <c r="G72" s="29"/>
      <c r="H72" s="32"/>
      <c r="I72" s="29"/>
      <c r="J72" s="32"/>
      <c r="K72" s="29"/>
      <c r="L72" s="32"/>
      <c r="M72" s="29"/>
      <c r="N72" s="32"/>
      <c r="O72" s="29"/>
      <c r="P72" s="32"/>
      <c r="Q72" s="29"/>
      <c r="R72" s="32"/>
      <c r="S72" s="29"/>
      <c r="T72" s="32"/>
      <c r="U72" s="29"/>
      <c r="V72" s="32"/>
      <c r="W72" s="29"/>
      <c r="X72" s="32"/>
      <c r="Y72" s="29"/>
      <c r="Z72" s="33"/>
      <c r="AA72" s="33"/>
      <c r="AB72" s="33"/>
    </row>
    <row r="73" spans="2:28" ht="10.5" customHeight="1">
      <c r="B73" s="34"/>
      <c r="C73" s="30"/>
      <c r="D73" s="30"/>
      <c r="E73" s="30"/>
      <c r="F73" s="32"/>
      <c r="G73" s="25"/>
      <c r="H73" s="32"/>
      <c r="I73" s="25"/>
      <c r="J73" s="3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</row>
    <row r="74" spans="2:28" ht="10.5" customHeight="1">
      <c r="B74" s="31"/>
      <c r="C74" s="30"/>
      <c r="D74" s="30"/>
      <c r="E74" s="30"/>
      <c r="F74" s="32"/>
      <c r="G74" s="29"/>
      <c r="H74" s="32"/>
      <c r="I74" s="29"/>
      <c r="J74" s="32"/>
      <c r="K74" s="29"/>
      <c r="L74" s="32"/>
      <c r="M74" s="29"/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</row>
    <row r="75" spans="2:28" ht="10.5" customHeight="1">
      <c r="B75" s="34"/>
      <c r="C75" s="30"/>
      <c r="D75" s="30"/>
      <c r="E75" s="30"/>
      <c r="F75" s="32"/>
      <c r="G75" s="25"/>
      <c r="H75" s="32"/>
      <c r="I75" s="25"/>
      <c r="J75" s="3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</row>
    <row r="76" spans="2:28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</row>
    <row r="77" spans="2:28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</row>
    <row r="78" spans="2:28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</row>
    <row r="79" spans="2:28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</row>
    <row r="80" spans="2:28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</row>
    <row r="81" spans="2:28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</row>
    <row r="82" spans="2:28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</row>
    <row r="83" spans="2:28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</row>
    <row r="84" spans="2:28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</row>
    <row r="85" spans="2:28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</row>
    <row r="86" spans="2:28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</row>
    <row r="87" spans="2:28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</row>
    <row r="88" spans="2:28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</row>
    <row r="89" spans="2:28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</row>
    <row r="90" spans="2:28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</row>
    <row r="91" spans="2:28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</row>
    <row r="92" spans="2:28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</row>
    <row r="93" spans="2:28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</row>
    <row r="94" spans="2:28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</row>
    <row r="95" spans="2:28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</row>
    <row r="96" spans="2:28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31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  <c r="AC116" s="3"/>
      <c r="AD116" s="3"/>
      <c r="AE116" s="3"/>
    </row>
    <row r="117" spans="2:31" ht="15.75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  <c r="AC117" s="3"/>
      <c r="AD117" s="3"/>
      <c r="AE117" s="3"/>
    </row>
    <row r="118" spans="2:31" ht="15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  <c r="AC118" s="3"/>
      <c r="AD118" s="3"/>
      <c r="AE118" s="3"/>
    </row>
    <row r="119" spans="2:31" ht="15.75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  <c r="AC119" s="3"/>
      <c r="AD119" s="3"/>
      <c r="AE119" s="3"/>
    </row>
    <row r="120" spans="2:31" ht="15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  <c r="AC120" s="3"/>
      <c r="AD120" s="3"/>
      <c r="AE120" s="3"/>
    </row>
    <row r="121" spans="2:31" ht="15.75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  <c r="AC121" s="3"/>
      <c r="AD121" s="3"/>
      <c r="AE121" s="3"/>
    </row>
    <row r="122" spans="2:31" ht="15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  <c r="AC122" s="3"/>
      <c r="AD122" s="3"/>
      <c r="AE122" s="3"/>
    </row>
    <row r="123" spans="2:31" ht="15.75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  <c r="AC123" s="3"/>
      <c r="AD123" s="3"/>
      <c r="AE123" s="3"/>
    </row>
    <row r="124" spans="2:31" ht="15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  <c r="AC124" s="3"/>
      <c r="AD124" s="3"/>
      <c r="AE124" s="3"/>
    </row>
    <row r="125" spans="2:31" ht="15.75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  <c r="AC125" s="3"/>
      <c r="AD125" s="3"/>
      <c r="AE125" s="3"/>
    </row>
    <row r="126" spans="2:31" ht="15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  <c r="AC126" s="3"/>
      <c r="AD126" s="3"/>
      <c r="AE126" s="3"/>
    </row>
    <row r="127" spans="2:31" ht="15.75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  <c r="AC127" s="3"/>
      <c r="AD127" s="3"/>
      <c r="AE127" s="3"/>
    </row>
    <row r="128" spans="2:31" ht="15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  <c r="AC128" s="3"/>
      <c r="AD128" s="3"/>
      <c r="AE128" s="3"/>
    </row>
    <row r="129" spans="2:31" ht="15.75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  <c r="AC129" s="3"/>
      <c r="AD129" s="3"/>
      <c r="AE129" s="3"/>
    </row>
    <row r="130" spans="2:31" ht="15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  <c r="AC130" s="3"/>
      <c r="AD130" s="3"/>
      <c r="AE130" s="3"/>
    </row>
    <row r="131" spans="2:31" ht="15.75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  <c r="AC131" s="3"/>
      <c r="AD131" s="3"/>
      <c r="AE131" s="3"/>
    </row>
    <row r="132" spans="2:31" ht="15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  <c r="AC132" s="3"/>
      <c r="AD132" s="3"/>
      <c r="AE132" s="3"/>
    </row>
    <row r="133" spans="2:31" ht="15.75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  <c r="AC133" s="3"/>
      <c r="AD133" s="3"/>
      <c r="AE133" s="3"/>
    </row>
    <row r="134" spans="2:31" ht="15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  <c r="AC134" s="3"/>
      <c r="AD134" s="3"/>
      <c r="AE134" s="3"/>
    </row>
    <row r="135" spans="2:31" ht="15.75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  <c r="AC135" s="3"/>
      <c r="AD135" s="3"/>
      <c r="AE135" s="3"/>
    </row>
    <row r="136" spans="2:31" ht="15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  <c r="AC136" s="3"/>
      <c r="AD136" s="3"/>
      <c r="AE136" s="3"/>
    </row>
    <row r="137" spans="2:31" ht="15.75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  <c r="AC137" s="3"/>
      <c r="AD137" s="3"/>
      <c r="AE137" s="3"/>
    </row>
    <row r="138" spans="2:31" ht="15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  <c r="AC138" s="3"/>
      <c r="AD138" s="3"/>
      <c r="AE138" s="3"/>
    </row>
    <row r="139" spans="2:31" ht="15.75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  <c r="AC139" s="3"/>
      <c r="AD139" s="3"/>
      <c r="AE139" s="3"/>
    </row>
    <row r="140" spans="2:31" ht="15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  <c r="AC140" s="3"/>
      <c r="AD140" s="3"/>
      <c r="AE140" s="3"/>
    </row>
    <row r="141" spans="2:31" ht="15.75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  <c r="AC141" s="3"/>
      <c r="AD141" s="3"/>
      <c r="AE141" s="3"/>
    </row>
    <row r="142" spans="2:31" ht="15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  <c r="AC142" s="3"/>
      <c r="AD142" s="3"/>
      <c r="AE142" s="3"/>
    </row>
    <row r="143" spans="2:31" ht="15.75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  <c r="AC143" s="3"/>
      <c r="AD143" s="3"/>
      <c r="AE143" s="3"/>
    </row>
    <row r="144" spans="2:31" ht="15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  <c r="AC144" s="3"/>
      <c r="AD144" s="3"/>
      <c r="AE144" s="3"/>
    </row>
    <row r="145" spans="2:31" ht="15.75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</sheetData>
  <mergeCells count="213">
    <mergeCell ref="A1:AB1"/>
    <mergeCell ref="H24:I25"/>
    <mergeCell ref="H16:I17"/>
    <mergeCell ref="A3:P3"/>
    <mergeCell ref="Q3:AB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8:X9"/>
    <mergeCell ref="V10:V11"/>
    <mergeCell ref="X10:X11"/>
    <mergeCell ref="X18:X19"/>
    <mergeCell ref="V16:V17"/>
    <mergeCell ref="X16:X17"/>
    <mergeCell ref="B2:J2"/>
    <mergeCell ref="D4:D5"/>
    <mergeCell ref="E4:E5"/>
    <mergeCell ref="V12:V13"/>
    <mergeCell ref="V8:V9"/>
    <mergeCell ref="K2:AB2"/>
    <mergeCell ref="Z4:Z5"/>
    <mergeCell ref="AA4:AA5"/>
    <mergeCell ref="AA6:AA7"/>
    <mergeCell ref="Z8:Z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R16:R17"/>
    <mergeCell ref="H14:H15"/>
    <mergeCell ref="J14:J15"/>
    <mergeCell ref="J16:J17"/>
    <mergeCell ref="L16:L17"/>
    <mergeCell ref="N16:N17"/>
    <mergeCell ref="L14:L15"/>
    <mergeCell ref="N14:N15"/>
    <mergeCell ref="P14:P15"/>
    <mergeCell ref="H18:H19"/>
    <mergeCell ref="J18:J19"/>
    <mergeCell ref="L18:L19"/>
    <mergeCell ref="P16:P17"/>
    <mergeCell ref="H20:H21"/>
    <mergeCell ref="J20:J21"/>
    <mergeCell ref="L20:L21"/>
    <mergeCell ref="N20:N21"/>
    <mergeCell ref="P18:P19"/>
    <mergeCell ref="N18:N19"/>
    <mergeCell ref="P22:P23"/>
    <mergeCell ref="R18:R19"/>
    <mergeCell ref="P20:P21"/>
    <mergeCell ref="R20:R21"/>
    <mergeCell ref="L24:L25"/>
    <mergeCell ref="N24:N25"/>
    <mergeCell ref="P24:P25"/>
    <mergeCell ref="L22:L23"/>
    <mergeCell ref="N22:N23"/>
    <mergeCell ref="L26:L27"/>
    <mergeCell ref="N26:N27"/>
    <mergeCell ref="P26:P27"/>
    <mergeCell ref="R26:R27"/>
    <mergeCell ref="F24:F25"/>
    <mergeCell ref="H26:H27"/>
    <mergeCell ref="J26:J27"/>
    <mergeCell ref="J24:J25"/>
    <mergeCell ref="F26:G27"/>
    <mergeCell ref="F16:F17"/>
    <mergeCell ref="F18:F19"/>
    <mergeCell ref="F20:F21"/>
    <mergeCell ref="F22:F23"/>
    <mergeCell ref="F8:F9"/>
    <mergeCell ref="F10:F11"/>
    <mergeCell ref="F12:F13"/>
    <mergeCell ref="F14:F1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8:AA9"/>
    <mergeCell ref="T18:T19"/>
    <mergeCell ref="AA18:AA19"/>
    <mergeCell ref="T16:T17"/>
    <mergeCell ref="AA10:AA11"/>
    <mergeCell ref="Z10:Z11"/>
    <mergeCell ref="T8:T9"/>
    <mergeCell ref="X14:X15"/>
    <mergeCell ref="X12:X13"/>
    <mergeCell ref="V14:V15"/>
    <mergeCell ref="X22:X23"/>
    <mergeCell ref="V24:V25"/>
    <mergeCell ref="AA12:AA13"/>
    <mergeCell ref="T12:T13"/>
    <mergeCell ref="V20:V21"/>
    <mergeCell ref="X20:X21"/>
    <mergeCell ref="Z14:Z15"/>
    <mergeCell ref="Z18:Z19"/>
    <mergeCell ref="Z22:Z23"/>
    <mergeCell ref="Z24:Z25"/>
    <mergeCell ref="T26:T27"/>
    <mergeCell ref="AA26:AA27"/>
    <mergeCell ref="T24:T25"/>
    <mergeCell ref="AA24:AA25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E24:E25"/>
    <mergeCell ref="C20:C21"/>
    <mergeCell ref="D20:D21"/>
    <mergeCell ref="E20:E21"/>
    <mergeCell ref="B26:B27"/>
    <mergeCell ref="C26:C27"/>
    <mergeCell ref="D26:D27"/>
    <mergeCell ref="E26:E27"/>
    <mergeCell ref="B22:B23"/>
    <mergeCell ref="C22:C23"/>
    <mergeCell ref="D22:D23"/>
    <mergeCell ref="B24:B25"/>
    <mergeCell ref="C24:C25"/>
    <mergeCell ref="D24:D25"/>
    <mergeCell ref="E22:E23"/>
    <mergeCell ref="AA14:AA15"/>
    <mergeCell ref="AA16:AA17"/>
    <mergeCell ref="Z16:Z17"/>
    <mergeCell ref="E16:E17"/>
    <mergeCell ref="E18:E19"/>
    <mergeCell ref="AA20:AA21"/>
    <mergeCell ref="T20:T21"/>
    <mergeCell ref="AA22:AA23"/>
    <mergeCell ref="V22:V23"/>
    <mergeCell ref="AB10:AB11"/>
    <mergeCell ref="AB12:AB13"/>
    <mergeCell ref="AB14:AB15"/>
    <mergeCell ref="AB16:AB17"/>
    <mergeCell ref="AB26:AB27"/>
    <mergeCell ref="AB18:AB19"/>
    <mergeCell ref="AB20:AB21"/>
    <mergeCell ref="AB22:AB23"/>
    <mergeCell ref="AB24:AB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G27" sqref="B7:G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8" t="s">
        <v>41</v>
      </c>
      <c r="B1" s="218"/>
      <c r="C1" s="218"/>
      <c r="D1" s="218"/>
      <c r="E1" s="218"/>
      <c r="F1" s="218"/>
      <c r="G1" s="218"/>
    </row>
    <row r="2" spans="1:10" ht="24" customHeight="1">
      <c r="A2" s="208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209"/>
      <c r="C2" s="209"/>
      <c r="D2" s="209"/>
      <c r="E2" s="209"/>
      <c r="F2" s="209"/>
      <c r="G2" s="209"/>
      <c r="H2" s="4"/>
      <c r="I2" s="4"/>
      <c r="J2" s="4"/>
    </row>
    <row r="3" spans="1:7" ht="15" customHeight="1">
      <c r="A3" s="210" t="str">
        <f>HYPERLINK('[1]реквизиты'!$A$3)</f>
        <v>17-19 сентября 2011 г.                         г. Рязань</v>
      </c>
      <c r="B3" s="210"/>
      <c r="C3" s="210"/>
      <c r="D3" s="210"/>
      <c r="E3" s="210"/>
      <c r="F3" s="210"/>
      <c r="G3" s="210"/>
    </row>
    <row r="4" ht="12.75">
      <c r="D4" s="7" t="s">
        <v>92</v>
      </c>
    </row>
    <row r="5" spans="1:7" ht="12.75">
      <c r="A5" s="202" t="s">
        <v>1</v>
      </c>
      <c r="B5" s="211" t="s">
        <v>5</v>
      </c>
      <c r="C5" s="202" t="s">
        <v>2</v>
      </c>
      <c r="D5" s="202" t="s">
        <v>3</v>
      </c>
      <c r="E5" s="202" t="s">
        <v>37</v>
      </c>
      <c r="F5" s="202" t="s">
        <v>8</v>
      </c>
      <c r="G5" s="202" t="s">
        <v>9</v>
      </c>
    </row>
    <row r="6" spans="1:7" ht="12.75">
      <c r="A6" s="202"/>
      <c r="B6" s="202"/>
      <c r="C6" s="202"/>
      <c r="D6" s="202"/>
      <c r="E6" s="202"/>
      <c r="F6" s="202"/>
      <c r="G6" s="202"/>
    </row>
    <row r="7" spans="1:7" ht="12.75">
      <c r="A7" s="205" t="s">
        <v>10</v>
      </c>
      <c r="B7" s="206">
        <v>1</v>
      </c>
      <c r="C7" s="201" t="s">
        <v>60</v>
      </c>
      <c r="D7" s="202" t="s">
        <v>61</v>
      </c>
      <c r="E7" s="203" t="s">
        <v>51</v>
      </c>
      <c r="F7" s="204"/>
      <c r="G7" s="200" t="s">
        <v>52</v>
      </c>
    </row>
    <row r="8" spans="1:7" ht="12.75">
      <c r="A8" s="205"/>
      <c r="B8" s="207"/>
      <c r="C8" s="201"/>
      <c r="D8" s="202"/>
      <c r="E8" s="203"/>
      <c r="F8" s="204"/>
      <c r="G8" s="200"/>
    </row>
    <row r="9" spans="1:7" ht="12.75" customHeight="1">
      <c r="A9" s="205" t="s">
        <v>11</v>
      </c>
      <c r="B9" s="206">
        <v>2</v>
      </c>
      <c r="C9" s="201" t="s">
        <v>88</v>
      </c>
      <c r="D9" s="202" t="s">
        <v>89</v>
      </c>
      <c r="E9" s="203" t="s">
        <v>90</v>
      </c>
      <c r="F9" s="204"/>
      <c r="G9" s="200" t="s">
        <v>91</v>
      </c>
    </row>
    <row r="10" spans="1:7" ht="12.75" customHeight="1">
      <c r="A10" s="205"/>
      <c r="B10" s="207"/>
      <c r="C10" s="201"/>
      <c r="D10" s="202"/>
      <c r="E10" s="203"/>
      <c r="F10" s="204"/>
      <c r="G10" s="200"/>
    </row>
    <row r="11" spans="1:7" ht="12.75" customHeight="1">
      <c r="A11" s="205" t="s">
        <v>12</v>
      </c>
      <c r="B11" s="206">
        <v>3</v>
      </c>
      <c r="C11" s="201" t="s">
        <v>80</v>
      </c>
      <c r="D11" s="202" t="s">
        <v>81</v>
      </c>
      <c r="E11" s="203" t="s">
        <v>82</v>
      </c>
      <c r="F11" s="204"/>
      <c r="G11" s="200" t="s">
        <v>83</v>
      </c>
    </row>
    <row r="12" spans="1:7" ht="12.75" customHeight="1">
      <c r="A12" s="205"/>
      <c r="B12" s="207"/>
      <c r="C12" s="201"/>
      <c r="D12" s="202"/>
      <c r="E12" s="203"/>
      <c r="F12" s="204"/>
      <c r="G12" s="200"/>
    </row>
    <row r="13" spans="1:7" ht="12.75" customHeight="1">
      <c r="A13" s="205" t="s">
        <v>13</v>
      </c>
      <c r="B13" s="206">
        <v>4</v>
      </c>
      <c r="C13" s="201" t="s">
        <v>65</v>
      </c>
      <c r="D13" s="202" t="s">
        <v>66</v>
      </c>
      <c r="E13" s="203" t="s">
        <v>54</v>
      </c>
      <c r="F13" s="204"/>
      <c r="G13" s="200" t="s">
        <v>55</v>
      </c>
    </row>
    <row r="14" spans="1:7" ht="12.75" customHeight="1">
      <c r="A14" s="205"/>
      <c r="B14" s="207"/>
      <c r="C14" s="201"/>
      <c r="D14" s="202"/>
      <c r="E14" s="203"/>
      <c r="F14" s="204"/>
      <c r="G14" s="200"/>
    </row>
    <row r="15" spans="1:7" ht="12.75" customHeight="1">
      <c r="A15" s="205" t="s">
        <v>14</v>
      </c>
      <c r="B15" s="206">
        <v>5</v>
      </c>
      <c r="C15" s="201" t="s">
        <v>67</v>
      </c>
      <c r="D15" s="202" t="s">
        <v>68</v>
      </c>
      <c r="E15" s="203" t="s">
        <v>56</v>
      </c>
      <c r="F15" s="204"/>
      <c r="G15" s="200" t="s">
        <v>57</v>
      </c>
    </row>
    <row r="16" spans="1:7" ht="12.75" customHeight="1">
      <c r="A16" s="205"/>
      <c r="B16" s="207"/>
      <c r="C16" s="201"/>
      <c r="D16" s="202"/>
      <c r="E16" s="203"/>
      <c r="F16" s="204"/>
      <c r="G16" s="200"/>
    </row>
    <row r="17" spans="1:7" ht="12.75" customHeight="1">
      <c r="A17" s="205" t="s">
        <v>15</v>
      </c>
      <c r="B17" s="206">
        <v>6</v>
      </c>
      <c r="C17" s="201" t="s">
        <v>74</v>
      </c>
      <c r="D17" s="202" t="s">
        <v>75</v>
      </c>
      <c r="E17" s="203" t="s">
        <v>76</v>
      </c>
      <c r="F17" s="204"/>
      <c r="G17" s="200" t="s">
        <v>77</v>
      </c>
    </row>
    <row r="18" spans="1:7" ht="12.75" customHeight="1">
      <c r="A18" s="205"/>
      <c r="B18" s="207"/>
      <c r="C18" s="201"/>
      <c r="D18" s="202"/>
      <c r="E18" s="203"/>
      <c r="F18" s="204"/>
      <c r="G18" s="200"/>
    </row>
    <row r="19" spans="1:7" ht="12.75" customHeight="1">
      <c r="A19" s="205" t="s">
        <v>16</v>
      </c>
      <c r="B19" s="206">
        <v>7</v>
      </c>
      <c r="C19" s="201" t="s">
        <v>78</v>
      </c>
      <c r="D19" s="202" t="s">
        <v>79</v>
      </c>
      <c r="E19" s="203" t="s">
        <v>76</v>
      </c>
      <c r="F19" s="204"/>
      <c r="G19" s="200" t="s">
        <v>77</v>
      </c>
    </row>
    <row r="20" spans="1:7" ht="12.75" customHeight="1">
      <c r="A20" s="205"/>
      <c r="B20" s="207"/>
      <c r="C20" s="201"/>
      <c r="D20" s="202"/>
      <c r="E20" s="203"/>
      <c r="F20" s="204"/>
      <c r="G20" s="200"/>
    </row>
    <row r="21" spans="1:7" ht="12.75" customHeight="1">
      <c r="A21" s="205" t="s">
        <v>17</v>
      </c>
      <c r="B21" s="206">
        <v>8</v>
      </c>
      <c r="C21" s="201" t="s">
        <v>69</v>
      </c>
      <c r="D21" s="202" t="s">
        <v>70</v>
      </c>
      <c r="E21" s="203" t="s">
        <v>58</v>
      </c>
      <c r="F21" s="204"/>
      <c r="G21" s="200" t="s">
        <v>59</v>
      </c>
    </row>
    <row r="22" spans="1:7" ht="12.75" customHeight="1">
      <c r="A22" s="205"/>
      <c r="B22" s="207"/>
      <c r="C22" s="201"/>
      <c r="D22" s="202"/>
      <c r="E22" s="203"/>
      <c r="F22" s="204"/>
      <c r="G22" s="200"/>
    </row>
    <row r="23" spans="1:7" ht="12.75" customHeight="1">
      <c r="A23" s="205" t="s">
        <v>18</v>
      </c>
      <c r="B23" s="206">
        <v>9</v>
      </c>
      <c r="C23" s="201" t="s">
        <v>62</v>
      </c>
      <c r="D23" s="202" t="s">
        <v>63</v>
      </c>
      <c r="E23" s="203" t="s">
        <v>53</v>
      </c>
      <c r="F23" s="204"/>
      <c r="G23" s="200" t="s">
        <v>64</v>
      </c>
    </row>
    <row r="24" spans="1:7" ht="12.75" customHeight="1">
      <c r="A24" s="205"/>
      <c r="B24" s="207"/>
      <c r="C24" s="201"/>
      <c r="D24" s="202"/>
      <c r="E24" s="203"/>
      <c r="F24" s="204"/>
      <c r="G24" s="200"/>
    </row>
    <row r="25" spans="1:7" ht="12.75" customHeight="1">
      <c r="A25" s="205" t="s">
        <v>19</v>
      </c>
      <c r="B25" s="206">
        <v>10</v>
      </c>
      <c r="C25" s="201" t="s">
        <v>71</v>
      </c>
      <c r="D25" s="202" t="s">
        <v>72</v>
      </c>
      <c r="E25" s="203" t="s">
        <v>50</v>
      </c>
      <c r="F25" s="204"/>
      <c r="G25" s="200" t="s">
        <v>73</v>
      </c>
    </row>
    <row r="26" spans="1:7" ht="12.75" customHeight="1">
      <c r="A26" s="205"/>
      <c r="B26" s="207"/>
      <c r="C26" s="201"/>
      <c r="D26" s="202"/>
      <c r="E26" s="203"/>
      <c r="F26" s="204"/>
      <c r="G26" s="200"/>
    </row>
    <row r="27" spans="1:7" ht="12.75" customHeight="1">
      <c r="A27" s="205" t="s">
        <v>20</v>
      </c>
      <c r="B27" s="206">
        <v>11</v>
      </c>
      <c r="C27" s="201" t="s">
        <v>84</v>
      </c>
      <c r="D27" s="202" t="s">
        <v>85</v>
      </c>
      <c r="E27" s="203" t="s">
        <v>86</v>
      </c>
      <c r="F27" s="204"/>
      <c r="G27" s="200" t="s">
        <v>87</v>
      </c>
    </row>
    <row r="28" spans="1:7" ht="12.75" customHeight="1">
      <c r="A28" s="205"/>
      <c r="B28" s="207"/>
      <c r="C28" s="201"/>
      <c r="D28" s="202"/>
      <c r="E28" s="203"/>
      <c r="F28" s="204"/>
      <c r="G28" s="200"/>
    </row>
    <row r="29" spans="1:7" ht="12.75">
      <c r="A29" s="205"/>
      <c r="B29" s="206"/>
      <c r="C29" s="201"/>
      <c r="D29" s="202"/>
      <c r="E29" s="203"/>
      <c r="F29" s="204"/>
      <c r="G29" s="200"/>
    </row>
    <row r="30" spans="1:7" ht="12.75">
      <c r="A30" s="205"/>
      <c r="B30" s="207"/>
      <c r="C30" s="201"/>
      <c r="D30" s="202"/>
      <c r="E30" s="203"/>
      <c r="F30" s="204"/>
      <c r="G30" s="200"/>
    </row>
    <row r="31" spans="1:7" ht="12.75">
      <c r="A31" s="205"/>
      <c r="B31" s="206"/>
      <c r="C31" s="201"/>
      <c r="D31" s="202"/>
      <c r="E31" s="203"/>
      <c r="F31" s="204"/>
      <c r="G31" s="200"/>
    </row>
    <row r="32" spans="1:7" ht="12.75">
      <c r="A32" s="205"/>
      <c r="B32" s="207"/>
      <c r="C32" s="201"/>
      <c r="D32" s="202"/>
      <c r="E32" s="203"/>
      <c r="F32" s="204"/>
      <c r="G32" s="200"/>
    </row>
    <row r="33" spans="1:7" ht="12.75">
      <c r="A33" s="205"/>
      <c r="B33" s="206"/>
      <c r="C33" s="201"/>
      <c r="D33" s="202"/>
      <c r="E33" s="203"/>
      <c r="F33" s="204"/>
      <c r="G33" s="200"/>
    </row>
    <row r="34" spans="1:7" ht="12.75">
      <c r="A34" s="205"/>
      <c r="B34" s="207"/>
      <c r="C34" s="201"/>
      <c r="D34" s="202"/>
      <c r="E34" s="203"/>
      <c r="F34" s="204"/>
      <c r="G34" s="200"/>
    </row>
    <row r="35" spans="1:7" ht="12.75">
      <c r="A35" s="205"/>
      <c r="B35" s="206"/>
      <c r="C35" s="201"/>
      <c r="D35" s="202"/>
      <c r="E35" s="203"/>
      <c r="F35" s="204"/>
      <c r="G35" s="200"/>
    </row>
    <row r="36" spans="1:7" ht="12.75">
      <c r="A36" s="205"/>
      <c r="B36" s="207"/>
      <c r="C36" s="201"/>
      <c r="D36" s="202"/>
      <c r="E36" s="203"/>
      <c r="F36" s="204"/>
      <c r="G36" s="200"/>
    </row>
    <row r="37" spans="1:7" ht="12.75">
      <c r="A37" s="205"/>
      <c r="B37" s="206"/>
      <c r="C37" s="201"/>
      <c r="D37" s="202"/>
      <c r="E37" s="203"/>
      <c r="F37" s="204"/>
      <c r="G37" s="200"/>
    </row>
    <row r="38" spans="1:7" ht="12.75">
      <c r="A38" s="205"/>
      <c r="B38" s="207"/>
      <c r="C38" s="201"/>
      <c r="D38" s="202"/>
      <c r="E38" s="203"/>
      <c r="F38" s="204"/>
      <c r="G38" s="200"/>
    </row>
    <row r="39" spans="1:7" ht="12.75">
      <c r="A39" s="205"/>
      <c r="B39" s="206"/>
      <c r="C39" s="201"/>
      <c r="D39" s="202"/>
      <c r="E39" s="203"/>
      <c r="F39" s="204"/>
      <c r="G39" s="200"/>
    </row>
    <row r="40" spans="1:7" ht="12.75">
      <c r="A40" s="205"/>
      <c r="B40" s="207"/>
      <c r="C40" s="201"/>
      <c r="D40" s="202"/>
      <c r="E40" s="203"/>
      <c r="F40" s="204"/>
      <c r="G40" s="200"/>
    </row>
    <row r="41" spans="1:7" ht="12.75">
      <c r="A41" s="205"/>
      <c r="B41" s="206"/>
      <c r="C41" s="201"/>
      <c r="D41" s="202"/>
      <c r="E41" s="203"/>
      <c r="F41" s="204"/>
      <c r="G41" s="200"/>
    </row>
    <row r="42" spans="1:7" ht="12.75">
      <c r="A42" s="205"/>
      <c r="B42" s="207"/>
      <c r="C42" s="201"/>
      <c r="D42" s="202"/>
      <c r="E42" s="203"/>
      <c r="F42" s="204"/>
      <c r="G42" s="200"/>
    </row>
    <row r="43" spans="1:7" ht="12.75">
      <c r="A43" s="205"/>
      <c r="B43" s="206"/>
      <c r="C43" s="201"/>
      <c r="D43" s="202"/>
      <c r="E43" s="203"/>
      <c r="F43" s="204"/>
      <c r="G43" s="200"/>
    </row>
    <row r="44" spans="1:7" ht="12.75">
      <c r="A44" s="205"/>
      <c r="B44" s="207"/>
      <c r="C44" s="201"/>
      <c r="D44" s="202"/>
      <c r="E44" s="203"/>
      <c r="F44" s="204"/>
      <c r="G44" s="200"/>
    </row>
    <row r="45" spans="1:7" ht="12.75">
      <c r="A45" s="205"/>
      <c r="B45" s="206"/>
      <c r="C45" s="201"/>
      <c r="D45" s="202"/>
      <c r="E45" s="203"/>
      <c r="F45" s="204"/>
      <c r="G45" s="200"/>
    </row>
    <row r="46" spans="1:7" ht="12.75">
      <c r="A46" s="205"/>
      <c r="B46" s="207"/>
      <c r="C46" s="201"/>
      <c r="D46" s="202"/>
      <c r="E46" s="203"/>
      <c r="F46" s="204"/>
      <c r="G46" s="200"/>
    </row>
    <row r="47" spans="1:7" ht="12.75">
      <c r="A47" s="205"/>
      <c r="B47" s="206"/>
      <c r="C47" s="201"/>
      <c r="D47" s="202"/>
      <c r="E47" s="203"/>
      <c r="F47" s="204"/>
      <c r="G47" s="200"/>
    </row>
    <row r="48" spans="1:7" ht="12.75">
      <c r="A48" s="205"/>
      <c r="B48" s="207"/>
      <c r="C48" s="201"/>
      <c r="D48" s="202"/>
      <c r="E48" s="203"/>
      <c r="F48" s="204"/>
      <c r="G48" s="200"/>
    </row>
    <row r="49" spans="1:7" ht="12.75">
      <c r="A49" s="205"/>
      <c r="B49" s="206"/>
      <c r="C49" s="201"/>
      <c r="D49" s="202"/>
      <c r="E49" s="203"/>
      <c r="F49" s="204"/>
      <c r="G49" s="200"/>
    </row>
    <row r="50" spans="1:7" ht="12.75">
      <c r="A50" s="205"/>
      <c r="B50" s="207"/>
      <c r="C50" s="201"/>
      <c r="D50" s="202"/>
      <c r="E50" s="203"/>
      <c r="F50" s="204"/>
      <c r="G50" s="200"/>
    </row>
    <row r="51" spans="1:7" ht="12.75">
      <c r="A51" s="205"/>
      <c r="B51" s="206"/>
      <c r="C51" s="200"/>
      <c r="D51" s="202"/>
      <c r="E51" s="202"/>
      <c r="F51" s="99"/>
      <c r="G51" s="200"/>
    </row>
    <row r="52" spans="1:7" ht="12.75">
      <c r="A52" s="205"/>
      <c r="B52" s="207"/>
      <c r="C52" s="200"/>
      <c r="D52" s="202"/>
      <c r="E52" s="202"/>
      <c r="F52" s="99"/>
      <c r="G52" s="200"/>
    </row>
    <row r="53" spans="1:7" ht="12.75">
      <c r="A53" s="205"/>
      <c r="B53" s="206"/>
      <c r="C53" s="200"/>
      <c r="D53" s="202"/>
      <c r="E53" s="202"/>
      <c r="F53" s="99"/>
      <c r="G53" s="200"/>
    </row>
    <row r="54" spans="1:7" ht="12.75">
      <c r="A54" s="205"/>
      <c r="B54" s="207"/>
      <c r="C54" s="200"/>
      <c r="D54" s="202"/>
      <c r="E54" s="202"/>
      <c r="F54" s="99"/>
      <c r="G54" s="200"/>
    </row>
    <row r="55" spans="1:7" ht="12.75">
      <c r="A55" s="205"/>
      <c r="B55" s="206"/>
      <c r="C55" s="200"/>
      <c r="D55" s="202"/>
      <c r="E55" s="202"/>
      <c r="F55" s="99"/>
      <c r="G55" s="200"/>
    </row>
    <row r="56" spans="1:7" ht="12.75">
      <c r="A56" s="205"/>
      <c r="B56" s="207"/>
      <c r="C56" s="200"/>
      <c r="D56" s="202"/>
      <c r="E56" s="202"/>
      <c r="F56" s="99"/>
      <c r="G56" s="200"/>
    </row>
    <row r="57" spans="1:7" ht="12.75">
      <c r="A57" s="205"/>
      <c r="B57" s="206"/>
      <c r="C57" s="200"/>
      <c r="D57" s="202"/>
      <c r="E57" s="202"/>
      <c r="F57" s="99"/>
      <c r="G57" s="200"/>
    </row>
    <row r="58" spans="1:7" ht="12.75">
      <c r="A58" s="205"/>
      <c r="B58" s="207"/>
      <c r="C58" s="200"/>
      <c r="D58" s="202"/>
      <c r="E58" s="202"/>
      <c r="F58" s="99"/>
      <c r="G58" s="200"/>
    </row>
    <row r="59" spans="1:7" ht="12.75">
      <c r="A59" s="205"/>
      <c r="B59" s="206"/>
      <c r="C59" s="200"/>
      <c r="D59" s="202"/>
      <c r="E59" s="202"/>
      <c r="F59" s="99"/>
      <c r="G59" s="200"/>
    </row>
    <row r="60" spans="1:7" ht="12.75">
      <c r="A60" s="205"/>
      <c r="B60" s="207"/>
      <c r="C60" s="200"/>
      <c r="D60" s="202"/>
      <c r="E60" s="202"/>
      <c r="F60" s="99"/>
      <c r="G60" s="200"/>
    </row>
    <row r="61" spans="1:7" ht="12.75">
      <c r="A61" s="205"/>
      <c r="B61" s="206"/>
      <c r="C61" s="200"/>
      <c r="D61" s="202"/>
      <c r="E61" s="202"/>
      <c r="F61" s="99"/>
      <c r="G61" s="200"/>
    </row>
    <row r="62" spans="1:7" ht="12.75">
      <c r="A62" s="205"/>
      <c r="B62" s="207"/>
      <c r="C62" s="200"/>
      <c r="D62" s="202"/>
      <c r="E62" s="202"/>
      <c r="F62" s="99"/>
      <c r="G62" s="200"/>
    </row>
    <row r="63" spans="1:7" ht="12.75">
      <c r="A63" s="205"/>
      <c r="B63" s="206"/>
      <c r="C63" s="200"/>
      <c r="D63" s="202"/>
      <c r="E63" s="202"/>
      <c r="F63" s="99"/>
      <c r="G63" s="200"/>
    </row>
    <row r="64" spans="1:7" ht="12.75">
      <c r="A64" s="205"/>
      <c r="B64" s="207"/>
      <c r="C64" s="200"/>
      <c r="D64" s="202"/>
      <c r="E64" s="202"/>
      <c r="F64" s="99"/>
      <c r="G64" s="200"/>
    </row>
    <row r="65" spans="1:7" ht="12.75">
      <c r="A65" s="205"/>
      <c r="B65" s="206"/>
      <c r="C65" s="200"/>
      <c r="D65" s="202"/>
      <c r="E65" s="202"/>
      <c r="F65" s="99"/>
      <c r="G65" s="200"/>
    </row>
    <row r="66" spans="1:7" ht="12.75">
      <c r="A66" s="205"/>
      <c r="B66" s="207"/>
      <c r="C66" s="200"/>
      <c r="D66" s="202"/>
      <c r="E66" s="202"/>
      <c r="F66" s="99"/>
      <c r="G66" s="200"/>
    </row>
    <row r="67" spans="1:7" ht="12.75">
      <c r="A67" s="205"/>
      <c r="B67" s="206"/>
      <c r="C67" s="200"/>
      <c r="D67" s="202"/>
      <c r="E67" s="202"/>
      <c r="F67" s="99"/>
      <c r="G67" s="200"/>
    </row>
    <row r="68" spans="1:7" ht="12.75">
      <c r="A68" s="205"/>
      <c r="B68" s="207"/>
      <c r="C68" s="200"/>
      <c r="D68" s="202"/>
      <c r="E68" s="202"/>
      <c r="F68" s="99"/>
      <c r="G68" s="200"/>
    </row>
    <row r="69" spans="1:7" ht="12.75">
      <c r="A69" s="205"/>
      <c r="B69" s="206"/>
      <c r="C69" s="200"/>
      <c r="D69" s="202"/>
      <c r="E69" s="202"/>
      <c r="F69" s="99"/>
      <c r="G69" s="200"/>
    </row>
    <row r="70" spans="1:7" ht="12.75">
      <c r="A70" s="205"/>
      <c r="B70" s="207"/>
      <c r="C70" s="200"/>
      <c r="D70" s="202"/>
      <c r="E70" s="202"/>
      <c r="F70" s="99"/>
      <c r="G70" s="200"/>
    </row>
    <row r="71" spans="1:7" ht="12.75">
      <c r="A71" s="205"/>
      <c r="B71" s="206"/>
      <c r="C71" s="200"/>
      <c r="D71" s="202"/>
      <c r="E71" s="202"/>
      <c r="F71" s="99"/>
      <c r="G71" s="200"/>
    </row>
    <row r="72" spans="1:7" ht="12.75">
      <c r="A72" s="205"/>
      <c r="B72" s="207"/>
      <c r="C72" s="200"/>
      <c r="D72" s="202"/>
      <c r="E72" s="202"/>
      <c r="F72" s="99"/>
      <c r="G72" s="200"/>
    </row>
    <row r="73" spans="1:7" ht="12.75">
      <c r="A73" s="205"/>
      <c r="B73" s="206"/>
      <c r="C73" s="200"/>
      <c r="D73" s="202"/>
      <c r="E73" s="202"/>
      <c r="F73" s="99"/>
      <c r="G73" s="200"/>
    </row>
    <row r="74" spans="1:7" ht="12.75">
      <c r="A74" s="205"/>
      <c r="B74" s="207"/>
      <c r="C74" s="200"/>
      <c r="D74" s="202"/>
      <c r="E74" s="202"/>
      <c r="F74" s="99"/>
      <c r="G74" s="200"/>
    </row>
    <row r="75" spans="1:7" ht="12.75">
      <c r="A75" s="205"/>
      <c r="B75" s="206"/>
      <c r="C75" s="200"/>
      <c r="D75" s="202"/>
      <c r="E75" s="202"/>
      <c r="F75" s="99"/>
      <c r="G75" s="200"/>
    </row>
    <row r="76" spans="1:7" ht="12.75">
      <c r="A76" s="205"/>
      <c r="B76" s="207"/>
      <c r="C76" s="200"/>
      <c r="D76" s="202"/>
      <c r="E76" s="202"/>
      <c r="F76" s="99"/>
      <c r="G76" s="200"/>
    </row>
    <row r="77" spans="1:7" ht="12.75">
      <c r="A77" s="205"/>
      <c r="B77" s="206"/>
      <c r="C77" s="200"/>
      <c r="D77" s="202"/>
      <c r="E77" s="202"/>
      <c r="F77" s="99"/>
      <c r="G77" s="200"/>
    </row>
    <row r="78" spans="1:7" ht="12.75">
      <c r="A78" s="205"/>
      <c r="B78" s="207"/>
      <c r="C78" s="200"/>
      <c r="D78" s="202"/>
      <c r="E78" s="202"/>
      <c r="F78" s="99"/>
      <c r="G78" s="200"/>
    </row>
    <row r="79" spans="1:7" ht="12.75">
      <c r="A79" s="205"/>
      <c r="B79" s="206"/>
      <c r="C79" s="200"/>
      <c r="D79" s="202"/>
      <c r="E79" s="202"/>
      <c r="F79" s="99"/>
      <c r="G79" s="200"/>
    </row>
    <row r="80" spans="1:7" ht="12.75">
      <c r="A80" s="205"/>
      <c r="B80" s="207"/>
      <c r="C80" s="200"/>
      <c r="D80" s="202"/>
      <c r="E80" s="202"/>
      <c r="F80" s="99"/>
      <c r="G80" s="200"/>
    </row>
    <row r="81" spans="1:7" ht="12.75">
      <c r="A81" s="205"/>
      <c r="B81" s="206"/>
      <c r="C81" s="200"/>
      <c r="D81" s="202"/>
      <c r="E81" s="202"/>
      <c r="F81" s="99"/>
      <c r="G81" s="200"/>
    </row>
    <row r="82" spans="1:7" ht="12.75">
      <c r="A82" s="205"/>
      <c r="B82" s="207"/>
      <c r="C82" s="200"/>
      <c r="D82" s="202"/>
      <c r="E82" s="202"/>
      <c r="F82" s="99"/>
      <c r="G82" s="200"/>
    </row>
    <row r="83" spans="1:7" ht="12.75">
      <c r="A83" s="205"/>
      <c r="B83" s="206"/>
      <c r="C83" s="200"/>
      <c r="D83" s="202"/>
      <c r="E83" s="202"/>
      <c r="F83" s="99"/>
      <c r="G83" s="200"/>
    </row>
    <row r="84" spans="1:7" ht="12.75">
      <c r="A84" s="205"/>
      <c r="B84" s="207"/>
      <c r="C84" s="200"/>
      <c r="D84" s="202"/>
      <c r="E84" s="202"/>
      <c r="F84" s="99"/>
      <c r="G84" s="200"/>
    </row>
    <row r="85" spans="1:7" ht="12.75">
      <c r="A85" s="205"/>
      <c r="B85" s="206"/>
      <c r="C85" s="200"/>
      <c r="D85" s="202"/>
      <c r="E85" s="202"/>
      <c r="F85" s="99"/>
      <c r="G85" s="200"/>
    </row>
    <row r="86" spans="1:7" ht="12.75">
      <c r="A86" s="205"/>
      <c r="B86" s="207"/>
      <c r="C86" s="200"/>
      <c r="D86" s="202"/>
      <c r="E86" s="202"/>
      <c r="F86" s="99"/>
      <c r="G86" s="200"/>
    </row>
    <row r="87" spans="1:8" ht="12.75">
      <c r="A87" s="212"/>
      <c r="B87" s="213"/>
      <c r="C87" s="215"/>
      <c r="D87" s="216"/>
      <c r="E87" s="216"/>
      <c r="F87" s="217"/>
      <c r="G87" s="215"/>
      <c r="H87" s="3"/>
    </row>
    <row r="88" spans="1:8" ht="12.75">
      <c r="A88" s="212"/>
      <c r="B88" s="214"/>
      <c r="C88" s="215"/>
      <c r="D88" s="216"/>
      <c r="E88" s="216"/>
      <c r="F88" s="217"/>
      <c r="G88" s="215"/>
      <c r="H88" s="3"/>
    </row>
    <row r="89" spans="1:8" ht="12.75">
      <c r="A89" s="212"/>
      <c r="B89" s="213"/>
      <c r="C89" s="215"/>
      <c r="D89" s="216"/>
      <c r="E89" s="216"/>
      <c r="F89" s="217"/>
      <c r="G89" s="215"/>
      <c r="H89" s="3"/>
    </row>
    <row r="90" spans="1:8" ht="12.75">
      <c r="A90" s="212"/>
      <c r="B90" s="214"/>
      <c r="C90" s="215"/>
      <c r="D90" s="216"/>
      <c r="E90" s="216"/>
      <c r="F90" s="217"/>
      <c r="G90" s="215"/>
      <c r="H90" s="3"/>
    </row>
    <row r="91" spans="1:8" ht="12.75">
      <c r="A91" s="212"/>
      <c r="B91" s="213"/>
      <c r="C91" s="215"/>
      <c r="D91" s="216"/>
      <c r="E91" s="216"/>
      <c r="F91" s="217"/>
      <c r="G91" s="215"/>
      <c r="H91" s="3"/>
    </row>
    <row r="92" spans="1:8" ht="12.75">
      <c r="A92" s="212"/>
      <c r="B92" s="214"/>
      <c r="C92" s="215"/>
      <c r="D92" s="216"/>
      <c r="E92" s="216"/>
      <c r="F92" s="217"/>
      <c r="G92" s="215"/>
      <c r="H92" s="3"/>
    </row>
    <row r="93" spans="1:8" ht="12.75">
      <c r="A93" s="212"/>
      <c r="B93" s="213"/>
      <c r="C93" s="215"/>
      <c r="D93" s="216"/>
      <c r="E93" s="216"/>
      <c r="F93" s="217"/>
      <c r="G93" s="215"/>
      <c r="H93" s="3"/>
    </row>
    <row r="94" spans="1:8" ht="12.75">
      <c r="A94" s="212"/>
      <c r="B94" s="214"/>
      <c r="C94" s="215"/>
      <c r="D94" s="216"/>
      <c r="E94" s="216"/>
      <c r="F94" s="217"/>
      <c r="G94" s="215"/>
      <c r="H94" s="3"/>
    </row>
    <row r="95" spans="1:8" ht="12.75">
      <c r="A95" s="212"/>
      <c r="B95" s="213"/>
      <c r="C95" s="215"/>
      <c r="D95" s="216"/>
      <c r="E95" s="216"/>
      <c r="F95" s="217"/>
      <c r="G95" s="215"/>
      <c r="H95" s="3"/>
    </row>
    <row r="96" spans="1:8" ht="12.75">
      <c r="A96" s="212"/>
      <c r="B96" s="214"/>
      <c r="C96" s="215"/>
      <c r="D96" s="216"/>
      <c r="E96" s="216"/>
      <c r="F96" s="217"/>
      <c r="G96" s="215"/>
      <c r="H96" s="3"/>
    </row>
    <row r="97" spans="1:8" ht="12.75">
      <c r="A97" s="212"/>
      <c r="B97" s="213"/>
      <c r="C97" s="215"/>
      <c r="D97" s="216"/>
      <c r="E97" s="216"/>
      <c r="F97" s="217"/>
      <c r="G97" s="215"/>
      <c r="H97" s="3"/>
    </row>
    <row r="98" spans="1:8" ht="12.75">
      <c r="A98" s="212"/>
      <c r="B98" s="214"/>
      <c r="C98" s="215"/>
      <c r="D98" s="216"/>
      <c r="E98" s="216"/>
      <c r="F98" s="217"/>
      <c r="G98" s="215"/>
      <c r="H98" s="3"/>
    </row>
    <row r="99" spans="1:8" ht="12.75">
      <c r="A99" s="212"/>
      <c r="B99" s="213"/>
      <c r="C99" s="215"/>
      <c r="D99" s="216"/>
      <c r="E99" s="216"/>
      <c r="F99" s="217"/>
      <c r="G99" s="215"/>
      <c r="H99" s="3"/>
    </row>
    <row r="100" spans="1:8" ht="12.75">
      <c r="A100" s="212"/>
      <c r="B100" s="214"/>
      <c r="C100" s="215"/>
      <c r="D100" s="216"/>
      <c r="E100" s="216"/>
      <c r="F100" s="217"/>
      <c r="G100" s="215"/>
      <c r="H100" s="3"/>
    </row>
    <row r="101" spans="1:8" ht="12.75">
      <c r="A101" s="212"/>
      <c r="B101" s="213"/>
      <c r="C101" s="215"/>
      <c r="D101" s="216"/>
      <c r="E101" s="216"/>
      <c r="F101" s="217"/>
      <c r="G101" s="215"/>
      <c r="H101" s="3"/>
    </row>
    <row r="102" spans="1:8" ht="12.75">
      <c r="A102" s="212"/>
      <c r="B102" s="214"/>
      <c r="C102" s="215"/>
      <c r="D102" s="216"/>
      <c r="E102" s="216"/>
      <c r="F102" s="217"/>
      <c r="G102" s="215"/>
      <c r="H102" s="3"/>
    </row>
    <row r="103" spans="1:8" ht="12.75">
      <c r="A103" s="212"/>
      <c r="B103" s="213"/>
      <c r="C103" s="215"/>
      <c r="D103" s="216"/>
      <c r="E103" s="216"/>
      <c r="F103" s="217"/>
      <c r="G103" s="215"/>
      <c r="H103" s="3"/>
    </row>
    <row r="104" spans="1:8" ht="12.75">
      <c r="A104" s="212"/>
      <c r="B104" s="214"/>
      <c r="C104" s="215"/>
      <c r="D104" s="216"/>
      <c r="E104" s="216"/>
      <c r="F104" s="217"/>
      <c r="G104" s="215"/>
      <c r="H104" s="3"/>
    </row>
    <row r="105" spans="1:8" ht="12.75">
      <c r="A105" s="212"/>
      <c r="B105" s="213"/>
      <c r="C105" s="215"/>
      <c r="D105" s="216"/>
      <c r="E105" s="216"/>
      <c r="F105" s="217"/>
      <c r="G105" s="215"/>
      <c r="H105" s="3"/>
    </row>
    <row r="106" spans="1:8" ht="12.75">
      <c r="A106" s="212"/>
      <c r="B106" s="214"/>
      <c r="C106" s="215"/>
      <c r="D106" s="216"/>
      <c r="E106" s="216"/>
      <c r="F106" s="217"/>
      <c r="G106" s="215"/>
      <c r="H106" s="3"/>
    </row>
    <row r="107" spans="1:8" ht="12.75">
      <c r="A107" s="212"/>
      <c r="B107" s="213"/>
      <c r="C107" s="215"/>
      <c r="D107" s="216"/>
      <c r="E107" s="216"/>
      <c r="F107" s="217"/>
      <c r="G107" s="215"/>
      <c r="H107" s="3"/>
    </row>
    <row r="108" spans="1:8" ht="12.75">
      <c r="A108" s="212"/>
      <c r="B108" s="214"/>
      <c r="C108" s="215"/>
      <c r="D108" s="216"/>
      <c r="E108" s="216"/>
      <c r="F108" s="217"/>
      <c r="G108" s="215"/>
      <c r="H108" s="3"/>
    </row>
    <row r="109" spans="1:8" ht="12.75">
      <c r="A109" s="212"/>
      <c r="B109" s="213"/>
      <c r="C109" s="215"/>
      <c r="D109" s="216"/>
      <c r="E109" s="216"/>
      <c r="F109" s="217"/>
      <c r="G109" s="215"/>
      <c r="H109" s="3"/>
    </row>
    <row r="110" spans="1:8" ht="12.75">
      <c r="A110" s="212"/>
      <c r="B110" s="214"/>
      <c r="C110" s="215"/>
      <c r="D110" s="216"/>
      <c r="E110" s="216"/>
      <c r="F110" s="217"/>
      <c r="G110" s="215"/>
      <c r="H110" s="3"/>
    </row>
    <row r="111" spans="1:8" ht="12.75">
      <c r="A111" s="212"/>
      <c r="B111" s="213"/>
      <c r="C111" s="215"/>
      <c r="D111" s="216"/>
      <c r="E111" s="216"/>
      <c r="F111" s="217"/>
      <c r="G111" s="215"/>
      <c r="H111" s="3"/>
    </row>
    <row r="112" spans="1:8" ht="12.75">
      <c r="A112" s="212"/>
      <c r="B112" s="214"/>
      <c r="C112" s="215"/>
      <c r="D112" s="216"/>
      <c r="E112" s="216"/>
      <c r="F112" s="217"/>
      <c r="G112" s="215"/>
      <c r="H112" s="3"/>
    </row>
    <row r="113" spans="1:8" ht="12.75">
      <c r="A113" s="212"/>
      <c r="B113" s="213"/>
      <c r="C113" s="215"/>
      <c r="D113" s="216"/>
      <c r="E113" s="216"/>
      <c r="F113" s="217"/>
      <c r="G113" s="215"/>
      <c r="H113" s="3"/>
    </row>
    <row r="114" spans="1:8" ht="12.75">
      <c r="A114" s="212"/>
      <c r="B114" s="214"/>
      <c r="C114" s="215"/>
      <c r="D114" s="216"/>
      <c r="E114" s="216"/>
      <c r="F114" s="217"/>
      <c r="G114" s="215"/>
      <c r="H114" s="3"/>
    </row>
    <row r="115" spans="1:8" ht="12.75">
      <c r="A115" s="212"/>
      <c r="B115" s="213"/>
      <c r="C115" s="215"/>
      <c r="D115" s="216"/>
      <c r="E115" s="216"/>
      <c r="F115" s="217"/>
      <c r="G115" s="215"/>
      <c r="H115" s="3"/>
    </row>
    <row r="116" spans="1:8" ht="12.75">
      <c r="A116" s="212"/>
      <c r="B116" s="214"/>
      <c r="C116" s="215"/>
      <c r="D116" s="216"/>
      <c r="E116" s="216"/>
      <c r="F116" s="217"/>
      <c r="G116" s="215"/>
      <c r="H116" s="3"/>
    </row>
    <row r="117" spans="1:8" ht="12.75">
      <c r="A117" s="212"/>
      <c r="B117" s="213"/>
      <c r="C117" s="215"/>
      <c r="D117" s="216"/>
      <c r="E117" s="216"/>
      <c r="F117" s="217"/>
      <c r="G117" s="215"/>
      <c r="H117" s="3"/>
    </row>
    <row r="118" spans="1:8" ht="12.75">
      <c r="A118" s="212"/>
      <c r="B118" s="214"/>
      <c r="C118" s="215"/>
      <c r="D118" s="216"/>
      <c r="E118" s="216"/>
      <c r="F118" s="217"/>
      <c r="G118" s="215"/>
      <c r="H118" s="3"/>
    </row>
    <row r="119" spans="1:8" ht="12.75">
      <c r="A119" s="212"/>
      <c r="B119" s="213"/>
      <c r="C119" s="215"/>
      <c r="D119" s="216"/>
      <c r="E119" s="216"/>
      <c r="F119" s="217"/>
      <c r="G119" s="215"/>
      <c r="H119" s="3"/>
    </row>
    <row r="120" spans="1:8" ht="12.75">
      <c r="A120" s="212"/>
      <c r="B120" s="214"/>
      <c r="C120" s="215"/>
      <c r="D120" s="216"/>
      <c r="E120" s="216"/>
      <c r="F120" s="217"/>
      <c r="G120" s="215"/>
      <c r="H120" s="3"/>
    </row>
    <row r="121" spans="1:8" ht="12.75">
      <c r="A121" s="212"/>
      <c r="B121" s="213"/>
      <c r="C121" s="215"/>
      <c r="D121" s="216"/>
      <c r="E121" s="216"/>
      <c r="F121" s="217"/>
      <c r="G121" s="215"/>
      <c r="H121" s="3"/>
    </row>
    <row r="122" spans="1:8" ht="12.75">
      <c r="A122" s="212"/>
      <c r="B122" s="214"/>
      <c r="C122" s="215"/>
      <c r="D122" s="216"/>
      <c r="E122" s="216"/>
      <c r="F122" s="217"/>
      <c r="G122" s="215"/>
      <c r="H122" s="3"/>
    </row>
    <row r="123" spans="1:8" ht="12.75">
      <c r="A123" s="212"/>
      <c r="B123" s="213"/>
      <c r="C123" s="215"/>
      <c r="D123" s="216"/>
      <c r="E123" s="216"/>
      <c r="F123" s="217"/>
      <c r="G123" s="215"/>
      <c r="H123" s="3"/>
    </row>
    <row r="124" spans="1:8" ht="12.75">
      <c r="A124" s="212"/>
      <c r="B124" s="214"/>
      <c r="C124" s="215"/>
      <c r="D124" s="216"/>
      <c r="E124" s="216"/>
      <c r="F124" s="217"/>
      <c r="G124" s="215"/>
      <c r="H124" s="3"/>
    </row>
    <row r="125" spans="1:8" ht="12.75">
      <c r="A125" s="212"/>
      <c r="B125" s="213"/>
      <c r="C125" s="215"/>
      <c r="D125" s="216"/>
      <c r="E125" s="216"/>
      <c r="F125" s="217"/>
      <c r="G125" s="215"/>
      <c r="H125" s="3"/>
    </row>
    <row r="126" spans="1:8" ht="12.75">
      <c r="A126" s="212"/>
      <c r="B126" s="214"/>
      <c r="C126" s="215"/>
      <c r="D126" s="216"/>
      <c r="E126" s="216"/>
      <c r="F126" s="217"/>
      <c r="G126" s="215"/>
      <c r="H126" s="3"/>
    </row>
    <row r="127" spans="1:8" ht="12.75">
      <c r="A127" s="212"/>
      <c r="B127" s="213"/>
      <c r="C127" s="215"/>
      <c r="D127" s="216"/>
      <c r="E127" s="216"/>
      <c r="F127" s="217"/>
      <c r="G127" s="215"/>
      <c r="H127" s="3"/>
    </row>
    <row r="128" spans="1:8" ht="12.75">
      <c r="A128" s="212"/>
      <c r="B128" s="214"/>
      <c r="C128" s="215"/>
      <c r="D128" s="216"/>
      <c r="E128" s="216"/>
      <c r="F128" s="217"/>
      <c r="G128" s="215"/>
      <c r="H128" s="3"/>
    </row>
    <row r="129" spans="1:8" ht="12.75">
      <c r="A129" s="212"/>
      <c r="B129" s="213"/>
      <c r="C129" s="215"/>
      <c r="D129" s="216"/>
      <c r="E129" s="216"/>
      <c r="F129" s="217"/>
      <c r="G129" s="215"/>
      <c r="H129" s="3"/>
    </row>
    <row r="130" spans="1:8" ht="12.75">
      <c r="A130" s="212"/>
      <c r="B130" s="214"/>
      <c r="C130" s="215"/>
      <c r="D130" s="216"/>
      <c r="E130" s="216"/>
      <c r="F130" s="217"/>
      <c r="G130" s="215"/>
      <c r="H130" s="3"/>
    </row>
    <row r="131" spans="1:8" ht="12.75">
      <c r="A131" s="212"/>
      <c r="B131" s="213"/>
      <c r="C131" s="215"/>
      <c r="D131" s="216"/>
      <c r="E131" s="216"/>
      <c r="F131" s="217"/>
      <c r="G131" s="215"/>
      <c r="H131" s="3"/>
    </row>
    <row r="132" spans="1:8" ht="12.75">
      <c r="A132" s="212"/>
      <c r="B132" s="214"/>
      <c r="C132" s="215"/>
      <c r="D132" s="216"/>
      <c r="E132" s="216"/>
      <c r="F132" s="217"/>
      <c r="G132" s="215"/>
      <c r="H132" s="3"/>
    </row>
    <row r="133" spans="1:8" ht="12.75">
      <c r="A133" s="212"/>
      <c r="B133" s="213"/>
      <c r="C133" s="215"/>
      <c r="D133" s="216"/>
      <c r="E133" s="216"/>
      <c r="F133" s="217"/>
      <c r="G133" s="215"/>
      <c r="H133" s="3"/>
    </row>
    <row r="134" spans="1:8" ht="12.75">
      <c r="A134" s="212"/>
      <c r="B134" s="214"/>
      <c r="C134" s="215"/>
      <c r="D134" s="216"/>
      <c r="E134" s="216"/>
      <c r="F134" s="217"/>
      <c r="G134" s="215"/>
      <c r="H134" s="3"/>
    </row>
    <row r="135" spans="1:8" ht="12.75">
      <c r="A135" s="212"/>
      <c r="B135" s="213"/>
      <c r="C135" s="215"/>
      <c r="D135" s="216"/>
      <c r="E135" s="216"/>
      <c r="F135" s="217"/>
      <c r="G135" s="215"/>
      <c r="H135" s="3"/>
    </row>
    <row r="136" spans="1:8" ht="12.75">
      <c r="A136" s="212"/>
      <c r="B136" s="214"/>
      <c r="C136" s="215"/>
      <c r="D136" s="216"/>
      <c r="E136" s="216"/>
      <c r="F136" s="217"/>
      <c r="G136" s="215"/>
      <c r="H136" s="3"/>
    </row>
    <row r="137" spans="1:8" ht="12.75">
      <c r="A137" s="212"/>
      <c r="B137" s="213"/>
      <c r="C137" s="215"/>
      <c r="D137" s="216"/>
      <c r="E137" s="216"/>
      <c r="F137" s="217"/>
      <c r="G137" s="215"/>
      <c r="H137" s="3"/>
    </row>
    <row r="138" spans="1:8" ht="12.75">
      <c r="A138" s="212"/>
      <c r="B138" s="214"/>
      <c r="C138" s="215"/>
      <c r="D138" s="216"/>
      <c r="E138" s="216"/>
      <c r="F138" s="217"/>
      <c r="G138" s="215"/>
      <c r="H138" s="3"/>
    </row>
    <row r="139" spans="1:8" ht="12.75">
      <c r="A139" s="212"/>
      <c r="B139" s="213"/>
      <c r="C139" s="215"/>
      <c r="D139" s="216"/>
      <c r="E139" s="216"/>
      <c r="F139" s="217"/>
      <c r="G139" s="215"/>
      <c r="H139" s="3"/>
    </row>
    <row r="140" spans="1:8" ht="12.75">
      <c r="A140" s="212"/>
      <c r="B140" s="214"/>
      <c r="C140" s="215"/>
      <c r="D140" s="216"/>
      <c r="E140" s="216"/>
      <c r="F140" s="217"/>
      <c r="G140" s="215"/>
      <c r="H140" s="3"/>
    </row>
    <row r="141" spans="1:8" ht="12.75">
      <c r="A141" s="212"/>
      <c r="B141" s="213"/>
      <c r="C141" s="215"/>
      <c r="D141" s="216"/>
      <c r="E141" s="216"/>
      <c r="F141" s="217"/>
      <c r="G141" s="215"/>
      <c r="H141" s="3"/>
    </row>
    <row r="142" spans="1:8" ht="12.75">
      <c r="A142" s="212"/>
      <c r="B142" s="214"/>
      <c r="C142" s="215"/>
      <c r="D142" s="216"/>
      <c r="E142" s="216"/>
      <c r="F142" s="217"/>
      <c r="G142" s="215"/>
      <c r="H142" s="3"/>
    </row>
    <row r="143" spans="1:8" ht="12.75">
      <c r="A143" s="212"/>
      <c r="B143" s="213"/>
      <c r="C143" s="215"/>
      <c r="D143" s="216"/>
      <c r="E143" s="216"/>
      <c r="F143" s="217"/>
      <c r="G143" s="215"/>
      <c r="H143" s="3"/>
    </row>
    <row r="144" spans="1:8" ht="12.75">
      <c r="A144" s="212"/>
      <c r="B144" s="214"/>
      <c r="C144" s="215"/>
      <c r="D144" s="216"/>
      <c r="E144" s="216"/>
      <c r="F144" s="217"/>
      <c r="G144" s="215"/>
      <c r="H144" s="3"/>
    </row>
    <row r="145" spans="1:8" ht="12.75">
      <c r="A145" s="212"/>
      <c r="B145" s="213"/>
      <c r="C145" s="215"/>
      <c r="D145" s="216"/>
      <c r="E145" s="216"/>
      <c r="F145" s="217"/>
      <c r="G145" s="215"/>
      <c r="H145" s="3"/>
    </row>
    <row r="146" spans="1:8" ht="12.75">
      <c r="A146" s="212"/>
      <c r="B146" s="214"/>
      <c r="C146" s="215"/>
      <c r="D146" s="216"/>
      <c r="E146" s="216"/>
      <c r="F146" s="217"/>
      <c r="G146" s="215"/>
      <c r="H146" s="3"/>
    </row>
    <row r="147" spans="1:8" ht="12.75">
      <c r="A147" s="212"/>
      <c r="B147" s="213"/>
      <c r="C147" s="215"/>
      <c r="D147" s="216"/>
      <c r="E147" s="216"/>
      <c r="F147" s="217"/>
      <c r="G147" s="215"/>
      <c r="H147" s="3"/>
    </row>
    <row r="148" spans="1:8" ht="12.75">
      <c r="A148" s="212"/>
      <c r="B148" s="214"/>
      <c r="C148" s="215"/>
      <c r="D148" s="216"/>
      <c r="E148" s="216"/>
      <c r="F148" s="217"/>
      <c r="G148" s="215"/>
      <c r="H148" s="3"/>
    </row>
    <row r="149" spans="1:8" ht="12.75">
      <c r="A149" s="212"/>
      <c r="B149" s="213"/>
      <c r="C149" s="215"/>
      <c r="D149" s="216"/>
      <c r="E149" s="216"/>
      <c r="F149" s="217"/>
      <c r="G149" s="215"/>
      <c r="H149" s="3"/>
    </row>
    <row r="150" spans="1:8" ht="12.75">
      <c r="A150" s="212"/>
      <c r="B150" s="214"/>
      <c r="C150" s="215"/>
      <c r="D150" s="216"/>
      <c r="E150" s="216"/>
      <c r="F150" s="217"/>
      <c r="G150" s="215"/>
      <c r="H150" s="3"/>
    </row>
    <row r="151" spans="1:8" ht="12.75">
      <c r="A151" s="212"/>
      <c r="B151" s="213"/>
      <c r="C151" s="215"/>
      <c r="D151" s="216"/>
      <c r="E151" s="216"/>
      <c r="F151" s="217"/>
      <c r="G151" s="215"/>
      <c r="H151" s="3"/>
    </row>
    <row r="152" spans="1:8" ht="12.75">
      <c r="A152" s="212"/>
      <c r="B152" s="214"/>
      <c r="C152" s="215"/>
      <c r="D152" s="216"/>
      <c r="E152" s="216"/>
      <c r="F152" s="217"/>
      <c r="G152" s="215"/>
      <c r="H152" s="3"/>
    </row>
    <row r="153" spans="1:8" ht="12.75">
      <c r="A153" s="212"/>
      <c r="B153" s="213"/>
      <c r="C153" s="215"/>
      <c r="D153" s="216"/>
      <c r="E153" s="216"/>
      <c r="F153" s="217"/>
      <c r="G153" s="215"/>
      <c r="H153" s="3"/>
    </row>
    <row r="154" spans="1:8" ht="12.75">
      <c r="A154" s="212"/>
      <c r="B154" s="214"/>
      <c r="C154" s="215"/>
      <c r="D154" s="216"/>
      <c r="E154" s="216"/>
      <c r="F154" s="217"/>
      <c r="G154" s="215"/>
      <c r="H154" s="3"/>
    </row>
    <row r="155" spans="1:8" ht="12.75">
      <c r="A155" s="212"/>
      <c r="B155" s="213"/>
      <c r="C155" s="215"/>
      <c r="D155" s="216"/>
      <c r="E155" s="216"/>
      <c r="F155" s="217"/>
      <c r="G155" s="215"/>
      <c r="H155" s="3"/>
    </row>
    <row r="156" spans="1:8" ht="12.75">
      <c r="A156" s="212"/>
      <c r="B156" s="214"/>
      <c r="C156" s="215"/>
      <c r="D156" s="216"/>
      <c r="E156" s="216"/>
      <c r="F156" s="217"/>
      <c r="G156" s="215"/>
      <c r="H156" s="3"/>
    </row>
    <row r="157" spans="1:8" ht="12.75">
      <c r="A157" s="212"/>
      <c r="B157" s="213"/>
      <c r="C157" s="215"/>
      <c r="D157" s="216"/>
      <c r="E157" s="216"/>
      <c r="F157" s="217"/>
      <c r="G157" s="215"/>
      <c r="H157" s="3"/>
    </row>
    <row r="158" spans="1:8" ht="12.75">
      <c r="A158" s="212"/>
      <c r="B158" s="214"/>
      <c r="C158" s="215"/>
      <c r="D158" s="216"/>
      <c r="E158" s="216"/>
      <c r="F158" s="217"/>
      <c r="G158" s="215"/>
      <c r="H158" s="3"/>
    </row>
    <row r="159" spans="1:8" ht="12.75">
      <c r="A159" s="212"/>
      <c r="B159" s="213"/>
      <c r="C159" s="215"/>
      <c r="D159" s="216"/>
      <c r="E159" s="216"/>
      <c r="F159" s="217"/>
      <c r="G159" s="215"/>
      <c r="H159" s="3"/>
    </row>
    <row r="160" spans="1:8" ht="12.75">
      <c r="A160" s="212"/>
      <c r="B160" s="214"/>
      <c r="C160" s="215"/>
      <c r="D160" s="216"/>
      <c r="E160" s="216"/>
      <c r="F160" s="217"/>
      <c r="G160" s="215"/>
      <c r="H160" s="3"/>
    </row>
    <row r="161" spans="1:8" ht="12.75">
      <c r="A161" s="212"/>
      <c r="B161" s="213"/>
      <c r="C161" s="215"/>
      <c r="D161" s="216"/>
      <c r="E161" s="216"/>
      <c r="F161" s="217"/>
      <c r="G161" s="215"/>
      <c r="H161" s="3"/>
    </row>
    <row r="162" spans="1:8" ht="12.75">
      <c r="A162" s="212"/>
      <c r="B162" s="214"/>
      <c r="C162" s="215"/>
      <c r="D162" s="216"/>
      <c r="E162" s="216"/>
      <c r="F162" s="217"/>
      <c r="G162" s="215"/>
      <c r="H162" s="3"/>
    </row>
    <row r="163" spans="1:8" ht="12.75">
      <c r="A163" s="212"/>
      <c r="B163" s="213"/>
      <c r="C163" s="215"/>
      <c r="D163" s="216"/>
      <c r="E163" s="216"/>
      <c r="F163" s="217"/>
      <c r="G163" s="215"/>
      <c r="H163" s="3"/>
    </row>
    <row r="164" spans="1:8" ht="12.75">
      <c r="A164" s="212"/>
      <c r="B164" s="214"/>
      <c r="C164" s="215"/>
      <c r="D164" s="216"/>
      <c r="E164" s="216"/>
      <c r="F164" s="217"/>
      <c r="G164" s="215"/>
      <c r="H164" s="3"/>
    </row>
    <row r="165" spans="1:8" ht="12.75">
      <c r="A165" s="212"/>
      <c r="B165" s="213"/>
      <c r="C165" s="215"/>
      <c r="D165" s="216"/>
      <c r="E165" s="216"/>
      <c r="F165" s="217"/>
      <c r="G165" s="215"/>
      <c r="H165" s="3"/>
    </row>
    <row r="166" spans="1:8" ht="12.75">
      <c r="A166" s="212"/>
      <c r="B166" s="214"/>
      <c r="C166" s="215"/>
      <c r="D166" s="216"/>
      <c r="E166" s="216"/>
      <c r="F166" s="217"/>
      <c r="G166" s="215"/>
      <c r="H166" s="3"/>
    </row>
    <row r="167" spans="1:8" ht="12.75">
      <c r="A167" s="212"/>
      <c r="B167" s="213"/>
      <c r="C167" s="215"/>
      <c r="D167" s="216"/>
      <c r="E167" s="216"/>
      <c r="F167" s="217"/>
      <c r="G167" s="215"/>
      <c r="H167" s="3"/>
    </row>
    <row r="168" spans="1:8" ht="12.75">
      <c r="A168" s="212"/>
      <c r="B168" s="214"/>
      <c r="C168" s="215"/>
      <c r="D168" s="216"/>
      <c r="E168" s="216"/>
      <c r="F168" s="217"/>
      <c r="G168" s="215"/>
      <c r="H168" s="3"/>
    </row>
    <row r="169" spans="1:8" ht="12.75">
      <c r="A169" s="212"/>
      <c r="B169" s="213"/>
      <c r="C169" s="215"/>
      <c r="D169" s="216"/>
      <c r="E169" s="216"/>
      <c r="F169" s="217"/>
      <c r="G169" s="215"/>
      <c r="H169" s="3"/>
    </row>
    <row r="170" spans="1:8" ht="12.75">
      <c r="A170" s="212"/>
      <c r="B170" s="214"/>
      <c r="C170" s="215"/>
      <c r="D170" s="216"/>
      <c r="E170" s="216"/>
      <c r="F170" s="217"/>
      <c r="G170" s="215"/>
      <c r="H170" s="3"/>
    </row>
    <row r="171" spans="1:8" ht="12.75">
      <c r="A171" s="212"/>
      <c r="B171" s="213"/>
      <c r="C171" s="215"/>
      <c r="D171" s="216"/>
      <c r="E171" s="216"/>
      <c r="F171" s="217"/>
      <c r="G171" s="215"/>
      <c r="H171" s="3"/>
    </row>
    <row r="172" spans="1:8" ht="12.75">
      <c r="A172" s="212"/>
      <c r="B172" s="214"/>
      <c r="C172" s="215"/>
      <c r="D172" s="216"/>
      <c r="E172" s="216"/>
      <c r="F172" s="217"/>
      <c r="G172" s="215"/>
      <c r="H172" s="3"/>
    </row>
    <row r="173" spans="1:8" ht="12.75">
      <c r="A173" s="212"/>
      <c r="B173" s="213"/>
      <c r="C173" s="215"/>
      <c r="D173" s="216"/>
      <c r="E173" s="216"/>
      <c r="F173" s="217"/>
      <c r="G173" s="215"/>
      <c r="H173" s="3"/>
    </row>
    <row r="174" spans="1:8" ht="12.75">
      <c r="A174" s="212"/>
      <c r="B174" s="214"/>
      <c r="C174" s="215"/>
      <c r="D174" s="216"/>
      <c r="E174" s="216"/>
      <c r="F174" s="217"/>
      <c r="G174" s="215"/>
      <c r="H174" s="3"/>
    </row>
    <row r="175" spans="1:8" ht="12.75">
      <c r="A175" s="212"/>
      <c r="B175" s="213"/>
      <c r="C175" s="215"/>
      <c r="D175" s="216"/>
      <c r="E175" s="216"/>
      <c r="F175" s="217"/>
      <c r="G175" s="215"/>
      <c r="H175" s="3"/>
    </row>
    <row r="176" spans="1:8" ht="12.75">
      <c r="A176" s="212"/>
      <c r="B176" s="214"/>
      <c r="C176" s="215"/>
      <c r="D176" s="216"/>
      <c r="E176" s="216"/>
      <c r="F176" s="217"/>
      <c r="G176" s="215"/>
      <c r="H176" s="3"/>
    </row>
    <row r="177" spans="1:8" ht="12.75">
      <c r="A177" s="212"/>
      <c r="B177" s="213"/>
      <c r="C177" s="215"/>
      <c r="D177" s="216"/>
      <c r="E177" s="216"/>
      <c r="F177" s="217"/>
      <c r="G177" s="215"/>
      <c r="H177" s="3"/>
    </row>
    <row r="178" spans="1:8" ht="12.75">
      <c r="A178" s="212"/>
      <c r="B178" s="214"/>
      <c r="C178" s="215"/>
      <c r="D178" s="216"/>
      <c r="E178" s="216"/>
      <c r="F178" s="217"/>
      <c r="G178" s="215"/>
      <c r="H178" s="3"/>
    </row>
    <row r="179" spans="1:8" ht="12.75">
      <c r="A179" s="212"/>
      <c r="B179" s="213"/>
      <c r="C179" s="215"/>
      <c r="D179" s="216"/>
      <c r="E179" s="216"/>
      <c r="F179" s="217"/>
      <c r="G179" s="215"/>
      <c r="H179" s="3"/>
    </row>
    <row r="180" spans="1:8" ht="12.75">
      <c r="A180" s="212"/>
      <c r="B180" s="214"/>
      <c r="C180" s="215"/>
      <c r="D180" s="216"/>
      <c r="E180" s="216"/>
      <c r="F180" s="217"/>
      <c r="G180" s="215"/>
      <c r="H180" s="3"/>
    </row>
    <row r="181" spans="1:8" ht="12.75">
      <c r="A181" s="212"/>
      <c r="B181" s="213"/>
      <c r="C181" s="215"/>
      <c r="D181" s="216"/>
      <c r="E181" s="216"/>
      <c r="F181" s="217"/>
      <c r="G181" s="215"/>
      <c r="H181" s="3"/>
    </row>
    <row r="182" spans="1:8" ht="12.75">
      <c r="A182" s="212"/>
      <c r="B182" s="214"/>
      <c r="C182" s="215"/>
      <c r="D182" s="216"/>
      <c r="E182" s="216"/>
      <c r="F182" s="217"/>
      <c r="G182" s="215"/>
      <c r="H182" s="3"/>
    </row>
    <row r="183" spans="1:8" ht="12.75">
      <c r="A183" s="212"/>
      <c r="B183" s="213"/>
      <c r="C183" s="215"/>
      <c r="D183" s="216"/>
      <c r="E183" s="216"/>
      <c r="F183" s="217"/>
      <c r="G183" s="215"/>
      <c r="H183" s="3"/>
    </row>
    <row r="184" spans="1:8" ht="12.75">
      <c r="A184" s="212"/>
      <c r="B184" s="214"/>
      <c r="C184" s="215"/>
      <c r="D184" s="216"/>
      <c r="E184" s="216"/>
      <c r="F184" s="217"/>
      <c r="G184" s="215"/>
      <c r="H184" s="3"/>
    </row>
    <row r="185" spans="1:8" ht="12.75">
      <c r="A185" s="212"/>
      <c r="B185" s="213"/>
      <c r="C185" s="215"/>
      <c r="D185" s="216"/>
      <c r="E185" s="216"/>
      <c r="F185" s="217"/>
      <c r="G185" s="215"/>
      <c r="H185" s="3"/>
    </row>
    <row r="186" spans="1:8" ht="12.75">
      <c r="A186" s="212"/>
      <c r="B186" s="214"/>
      <c r="C186" s="215"/>
      <c r="D186" s="216"/>
      <c r="E186" s="216"/>
      <c r="F186" s="217"/>
      <c r="G186" s="215"/>
      <c r="H186" s="3"/>
    </row>
    <row r="187" spans="1:8" ht="12.75">
      <c r="A187" s="212"/>
      <c r="B187" s="213"/>
      <c r="C187" s="215"/>
      <c r="D187" s="216"/>
      <c r="E187" s="216"/>
      <c r="F187" s="217"/>
      <c r="G187" s="215"/>
      <c r="H187" s="3"/>
    </row>
    <row r="188" spans="1:8" ht="12.75">
      <c r="A188" s="212"/>
      <c r="B188" s="214"/>
      <c r="C188" s="215"/>
      <c r="D188" s="216"/>
      <c r="E188" s="216"/>
      <c r="F188" s="217"/>
      <c r="G188" s="215"/>
      <c r="H188" s="3"/>
    </row>
    <row r="189" spans="1:8" ht="12.75">
      <c r="A189" s="212"/>
      <c r="B189" s="213"/>
      <c r="C189" s="215"/>
      <c r="D189" s="216"/>
      <c r="E189" s="216"/>
      <c r="F189" s="217"/>
      <c r="G189" s="215"/>
      <c r="H189" s="3"/>
    </row>
    <row r="190" spans="1:8" ht="12.75">
      <c r="A190" s="212"/>
      <c r="B190" s="214"/>
      <c r="C190" s="215"/>
      <c r="D190" s="216"/>
      <c r="E190" s="216"/>
      <c r="F190" s="217"/>
      <c r="G190" s="215"/>
      <c r="H190" s="3"/>
    </row>
    <row r="191" spans="1:8" ht="12.75">
      <c r="A191" s="36"/>
      <c r="B191" s="37"/>
      <c r="C191" s="27"/>
      <c r="D191" s="28"/>
      <c r="E191" s="28"/>
      <c r="F191" s="38"/>
      <c r="G191" s="27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1"/>
  <sheetViews>
    <sheetView tabSelected="1" workbookViewId="0" topLeftCell="A18">
      <selection activeCell="K28" sqref="K2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28" t="s">
        <v>38</v>
      </c>
      <c r="B1" s="228"/>
      <c r="C1" s="228"/>
      <c r="D1" s="228"/>
      <c r="E1" s="228"/>
      <c r="F1" s="228"/>
      <c r="G1" s="22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229" t="s">
        <v>42</v>
      </c>
      <c r="B2" s="229"/>
      <c r="C2" s="229"/>
      <c r="D2" s="190" t="str">
        <f>HYPERLINK('[1]реквизиты'!$A$2)</f>
        <v>Всероссийский турнир на призы спортивного клуба "Родной край" по самбо среди юношей 1993-94 гг.р.</v>
      </c>
      <c r="E2" s="230"/>
      <c r="F2" s="230"/>
      <c r="G2" s="231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"/>
      <c r="W2" s="3"/>
    </row>
    <row r="3" spans="1:35" ht="25.5" customHeight="1" thickBot="1">
      <c r="A3" s="198" t="str">
        <f>HYPERLINK('[1]реквизиты'!$A$3)</f>
        <v>17-19 сентября 2011 г.                         г. Рязань</v>
      </c>
      <c r="B3" s="198"/>
      <c r="C3" s="198"/>
      <c r="D3" s="198"/>
      <c r="E3" s="198"/>
      <c r="F3" s="199"/>
      <c r="G3" s="56" t="str">
        <f>HYPERLINK('пр.взв'!D4)</f>
        <v>В.к.  81   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19" t="s">
        <v>21</v>
      </c>
      <c r="B4" s="232" t="s">
        <v>5</v>
      </c>
      <c r="C4" s="123" t="s">
        <v>2</v>
      </c>
      <c r="D4" s="121" t="s">
        <v>3</v>
      </c>
      <c r="E4" s="123" t="s">
        <v>4</v>
      </c>
      <c r="F4" s="121" t="s">
        <v>8</v>
      </c>
      <c r="G4" s="11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20"/>
      <c r="B5" s="122"/>
      <c r="C5" s="226"/>
      <c r="D5" s="122"/>
      <c r="E5" s="226"/>
      <c r="F5" s="122"/>
      <c r="G5" s="2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9.5" customHeight="1">
      <c r="A6" s="234" t="s">
        <v>10</v>
      </c>
      <c r="B6" s="235">
        <v>11</v>
      </c>
      <c r="C6" s="313" t="str">
        <f>VLOOKUP(B6,'пр.взв'!B7:G86,2,FALSE)</f>
        <v>ГАЛСТЯН Самвел Мкртичович</v>
      </c>
      <c r="D6" s="123" t="str">
        <f>VLOOKUP(B6,'пр.взв'!B7:G86,3,FALSE)</f>
        <v>22.07. 93 кмс</v>
      </c>
      <c r="E6" s="119" t="str">
        <f>VLOOKUP(B6,'пр.взв'!B7:G86,4,FALSE)</f>
        <v>Краснодарский Армавир</v>
      </c>
      <c r="F6" s="121">
        <f>VLOOKUP(B6,'пр.взв'!B7:G86,5,FALSE)</f>
        <v>0</v>
      </c>
      <c r="G6" s="227" t="str">
        <f>VLOOKUP(B6,'пр.взв'!B7:G86,6,FALSE)</f>
        <v>Погосян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9.5" customHeight="1">
      <c r="A7" s="223"/>
      <c r="B7" s="225"/>
      <c r="C7" s="314"/>
      <c r="D7" s="226"/>
      <c r="E7" s="220"/>
      <c r="F7" s="221"/>
      <c r="G7" s="219"/>
    </row>
    <row r="8" spans="1:7" ht="19.5" customHeight="1">
      <c r="A8" s="223" t="s">
        <v>11</v>
      </c>
      <c r="B8" s="224">
        <v>2</v>
      </c>
      <c r="C8" s="314" t="str">
        <f>VLOOKUP(B8,'пр.взв'!B7:G86,2,FALSE)</f>
        <v>БАТЫРОВ Хаджимурат Мавлюдинович</v>
      </c>
      <c r="D8" s="222" t="str">
        <f>VLOOKUP(B8,'пр.взв'!B7:G86,3,FALSE)</f>
        <v>08.10.93 кмс</v>
      </c>
      <c r="E8" s="220" t="str">
        <f>VLOOKUP(B8,'пр.взв'!B7:G86,4,FALSE)</f>
        <v>Ивановская </v>
      </c>
      <c r="F8" s="221">
        <f>VLOOKUP(B8,'пр.взв'!B7:G86,5,FALSE)</f>
        <v>0</v>
      </c>
      <c r="G8" s="219" t="str">
        <f>VLOOKUP(B8,'пр.взв'!B7:G86,6,FALSE)</f>
        <v>Изместьев</v>
      </c>
    </row>
    <row r="9" spans="1:7" ht="19.5" customHeight="1">
      <c r="A9" s="223"/>
      <c r="B9" s="225"/>
      <c r="C9" s="314"/>
      <c r="D9" s="222"/>
      <c r="E9" s="220"/>
      <c r="F9" s="221"/>
      <c r="G9" s="219"/>
    </row>
    <row r="10" spans="1:7" ht="19.5" customHeight="1">
      <c r="A10" s="223" t="s">
        <v>12</v>
      </c>
      <c r="B10" s="224">
        <v>3</v>
      </c>
      <c r="C10" s="314" t="str">
        <f>VLOOKUP(B10,'пр.взв'!B7:G86,2,FALSE)</f>
        <v>ФЕДОСОВ Андрей Андреевич</v>
      </c>
      <c r="D10" s="222" t="str">
        <f>VLOOKUP(B10,'пр.взв'!B7:G86,3,FALSE)</f>
        <v>01.06.93 кмс</v>
      </c>
      <c r="E10" s="220" t="str">
        <f>VLOOKUP(B10,'пр.взв'!B7:G86,4,FALSE)</f>
        <v>Рязань Мужество</v>
      </c>
      <c r="F10" s="221">
        <f>VLOOKUP(B10,'пр.взв'!B7:G86,5,FALSE)</f>
        <v>0</v>
      </c>
      <c r="G10" s="219" t="str">
        <f>VLOOKUP(B10,'пр.взв'!B7:G86,6,FALSE)</f>
        <v>Бушменков ОВ</v>
      </c>
    </row>
    <row r="11" spans="1:7" ht="19.5" customHeight="1">
      <c r="A11" s="223"/>
      <c r="B11" s="225"/>
      <c r="C11" s="314"/>
      <c r="D11" s="222"/>
      <c r="E11" s="220"/>
      <c r="F11" s="221"/>
      <c r="G11" s="219"/>
    </row>
    <row r="12" spans="1:7" ht="19.5" customHeight="1">
      <c r="A12" s="223" t="s">
        <v>12</v>
      </c>
      <c r="B12" s="224">
        <v>7</v>
      </c>
      <c r="C12" s="314" t="str">
        <f>VLOOKUP(B12,'пр.взв'!B7:G86,2,FALSE)</f>
        <v>КАРИМОВ Ариф Мамед-Оглы</v>
      </c>
      <c r="D12" s="222" t="str">
        <f>VLOOKUP(B12,'пр.взв'!B7:G86,3,FALSE)</f>
        <v>01.01.94 кмс</v>
      </c>
      <c r="E12" s="220" t="str">
        <f>VLOOKUP(B12,'пр.взв'!B7:G86,4,FALSE)</f>
        <v>Ярославль МО</v>
      </c>
      <c r="F12" s="221">
        <f>VLOOKUP(B12,'пр.взв'!B7:G86,5,FALSE)</f>
        <v>0</v>
      </c>
      <c r="G12" s="219" t="str">
        <f>VLOOKUP(B12,'пр.взв'!B7:G86,6,FALSE)</f>
        <v>Загиров ЗГ Воронин СМ</v>
      </c>
    </row>
    <row r="13" spans="1:7" ht="19.5" customHeight="1">
      <c r="A13" s="223"/>
      <c r="B13" s="225"/>
      <c r="C13" s="314"/>
      <c r="D13" s="222"/>
      <c r="E13" s="220"/>
      <c r="F13" s="221"/>
      <c r="G13" s="219"/>
    </row>
    <row r="14" spans="1:7" ht="19.5" customHeight="1">
      <c r="A14" s="223" t="s">
        <v>14</v>
      </c>
      <c r="B14" s="224">
        <v>10</v>
      </c>
      <c r="C14" s="314" t="str">
        <f>VLOOKUP(B14,'пр.взв'!B7:G86,2,FALSE)</f>
        <v>ВОЛКОВ Александр Дмитриевич</v>
      </c>
      <c r="D14" s="222" t="str">
        <f>VLOOKUP(B14,'пр.взв'!B7:G86,3,FALSE)</f>
        <v>28.1..94 1</v>
      </c>
      <c r="E14" s="220" t="str">
        <f>VLOOKUP(B14,'пр.взв'!B7:G86,4,FALSE)</f>
        <v>Хабаровск ПР</v>
      </c>
      <c r="F14" s="221">
        <f>VLOOKUP(B14,'пр.взв'!B7:G86,5,FALSE)</f>
        <v>0</v>
      </c>
      <c r="G14" s="219" t="str">
        <f>VLOOKUP(B14,'пр.взв'!B7:G86,6,FALSE)</f>
        <v>Ковылин АВ</v>
      </c>
    </row>
    <row r="15" spans="1:7" ht="19.5" customHeight="1">
      <c r="A15" s="223"/>
      <c r="B15" s="225"/>
      <c r="C15" s="314"/>
      <c r="D15" s="222"/>
      <c r="E15" s="220"/>
      <c r="F15" s="221"/>
      <c r="G15" s="219"/>
    </row>
    <row r="16" spans="1:7" ht="19.5" customHeight="1">
      <c r="A16" s="223" t="s">
        <v>15</v>
      </c>
      <c r="B16" s="224">
        <v>5</v>
      </c>
      <c r="C16" s="314" t="str">
        <f>VLOOKUP(B16,'пр.взв'!B7:G86,2,FALSE)</f>
        <v>ХВОРОВ Владимир Андреевич</v>
      </c>
      <c r="D16" s="222" t="str">
        <f>VLOOKUP(B16,'пр.взв'!B7:G86,3,FALSE)</f>
        <v>10.11.94 кмс</v>
      </c>
      <c r="E16" s="220" t="str">
        <f>VLOOKUP(B16,'пр.взв'!B7:G86,4,FALSE)</f>
        <v>Свердловская В.Пышма Д</v>
      </c>
      <c r="F16" s="221">
        <f>VLOOKUP(B16,'пр.взв'!B7:G86,5,FALSE)</f>
        <v>0</v>
      </c>
      <c r="G16" s="219" t="str">
        <f>VLOOKUP(B16,'пр.взв'!B7:G86,6,FALSE)</f>
        <v>Стенников ВГ Мельников АН</v>
      </c>
    </row>
    <row r="17" spans="1:7" ht="19.5" customHeight="1">
      <c r="A17" s="223"/>
      <c r="B17" s="225"/>
      <c r="C17" s="314"/>
      <c r="D17" s="222"/>
      <c r="E17" s="220"/>
      <c r="F17" s="221"/>
      <c r="G17" s="219"/>
    </row>
    <row r="18" spans="1:7" ht="19.5" customHeight="1">
      <c r="A18" s="223" t="s">
        <v>16</v>
      </c>
      <c r="B18" s="224">
        <v>1</v>
      </c>
      <c r="C18" s="314" t="str">
        <f>VLOOKUP(B18,'пр.взв'!B7:G86,2,FALSE)</f>
        <v>ЛЕБЕДЕВ Сергей Евгеньевич</v>
      </c>
      <c r="D18" s="222" t="str">
        <f>VLOOKUP(B18,'пр.взв'!B7:G86,3,FALSE)</f>
        <v>21.10.94 кмс</v>
      </c>
      <c r="E18" s="220" t="str">
        <f>VLOOKUP(B18,'пр.взв'!B7:G86,4,FALSE)</f>
        <v>Воронежская Талов МО</v>
      </c>
      <c r="F18" s="221">
        <f>VLOOKUP(B18,'пр.взв'!B7:G86,5,FALSE)</f>
        <v>0</v>
      </c>
      <c r="G18" s="219" t="str">
        <f>VLOOKUP(B18,'пр.взв'!B7:G86,6,FALSE)</f>
        <v>Хрипко ВВ</v>
      </c>
    </row>
    <row r="19" spans="1:7" ht="19.5" customHeight="1">
      <c r="A19" s="223"/>
      <c r="B19" s="225"/>
      <c r="C19" s="314"/>
      <c r="D19" s="222"/>
      <c r="E19" s="220"/>
      <c r="F19" s="221"/>
      <c r="G19" s="219"/>
    </row>
    <row r="20" spans="1:7" ht="19.5" customHeight="1">
      <c r="A20" s="223" t="s">
        <v>17</v>
      </c>
      <c r="B20" s="224">
        <v>4</v>
      </c>
      <c r="C20" s="314" t="str">
        <f>VLOOKUP(B20,'пр.взв'!B7:G86,2,FALSE)</f>
        <v>БАДАРИН Артем Александрович</v>
      </c>
      <c r="D20" s="222" t="str">
        <f>VLOOKUP(B20,'пр.взв'!B7:G86,3,FALSE)</f>
        <v>15.04.93 кмс</v>
      </c>
      <c r="E20" s="220" t="str">
        <f>VLOOKUP(B20,'пр.взв'!B7:G86,4,FALSE)</f>
        <v>Саратов</v>
      </c>
      <c r="F20" s="221">
        <f>VLOOKUP(B20,'пр.взв'!B7:G86,5,FALSE)</f>
        <v>0</v>
      </c>
      <c r="G20" s="219" t="str">
        <f>VLOOKUP(B20,'пр.взв'!B7:G86,6,FALSE)</f>
        <v>Коченюк АА</v>
      </c>
    </row>
    <row r="21" spans="1:7" ht="19.5" customHeight="1">
      <c r="A21" s="223"/>
      <c r="B21" s="225"/>
      <c r="C21" s="314"/>
      <c r="D21" s="222"/>
      <c r="E21" s="220"/>
      <c r="F21" s="221"/>
      <c r="G21" s="219"/>
    </row>
    <row r="22" spans="1:7" ht="19.5" customHeight="1">
      <c r="A22" s="223" t="s">
        <v>18</v>
      </c>
      <c r="B22" s="224">
        <v>8</v>
      </c>
      <c r="C22" s="314" t="str">
        <f>VLOOKUP(B22,'пр.взв'!B7:G86,2,FALSE)</f>
        <v>ГРИШИН Павел Сергеевич</v>
      </c>
      <c r="D22" s="222" t="str">
        <f>VLOOKUP(B22,'пр.взв'!B7:G86,3,FALSE)</f>
        <v>04.05.95 кмс</v>
      </c>
      <c r="E22" s="220" t="str">
        <f>VLOOKUP(B22,'пр.взв'!B7:G86,4,FALSE)</f>
        <v>Тула Д</v>
      </c>
      <c r="F22" s="221">
        <f>VLOOKUP(B22,'пр.взв'!B7:G86,5,FALSE)</f>
        <v>0</v>
      </c>
      <c r="G22" s="219" t="str">
        <f>VLOOKUP(B22,'пр.взв'!B7:G86,6,FALSE)</f>
        <v>Самборский СВ Двоеглазов ПВ</v>
      </c>
    </row>
    <row r="23" spans="1:7" ht="19.5" customHeight="1">
      <c r="A23" s="223"/>
      <c r="B23" s="225"/>
      <c r="C23" s="314"/>
      <c r="D23" s="222"/>
      <c r="E23" s="220"/>
      <c r="F23" s="221"/>
      <c r="G23" s="219"/>
    </row>
    <row r="24" spans="1:7" ht="19.5" customHeight="1">
      <c r="A24" s="223" t="s">
        <v>19</v>
      </c>
      <c r="B24" s="224">
        <v>9</v>
      </c>
      <c r="C24" s="314" t="str">
        <f>VLOOKUP(B24,'пр.взв'!B7:G86,2,FALSE)</f>
        <v>РТИШЕВ Никита Сергеевич</v>
      </c>
      <c r="D24" s="222" t="str">
        <f>VLOOKUP(B24,'пр.взв'!B7:G86,3,FALSE)</f>
        <v>25.04.94 1</v>
      </c>
      <c r="E24" s="220" t="str">
        <f>VLOOKUP(B24,'пр.взв'!B7:G86,4,FALSE)</f>
        <v>Рязань,                                 СДЮШОР "Юпитер"</v>
      </c>
      <c r="F24" s="221">
        <f>VLOOKUP(B24,'пр.взв'!B7:G86,5,FALSE)</f>
        <v>0</v>
      </c>
      <c r="G24" s="219" t="str">
        <f>VLOOKUP(B24,'пр.взв'!B7:G86,6,FALSE)</f>
        <v>Гришакин К Гаврюшин Ю</v>
      </c>
    </row>
    <row r="25" spans="1:7" ht="19.5" customHeight="1">
      <c r="A25" s="223"/>
      <c r="B25" s="225"/>
      <c r="C25" s="314"/>
      <c r="D25" s="222"/>
      <c r="E25" s="220"/>
      <c r="F25" s="221"/>
      <c r="G25" s="219"/>
    </row>
    <row r="26" spans="1:7" ht="19.5" customHeight="1">
      <c r="A26" s="223" t="s">
        <v>20</v>
      </c>
      <c r="B26" s="224">
        <v>6</v>
      </c>
      <c r="C26" s="314" t="str">
        <f>VLOOKUP(B26,'пр.взв'!B7:G86,2,FALSE)</f>
        <v>СЕДНЕВ Алексей Сергеевич</v>
      </c>
      <c r="D26" s="222" t="str">
        <f>VLOOKUP(B26,'пр.взв'!B7:G86,3,FALSE)</f>
        <v>20.01.94 1</v>
      </c>
      <c r="E26" s="220" t="str">
        <f>VLOOKUP(B26,'пр.взв'!B7:G86,4,FALSE)</f>
        <v>Ярославль МО</v>
      </c>
      <c r="F26" s="221">
        <f>VLOOKUP(B26,'пр.взв'!B7:G86,5,FALSE)</f>
        <v>0</v>
      </c>
      <c r="G26" s="219" t="str">
        <f>VLOOKUP(B26,'пр.взв'!B7:G86,6,FALSE)</f>
        <v>Загиров ЗГ Воронин СМ</v>
      </c>
    </row>
    <row r="27" spans="1:7" ht="19.5" customHeight="1" thickBot="1">
      <c r="A27" s="236"/>
      <c r="B27" s="237"/>
      <c r="C27" s="315"/>
      <c r="D27" s="124"/>
      <c r="E27" s="120"/>
      <c r="F27" s="122"/>
      <c r="G27" s="240"/>
    </row>
    <row r="28" spans="1:26" ht="49.5" customHeight="1">
      <c r="A28" s="40" t="str">
        <f>HYPERLINK('[1]реквизиты'!$A$6)</f>
        <v>Гл. судья, судья МК</v>
      </c>
      <c r="B28" s="44"/>
      <c r="C28" s="44"/>
      <c r="D28" s="45"/>
      <c r="E28" s="47" t="str">
        <f>HYPERLINK('[1]реквизиты'!$G$6)</f>
        <v>А. Лебедев</v>
      </c>
      <c r="F28" s="3"/>
      <c r="G28" s="49" t="str">
        <f>HYPERLINK('[1]реквизиты'!$G$7)</f>
        <v>/г.Москва/</v>
      </c>
      <c r="H28" s="3"/>
      <c r="I28" s="3"/>
      <c r="J28" s="3"/>
      <c r="K28" s="3"/>
      <c r="L28" s="3"/>
      <c r="M28" s="3"/>
      <c r="N28" s="45"/>
      <c r="O28" s="45"/>
      <c r="P28" s="45"/>
      <c r="Q28" s="50"/>
      <c r="R28" s="48"/>
      <c r="S28" s="50"/>
      <c r="T28" s="48"/>
      <c r="U28" s="50"/>
      <c r="W28" s="50"/>
      <c r="X28" s="48"/>
      <c r="Y28" s="33"/>
      <c r="Z28" s="33"/>
    </row>
    <row r="29" spans="1:26" ht="47.25" customHeight="1">
      <c r="A29" s="51" t="str">
        <f>HYPERLINK('[1]реквизиты'!$A$8)</f>
        <v>Гл. секретарь, судья МК</v>
      </c>
      <c r="B29" s="44"/>
      <c r="C29" s="59"/>
      <c r="D29" s="66"/>
      <c r="E29" s="47" t="str">
        <f>'[1]реквизиты'!$G$8</f>
        <v>Н. Глушкова</v>
      </c>
      <c r="F29" s="3"/>
      <c r="G29" s="49" t="str">
        <f>'[1]реквизиты'!$G$9</f>
        <v>/г. Рязань/</v>
      </c>
      <c r="H29" s="3"/>
      <c r="I29" s="3"/>
      <c r="J29" s="3"/>
      <c r="K29" s="3"/>
      <c r="L29" s="3"/>
      <c r="M29" s="3"/>
      <c r="N29" s="45"/>
      <c r="O29" s="45"/>
      <c r="P29" s="45"/>
      <c r="Q29" s="50"/>
      <c r="R29" s="48"/>
      <c r="S29" s="50"/>
      <c r="T29" s="48"/>
      <c r="U29" s="50"/>
      <c r="W29" s="50"/>
      <c r="X29" s="48"/>
      <c r="Y29" s="33"/>
      <c r="Z29" s="33"/>
    </row>
    <row r="30" spans="1:13" ht="12.75">
      <c r="A30" s="241"/>
      <c r="B30" s="213"/>
      <c r="C30" s="215"/>
      <c r="D30" s="216"/>
      <c r="E30" s="238"/>
      <c r="F30" s="239"/>
      <c r="G30" s="215"/>
      <c r="H30" s="3"/>
      <c r="I30" s="3"/>
      <c r="J30" s="3"/>
      <c r="K30" s="3"/>
      <c r="L30" s="3"/>
      <c r="M30" s="3"/>
    </row>
    <row r="31" spans="1:13" ht="12.75">
      <c r="A31" s="241"/>
      <c r="B31" s="214"/>
      <c r="C31" s="215"/>
      <c r="D31" s="216"/>
      <c r="E31" s="238"/>
      <c r="F31" s="239"/>
      <c r="G31" s="215"/>
      <c r="H31" s="3"/>
      <c r="I31" s="3"/>
      <c r="J31" s="3"/>
      <c r="K31" s="3"/>
      <c r="L31" s="3"/>
      <c r="M31" s="3"/>
    </row>
    <row r="32" spans="1:10" ht="12.75">
      <c r="A32" s="241"/>
      <c r="B32" s="213"/>
      <c r="C32" s="215"/>
      <c r="D32" s="216"/>
      <c r="E32" s="238"/>
      <c r="F32" s="239"/>
      <c r="G32" s="215"/>
      <c r="H32" s="3"/>
      <c r="I32" s="3"/>
      <c r="J32" s="3"/>
    </row>
    <row r="33" spans="1:10" ht="12.75">
      <c r="A33" s="241"/>
      <c r="B33" s="214"/>
      <c r="C33" s="215"/>
      <c r="D33" s="216"/>
      <c r="E33" s="238"/>
      <c r="F33" s="239"/>
      <c r="G33" s="215"/>
      <c r="H33" s="3"/>
      <c r="I33" s="3"/>
      <c r="J33" s="3"/>
    </row>
    <row r="34" spans="1:10" ht="12.75">
      <c r="A34" s="241"/>
      <c r="B34" s="213"/>
      <c r="C34" s="215"/>
      <c r="D34" s="216"/>
      <c r="E34" s="238"/>
      <c r="F34" s="239"/>
      <c r="G34" s="215"/>
      <c r="H34" s="3"/>
      <c r="I34" s="3"/>
      <c r="J34" s="3"/>
    </row>
    <row r="35" spans="1:10" ht="12.75">
      <c r="A35" s="241"/>
      <c r="B35" s="214"/>
      <c r="C35" s="215"/>
      <c r="D35" s="216"/>
      <c r="E35" s="238"/>
      <c r="F35" s="239"/>
      <c r="G35" s="215"/>
      <c r="H35" s="3"/>
      <c r="I35" s="3"/>
      <c r="J35" s="3"/>
    </row>
    <row r="36" spans="1:10" ht="12.75">
      <c r="A36" s="241"/>
      <c r="B36" s="213"/>
      <c r="C36" s="215"/>
      <c r="D36" s="216"/>
      <c r="E36" s="238"/>
      <c r="F36" s="239"/>
      <c r="G36" s="215"/>
      <c r="H36" s="3"/>
      <c r="I36" s="3"/>
      <c r="J36" s="3"/>
    </row>
    <row r="37" spans="1:10" ht="12.75">
      <c r="A37" s="241"/>
      <c r="B37" s="214"/>
      <c r="C37" s="215"/>
      <c r="D37" s="216"/>
      <c r="E37" s="238"/>
      <c r="F37" s="239"/>
      <c r="G37" s="215"/>
      <c r="H37" s="3"/>
      <c r="I37" s="3"/>
      <c r="J37" s="3"/>
    </row>
    <row r="38" spans="1:10" ht="12.75">
      <c r="A38" s="241"/>
      <c r="B38" s="213"/>
      <c r="C38" s="215"/>
      <c r="D38" s="216"/>
      <c r="E38" s="238"/>
      <c r="F38" s="239"/>
      <c r="G38" s="215"/>
      <c r="H38" s="3"/>
      <c r="I38" s="3"/>
      <c r="J38" s="3"/>
    </row>
    <row r="39" spans="1:10" ht="12.75">
      <c r="A39" s="241"/>
      <c r="B39" s="214"/>
      <c r="C39" s="215"/>
      <c r="D39" s="216"/>
      <c r="E39" s="238"/>
      <c r="F39" s="239"/>
      <c r="G39" s="215"/>
      <c r="H39" s="3"/>
      <c r="I39" s="3"/>
      <c r="J39" s="3"/>
    </row>
    <row r="40" spans="1:10" ht="12.75">
      <c r="A40" s="241"/>
      <c r="B40" s="213"/>
      <c r="C40" s="215"/>
      <c r="D40" s="216"/>
      <c r="E40" s="238"/>
      <c r="F40" s="239"/>
      <c r="G40" s="215"/>
      <c r="H40" s="3"/>
      <c r="I40" s="3"/>
      <c r="J40" s="3"/>
    </row>
    <row r="41" spans="1:10" ht="12.75">
      <c r="A41" s="241"/>
      <c r="B41" s="214"/>
      <c r="C41" s="215"/>
      <c r="D41" s="216"/>
      <c r="E41" s="238"/>
      <c r="F41" s="239"/>
      <c r="G41" s="215"/>
      <c r="H41" s="3"/>
      <c r="I41" s="3"/>
      <c r="J41" s="3"/>
    </row>
    <row r="42" spans="1:10" ht="12.75">
      <c r="A42" s="241"/>
      <c r="B42" s="213"/>
      <c r="C42" s="215"/>
      <c r="D42" s="216"/>
      <c r="E42" s="238"/>
      <c r="F42" s="239"/>
      <c r="G42" s="215"/>
      <c r="H42" s="3"/>
      <c r="I42" s="3"/>
      <c r="J42" s="3"/>
    </row>
    <row r="43" spans="1:10" ht="12.75">
      <c r="A43" s="241"/>
      <c r="B43" s="214"/>
      <c r="C43" s="215"/>
      <c r="D43" s="216"/>
      <c r="E43" s="238"/>
      <c r="F43" s="239"/>
      <c r="G43" s="215"/>
      <c r="H43" s="3"/>
      <c r="I43" s="3"/>
      <c r="J43" s="3"/>
    </row>
    <row r="44" spans="1:10" ht="12.75">
      <c r="A44" s="241"/>
      <c r="B44" s="213"/>
      <c r="C44" s="215"/>
      <c r="D44" s="216"/>
      <c r="E44" s="238"/>
      <c r="F44" s="239"/>
      <c r="G44" s="215"/>
      <c r="H44" s="3"/>
      <c r="I44" s="3"/>
      <c r="J44" s="3"/>
    </row>
    <row r="45" spans="1:10" ht="12.75">
      <c r="A45" s="241"/>
      <c r="B45" s="214"/>
      <c r="C45" s="215"/>
      <c r="D45" s="216"/>
      <c r="E45" s="238"/>
      <c r="F45" s="239"/>
      <c r="G45" s="215"/>
      <c r="H45" s="3"/>
      <c r="I45" s="3"/>
      <c r="J45" s="3"/>
    </row>
    <row r="46" spans="1:10" ht="12.75">
      <c r="A46" s="241"/>
      <c r="B46" s="213"/>
      <c r="C46" s="215"/>
      <c r="D46" s="216"/>
      <c r="E46" s="238"/>
      <c r="F46" s="239"/>
      <c r="G46" s="215"/>
      <c r="H46" s="3"/>
      <c r="I46" s="3"/>
      <c r="J46" s="3"/>
    </row>
    <row r="47" spans="1:10" ht="12.75">
      <c r="A47" s="241"/>
      <c r="B47" s="214"/>
      <c r="C47" s="215"/>
      <c r="D47" s="216"/>
      <c r="E47" s="238"/>
      <c r="F47" s="239"/>
      <c r="G47" s="215"/>
      <c r="H47" s="3"/>
      <c r="I47" s="3"/>
      <c r="J47" s="3"/>
    </row>
    <row r="48" spans="1:10" ht="12.75">
      <c r="A48" s="241"/>
      <c r="B48" s="213"/>
      <c r="C48" s="215"/>
      <c r="D48" s="216"/>
      <c r="E48" s="238"/>
      <c r="F48" s="239"/>
      <c r="G48" s="215"/>
      <c r="H48" s="3"/>
      <c r="I48" s="3"/>
      <c r="J48" s="3"/>
    </row>
    <row r="49" spans="1:10" ht="12.75">
      <c r="A49" s="241"/>
      <c r="B49" s="214"/>
      <c r="C49" s="215"/>
      <c r="D49" s="216"/>
      <c r="E49" s="238"/>
      <c r="F49" s="239"/>
      <c r="G49" s="215"/>
      <c r="H49" s="3"/>
      <c r="I49" s="3"/>
      <c r="J49" s="3"/>
    </row>
    <row r="50" spans="1:10" ht="12.75">
      <c r="A50" s="241"/>
      <c r="B50" s="213"/>
      <c r="C50" s="215"/>
      <c r="D50" s="216"/>
      <c r="E50" s="238"/>
      <c r="F50" s="239"/>
      <c r="G50" s="215"/>
      <c r="H50" s="3"/>
      <c r="I50" s="3"/>
      <c r="J50" s="3"/>
    </row>
    <row r="51" spans="1:10" ht="12.75">
      <c r="A51" s="241"/>
      <c r="B51" s="214"/>
      <c r="C51" s="215"/>
      <c r="D51" s="216"/>
      <c r="E51" s="238"/>
      <c r="F51" s="239"/>
      <c r="G51" s="215"/>
      <c r="H51" s="3"/>
      <c r="I51" s="3"/>
      <c r="J51" s="3"/>
    </row>
    <row r="52" spans="1:10" ht="12.75">
      <c r="A52" s="241"/>
      <c r="B52" s="213"/>
      <c r="C52" s="215"/>
      <c r="D52" s="216"/>
      <c r="E52" s="238"/>
      <c r="F52" s="239"/>
      <c r="G52" s="215"/>
      <c r="H52" s="3"/>
      <c r="I52" s="3"/>
      <c r="J52" s="3"/>
    </row>
    <row r="53" spans="1:10" ht="12.75">
      <c r="A53" s="241"/>
      <c r="B53" s="214"/>
      <c r="C53" s="215"/>
      <c r="D53" s="216"/>
      <c r="E53" s="238"/>
      <c r="F53" s="239"/>
      <c r="G53" s="215"/>
      <c r="H53" s="3"/>
      <c r="I53" s="3"/>
      <c r="J53" s="3"/>
    </row>
    <row r="54" spans="1:10" ht="12.75">
      <c r="A54" s="241"/>
      <c r="B54" s="213"/>
      <c r="C54" s="215"/>
      <c r="D54" s="216"/>
      <c r="E54" s="238"/>
      <c r="F54" s="239"/>
      <c r="G54" s="215"/>
      <c r="H54" s="3"/>
      <c r="I54" s="3"/>
      <c r="J54" s="3"/>
    </row>
    <row r="55" spans="1:10" ht="12.75">
      <c r="A55" s="241"/>
      <c r="B55" s="214"/>
      <c r="C55" s="215"/>
      <c r="D55" s="216"/>
      <c r="E55" s="238"/>
      <c r="F55" s="239"/>
      <c r="G55" s="215"/>
      <c r="H55" s="3"/>
      <c r="I55" s="3"/>
      <c r="J55" s="3"/>
    </row>
    <row r="56" spans="1:10" ht="12.75">
      <c r="A56" s="241"/>
      <c r="B56" s="213"/>
      <c r="C56" s="215"/>
      <c r="D56" s="216"/>
      <c r="E56" s="238"/>
      <c r="F56" s="239"/>
      <c r="G56" s="215"/>
      <c r="H56" s="3"/>
      <c r="I56" s="3"/>
      <c r="J56" s="3"/>
    </row>
    <row r="57" spans="1:10" ht="12.75">
      <c r="A57" s="241"/>
      <c r="B57" s="214"/>
      <c r="C57" s="215"/>
      <c r="D57" s="216"/>
      <c r="E57" s="238"/>
      <c r="F57" s="239"/>
      <c r="G57" s="215"/>
      <c r="H57" s="3"/>
      <c r="I57" s="3"/>
      <c r="J57" s="3"/>
    </row>
    <row r="58" spans="1:10" ht="12.75">
      <c r="A58" s="241"/>
      <c r="B58" s="213"/>
      <c r="C58" s="215"/>
      <c r="D58" s="216"/>
      <c r="E58" s="238"/>
      <c r="F58" s="239"/>
      <c r="G58" s="215"/>
      <c r="H58" s="3"/>
      <c r="I58" s="3"/>
      <c r="J58" s="3"/>
    </row>
    <row r="59" spans="1:10" ht="12.75">
      <c r="A59" s="241"/>
      <c r="B59" s="214"/>
      <c r="C59" s="215"/>
      <c r="D59" s="216"/>
      <c r="E59" s="238"/>
      <c r="F59" s="239"/>
      <c r="G59" s="215"/>
      <c r="H59" s="3"/>
      <c r="I59" s="3"/>
      <c r="J59" s="3"/>
    </row>
    <row r="60" spans="1:10" ht="12.75">
      <c r="A60" s="241"/>
      <c r="B60" s="213"/>
      <c r="C60" s="215"/>
      <c r="D60" s="216"/>
      <c r="E60" s="238"/>
      <c r="F60" s="239"/>
      <c r="G60" s="215"/>
      <c r="H60" s="3"/>
      <c r="I60" s="3"/>
      <c r="J60" s="3"/>
    </row>
    <row r="61" spans="1:10" ht="12.75">
      <c r="A61" s="241"/>
      <c r="B61" s="214"/>
      <c r="C61" s="215"/>
      <c r="D61" s="216"/>
      <c r="E61" s="238"/>
      <c r="F61" s="239"/>
      <c r="G61" s="215"/>
      <c r="H61" s="3"/>
      <c r="I61" s="3"/>
      <c r="J61" s="3"/>
    </row>
    <row r="62" spans="1:10" ht="12.75">
      <c r="A62" s="241"/>
      <c r="B62" s="213"/>
      <c r="C62" s="215"/>
      <c r="D62" s="216"/>
      <c r="E62" s="238"/>
      <c r="F62" s="239"/>
      <c r="G62" s="215"/>
      <c r="H62" s="3"/>
      <c r="I62" s="3"/>
      <c r="J62" s="3"/>
    </row>
    <row r="63" spans="1:10" ht="12.75">
      <c r="A63" s="241"/>
      <c r="B63" s="214"/>
      <c r="C63" s="215"/>
      <c r="D63" s="216"/>
      <c r="E63" s="238"/>
      <c r="F63" s="239"/>
      <c r="G63" s="215"/>
      <c r="H63" s="3"/>
      <c r="I63" s="3"/>
      <c r="J63" s="3"/>
    </row>
    <row r="64" spans="1:10" ht="12.75">
      <c r="A64" s="241"/>
      <c r="B64" s="213"/>
      <c r="C64" s="215"/>
      <c r="D64" s="216"/>
      <c r="E64" s="238"/>
      <c r="F64" s="239"/>
      <c r="G64" s="215"/>
      <c r="H64" s="3"/>
      <c r="I64" s="3"/>
      <c r="J64" s="3"/>
    </row>
    <row r="65" spans="1:10" ht="12.75">
      <c r="A65" s="241"/>
      <c r="B65" s="214"/>
      <c r="C65" s="215"/>
      <c r="D65" s="216"/>
      <c r="E65" s="238"/>
      <c r="F65" s="239"/>
      <c r="G65" s="215"/>
      <c r="H65" s="3"/>
      <c r="I65" s="3"/>
      <c r="J65" s="3"/>
    </row>
    <row r="66" spans="1:10" ht="12.75">
      <c r="A66" s="241"/>
      <c r="B66" s="213"/>
      <c r="C66" s="215"/>
      <c r="D66" s="216"/>
      <c r="E66" s="238"/>
      <c r="F66" s="239"/>
      <c r="G66" s="215"/>
      <c r="H66" s="3"/>
      <c r="I66" s="3"/>
      <c r="J66" s="3"/>
    </row>
    <row r="67" spans="1:10" ht="12.75">
      <c r="A67" s="241"/>
      <c r="B67" s="214"/>
      <c r="C67" s="215"/>
      <c r="D67" s="216"/>
      <c r="E67" s="238"/>
      <c r="F67" s="239"/>
      <c r="G67" s="215"/>
      <c r="H67" s="3"/>
      <c r="I67" s="3"/>
      <c r="J67" s="3"/>
    </row>
    <row r="68" spans="1:10" ht="12.75">
      <c r="A68" s="57"/>
      <c r="B68" s="37"/>
      <c r="C68" s="27"/>
      <c r="D68" s="28"/>
      <c r="E68" s="30"/>
      <c r="F68" s="58"/>
      <c r="G68" s="27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</sheetData>
  <mergeCells count="221">
    <mergeCell ref="A3:F3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G24:G25"/>
    <mergeCell ref="D26:D27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В.к.  81      кг.</v>
      </c>
    </row>
    <row r="2" ht="12.75">
      <c r="C2" s="5" t="s">
        <v>29</v>
      </c>
    </row>
    <row r="3" ht="12.75">
      <c r="C3" s="6" t="s">
        <v>30</v>
      </c>
    </row>
    <row r="4" spans="1:9" ht="12.75">
      <c r="A4" s="202" t="s">
        <v>31</v>
      </c>
      <c r="B4" s="202" t="s">
        <v>5</v>
      </c>
      <c r="C4" s="248" t="s">
        <v>2</v>
      </c>
      <c r="D4" s="202" t="s">
        <v>23</v>
      </c>
      <c r="E4" s="202" t="s">
        <v>24</v>
      </c>
      <c r="F4" s="202" t="s">
        <v>25</v>
      </c>
      <c r="G4" s="202" t="s">
        <v>26</v>
      </c>
      <c r="H4" s="202" t="s">
        <v>27</v>
      </c>
      <c r="I4" s="202" t="s">
        <v>28</v>
      </c>
    </row>
    <row r="5" spans="1:9" ht="12.75">
      <c r="A5" s="245"/>
      <c r="B5" s="245"/>
      <c r="C5" s="245"/>
      <c r="D5" s="245"/>
      <c r="E5" s="245"/>
      <c r="F5" s="245"/>
      <c r="G5" s="245"/>
      <c r="H5" s="245"/>
      <c r="I5" s="245"/>
    </row>
    <row r="6" spans="1:9" ht="12.75">
      <c r="A6" s="246"/>
      <c r="B6" s="249">
        <v>2</v>
      </c>
      <c r="C6" s="242" t="str">
        <f>VLOOKUP(B6,'пр.взв'!B7:E30,2,FALSE)</f>
        <v>БАТЫРОВ Хаджимурат Мавлюдинович</v>
      </c>
      <c r="D6" s="242" t="str">
        <f>VLOOKUP(C6,'пр.взв'!C7:F30,2,FALSE)</f>
        <v>08.10.93 кмс</v>
      </c>
      <c r="E6" s="242" t="str">
        <f>VLOOKUP(D6,'пр.взв'!D7:G30,2,FALSE)</f>
        <v>Ивановская </v>
      </c>
      <c r="F6" s="243"/>
      <c r="G6" s="247"/>
      <c r="H6" s="204"/>
      <c r="I6" s="202"/>
    </row>
    <row r="7" spans="1:9" ht="12.75">
      <c r="A7" s="246"/>
      <c r="B7" s="202"/>
      <c r="C7" s="242"/>
      <c r="D7" s="242"/>
      <c r="E7" s="242"/>
      <c r="F7" s="243"/>
      <c r="G7" s="243"/>
      <c r="H7" s="204"/>
      <c r="I7" s="202"/>
    </row>
    <row r="8" spans="1:9" ht="12.75">
      <c r="A8" s="244"/>
      <c r="B8" s="249">
        <v>7</v>
      </c>
      <c r="C8" s="242" t="str">
        <f>VLOOKUP(B8,'пр.взв'!B7:E30,2,FALSE)</f>
        <v>КАРИМОВ Ариф Мамед-Оглы</v>
      </c>
      <c r="D8" s="242" t="str">
        <f>VLOOKUP(C8,'пр.взв'!C7:F30,2,FALSE)</f>
        <v>01.01.94 кмс</v>
      </c>
      <c r="E8" s="242" t="str">
        <f>VLOOKUP(D8,'пр.взв'!D7:G30,2,FALSE)</f>
        <v>Ярославль МО</v>
      </c>
      <c r="F8" s="243" t="s">
        <v>103</v>
      </c>
      <c r="G8" s="243"/>
      <c r="H8" s="202"/>
      <c r="I8" s="202"/>
    </row>
    <row r="9" spans="1:9" ht="12.75">
      <c r="A9" s="244"/>
      <c r="B9" s="202"/>
      <c r="C9" s="242"/>
      <c r="D9" s="242"/>
      <c r="E9" s="242"/>
      <c r="F9" s="243"/>
      <c r="G9" s="243"/>
      <c r="H9" s="202"/>
      <c r="I9" s="202"/>
    </row>
    <row r="10" ht="24.75" customHeight="1">
      <c r="E10" s="7" t="s">
        <v>32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33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34</v>
      </c>
      <c r="E15" s="7"/>
      <c r="F15" s="53" t="str">
        <f>HYPERLINK('пр.взв'!D4)</f>
        <v>В.к.  81      кг.</v>
      </c>
    </row>
    <row r="16" spans="1:9" ht="12.75">
      <c r="A16" s="202" t="s">
        <v>31</v>
      </c>
      <c r="B16" s="202" t="s">
        <v>5</v>
      </c>
      <c r="C16" s="248" t="s">
        <v>2</v>
      </c>
      <c r="D16" s="202" t="s">
        <v>23</v>
      </c>
      <c r="E16" s="202" t="s">
        <v>24</v>
      </c>
      <c r="F16" s="202" t="s">
        <v>25</v>
      </c>
      <c r="G16" s="202" t="s">
        <v>26</v>
      </c>
      <c r="H16" s="202" t="s">
        <v>27</v>
      </c>
      <c r="I16" s="202" t="s">
        <v>28</v>
      </c>
    </row>
    <row r="17" spans="1:9" ht="12.75">
      <c r="A17" s="245"/>
      <c r="B17" s="245"/>
      <c r="C17" s="245"/>
      <c r="D17" s="245"/>
      <c r="E17" s="245"/>
      <c r="F17" s="245"/>
      <c r="G17" s="245"/>
      <c r="H17" s="245"/>
      <c r="I17" s="245"/>
    </row>
    <row r="18" spans="1:9" ht="12.75">
      <c r="A18" s="246"/>
      <c r="B18" s="249">
        <v>11</v>
      </c>
      <c r="C18" s="242" t="str">
        <f>VLOOKUP(B18,'пр.взв'!B7:E30,2,FALSE)</f>
        <v>ГАЛСТЯН Самвел Мкртичович</v>
      </c>
      <c r="D18" s="242" t="str">
        <f>VLOOKUP(C18,'пр.взв'!C7:F30,2,FALSE)</f>
        <v>22.07. 93 кмс</v>
      </c>
      <c r="E18" s="242" t="str">
        <f>VLOOKUP(D18,'пр.взв'!D7:G30,2,FALSE)</f>
        <v>Краснодарский Армавир</v>
      </c>
      <c r="F18" s="243"/>
      <c r="G18" s="247"/>
      <c r="H18" s="204"/>
      <c r="I18" s="202"/>
    </row>
    <row r="19" spans="1:9" ht="12.75">
      <c r="A19" s="246"/>
      <c r="B19" s="202"/>
      <c r="C19" s="242"/>
      <c r="D19" s="242"/>
      <c r="E19" s="242"/>
      <c r="F19" s="243"/>
      <c r="G19" s="243"/>
      <c r="H19" s="204"/>
      <c r="I19" s="202"/>
    </row>
    <row r="20" spans="1:9" ht="12.75">
      <c r="A20" s="244"/>
      <c r="B20" s="249">
        <v>3</v>
      </c>
      <c r="C20" s="242" t="str">
        <f>VLOOKUP(B20,'пр.взв'!B9:E32,2,FALSE)</f>
        <v>ФЕДОСОВ Андрей Андреевич</v>
      </c>
      <c r="D20" s="242" t="str">
        <f>VLOOKUP(C20,'пр.взв'!C9:F32,2,FALSE)</f>
        <v>01.06.93 кмс</v>
      </c>
      <c r="E20" s="242" t="str">
        <f>VLOOKUP(D20,'пр.взв'!D9:G32,2,FALSE)</f>
        <v>Рязань Мужество</v>
      </c>
      <c r="F20" s="243"/>
      <c r="G20" s="243"/>
      <c r="H20" s="202"/>
      <c r="I20" s="202"/>
    </row>
    <row r="21" spans="1:9" ht="12.75">
      <c r="A21" s="244"/>
      <c r="B21" s="202"/>
      <c r="C21" s="242"/>
      <c r="D21" s="242"/>
      <c r="E21" s="242"/>
      <c r="F21" s="243"/>
      <c r="G21" s="243"/>
      <c r="H21" s="202"/>
      <c r="I21" s="202"/>
    </row>
    <row r="22" ht="24.75" customHeight="1">
      <c r="E22" s="7" t="s">
        <v>32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33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35</v>
      </c>
      <c r="F28" s="53" t="str">
        <f>HYPERLINK('пр.взв'!D4)</f>
        <v>В.к.  81      кг.</v>
      </c>
    </row>
    <row r="29" spans="1:9" ht="12.75">
      <c r="A29" s="202" t="s">
        <v>31</v>
      </c>
      <c r="B29" s="202" t="s">
        <v>5</v>
      </c>
      <c r="C29" s="248" t="s">
        <v>2</v>
      </c>
      <c r="D29" s="202" t="s">
        <v>23</v>
      </c>
      <c r="E29" s="202" t="s">
        <v>24</v>
      </c>
      <c r="F29" s="202" t="s">
        <v>25</v>
      </c>
      <c r="G29" s="202" t="s">
        <v>26</v>
      </c>
      <c r="H29" s="202" t="s">
        <v>27</v>
      </c>
      <c r="I29" s="202" t="s">
        <v>28</v>
      </c>
    </row>
    <row r="30" spans="1:9" ht="12.75">
      <c r="A30" s="245"/>
      <c r="B30" s="245"/>
      <c r="C30" s="245"/>
      <c r="D30" s="245"/>
      <c r="E30" s="245"/>
      <c r="F30" s="245"/>
      <c r="G30" s="245"/>
      <c r="H30" s="245"/>
      <c r="I30" s="245"/>
    </row>
    <row r="31" spans="1:9" ht="12.75">
      <c r="A31" s="246"/>
      <c r="B31" s="202">
        <v>2</v>
      </c>
      <c r="C31" s="242" t="str">
        <f>VLOOKUP(B31,'пр.взв'!B7:D30,2,FALSE)</f>
        <v>БАТЫРОВ Хаджимурат Мавлюдинович</v>
      </c>
      <c r="D31" s="242" t="str">
        <f>VLOOKUP(C31,'пр.взв'!C7:E30,2,FALSE)</f>
        <v>08.10.93 кмс</v>
      </c>
      <c r="E31" s="242" t="str">
        <f>VLOOKUP(D31,'пр.взв'!D7:F30,2,FALSE)</f>
        <v>Ивановская </v>
      </c>
      <c r="F31" s="243"/>
      <c r="G31" s="247"/>
      <c r="H31" s="204"/>
      <c r="I31" s="202"/>
    </row>
    <row r="32" spans="1:9" ht="12.75">
      <c r="A32" s="246"/>
      <c r="B32" s="202"/>
      <c r="C32" s="242"/>
      <c r="D32" s="242"/>
      <c r="E32" s="242"/>
      <c r="F32" s="243"/>
      <c r="G32" s="243"/>
      <c r="H32" s="204"/>
      <c r="I32" s="202"/>
    </row>
    <row r="33" spans="1:9" ht="12.75">
      <c r="A33" s="244"/>
      <c r="B33" s="202">
        <v>11</v>
      </c>
      <c r="C33" s="242" t="str">
        <f>VLOOKUP(B33,'пр.взв'!B9:D32,2,FALSE)</f>
        <v>ГАЛСТЯН Самвел Мкртичович</v>
      </c>
      <c r="D33" s="242" t="str">
        <f>VLOOKUP(C33,'пр.взв'!C9:E32,2,FALSE)</f>
        <v>22.07. 93 кмс</v>
      </c>
      <c r="E33" s="242" t="str">
        <f>VLOOKUP(D33,'пр.взв'!D9:F32,2,FALSE)</f>
        <v>Краснодарский Армавир</v>
      </c>
      <c r="F33" s="243"/>
      <c r="G33" s="243"/>
      <c r="H33" s="202"/>
      <c r="I33" s="202"/>
    </row>
    <row r="34" spans="1:9" ht="12.75">
      <c r="A34" s="244"/>
      <c r="B34" s="202"/>
      <c r="C34" s="242"/>
      <c r="D34" s="242"/>
      <c r="E34" s="242"/>
      <c r="F34" s="243"/>
      <c r="G34" s="243"/>
      <c r="H34" s="202"/>
      <c r="I34" s="202"/>
    </row>
    <row r="35" ht="24.75" customHeight="1">
      <c r="E35" s="7" t="s">
        <v>32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33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2011-09-19T11:27:37Z</cp:lastPrinted>
  <dcterms:created xsi:type="dcterms:W3CDTF">1996-10-08T23:32:33Z</dcterms:created>
  <dcterms:modified xsi:type="dcterms:W3CDTF">2011-09-19T11:28:42Z</dcterms:modified>
  <cp:category/>
  <cp:version/>
  <cp:contentType/>
  <cp:contentStatus/>
</cp:coreProperties>
</file>