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<sst xmlns="http://schemas.openxmlformats.org/spreadsheetml/2006/main" count="107" uniqueCount="60">
  <si>
    <t>А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</si>
  <si>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</si>
  <si>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</si>
  <si>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</si>
  <si>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</si>
  <si>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</si>
  <si>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</si>
  <si>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</si>
  <si>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 xml:space="preserve"> КГ</t>
  </si>
  <si>
    <t>A</t>
  </si>
  <si>
    <t>B</t>
  </si>
  <si>
    <t>№ or</t>
  </si>
  <si>
    <t>№ j</t>
  </si>
  <si>
    <t>Name</t>
  </si>
  <si>
    <t>Yob., Rank</t>
  </si>
  <si>
    <t>Country/Team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</si>
  <si>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</si>
  <si>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</si>
  <si>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4</t>
  </si>
  <si>
    <t>3</t>
  </si>
  <si>
    <t>1</t>
  </si>
  <si>
    <t>2</t>
  </si>
  <si>
    <t>5</t>
  </si>
  <si>
    <t>6</t>
  </si>
  <si>
    <t>7</t>
  </si>
  <si>
    <t>8</t>
  </si>
  <si>
    <t>Struggle for 3 place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</si>
  <si>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</si>
  <si>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</si>
  <si>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</si>
  <si>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</si>
  <si>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</si>
  <si>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</si>
  <si>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</si>
  <si>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</si>
  <si>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</si>
  <si>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t>R</t>
  </si>
  <si>
    <t>I p</t>
  </si>
  <si>
    <t>II p</t>
  </si>
  <si>
    <t>III p</t>
  </si>
  <si>
    <t>LEAF FOR THE AWARDТ</t>
  </si>
  <si>
    <t>The coach of the winner::</t>
  </si>
  <si>
    <t>Awards hand over</t>
  </si>
  <si>
    <t>GAZIMAGOMEDOV Mahach</t>
  </si>
  <si>
    <t>1989 cms</t>
  </si>
  <si>
    <t>RUS</t>
  </si>
  <si>
    <t>ROZHKOV Maxim</t>
  </si>
  <si>
    <t>1991 ms</t>
  </si>
  <si>
    <t>DOVLETOV Tirkesh</t>
  </si>
  <si>
    <t>1992 msic</t>
  </si>
  <si>
    <t>TKM</t>
  </si>
  <si>
    <t>RAZIN Sergey</t>
  </si>
  <si>
    <t>1987 ms</t>
  </si>
  <si>
    <t>SALIKOV Aleksandr</t>
  </si>
  <si>
    <t>1988 ms</t>
  </si>
  <si>
    <t>DULMAEV Viktor</t>
  </si>
  <si>
    <t>1986 ms</t>
  </si>
  <si>
    <t xml:space="preserve">Weight category 62  kg  </t>
  </si>
  <si>
    <t>5-6</t>
  </si>
  <si>
    <t>АВ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</si>
</sst>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7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9"/>
      <name val="Arial"/>
      <family val="0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sz val="9"/>
      <name val="Arial Narrow"/>
      <family val="2"/>
    </font>
    <font>
      <sz val="9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0"/>
    </font>
    <font>
      <b/>
      <sz val="12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 Narrow"/>
      <family val="2"/>
    </font>
    <font>
      <b/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9"/>
      <color theme="0"/>
      <name val="Arial Narrow"/>
      <family val="2"/>
    </font>
    <font>
      <b/>
      <sz val="9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42" applyFont="1" applyAlignment="1" applyProtection="1">
      <alignment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7" fillId="0" borderId="0" xfId="42" applyFont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19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8" fillId="0" borderId="0" xfId="42" applyFont="1" applyAlignment="1" applyProtection="1">
      <alignment horizontal="center"/>
      <protection/>
    </xf>
    <xf numFmtId="0" fontId="1" fillId="0" borderId="0" xfId="42" applyNumberFormat="1" applyFont="1" applyAlignment="1" applyProtection="1">
      <alignment vertical="center" wrapText="1"/>
      <protection/>
    </xf>
    <xf numFmtId="0" fontId="20" fillId="0" borderId="0" xfId="42" applyNumberFormat="1" applyFont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1" fillId="0" borderId="0" xfId="4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0" xfId="42" applyFont="1" applyBorder="1" applyAlignment="1" applyProtection="1">
      <alignment vertical="center"/>
      <protection/>
    </xf>
    <xf numFmtId="0" fontId="4" fillId="0" borderId="0" xfId="42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 vertical="center" wrapText="1"/>
    </xf>
    <xf numFmtId="178" fontId="12" fillId="0" borderId="0" xfId="43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justify" wrapText="1"/>
    </xf>
    <xf numFmtId="178" fontId="13" fillId="0" borderId="0" xfId="43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8" fontId="13" fillId="0" borderId="11" xfId="43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11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3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7" fillId="0" borderId="0" xfId="0" applyFont="1" applyAlignment="1">
      <alignment/>
    </xf>
    <xf numFmtId="0" fontId="3" fillId="0" borderId="0" xfId="42" applyFont="1" applyBorder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49" fontId="0" fillId="0" borderId="21" xfId="0" applyNumberFormat="1" applyBorder="1" applyAlignment="1">
      <alignment horizontal="center" vertical="center" wrapText="1"/>
    </xf>
    <xf numFmtId="0" fontId="2" fillId="0" borderId="22" xfId="42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justify" wrapText="1"/>
    </xf>
    <xf numFmtId="0" fontId="14" fillId="0" borderId="27" xfId="0" applyFont="1" applyBorder="1" applyAlignment="1">
      <alignment horizontal="left" vertical="justify" wrapText="1"/>
    </xf>
    <xf numFmtId="0" fontId="14" fillId="0" borderId="26" xfId="0" applyFont="1" applyBorder="1" applyAlignment="1">
      <alignment horizontal="left" vertical="justify" wrapText="1"/>
    </xf>
    <xf numFmtId="0" fontId="3" fillId="0" borderId="28" xfId="42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>
      <alignment/>
    </xf>
    <xf numFmtId="178" fontId="12" fillId="0" borderId="21" xfId="43" applyFont="1" applyBorder="1" applyAlignment="1">
      <alignment horizontal="center" vertical="center" wrapText="1"/>
    </xf>
    <xf numFmtId="178" fontId="13" fillId="33" borderId="28" xfId="43" applyFont="1" applyFill="1" applyBorder="1" applyAlignment="1">
      <alignment horizontal="center" vertical="center" wrapText="1"/>
    </xf>
    <xf numFmtId="178" fontId="13" fillId="33" borderId="30" xfId="43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4" fillId="0" borderId="21" xfId="42" applyFont="1" applyFill="1" applyBorder="1" applyAlignment="1" applyProtection="1">
      <alignment horizontal="left" vertical="center" wrapText="1"/>
      <protection/>
    </xf>
    <xf numFmtId="0" fontId="4" fillId="0" borderId="25" xfId="42" applyFont="1" applyFill="1" applyBorder="1" applyAlignment="1" applyProtection="1">
      <alignment horizontal="left" vertical="center" wrapText="1"/>
      <protection/>
    </xf>
    <xf numFmtId="178" fontId="13" fillId="34" borderId="21" xfId="43" applyFont="1" applyFill="1" applyBorder="1" applyAlignment="1">
      <alignment horizontal="center" vertical="center" wrapText="1"/>
    </xf>
    <xf numFmtId="0" fontId="1" fillId="0" borderId="10" xfId="42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32" xfId="0" applyNumberForma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0" fillId="0" borderId="21" xfId="0" applyNumberFormat="1" applyFill="1" applyBorder="1" applyAlignment="1">
      <alignment horizontal="left" vertical="center" wrapText="1"/>
    </xf>
    <xf numFmtId="0" fontId="0" fillId="0" borderId="27" xfId="0" applyNumberFormat="1" applyFont="1" applyFill="1" applyBorder="1" applyAlignment="1">
      <alignment horizontal="left" vertical="center" wrapText="1"/>
    </xf>
    <xf numFmtId="0" fontId="0" fillId="0" borderId="21" xfId="0" applyNumberForma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center" wrapText="1"/>
    </xf>
    <xf numFmtId="0" fontId="1" fillId="0" borderId="31" xfId="42" applyFont="1" applyBorder="1" applyAlignment="1" applyProtection="1">
      <alignment horizontal="center" vertical="center"/>
      <protection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20" fillId="0" borderId="0" xfId="42" applyNumberFormat="1" applyFont="1" applyAlignment="1" applyProtection="1">
      <alignment horizontal="center" vertical="center" wrapText="1"/>
      <protection/>
    </xf>
    <xf numFmtId="49" fontId="0" fillId="0" borderId="26" xfId="0" applyNumberFormat="1" applyBorder="1" applyAlignment="1">
      <alignment horizontal="center" vertical="center" wrapText="1"/>
    </xf>
    <xf numFmtId="0" fontId="74" fillId="0" borderId="21" xfId="0" applyNumberFormat="1" applyFont="1" applyFill="1" applyBorder="1" applyAlignment="1">
      <alignment horizontal="center" vertical="center" wrapText="1"/>
    </xf>
    <xf numFmtId="0" fontId="74" fillId="0" borderId="27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0" fontId="0" fillId="0" borderId="32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/>
    </xf>
    <xf numFmtId="0" fontId="25" fillId="0" borderId="3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left" vertical="center" wrapText="1"/>
    </xf>
    <xf numFmtId="0" fontId="75" fillId="0" borderId="34" xfId="0" applyFont="1" applyBorder="1" applyAlignment="1">
      <alignment horizontal="left" vertical="center" wrapText="1"/>
    </xf>
    <xf numFmtId="0" fontId="75" fillId="0" borderId="15" xfId="0" applyFont="1" applyBorder="1" applyAlignment="1">
      <alignment horizontal="center" vertical="center" wrapText="1"/>
    </xf>
    <xf numFmtId="0" fontId="75" fillId="0" borderId="34" xfId="0" applyFont="1" applyBorder="1" applyAlignment="1">
      <alignment horizontal="center" vertical="center" wrapText="1"/>
    </xf>
    <xf numFmtId="0" fontId="75" fillId="0" borderId="35" xfId="0" applyFont="1" applyBorder="1" applyAlignment="1">
      <alignment horizontal="center" vertical="center" wrapText="1"/>
    </xf>
    <xf numFmtId="0" fontId="75" fillId="0" borderId="2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22" xfId="42" applyFont="1" applyBorder="1" applyAlignment="1" applyProtection="1">
      <alignment horizontal="center" vertical="center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28" fillId="0" borderId="0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27" fillId="35" borderId="22" xfId="42" applyFont="1" applyFill="1" applyBorder="1" applyAlignment="1" applyProtection="1">
      <alignment horizontal="center" vertical="center" wrapText="1"/>
      <protection/>
    </xf>
    <xf numFmtId="0" fontId="27" fillId="35" borderId="23" xfId="42" applyFont="1" applyFill="1" applyBorder="1" applyAlignment="1" applyProtection="1">
      <alignment horizontal="center" vertical="center" wrapText="1"/>
      <protection/>
    </xf>
    <xf numFmtId="0" fontId="27" fillId="35" borderId="24" xfId="42" applyFont="1" applyFill="1" applyBorder="1" applyAlignment="1" applyProtection="1">
      <alignment horizontal="center" vertical="center" wrapText="1"/>
      <protection/>
    </xf>
    <xf numFmtId="0" fontId="0" fillId="0" borderId="40" xfId="42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30" fillId="34" borderId="0" xfId="42" applyFont="1" applyFill="1" applyBorder="1" applyAlignment="1" applyProtection="1">
      <alignment horizontal="center" vertical="center"/>
      <protection/>
    </xf>
    <xf numFmtId="0" fontId="31" fillId="33" borderId="33" xfId="0" applyFont="1" applyFill="1" applyBorder="1" applyAlignment="1">
      <alignment horizontal="center" vertical="center"/>
    </xf>
    <xf numFmtId="0" fontId="31" fillId="33" borderId="41" xfId="0" applyFont="1" applyFill="1" applyBorder="1" applyAlignment="1">
      <alignment horizontal="center" vertical="center"/>
    </xf>
    <xf numFmtId="0" fontId="31" fillId="33" borderId="42" xfId="0" applyFont="1" applyFill="1" applyBorder="1" applyAlignment="1">
      <alignment horizontal="center" vertical="center"/>
    </xf>
    <xf numFmtId="0" fontId="31" fillId="36" borderId="33" xfId="0" applyFont="1" applyFill="1" applyBorder="1" applyAlignment="1">
      <alignment horizontal="center" vertical="center"/>
    </xf>
    <xf numFmtId="0" fontId="31" fillId="36" borderId="41" xfId="0" applyFont="1" applyFill="1" applyBorder="1" applyAlignment="1">
      <alignment horizontal="center" vertical="center"/>
    </xf>
    <xf numFmtId="0" fontId="31" fillId="36" borderId="42" xfId="0" applyFont="1" applyFill="1" applyBorder="1" applyAlignment="1">
      <alignment horizontal="center" vertical="center"/>
    </xf>
    <xf numFmtId="0" fontId="28" fillId="0" borderId="43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31" fillId="34" borderId="33" xfId="0" applyFont="1" applyFill="1" applyBorder="1" applyAlignment="1">
      <alignment horizontal="center" vertical="center"/>
    </xf>
    <xf numFmtId="0" fontId="31" fillId="34" borderId="41" xfId="0" applyFont="1" applyFill="1" applyBorder="1" applyAlignment="1">
      <alignment horizontal="center" vertical="center"/>
    </xf>
    <xf numFmtId="0" fontId="31" fillId="34" borderId="42" xfId="0" applyFont="1" applyFill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37" borderId="13" xfId="0" applyNumberFormat="1" applyFont="1" applyFill="1" applyBorder="1" applyAlignment="1">
      <alignment horizontal="center" vertical="center"/>
    </xf>
    <xf numFmtId="0" fontId="10" fillId="37" borderId="12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4" fillId="36" borderId="13" xfId="0" applyNumberFormat="1" applyFont="1" applyFill="1" applyBorder="1" applyAlignment="1">
      <alignment horizontal="center" vertical="center"/>
    </xf>
    <xf numFmtId="0" fontId="34" fillId="36" borderId="12" xfId="0" applyNumberFormat="1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/>
    </xf>
    <xf numFmtId="0" fontId="76" fillId="0" borderId="15" xfId="0" applyFont="1" applyBorder="1" applyAlignment="1">
      <alignment horizontal="left" vertical="center" wrapText="1"/>
    </xf>
    <xf numFmtId="0" fontId="76" fillId="0" borderId="34" xfId="0" applyFont="1" applyBorder="1" applyAlignment="1">
      <alignment horizontal="left" vertical="center" wrapText="1"/>
    </xf>
    <xf numFmtId="0" fontId="34" fillId="33" borderId="13" xfId="0" applyNumberFormat="1" applyFont="1" applyFill="1" applyBorder="1" applyAlignment="1">
      <alignment horizontal="center" vertical="center"/>
    </xf>
    <xf numFmtId="0" fontId="34" fillId="33" borderId="12" xfId="0" applyNumberFormat="1" applyFont="1" applyFill="1" applyBorder="1" applyAlignment="1">
      <alignment horizontal="center" vertical="center"/>
    </xf>
    <xf numFmtId="0" fontId="3" fillId="38" borderId="22" xfId="42" applyFont="1" applyFill="1" applyBorder="1" applyAlignment="1" applyProtection="1">
      <alignment horizontal="center" vertical="center"/>
      <protection/>
    </xf>
    <xf numFmtId="0" fontId="3" fillId="38" borderId="23" xfId="42" applyFont="1" applyFill="1" applyBorder="1" applyAlignment="1" applyProtection="1">
      <alignment horizontal="center" vertical="center"/>
      <protection/>
    </xf>
    <xf numFmtId="0" fontId="3" fillId="38" borderId="24" xfId="42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/>
    </xf>
    <xf numFmtId="0" fontId="3" fillId="0" borderId="22" xfId="42" applyNumberFormat="1" applyFont="1" applyFill="1" applyBorder="1" applyAlignment="1" applyProtection="1">
      <alignment horizontal="center" vertical="center" wrapText="1"/>
      <protection/>
    </xf>
    <xf numFmtId="0" fontId="1" fillId="0" borderId="23" xfId="42" applyNumberFormat="1" applyFont="1" applyFill="1" applyBorder="1" applyAlignment="1" applyProtection="1">
      <alignment horizontal="center" vertical="center" wrapText="1"/>
      <protection/>
    </xf>
    <xf numFmtId="0" fontId="1" fillId="0" borderId="24" xfId="42" applyNumberFormat="1" applyFont="1" applyFill="1" applyBorder="1" applyAlignment="1" applyProtection="1">
      <alignment horizontal="center" vertical="center" wrapText="1"/>
      <protection/>
    </xf>
    <xf numFmtId="0" fontId="4" fillId="0" borderId="45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/>
    </xf>
    <xf numFmtId="0" fontId="35" fillId="36" borderId="44" xfId="0" applyFont="1" applyFill="1" applyBorder="1" applyAlignment="1">
      <alignment horizontal="center" vertical="center" wrapText="1"/>
    </xf>
    <xf numFmtId="0" fontId="36" fillId="36" borderId="44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 wrapText="1"/>
    </xf>
    <xf numFmtId="0" fontId="35" fillId="34" borderId="44" xfId="0" applyFont="1" applyFill="1" applyBorder="1" applyAlignment="1">
      <alignment horizontal="center" vertical="center" wrapText="1"/>
    </xf>
    <xf numFmtId="0" fontId="36" fillId="34" borderId="44" xfId="0" applyFont="1" applyFill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16" fillId="0" borderId="29" xfId="0" applyNumberFormat="1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17" fillId="0" borderId="49" xfId="0" applyFont="1" applyBorder="1" applyAlignment="1">
      <alignment horizontal="left" vertical="center"/>
    </xf>
    <xf numFmtId="0" fontId="17" fillId="0" borderId="50" xfId="0" applyFont="1" applyBorder="1" applyAlignment="1">
      <alignment horizontal="center" vertical="center"/>
    </xf>
    <xf numFmtId="49" fontId="16" fillId="0" borderId="44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35" fillId="33" borderId="28" xfId="0" applyFont="1" applyFill="1" applyBorder="1" applyAlignment="1">
      <alignment horizontal="center" vertical="center" wrapText="1"/>
    </xf>
    <xf numFmtId="0" fontId="36" fillId="33" borderId="44" xfId="0" applyFont="1" applyFill="1" applyBorder="1" applyAlignment="1">
      <alignment horizontal="center" vertical="center"/>
    </xf>
    <xf numFmtId="0" fontId="33" fillId="0" borderId="36" xfId="42" applyFont="1" applyBorder="1" applyAlignment="1" applyProtection="1">
      <alignment horizontal="center" vertical="center" wrapText="1"/>
      <protection/>
    </xf>
    <xf numFmtId="0" fontId="4" fillId="0" borderId="51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/>
    </xf>
    <xf numFmtId="0" fontId="21" fillId="0" borderId="33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0</xdr:row>
      <xdr:rowOff>114300</xdr:rowOff>
    </xdr:from>
    <xdr:to>
      <xdr:col>4</xdr:col>
      <xdr:colOff>1047750</xdr:colOff>
      <xdr:row>1</xdr:row>
      <xdr:rowOff>552450</xdr:rowOff>
    </xdr:to>
    <xdr:pic>
      <xdr:nvPicPr>
        <xdr:cNvPr id="1" name="Picture 29" descr="logo[2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14300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95250</xdr:rowOff>
    </xdr:from>
    <xdr:to>
      <xdr:col>1</xdr:col>
      <xdr:colOff>476250</xdr:colOff>
      <xdr:row>2</xdr:row>
      <xdr:rowOff>152400</xdr:rowOff>
    </xdr:to>
    <xdr:pic>
      <xdr:nvPicPr>
        <xdr:cNvPr id="2" name="Picture 30" descr="fiass[1]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95250"/>
          <a:ext cx="952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838200</xdr:colOff>
      <xdr:row>1</xdr:row>
      <xdr:rowOff>428625</xdr:rowOff>
    </xdr:to>
    <xdr:grpSp>
      <xdr:nvGrpSpPr>
        <xdr:cNvPr id="1" name="Group 33"/>
        <xdr:cNvGrpSpPr>
          <a:grpSpLocks/>
        </xdr:cNvGrpSpPr>
      </xdr:nvGrpSpPr>
      <xdr:grpSpPr>
        <a:xfrm>
          <a:off x="57150" y="28575"/>
          <a:ext cx="1200150" cy="685800"/>
          <a:chOff x="6" y="3"/>
          <a:chExt cx="126" cy="72"/>
        </a:xfrm>
        <a:solidFill>
          <a:srgbClr val="FFFFFF"/>
        </a:solidFill>
      </xdr:grpSpPr>
      <xdr:pic>
        <xdr:nvPicPr>
          <xdr:cNvPr id="2" name="Picture 31" descr="Аслаханов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9" y="5"/>
            <a:ext cx="53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2" descr="fias"/>
          <xdr:cNvPicPr preferRelativeResize="1">
            <a:picLocks noChangeAspect="1"/>
          </xdr:cNvPicPr>
        </xdr:nvPicPr>
        <xdr:blipFill>
          <a:blip r:embed="rId2"/>
          <a:srcRect l="12307" r="7179" b="3314"/>
          <a:stretch>
            <a:fillRect/>
          </a:stretch>
        </xdr:blipFill>
        <xdr:spPr>
          <a:xfrm>
            <a:off x="6" y="3"/>
            <a:ext cx="64" cy="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76;&#1078;&#1080;&#1091;-&#1076;&#1078;&#1080;&#1090;&#1089;&#1091;%20&#1055;-&#1074;&#1086;%20&#1056;&#1086;&#1089;&#1089;&#1080;&#1080;%202008\&#1055;&#1088;&#1090;&#1086;&#1082;&#1086;&#1083;&#1099;\&#1102;&#1085;&#1080;&#1086;&#1088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2;&#1086;&#1080;%20&#1076;&#1086;&#1082;&#1091;&#1084;&#1077;&#1085;&#1090;&#1099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55;&#1088;&#1086;&#1090;&#1086;&#1082;&#1086;&#1083;&#1099;\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%20&#1073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кгистрация юноши"/>
      <sheetName val="регистрация юниоры"/>
      <sheetName val="регистрация"/>
    </sheetNames>
    <sheetDataSet>
      <sheetData sheetId="0">
        <row r="20">
          <cell r="A20" t="str">
            <v>Гл. судья, судья ВК </v>
          </cell>
          <cell r="G20" t="str">
            <v>Н. Титов</v>
          </cell>
        </row>
        <row r="21">
          <cell r="G21" t="str">
            <v>(г. С.Петербург)</v>
          </cell>
        </row>
        <row r="22">
          <cell r="A22" t="str">
            <v>Гл. секретарь, судья 1к</v>
          </cell>
          <cell r="G22" t="str">
            <v>П. Дудчак</v>
          </cell>
        </row>
        <row r="23">
          <cell r="G23" t="str">
            <v>(г. С.Петербург)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a cup of the world - IX international tournament on SAMBO combat on prizes of general A.A.Aslakhanov</v>
          </cell>
        </row>
        <row r="8">
          <cell r="A8" t="str">
            <v>Chiaf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Круги"/>
      <sheetName val="наградной лист"/>
      <sheetName val="пр.хода"/>
    </sheetNames>
    <sheetDataSet>
      <sheetData sheetId="0">
        <row r="5">
          <cell r="B5" t="str">
            <v>№ j</v>
          </cell>
          <cell r="C5" t="str">
            <v>Name</v>
          </cell>
          <cell r="D5" t="str">
            <v>Year of a birth</v>
          </cell>
          <cell r="E5" t="str">
            <v>Country/Team</v>
          </cell>
          <cell r="F5" t="str">
            <v>Coach</v>
          </cell>
        </row>
        <row r="6">
          <cell r="C6" t="str">
            <v>Name</v>
          </cell>
          <cell r="D6" t="str">
            <v>Yob., Rank</v>
          </cell>
          <cell r="E6" t="str">
            <v>Country/Team</v>
          </cell>
          <cell r="F6" t="str">
            <v>Coach</v>
          </cell>
        </row>
        <row r="7">
          <cell r="B7">
            <v>1</v>
          </cell>
        </row>
        <row r="9">
          <cell r="B9">
            <v>2</v>
          </cell>
        </row>
        <row r="11">
          <cell r="B11">
            <v>3</v>
          </cell>
        </row>
        <row r="13">
          <cell r="B13">
            <v>4</v>
          </cell>
        </row>
        <row r="15">
          <cell r="B15">
            <v>5</v>
          </cell>
        </row>
        <row r="17">
          <cell r="B17">
            <v>6</v>
          </cell>
        </row>
        <row r="19">
          <cell r="B19">
            <v>7</v>
          </cell>
        </row>
        <row r="21">
          <cell r="B21">
            <v>8</v>
          </cell>
        </row>
        <row r="23">
          <cell r="B23">
            <v>9</v>
          </cell>
        </row>
        <row r="25">
          <cell r="B25">
            <v>10</v>
          </cell>
        </row>
        <row r="27">
          <cell r="B27">
            <v>11</v>
          </cell>
        </row>
        <row r="29">
          <cell r="B29">
            <v>12</v>
          </cell>
        </row>
        <row r="31">
          <cell r="B31">
            <v>13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39">
          <cell r="B39">
            <v>17</v>
          </cell>
        </row>
        <row r="41">
          <cell r="B41">
            <v>18</v>
          </cell>
        </row>
        <row r="43">
          <cell r="B43">
            <v>19</v>
          </cell>
        </row>
        <row r="45">
          <cell r="B45">
            <v>20</v>
          </cell>
        </row>
        <row r="47">
          <cell r="B47">
            <v>21</v>
          </cell>
        </row>
        <row r="49">
          <cell r="B49">
            <v>22</v>
          </cell>
        </row>
        <row r="51">
          <cell r="B51">
            <v>23</v>
          </cell>
        </row>
        <row r="53">
          <cell r="B53">
            <v>24</v>
          </cell>
        </row>
        <row r="55">
          <cell r="B55">
            <v>25</v>
          </cell>
        </row>
        <row r="57">
          <cell r="B57">
            <v>26</v>
          </cell>
        </row>
        <row r="59">
          <cell r="B59">
            <v>27</v>
          </cell>
        </row>
        <row r="61">
          <cell r="B61">
            <v>28</v>
          </cell>
        </row>
        <row r="63">
          <cell r="B63">
            <v>29</v>
          </cell>
        </row>
        <row r="65">
          <cell r="B65">
            <v>30</v>
          </cell>
        </row>
        <row r="67">
          <cell r="B67">
            <v>31</v>
          </cell>
        </row>
        <row r="69">
          <cell r="B69">
            <v>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the World  Cup - X International Sambo combat Tournament for general A.A.Aslakhanova prizes</v>
          </cell>
        </row>
        <row r="3">
          <cell r="A3" t="str">
            <v>September 30 - October 02, 2011      Moscow /Russia/</v>
          </cell>
        </row>
        <row r="8">
          <cell r="G8" t="str">
            <v>A. Lebedev</v>
          </cell>
        </row>
        <row r="10">
          <cell r="G10" t="str">
            <v>A. Drokov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3"/>
  <sheetViews>
    <sheetView zoomScalePageLayoutView="0" workbookViewId="0" topLeftCell="A7">
      <selection activeCell="H25" sqref="H25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7" ht="39" customHeight="1" thickBot="1">
      <c r="A1" s="86" t="e">
        <f>HYPERLINK('[4]реквизиты'!#REF!)</f>
        <v>#REF!</v>
      </c>
      <c r="B1" s="87"/>
      <c r="C1" s="87"/>
      <c r="D1" s="87"/>
      <c r="E1" s="87"/>
      <c r="F1" s="87"/>
      <c r="G1" s="88"/>
    </row>
    <row r="2" spans="1:7" ht="21.75" customHeight="1">
      <c r="A2" s="92" t="str">
        <f>HYPERLINK('[4]реквизиты'!$A$3)</f>
        <v>September 30 - October 02, 2011      Moscow /Russia/</v>
      </c>
      <c r="B2" s="93"/>
      <c r="C2" s="93"/>
      <c r="D2" s="93"/>
      <c r="E2" s="93"/>
      <c r="F2" s="93"/>
      <c r="G2" s="93"/>
    </row>
    <row r="3" spans="4:5" ht="20.25" customHeight="1">
      <c r="D3" s="94" t="s">
        <v>8</v>
      </c>
      <c r="E3" s="94"/>
    </row>
    <row r="4" spans="1:7" ht="12.75" customHeight="1">
      <c r="A4" s="90" t="s">
        <v>7</v>
      </c>
      <c r="B4" s="90" t="s">
        <v>1</v>
      </c>
      <c r="C4" s="90" t="s">
        <v>2</v>
      </c>
      <c r="D4" s="90" t="s">
        <v>3</v>
      </c>
      <c r="E4" s="90" t="s">
        <v>4</v>
      </c>
      <c r="F4" s="90" t="s">
        <v>6</v>
      </c>
      <c r="G4" s="90" t="s">
        <v>5</v>
      </c>
    </row>
    <row r="5" spans="1:7" ht="12.75">
      <c r="A5" s="91"/>
      <c r="B5" s="91"/>
      <c r="C5" s="91"/>
      <c r="D5" s="91"/>
      <c r="E5" s="91"/>
      <c r="F5" s="91"/>
      <c r="G5" s="91"/>
    </row>
    <row r="6" spans="1:7" ht="12.75" customHeight="1">
      <c r="A6" s="95"/>
      <c r="B6" s="96">
        <v>1</v>
      </c>
      <c r="C6" s="97"/>
      <c r="D6" s="85"/>
      <c r="E6" s="85"/>
      <c r="F6" s="89"/>
      <c r="G6" s="85"/>
    </row>
    <row r="7" spans="1:7" ht="12.75">
      <c r="A7" s="95"/>
      <c r="B7" s="96"/>
      <c r="C7" s="97"/>
      <c r="D7" s="85"/>
      <c r="E7" s="85"/>
      <c r="F7" s="89"/>
      <c r="G7" s="85"/>
    </row>
    <row r="8" spans="1:7" ht="12.75" customHeight="1">
      <c r="A8" s="95"/>
      <c r="B8" s="96">
        <v>2</v>
      </c>
      <c r="C8" s="97"/>
      <c r="D8" s="85"/>
      <c r="E8" s="85"/>
      <c r="F8" s="89"/>
      <c r="G8" s="85"/>
    </row>
    <row r="9" spans="1:7" ht="12.75">
      <c r="A9" s="95"/>
      <c r="B9" s="96"/>
      <c r="C9" s="97"/>
      <c r="D9" s="85"/>
      <c r="E9" s="85"/>
      <c r="F9" s="89"/>
      <c r="G9" s="85"/>
    </row>
    <row r="10" spans="1:7" ht="12.75" customHeight="1">
      <c r="A10" s="95"/>
      <c r="B10" s="96">
        <v>3</v>
      </c>
      <c r="C10" s="97"/>
      <c r="D10" s="85"/>
      <c r="E10" s="85"/>
      <c r="F10" s="89"/>
      <c r="G10" s="85"/>
    </row>
    <row r="11" spans="1:7" ht="12.75">
      <c r="A11" s="95"/>
      <c r="B11" s="96"/>
      <c r="C11" s="97"/>
      <c r="D11" s="85"/>
      <c r="E11" s="85"/>
      <c r="F11" s="89"/>
      <c r="G11" s="85"/>
    </row>
    <row r="12" spans="1:7" ht="12.75" customHeight="1">
      <c r="A12" s="95"/>
      <c r="B12" s="96">
        <v>4</v>
      </c>
      <c r="C12" s="97"/>
      <c r="D12" s="85"/>
      <c r="E12" s="85"/>
      <c r="F12" s="89"/>
      <c r="G12" s="89"/>
    </row>
    <row r="13" spans="1:7" ht="12.75">
      <c r="A13" s="95"/>
      <c r="B13" s="96"/>
      <c r="C13" s="97"/>
      <c r="D13" s="85"/>
      <c r="E13" s="85"/>
      <c r="F13" s="89"/>
      <c r="G13" s="89"/>
    </row>
    <row r="14" spans="1:7" ht="12.75" customHeight="1">
      <c r="A14" s="95"/>
      <c r="B14" s="96">
        <v>5</v>
      </c>
      <c r="C14" s="97"/>
      <c r="D14" s="85"/>
      <c r="E14" s="85"/>
      <c r="F14" s="89"/>
      <c r="G14" s="85"/>
    </row>
    <row r="15" spans="1:7" ht="12.75">
      <c r="A15" s="95"/>
      <c r="B15" s="96"/>
      <c r="C15" s="97"/>
      <c r="D15" s="85"/>
      <c r="E15" s="85"/>
      <c r="F15" s="89"/>
      <c r="G15" s="85"/>
    </row>
    <row r="16" spans="1:7" ht="12.75" customHeight="1">
      <c r="A16" s="95"/>
      <c r="B16" s="96">
        <v>6</v>
      </c>
      <c r="C16" s="97"/>
      <c r="D16" s="85"/>
      <c r="E16" s="85"/>
      <c r="F16" s="89"/>
      <c r="G16" s="85"/>
    </row>
    <row r="17" spans="1:7" ht="12.75">
      <c r="A17" s="95"/>
      <c r="B17" s="96"/>
      <c r="C17" s="97"/>
      <c r="D17" s="85"/>
      <c r="E17" s="85"/>
      <c r="F17" s="89"/>
      <c r="G17" s="85"/>
    </row>
    <row r="18" spans="1:7" ht="12.75" customHeight="1">
      <c r="A18" s="95"/>
      <c r="B18" s="96">
        <v>7</v>
      </c>
      <c r="C18" s="97"/>
      <c r="D18" s="85"/>
      <c r="E18" s="85"/>
      <c r="F18" s="89"/>
      <c r="G18" s="85"/>
    </row>
    <row r="19" spans="1:7" ht="12.75">
      <c r="A19" s="95"/>
      <c r="B19" s="96"/>
      <c r="C19" s="97"/>
      <c r="D19" s="85"/>
      <c r="E19" s="85"/>
      <c r="F19" s="89"/>
      <c r="G19" s="85"/>
    </row>
    <row r="20" spans="1:7" ht="12.75" customHeight="1">
      <c r="A20" s="95"/>
      <c r="B20" s="96">
        <v>8</v>
      </c>
      <c r="C20" s="97"/>
      <c r="D20" s="85"/>
      <c r="E20" s="85"/>
      <c r="F20" s="89"/>
      <c r="G20" s="85"/>
    </row>
    <row r="21" spans="1:7" ht="12.75">
      <c r="A21" s="95"/>
      <c r="B21" s="96"/>
      <c r="C21" s="97"/>
      <c r="D21" s="85"/>
      <c r="E21" s="85"/>
      <c r="F21" s="89"/>
      <c r="G21" s="85"/>
    </row>
    <row r="29" spans="1:6" ht="12.75">
      <c r="A29" s="4" t="str">
        <f>HYPERLINK('[1]реквизиты'!$A$20)</f>
        <v>Гл. судья, судья ВК </v>
      </c>
      <c r="C29" s="3"/>
      <c r="D29" s="2"/>
      <c r="E29" s="2"/>
      <c r="F29" s="12" t="str">
        <f>HYPERLINK('[1]реквизиты'!$G$20)</f>
        <v>Н. Титов</v>
      </c>
    </row>
    <row r="30" spans="3:6" ht="12.75">
      <c r="C30" s="3"/>
      <c r="F30" s="5" t="str">
        <f>HYPERLINK('[1]реквизиты'!$G$21)</f>
        <v>(г. С.Петербург)</v>
      </c>
    </row>
    <row r="31" ht="12.75">
      <c r="C31" s="3"/>
    </row>
    <row r="32" spans="1:6" ht="12.75">
      <c r="A32" s="4" t="str">
        <f>HYPERLINK('[1]реквизиты'!$A$22)</f>
        <v>Гл. секретарь, судья 1к</v>
      </c>
      <c r="C32" s="3"/>
      <c r="D32" s="2"/>
      <c r="E32" s="2"/>
      <c r="F32" s="12" t="str">
        <f>HYPERLINK('[1]реквизиты'!$G$22)</f>
        <v>П. Дудчак</v>
      </c>
    </row>
    <row r="33" ht="12.75">
      <c r="F33" s="5" t="str">
        <f>HYPERLINK('[1]реквизиты'!$G$23)</f>
        <v>(г. С.Петербург)</v>
      </c>
    </row>
  </sheetData>
  <sheetProtection/>
  <mergeCells count="66">
    <mergeCell ref="A18:A19"/>
    <mergeCell ref="B18:B19"/>
    <mergeCell ref="A20:A21"/>
    <mergeCell ref="B20:B21"/>
    <mergeCell ref="C20:C21"/>
    <mergeCell ref="D20:D21"/>
    <mergeCell ref="C18:C19"/>
    <mergeCell ref="D18:D19"/>
    <mergeCell ref="E14:E15"/>
    <mergeCell ref="F14:F15"/>
    <mergeCell ref="E16:E17"/>
    <mergeCell ref="F16:F17"/>
    <mergeCell ref="E20:E21"/>
    <mergeCell ref="F20:F21"/>
    <mergeCell ref="A14:A15"/>
    <mergeCell ref="B14:B15"/>
    <mergeCell ref="C14:C15"/>
    <mergeCell ref="D14:D15"/>
    <mergeCell ref="E18:E19"/>
    <mergeCell ref="F18:F19"/>
    <mergeCell ref="A16:A17"/>
    <mergeCell ref="B16:B17"/>
    <mergeCell ref="C16:C17"/>
    <mergeCell ref="D16:D17"/>
    <mergeCell ref="A10:A11"/>
    <mergeCell ref="B10:B11"/>
    <mergeCell ref="A12:A13"/>
    <mergeCell ref="B12:B13"/>
    <mergeCell ref="C12:C13"/>
    <mergeCell ref="D12:D13"/>
    <mergeCell ref="C10:C11"/>
    <mergeCell ref="D10:D11"/>
    <mergeCell ref="E6:E7"/>
    <mergeCell ref="F6:F7"/>
    <mergeCell ref="E8:E9"/>
    <mergeCell ref="F8:F9"/>
    <mergeCell ref="E12:E13"/>
    <mergeCell ref="F12:F13"/>
    <mergeCell ref="A6:A7"/>
    <mergeCell ref="B6:B7"/>
    <mergeCell ref="C6:C7"/>
    <mergeCell ref="D6:D7"/>
    <mergeCell ref="E10:E11"/>
    <mergeCell ref="F10:F11"/>
    <mergeCell ref="A8:A9"/>
    <mergeCell ref="B8:B9"/>
    <mergeCell ref="C8:C9"/>
    <mergeCell ref="D8:D9"/>
    <mergeCell ref="E4:E5"/>
    <mergeCell ref="F4:F5"/>
    <mergeCell ref="A2:G2"/>
    <mergeCell ref="D3:E3"/>
    <mergeCell ref="A4:A5"/>
    <mergeCell ref="B4:B5"/>
    <mergeCell ref="C4:C5"/>
    <mergeCell ref="D4:D5"/>
    <mergeCell ref="G20:G21"/>
    <mergeCell ref="A1:G1"/>
    <mergeCell ref="G12:G13"/>
    <mergeCell ref="G14:G15"/>
    <mergeCell ref="G16:G17"/>
    <mergeCell ref="G18:G19"/>
    <mergeCell ref="G4:G5"/>
    <mergeCell ref="G6:G7"/>
    <mergeCell ref="G8:G9"/>
    <mergeCell ref="G10:G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2:J22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  <col min="10" max="10" width="25.00390625" style="0" customWidth="1"/>
  </cols>
  <sheetData>
    <row r="1" ht="30" customHeight="1"/>
    <row r="2" spans="1:8" ht="29.25" customHeight="1" thickBot="1">
      <c r="A2" s="106" t="s">
        <v>26</v>
      </c>
      <c r="B2" s="106"/>
      <c r="C2" s="106"/>
      <c r="D2" s="44"/>
      <c r="F2" s="111" t="str">
        <f>HYPERLINK('пр.взв.'!A4)</f>
        <v>Weight category 62  kg  </v>
      </c>
      <c r="G2" s="111"/>
      <c r="H2" s="111"/>
    </row>
    <row r="3" spans="1:10" ht="12.75" customHeight="1">
      <c r="A3" s="101" t="s">
        <v>28</v>
      </c>
      <c r="B3" s="101" t="s">
        <v>12</v>
      </c>
      <c r="C3" s="101" t="s">
        <v>13</v>
      </c>
      <c r="D3" s="101" t="s">
        <v>14</v>
      </c>
      <c r="E3" s="101" t="s">
        <v>29</v>
      </c>
      <c r="F3" s="101" t="s">
        <v>30</v>
      </c>
      <c r="G3" s="101" t="s">
        <v>31</v>
      </c>
      <c r="H3" s="101" t="s">
        <v>32</v>
      </c>
      <c r="I3" s="101" t="s">
        <v>33</v>
      </c>
      <c r="J3" s="101" t="s">
        <v>34</v>
      </c>
    </row>
    <row r="4" spans="1:10" ht="13.5" thickBot="1">
      <c r="A4" s="102" t="s">
        <v>28</v>
      </c>
      <c r="B4" s="102" t="s">
        <v>12</v>
      </c>
      <c r="C4" s="102" t="s">
        <v>13</v>
      </c>
      <c r="D4" s="102" t="s">
        <v>14</v>
      </c>
      <c r="E4" s="102" t="s">
        <v>29</v>
      </c>
      <c r="F4" s="102" t="s">
        <v>30</v>
      </c>
      <c r="G4" s="102" t="s">
        <v>31</v>
      </c>
      <c r="H4" s="102" t="s">
        <v>32</v>
      </c>
      <c r="I4" s="102" t="s">
        <v>33</v>
      </c>
      <c r="J4" s="102" t="s">
        <v>34</v>
      </c>
    </row>
    <row r="5" spans="1:10" ht="19.5" customHeight="1">
      <c r="A5" s="104" t="s">
        <v>36</v>
      </c>
      <c r="B5" s="107"/>
      <c r="C5" s="108" t="e">
        <f>VLOOKUP(B5,'пр.взв.'!B7:E22,2,FALSE)</f>
        <v>#N/A</v>
      </c>
      <c r="D5" s="108" t="e">
        <f>VLOOKUP(B5,'пр.взв.'!B7:E22,3,FALSE)</f>
        <v>#N/A</v>
      </c>
      <c r="E5" s="108" t="e">
        <f>VLOOKUP(B5,'пр.взв.'!B7:E22,4,FALSE)</f>
        <v>#N/A</v>
      </c>
      <c r="F5" s="112"/>
      <c r="G5" s="89"/>
      <c r="H5" s="114"/>
      <c r="I5" s="103"/>
      <c r="J5" s="98" t="s">
        <v>27</v>
      </c>
    </row>
    <row r="6" spans="1:10" ht="19.5" customHeight="1">
      <c r="A6" s="105"/>
      <c r="B6" s="90"/>
      <c r="C6" s="109"/>
      <c r="D6" s="109"/>
      <c r="E6" s="109"/>
      <c r="F6" s="113"/>
      <c r="G6" s="89"/>
      <c r="H6" s="114"/>
      <c r="I6" s="103"/>
      <c r="J6" s="99"/>
    </row>
    <row r="7" spans="1:10" ht="19.5" customHeight="1">
      <c r="A7" s="110" t="s">
        <v>10</v>
      </c>
      <c r="B7" s="107"/>
      <c r="C7" s="108" t="e">
        <f>VLOOKUP(B7,'пр.взв.'!B7:E22,2,FALSE)</f>
        <v>#N/A</v>
      </c>
      <c r="D7" s="108" t="e">
        <f>VLOOKUP(B7,'пр.взв.'!B7:E22,3,FALSE)</f>
        <v>#N/A</v>
      </c>
      <c r="E7" s="108" t="e">
        <f>VLOOKUP(B7,'пр.взв.'!B7:E22,4,FALSE)</f>
        <v>#N/A</v>
      </c>
      <c r="F7" s="112"/>
      <c r="G7" s="95"/>
      <c r="H7" s="114"/>
      <c r="I7" s="103"/>
      <c r="J7" s="99"/>
    </row>
    <row r="8" spans="1:10" ht="19.5" customHeight="1">
      <c r="A8" s="110"/>
      <c r="B8" s="95"/>
      <c r="C8" s="108"/>
      <c r="D8" s="108"/>
      <c r="E8" s="108"/>
      <c r="F8" s="112"/>
      <c r="G8" s="95"/>
      <c r="H8" s="114"/>
      <c r="I8" s="103"/>
      <c r="J8" s="100"/>
    </row>
    <row r="9" spans="1:10" ht="19.5" customHeight="1">
      <c r="A9" s="64"/>
      <c r="B9" s="61"/>
      <c r="C9" s="60"/>
      <c r="D9" s="60"/>
      <c r="E9" s="60"/>
      <c r="F9" s="13"/>
      <c r="G9" s="61"/>
      <c r="H9" s="61"/>
      <c r="I9" s="62"/>
      <c r="J9" s="63"/>
    </row>
    <row r="10" spans="1:10" ht="19.5" customHeight="1">
      <c r="A10" s="66"/>
      <c r="B10" s="67"/>
      <c r="C10" s="68"/>
      <c r="D10" s="60"/>
      <c r="E10" s="60"/>
      <c r="F10" s="13"/>
      <c r="G10" s="61"/>
      <c r="H10" s="61"/>
      <c r="I10" s="62"/>
      <c r="J10" s="63"/>
    </row>
    <row r="11" spans="1:8" ht="36" customHeight="1" thickBot="1">
      <c r="A11" s="69"/>
      <c r="B11" s="69"/>
      <c r="C11" s="65" t="s">
        <v>35</v>
      </c>
      <c r="E11" s="45"/>
      <c r="F11" s="111" t="str">
        <f>HYPERLINK('пр.взв.'!A4)</f>
        <v>Weight category 62  kg  </v>
      </c>
      <c r="G11" s="111"/>
      <c r="H11" s="111"/>
    </row>
    <row r="12" spans="1:10" ht="12.75" customHeight="1">
      <c r="A12" s="101" t="s">
        <v>28</v>
      </c>
      <c r="B12" s="101" t="s">
        <v>12</v>
      </c>
      <c r="C12" s="101" t="s">
        <v>13</v>
      </c>
      <c r="D12" s="101" t="s">
        <v>14</v>
      </c>
      <c r="E12" s="101" t="s">
        <v>29</v>
      </c>
      <c r="F12" s="101" t="s">
        <v>30</v>
      </c>
      <c r="G12" s="101" t="s">
        <v>31</v>
      </c>
      <c r="H12" s="101" t="s">
        <v>32</v>
      </c>
      <c r="I12" s="101" t="s">
        <v>33</v>
      </c>
      <c r="J12" s="101" t="s">
        <v>34</v>
      </c>
    </row>
    <row r="13" spans="1:10" ht="13.5" thickBot="1">
      <c r="A13" s="102" t="s">
        <v>28</v>
      </c>
      <c r="B13" s="102" t="s">
        <v>12</v>
      </c>
      <c r="C13" s="102" t="s">
        <v>13</v>
      </c>
      <c r="D13" s="102" t="s">
        <v>14</v>
      </c>
      <c r="E13" s="102" t="s">
        <v>29</v>
      </c>
      <c r="F13" s="102" t="s">
        <v>30</v>
      </c>
      <c r="G13" s="102" t="s">
        <v>31</v>
      </c>
      <c r="H13" s="102" t="s">
        <v>32</v>
      </c>
      <c r="I13" s="102" t="s">
        <v>33</v>
      </c>
      <c r="J13" s="102" t="s">
        <v>34</v>
      </c>
    </row>
    <row r="14" spans="1:10" ht="19.5" customHeight="1">
      <c r="A14" s="104" t="s">
        <v>36</v>
      </c>
      <c r="B14" s="107"/>
      <c r="C14" s="108" t="e">
        <f>VLOOKUP(B14,'пр.взв.'!B7:E22,2,FALSE)</f>
        <v>#N/A</v>
      </c>
      <c r="D14" s="108" t="e">
        <f>VLOOKUP(C14,'пр.взв.'!B7:E22,3,FALSE)</f>
        <v>#N/A</v>
      </c>
      <c r="E14" s="108" t="e">
        <f>VLOOKUP(D14,'пр.взв.'!B7:E22,4,FALSE)</f>
        <v>#N/A</v>
      </c>
      <c r="F14" s="112"/>
      <c r="G14" s="89"/>
      <c r="H14" s="95"/>
      <c r="I14" s="103"/>
      <c r="J14" s="98" t="s">
        <v>27</v>
      </c>
    </row>
    <row r="15" spans="1:10" ht="19.5" customHeight="1">
      <c r="A15" s="105"/>
      <c r="B15" s="95"/>
      <c r="C15" s="108"/>
      <c r="D15" s="108"/>
      <c r="E15" s="108"/>
      <c r="F15" s="112"/>
      <c r="G15" s="89"/>
      <c r="H15" s="95"/>
      <c r="I15" s="103"/>
      <c r="J15" s="99"/>
    </row>
    <row r="16" spans="1:10" ht="19.5" customHeight="1">
      <c r="A16" s="110" t="s">
        <v>10</v>
      </c>
      <c r="B16" s="107"/>
      <c r="C16" s="108" t="e">
        <f>VLOOKUP(B16,'пр.взв.'!B7:E22,2,FALSE)</f>
        <v>#N/A</v>
      </c>
      <c r="D16" s="108" t="e">
        <f>VLOOKUP(C16,'пр.взв.'!B7:E22,3,FALSE)</f>
        <v>#N/A</v>
      </c>
      <c r="E16" s="108" t="e">
        <f>VLOOKUP(D16,'пр.взв.'!B7:E22,4,FALSE)</f>
        <v>#N/A</v>
      </c>
      <c r="F16" s="112"/>
      <c r="G16" s="95"/>
      <c r="H16" s="95"/>
      <c r="I16" s="103"/>
      <c r="J16" s="99"/>
    </row>
    <row r="17" spans="1:10" ht="19.5" customHeight="1">
      <c r="A17" s="110"/>
      <c r="B17" s="95"/>
      <c r="C17" s="108"/>
      <c r="D17" s="108"/>
      <c r="E17" s="108"/>
      <c r="F17" s="112"/>
      <c r="G17" s="95"/>
      <c r="H17" s="95"/>
      <c r="I17" s="103"/>
      <c r="J17" s="100"/>
    </row>
    <row r="18" ht="19.5" customHeight="1"/>
    <row r="19" ht="19.5" customHeight="1"/>
    <row r="20" spans="1:7" ht="19.5" customHeight="1">
      <c r="A20" s="16" t="str">
        <f>HYPERLINK('[2]реквизиты'!$A$8)</f>
        <v>Chiaf referee</v>
      </c>
      <c r="B20" s="11"/>
      <c r="C20" s="11"/>
      <c r="D20" s="11"/>
      <c r="E20" s="2"/>
      <c r="F20" s="78" t="str">
        <f>HYPERLINK('[4]реквизиты'!$G$8)</f>
        <v>A. Lebedev</v>
      </c>
      <c r="G20" s="19" t="str">
        <f>HYPERLINK('[2]реквизиты'!$G$9)</f>
        <v>/RUS/</v>
      </c>
    </row>
    <row r="21" spans="1:7" ht="19.5" customHeight="1">
      <c r="A21" s="11"/>
      <c r="B21" s="11"/>
      <c r="C21" s="11"/>
      <c r="D21" s="18"/>
      <c r="E21" s="3"/>
      <c r="F21" s="46"/>
      <c r="G21" s="3"/>
    </row>
    <row r="22" spans="1:7" ht="19.5" customHeight="1">
      <c r="A22" s="17" t="str">
        <f>HYPERLINK('[2]реквизиты'!$A$10)</f>
        <v>Chiaf  secretary</v>
      </c>
      <c r="C22" s="11"/>
      <c r="D22" s="20"/>
      <c r="E22" s="42"/>
      <c r="F22" s="78" t="str">
        <f>HYPERLINK('[4]реквизиты'!$G$10)</f>
        <v>A. Drokov</v>
      </c>
      <c r="G22" s="21" t="str">
        <f>HYPERLINK('[2]реквизиты'!$G$11)</f>
        <v>/RUS/</v>
      </c>
    </row>
    <row r="23" ht="19.5" customHeight="1"/>
    <row r="24" ht="19.5" customHeight="1"/>
  </sheetData>
  <sheetProtection/>
  <mergeCells count="61">
    <mergeCell ref="F2:H2"/>
    <mergeCell ref="E16:E17"/>
    <mergeCell ref="F16:F17"/>
    <mergeCell ref="G16:G17"/>
    <mergeCell ref="H16:H17"/>
    <mergeCell ref="E14:E15"/>
    <mergeCell ref="F14:F15"/>
    <mergeCell ref="G14:G15"/>
    <mergeCell ref="H14:H15"/>
    <mergeCell ref="H7:H8"/>
    <mergeCell ref="A14:A15"/>
    <mergeCell ref="B14:B15"/>
    <mergeCell ref="C14:C15"/>
    <mergeCell ref="D14:D15"/>
    <mergeCell ref="A16:A17"/>
    <mergeCell ref="B16:B17"/>
    <mergeCell ref="C16:C17"/>
    <mergeCell ref="D16:D17"/>
    <mergeCell ref="E12:E13"/>
    <mergeCell ref="F12:F13"/>
    <mergeCell ref="G12:G13"/>
    <mergeCell ref="H12:H13"/>
    <mergeCell ref="A12:A13"/>
    <mergeCell ref="B12:B13"/>
    <mergeCell ref="C12:C13"/>
    <mergeCell ref="D12:D13"/>
    <mergeCell ref="A7:A8"/>
    <mergeCell ref="B7:B8"/>
    <mergeCell ref="C7:C8"/>
    <mergeCell ref="D7:D8"/>
    <mergeCell ref="F11:H11"/>
    <mergeCell ref="F5:F6"/>
    <mergeCell ref="G5:G6"/>
    <mergeCell ref="H5:H6"/>
    <mergeCell ref="E7:E8"/>
    <mergeCell ref="F7:F8"/>
    <mergeCell ref="F3:F4"/>
    <mergeCell ref="G7:G8"/>
    <mergeCell ref="B5:B6"/>
    <mergeCell ref="C5:C6"/>
    <mergeCell ref="D5:D6"/>
    <mergeCell ref="E5:E6"/>
    <mergeCell ref="G3:G4"/>
    <mergeCell ref="H3:H4"/>
    <mergeCell ref="A5:A6"/>
    <mergeCell ref="A2:C2"/>
    <mergeCell ref="I14:I15"/>
    <mergeCell ref="I16:I17"/>
    <mergeCell ref="A3:A4"/>
    <mergeCell ref="B3:B4"/>
    <mergeCell ref="C3:C4"/>
    <mergeCell ref="D3:D4"/>
    <mergeCell ref="E3:E4"/>
    <mergeCell ref="J5:J8"/>
    <mergeCell ref="J14:J17"/>
    <mergeCell ref="I12:I13"/>
    <mergeCell ref="J12:J13"/>
    <mergeCell ref="I3:I4"/>
    <mergeCell ref="J3:J4"/>
    <mergeCell ref="I5:I6"/>
    <mergeCell ref="I7:I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I31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7.140625" style="0" customWidth="1"/>
    <col min="2" max="2" width="9.8515625" style="0" customWidth="1"/>
    <col min="3" max="3" width="32.28125" style="0" customWidth="1"/>
    <col min="4" max="4" width="20.57421875" style="0" customWidth="1"/>
    <col min="5" max="5" width="18.8515625" style="0" customWidth="1"/>
  </cols>
  <sheetData>
    <row r="1" ht="24.75" customHeight="1"/>
    <row r="2" spans="1:6" ht="51.75" customHeight="1">
      <c r="A2" s="127" t="s">
        <v>17</v>
      </c>
      <c r="B2" s="127"/>
      <c r="C2" s="127"/>
      <c r="D2" s="127"/>
      <c r="E2" s="127"/>
      <c r="F2" s="53"/>
    </row>
    <row r="3" spans="1:9" ht="44.25" customHeight="1">
      <c r="A3" s="128" t="str">
        <f>HYPERLINK('[2]реквизиты'!A2)</f>
        <v>Stage of a cup of the world - IX international tournament on SAMBO combat on prizes of general A.A.Aslakhanov</v>
      </c>
      <c r="B3" s="128"/>
      <c r="C3" s="128"/>
      <c r="D3" s="128"/>
      <c r="E3" s="128"/>
      <c r="F3" s="54"/>
      <c r="G3" s="14"/>
      <c r="H3" s="14"/>
      <c r="I3" s="15"/>
    </row>
    <row r="4" spans="1:6" ht="24.75" customHeight="1" thickBot="1">
      <c r="A4" s="126" t="s">
        <v>57</v>
      </c>
      <c r="B4" s="126"/>
      <c r="C4" s="126"/>
      <c r="D4" s="126"/>
      <c r="E4" s="126"/>
      <c r="F4" s="52"/>
    </row>
    <row r="5" spans="1:5" ht="12.75" customHeight="1">
      <c r="A5" s="135" t="s">
        <v>11</v>
      </c>
      <c r="B5" s="138" t="s">
        <v>12</v>
      </c>
      <c r="C5" s="135" t="s">
        <v>13</v>
      </c>
      <c r="D5" s="135" t="s">
        <v>14</v>
      </c>
      <c r="E5" s="135" t="s">
        <v>15</v>
      </c>
    </row>
    <row r="6" spans="1:5" ht="12.75" customHeight="1" thickBot="1">
      <c r="A6" s="136"/>
      <c r="B6" s="139"/>
      <c r="C6" s="136"/>
      <c r="D6" s="136"/>
      <c r="E6" s="136"/>
    </row>
    <row r="7" spans="1:5" ht="12.75" customHeight="1">
      <c r="A7" s="85" t="s">
        <v>20</v>
      </c>
      <c r="B7" s="130">
        <v>1</v>
      </c>
      <c r="C7" s="122" t="s">
        <v>43</v>
      </c>
      <c r="D7" s="124" t="s">
        <v>44</v>
      </c>
      <c r="E7" s="115" t="s">
        <v>45</v>
      </c>
    </row>
    <row r="8" spans="1:5" ht="15" customHeight="1">
      <c r="A8" s="129"/>
      <c r="B8" s="131"/>
      <c r="C8" s="123"/>
      <c r="D8" s="125"/>
      <c r="E8" s="116"/>
    </row>
    <row r="9" spans="1:5" ht="12.75" customHeight="1">
      <c r="A9" s="85" t="s">
        <v>21</v>
      </c>
      <c r="B9" s="130">
        <v>2</v>
      </c>
      <c r="C9" s="137" t="s">
        <v>46</v>
      </c>
      <c r="D9" s="124" t="s">
        <v>47</v>
      </c>
      <c r="E9" s="134" t="s">
        <v>45</v>
      </c>
    </row>
    <row r="10" spans="1:5" ht="15" customHeight="1">
      <c r="A10" s="129"/>
      <c r="B10" s="131"/>
      <c r="C10" s="123"/>
      <c r="D10" s="125"/>
      <c r="E10" s="116"/>
    </row>
    <row r="11" spans="1:5" ht="15" customHeight="1">
      <c r="A11" s="85" t="s">
        <v>19</v>
      </c>
      <c r="B11" s="130">
        <v>3</v>
      </c>
      <c r="C11" s="122" t="s">
        <v>48</v>
      </c>
      <c r="D11" s="124" t="s">
        <v>49</v>
      </c>
      <c r="E11" s="115" t="s">
        <v>50</v>
      </c>
    </row>
    <row r="12" spans="1:5" ht="15.75" customHeight="1">
      <c r="A12" s="129"/>
      <c r="B12" s="131"/>
      <c r="C12" s="123"/>
      <c r="D12" s="125"/>
      <c r="E12" s="116"/>
    </row>
    <row r="13" spans="1:5" ht="12.75" customHeight="1">
      <c r="A13" s="85" t="s">
        <v>18</v>
      </c>
      <c r="B13" s="130">
        <v>4</v>
      </c>
      <c r="C13" s="122" t="s">
        <v>51</v>
      </c>
      <c r="D13" s="124" t="s">
        <v>52</v>
      </c>
      <c r="E13" s="115" t="s">
        <v>45</v>
      </c>
    </row>
    <row r="14" spans="1:5" ht="15" customHeight="1">
      <c r="A14" s="129"/>
      <c r="B14" s="131"/>
      <c r="C14" s="123"/>
      <c r="D14" s="125"/>
      <c r="E14" s="116"/>
    </row>
    <row r="15" spans="1:5" ht="12.75" customHeight="1">
      <c r="A15" s="85" t="s">
        <v>22</v>
      </c>
      <c r="B15" s="130">
        <v>5</v>
      </c>
      <c r="C15" s="122" t="s">
        <v>53</v>
      </c>
      <c r="D15" s="132" t="s">
        <v>54</v>
      </c>
      <c r="E15" s="115" t="s">
        <v>45</v>
      </c>
    </row>
    <row r="16" spans="1:5" ht="15" customHeight="1">
      <c r="A16" s="129"/>
      <c r="B16" s="131"/>
      <c r="C16" s="123"/>
      <c r="D16" s="125"/>
      <c r="E16" s="116"/>
    </row>
    <row r="17" spans="1:5" ht="15" customHeight="1">
      <c r="A17" s="85" t="s">
        <v>23</v>
      </c>
      <c r="B17" s="130">
        <v>6</v>
      </c>
      <c r="C17" s="122" t="s">
        <v>55</v>
      </c>
      <c r="D17" s="124" t="s">
        <v>56</v>
      </c>
      <c r="E17" s="115" t="s">
        <v>45</v>
      </c>
    </row>
    <row r="18" spans="1:5" ht="15" customHeight="1">
      <c r="A18" s="129"/>
      <c r="B18" s="131"/>
      <c r="C18" s="123"/>
      <c r="D18" s="125"/>
      <c r="E18" s="116"/>
    </row>
    <row r="19" spans="1:5" ht="12.75" customHeight="1">
      <c r="A19" s="133" t="s">
        <v>24</v>
      </c>
      <c r="B19" s="119">
        <v>7</v>
      </c>
      <c r="C19" s="120"/>
      <c r="D19" s="117"/>
      <c r="E19" s="117"/>
    </row>
    <row r="20" spans="1:5" ht="15" customHeight="1">
      <c r="A20" s="129"/>
      <c r="B20" s="119"/>
      <c r="C20" s="121"/>
      <c r="D20" s="118"/>
      <c r="E20" s="118"/>
    </row>
    <row r="21" spans="1:5" ht="19.5" customHeight="1">
      <c r="A21" s="85" t="s">
        <v>25</v>
      </c>
      <c r="B21" s="119">
        <v>8</v>
      </c>
      <c r="C21" s="120"/>
      <c r="D21" s="117"/>
      <c r="E21" s="117"/>
    </row>
    <row r="22" spans="1:5" ht="16.5" customHeight="1">
      <c r="A22" s="85"/>
      <c r="B22" s="119"/>
      <c r="C22" s="121"/>
      <c r="D22" s="118"/>
      <c r="E22" s="118"/>
    </row>
    <row r="23" ht="17.25" customHeight="1">
      <c r="E23" s="8"/>
    </row>
    <row r="24" spans="1:5" ht="24.75" customHeight="1">
      <c r="A24" s="16" t="str">
        <f>HYPERLINK('[2]реквизиты'!$A$8)</f>
        <v>Chiaf referee</v>
      </c>
      <c r="B24" s="11"/>
      <c r="C24" s="11"/>
      <c r="D24" s="11"/>
      <c r="E24" s="17" t="str">
        <f>HYPERLINK('[2]реквизиты'!$G$8)</f>
        <v>R. Baboyan</v>
      </c>
    </row>
    <row r="25" spans="1:5" ht="12.75" customHeight="1">
      <c r="A25" s="11"/>
      <c r="B25" s="11"/>
      <c r="C25" s="11"/>
      <c r="D25" s="18"/>
      <c r="E25" s="19" t="str">
        <f>HYPERLINK('[2]реквизиты'!$G$9)</f>
        <v>/RUS/</v>
      </c>
    </row>
    <row r="26" spans="1:5" ht="15" customHeight="1">
      <c r="A26" s="17" t="str">
        <f>HYPERLINK('[2]реквизиты'!$A$10)</f>
        <v>Chiaf  secretary</v>
      </c>
      <c r="B26" s="11"/>
      <c r="C26" s="11"/>
      <c r="D26" s="20"/>
      <c r="E26" s="17" t="str">
        <f>HYPERLINK('[2]реквизиты'!$G$10)</f>
        <v>N. Glushkova</v>
      </c>
    </row>
    <row r="27" spans="1:5" ht="15.75" customHeight="1">
      <c r="A27" s="10"/>
      <c r="B27" s="10"/>
      <c r="C27" s="10"/>
      <c r="D27" s="10"/>
      <c r="E27" s="21" t="str">
        <f>HYPERLINK('[2]реквизиты'!$G$11)</f>
        <v>/RUS/</v>
      </c>
    </row>
    <row r="28" ht="15" customHeight="1">
      <c r="E28" s="5"/>
    </row>
    <row r="29" ht="12.75">
      <c r="E29" s="8"/>
    </row>
    <row r="30" ht="15" customHeight="1">
      <c r="E30" s="9"/>
    </row>
    <row r="31" ht="12.75">
      <c r="E31" s="9"/>
    </row>
    <row r="32" ht="15" customHeight="1"/>
    <row r="34" ht="15" customHeight="1"/>
    <row r="35" ht="15.75" customHeight="1"/>
  </sheetData>
  <sheetProtection/>
  <mergeCells count="48">
    <mergeCell ref="A13:A14"/>
    <mergeCell ref="B13:B14"/>
    <mergeCell ref="B11:B12"/>
    <mergeCell ref="C11:C12"/>
    <mergeCell ref="D11:D12"/>
    <mergeCell ref="D13:D14"/>
    <mergeCell ref="C7:C8"/>
    <mergeCell ref="D7:D8"/>
    <mergeCell ref="A5:A6"/>
    <mergeCell ref="B5:B6"/>
    <mergeCell ref="C5:C6"/>
    <mergeCell ref="D5:D6"/>
    <mergeCell ref="B19:B20"/>
    <mergeCell ref="A19:A20"/>
    <mergeCell ref="E9:E10"/>
    <mergeCell ref="E5:E6"/>
    <mergeCell ref="D9:D10"/>
    <mergeCell ref="E7:E8"/>
    <mergeCell ref="A7:A8"/>
    <mergeCell ref="B7:B8"/>
    <mergeCell ref="B9:B10"/>
    <mergeCell ref="C9:C10"/>
    <mergeCell ref="A15:A16"/>
    <mergeCell ref="B15:B16"/>
    <mergeCell ref="D15:D16"/>
    <mergeCell ref="C15:C16"/>
    <mergeCell ref="A17:A18"/>
    <mergeCell ref="B17:B18"/>
    <mergeCell ref="A4:E4"/>
    <mergeCell ref="E13:E14"/>
    <mergeCell ref="E15:E16"/>
    <mergeCell ref="E19:E20"/>
    <mergeCell ref="C13:C14"/>
    <mergeCell ref="A2:E2"/>
    <mergeCell ref="A3:E3"/>
    <mergeCell ref="E11:E12"/>
    <mergeCell ref="A11:A12"/>
    <mergeCell ref="A9:A10"/>
    <mergeCell ref="E17:E18"/>
    <mergeCell ref="E21:E22"/>
    <mergeCell ref="A21:A22"/>
    <mergeCell ref="B21:B22"/>
    <mergeCell ref="C21:C22"/>
    <mergeCell ref="D21:D22"/>
    <mergeCell ref="D19:D20"/>
    <mergeCell ref="C19:C20"/>
    <mergeCell ref="C17:C18"/>
    <mergeCell ref="D17:D1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3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6"/>
      <c r="B1" s="6"/>
      <c r="C1" s="165" t="str">
        <f>HYPERLINK('[4]реквизиты'!$A$2)</f>
        <v>Stage of the World  Cup - X International Sambo combat Tournament for general A.A.Aslakhanova prizes</v>
      </c>
      <c r="D1" s="166"/>
      <c r="E1" s="166"/>
      <c r="F1" s="166"/>
      <c r="G1" s="166"/>
      <c r="H1" s="166"/>
      <c r="I1" s="166"/>
      <c r="J1" s="167"/>
      <c r="K1" s="39"/>
      <c r="L1" s="39"/>
      <c r="M1" s="39"/>
      <c r="N1" s="39"/>
      <c r="O1" s="39"/>
      <c r="P1" s="39"/>
      <c r="Q1" s="39"/>
      <c r="R1" s="39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2.5" customHeight="1">
      <c r="A2" s="37"/>
      <c r="B2" s="37"/>
      <c r="C2" s="168" t="str">
        <f>HYPERLINK('[4]реквизиты'!$A$3)</f>
        <v>September 30 - October 02, 2011      Moscow /Russia/</v>
      </c>
      <c r="D2" s="169"/>
      <c r="E2" s="169"/>
      <c r="F2" s="169"/>
      <c r="G2" s="169"/>
      <c r="H2" s="169"/>
      <c r="I2" s="169"/>
      <c r="J2" s="169"/>
      <c r="K2" s="49"/>
      <c r="L2" s="49"/>
      <c r="M2" s="49"/>
      <c r="N2" s="49"/>
      <c r="O2" s="49"/>
      <c r="P2" s="49"/>
      <c r="Q2" s="49"/>
      <c r="R2" s="49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16" ht="22.5" customHeight="1">
      <c r="B3" s="56"/>
      <c r="C3" s="170" t="str">
        <f>HYPERLINK('пр.взв.'!$A$4)</f>
        <v>Weight category 62  kg  </v>
      </c>
      <c r="D3" s="170"/>
      <c r="E3" s="170"/>
      <c r="F3" s="170"/>
      <c r="G3" s="170"/>
      <c r="H3" s="170"/>
      <c r="I3" s="170"/>
      <c r="J3" s="170"/>
      <c r="K3" s="56"/>
      <c r="L3" s="56"/>
      <c r="M3" s="56"/>
      <c r="N3" s="56"/>
      <c r="O3" s="56"/>
      <c r="P3" s="56"/>
    </row>
    <row r="4" spans="1:13" ht="16.5" thickBot="1">
      <c r="A4" s="162" t="s">
        <v>0</v>
      </c>
      <c r="B4" s="162"/>
      <c r="E4" s="22"/>
      <c r="F4" s="22"/>
      <c r="G4" s="22"/>
      <c r="H4" s="22"/>
      <c r="I4" s="22"/>
      <c r="J4" s="22"/>
      <c r="K4" s="22"/>
      <c r="L4" s="22"/>
      <c r="M4" s="22"/>
    </row>
    <row r="5" spans="1:13" ht="13.5" customHeight="1" thickBot="1">
      <c r="A5" s="152">
        <v>1</v>
      </c>
      <c r="B5" s="140" t="str">
        <f>VLOOKUP(A5,'пр.взв.'!B5:E22,2,FALSE)</f>
        <v>GAZIMAGOMEDOV Mahach</v>
      </c>
      <c r="C5" s="142" t="str">
        <f>VLOOKUP(A5,'пр.взв.'!B5:E22,3,FALSE)</f>
        <v>1989 cms</v>
      </c>
      <c r="D5" s="154" t="str">
        <f>VLOOKUP(A5,'пр.взв.'!B5:E22,4,FALSE)</f>
        <v>RUS</v>
      </c>
      <c r="E5" s="22"/>
      <c r="F5" s="22"/>
      <c r="G5" s="22"/>
      <c r="H5" s="22"/>
      <c r="I5" s="22"/>
      <c r="J5" s="22"/>
      <c r="K5" s="22"/>
      <c r="L5" s="22"/>
      <c r="M5" s="22"/>
    </row>
    <row r="6" spans="1:13" ht="12.75" customHeight="1">
      <c r="A6" s="153"/>
      <c r="B6" s="141"/>
      <c r="C6" s="143"/>
      <c r="D6" s="155"/>
      <c r="E6" s="24"/>
      <c r="F6" s="22"/>
      <c r="G6" s="29"/>
      <c r="H6" s="26"/>
      <c r="I6" s="22"/>
      <c r="J6" s="43"/>
      <c r="K6" s="43"/>
      <c r="L6" s="43"/>
      <c r="M6" s="22"/>
    </row>
    <row r="7" spans="1:13" ht="13.5" customHeight="1" thickBot="1">
      <c r="A7" s="144">
        <v>5</v>
      </c>
      <c r="B7" s="156" t="str">
        <f>VLOOKUP(A7,'пр.взв.'!B5:E22,2,FALSE)</f>
        <v>SALIKOV Aleksandr</v>
      </c>
      <c r="C7" s="158" t="str">
        <f>VLOOKUP(A7,'пр.взв.'!B5:E22,3,FALSE)</f>
        <v>1988 ms</v>
      </c>
      <c r="D7" s="160" t="str">
        <f>VLOOKUP(A7,'пр.взв.'!B5:E22,4,FALSE)</f>
        <v>RUS</v>
      </c>
      <c r="E7" s="23"/>
      <c r="F7" s="25"/>
      <c r="G7" s="28"/>
      <c r="H7" s="26"/>
      <c r="I7" s="22"/>
      <c r="J7" s="43"/>
      <c r="K7" s="43"/>
      <c r="L7" s="43"/>
      <c r="M7" s="22"/>
    </row>
    <row r="8" spans="1:13" ht="13.5" customHeight="1" thickBot="1">
      <c r="A8" s="153"/>
      <c r="B8" s="157"/>
      <c r="C8" s="159"/>
      <c r="D8" s="161"/>
      <c r="E8" s="22"/>
      <c r="F8" s="26"/>
      <c r="G8" s="24"/>
      <c r="H8" s="30"/>
      <c r="I8" s="22"/>
      <c r="J8" s="22"/>
      <c r="K8" s="22"/>
      <c r="L8" s="22"/>
      <c r="M8" s="22"/>
    </row>
    <row r="9" spans="1:13" ht="13.5" customHeight="1" thickBot="1">
      <c r="A9" s="152">
        <v>3</v>
      </c>
      <c r="B9" s="140" t="str">
        <f>VLOOKUP(A9,'пр.взв.'!B5:E22,2,FALSE)</f>
        <v>DOVLETOV Tirkesh</v>
      </c>
      <c r="C9" s="142" t="str">
        <f>VLOOKUP(A9,'пр.взв.'!B5:E22,3,FALSE)</f>
        <v>1992 msic</v>
      </c>
      <c r="D9" s="154" t="str">
        <f>VLOOKUP(A9,'пр.взв.'!B5:E22,4,FALSE)</f>
        <v>TKM</v>
      </c>
      <c r="E9" s="22"/>
      <c r="F9" s="26"/>
      <c r="G9" s="23"/>
      <c r="H9" s="3"/>
      <c r="I9" s="28"/>
      <c r="J9" s="26"/>
      <c r="K9" s="22"/>
      <c r="L9" s="22"/>
      <c r="M9" s="22"/>
    </row>
    <row r="10" spans="1:13" ht="12.75" customHeight="1">
      <c r="A10" s="153"/>
      <c r="B10" s="141"/>
      <c r="C10" s="143"/>
      <c r="D10" s="155"/>
      <c r="E10" s="163" t="s">
        <v>19</v>
      </c>
      <c r="F10" s="27"/>
      <c r="G10" s="28"/>
      <c r="H10" s="26"/>
      <c r="I10" s="28"/>
      <c r="J10" s="26"/>
      <c r="K10" s="22"/>
      <c r="L10" s="22"/>
      <c r="M10" s="22"/>
    </row>
    <row r="11" spans="1:13" ht="13.5" customHeight="1" thickBot="1">
      <c r="A11" s="144">
        <v>7</v>
      </c>
      <c r="B11" s="146">
        <f>VLOOKUP(A11,'пр.взв.'!B5:E22,2,FALSE)</f>
        <v>0</v>
      </c>
      <c r="C11" s="148">
        <f>VLOOKUP(A11,'пр.взв.'!B5:E22,3,FALSE)</f>
        <v>0</v>
      </c>
      <c r="D11" s="150">
        <f>VLOOKUP(A11,'пр.взв.'!B5:E22,4,FALSE)</f>
        <v>0</v>
      </c>
      <c r="E11" s="164"/>
      <c r="F11" s="22"/>
      <c r="G11" s="29"/>
      <c r="H11" s="26"/>
      <c r="I11" s="28"/>
      <c r="J11" s="26"/>
      <c r="K11" s="22"/>
      <c r="L11" s="22"/>
      <c r="M11" s="22"/>
    </row>
    <row r="12" spans="1:13" ht="13.5" customHeight="1" thickBot="1">
      <c r="A12" s="145"/>
      <c r="B12" s="147"/>
      <c r="C12" s="149"/>
      <c r="D12" s="151"/>
      <c r="E12" s="22"/>
      <c r="F12" s="22"/>
      <c r="G12" s="29"/>
      <c r="H12" s="26"/>
      <c r="I12" s="28"/>
      <c r="J12" s="26"/>
      <c r="K12" s="22"/>
      <c r="L12" s="22"/>
      <c r="M12" s="22"/>
    </row>
    <row r="13" spans="1:13" ht="13.5" thickBot="1">
      <c r="A13" s="1"/>
      <c r="B13" s="1"/>
      <c r="C13" s="1"/>
      <c r="E13" s="22"/>
      <c r="F13" s="22"/>
      <c r="G13" s="22"/>
      <c r="H13" s="22"/>
      <c r="I13" s="28"/>
      <c r="J13" s="26"/>
      <c r="K13" s="22"/>
      <c r="L13" s="22"/>
      <c r="M13" s="22"/>
    </row>
    <row r="14" spans="1:13" ht="17.25" customHeight="1">
      <c r="A14" s="31"/>
      <c r="E14" s="22"/>
      <c r="F14" s="22"/>
      <c r="G14" s="22"/>
      <c r="H14" s="22"/>
      <c r="I14" s="40"/>
      <c r="J14" s="38"/>
      <c r="K14" s="27"/>
      <c r="L14" s="27"/>
      <c r="M14" s="22"/>
    </row>
    <row r="15" spans="1:10" ht="16.5" thickBot="1">
      <c r="A15" s="162" t="s">
        <v>10</v>
      </c>
      <c r="B15" s="162"/>
      <c r="E15" s="22"/>
      <c r="F15" s="22"/>
      <c r="G15" s="22"/>
      <c r="H15" s="22"/>
      <c r="I15" s="41"/>
      <c r="J15" s="3"/>
    </row>
    <row r="16" spans="1:10" ht="13.5" thickBot="1">
      <c r="A16" s="152">
        <v>2</v>
      </c>
      <c r="B16" s="140" t="str">
        <f>VLOOKUP(A16,'пр.взв.'!B6:E22,2,FALSE)</f>
        <v>ROZHKOV Maxim</v>
      </c>
      <c r="C16" s="142" t="str">
        <f>VLOOKUP(A16,'пр.взв.'!B6:E22,3,FALSE)</f>
        <v>1991 ms</v>
      </c>
      <c r="D16" s="154" t="str">
        <f>VLOOKUP(A16,'пр.взв.'!B6:E22,4,FALSE)</f>
        <v>RUS</v>
      </c>
      <c r="E16" s="22"/>
      <c r="F16" s="22"/>
      <c r="G16" s="22"/>
      <c r="H16" s="22"/>
      <c r="I16" s="35"/>
      <c r="J16" s="3"/>
    </row>
    <row r="17" spans="1:10" ht="12.75">
      <c r="A17" s="153"/>
      <c r="B17" s="141"/>
      <c r="C17" s="143"/>
      <c r="D17" s="155"/>
      <c r="E17" s="24"/>
      <c r="F17" s="22"/>
      <c r="G17" s="29"/>
      <c r="H17" s="26"/>
      <c r="I17" s="35"/>
      <c r="J17" s="3"/>
    </row>
    <row r="18" spans="1:10" ht="13.5" thickBot="1">
      <c r="A18" s="144">
        <v>6</v>
      </c>
      <c r="B18" s="156" t="str">
        <f>VLOOKUP(A18,'пр.взв.'!B6:E22,2,FALSE)</f>
        <v>DULMAEV Viktor</v>
      </c>
      <c r="C18" s="158" t="str">
        <f>VLOOKUP(A18,'пр.взв.'!B6:E22,3,FALSE)</f>
        <v>1986 ms</v>
      </c>
      <c r="D18" s="160" t="str">
        <f>VLOOKUP(A18,'пр.взв.'!B6:E22,4,FALSE)</f>
        <v>RUS</v>
      </c>
      <c r="E18" s="23"/>
      <c r="F18" s="25"/>
      <c r="G18" s="28"/>
      <c r="H18" s="26"/>
      <c r="I18" s="35"/>
      <c r="J18" s="3"/>
    </row>
    <row r="19" spans="1:10" ht="13.5" thickBot="1">
      <c r="A19" s="153"/>
      <c r="B19" s="157"/>
      <c r="C19" s="159"/>
      <c r="D19" s="161"/>
      <c r="E19" s="22"/>
      <c r="F19" s="26"/>
      <c r="G19" s="24"/>
      <c r="H19" s="30"/>
      <c r="I19" s="35"/>
      <c r="J19" s="3"/>
    </row>
    <row r="20" spans="1:8" ht="13.5" thickBot="1">
      <c r="A20" s="152">
        <v>4</v>
      </c>
      <c r="B20" s="140" t="str">
        <f>VLOOKUP(A20,'пр.взв.'!B6:E22,2,FALSE)</f>
        <v>RAZIN Sergey</v>
      </c>
      <c r="C20" s="142" t="str">
        <f>VLOOKUP(A20,'пр.взв.'!B6:E22,3,FALSE)</f>
        <v>1987 ms</v>
      </c>
      <c r="D20" s="154" t="str">
        <f>VLOOKUP(A20,'пр.взв.'!B6:E22,4,FALSE)</f>
        <v>RUS</v>
      </c>
      <c r="E20" s="22"/>
      <c r="F20" s="26"/>
      <c r="G20" s="23"/>
      <c r="H20" s="3"/>
    </row>
    <row r="21" spans="1:8" ht="12.75">
      <c r="A21" s="153"/>
      <c r="B21" s="141"/>
      <c r="C21" s="143"/>
      <c r="D21" s="155"/>
      <c r="E21" s="163" t="s">
        <v>18</v>
      </c>
      <c r="F21" s="27"/>
      <c r="G21" s="28"/>
      <c r="H21" s="26"/>
    </row>
    <row r="22" spans="1:8" ht="13.5" thickBot="1">
      <c r="A22" s="144">
        <v>8</v>
      </c>
      <c r="B22" s="146">
        <f>VLOOKUP(A22,'пр.взв.'!B6:E22,2,FALSE)</f>
        <v>0</v>
      </c>
      <c r="C22" s="148">
        <f>VLOOKUP(A22,'пр.взв.'!B6:E22,3,FALSE)</f>
        <v>0</v>
      </c>
      <c r="D22" s="150">
        <f>VLOOKUP(A22,'пр.взв.'!B6:E22,4,FALSE)</f>
        <v>0</v>
      </c>
      <c r="E22" s="164"/>
      <c r="F22" s="22"/>
      <c r="G22" s="29"/>
      <c r="H22" s="26"/>
    </row>
    <row r="23" spans="1:8" ht="13.5" thickBot="1">
      <c r="A23" s="145"/>
      <c r="B23" s="147"/>
      <c r="C23" s="149"/>
      <c r="D23" s="151"/>
      <c r="E23" s="22"/>
      <c r="F23" s="22"/>
      <c r="G23" s="29"/>
      <c r="H23" s="26"/>
    </row>
    <row r="26" ht="12.75">
      <c r="A26" s="10" t="s">
        <v>59</v>
      </c>
    </row>
    <row r="28" ht="12.75">
      <c r="B28" s="32"/>
    </row>
    <row r="29" ht="12.75">
      <c r="B29" s="33"/>
    </row>
    <row r="30" spans="2:8" ht="12.75">
      <c r="B30" s="33"/>
      <c r="C30" s="7"/>
      <c r="D30" s="7"/>
      <c r="E30" s="3"/>
      <c r="F30" s="3"/>
      <c r="G30" s="3"/>
      <c r="H30" s="3"/>
    </row>
    <row r="31" spans="2:8" ht="12.75">
      <c r="B31" s="34"/>
      <c r="C31" s="3"/>
      <c r="D31" s="3"/>
      <c r="E31" s="3"/>
      <c r="F31" s="3"/>
      <c r="G31" s="3"/>
      <c r="H31" s="3"/>
    </row>
    <row r="32" spans="3:13" ht="12.75">
      <c r="C32" s="3"/>
      <c r="D32" s="3"/>
      <c r="E32" s="3"/>
      <c r="F32" s="3"/>
      <c r="G32" s="3"/>
      <c r="I32" s="3"/>
      <c r="J32" s="3"/>
      <c r="K32" s="3"/>
      <c r="L32" s="3"/>
      <c r="M32" s="3"/>
    </row>
    <row r="33" spans="3:13" ht="12.75">
      <c r="C33" s="3"/>
      <c r="D33" s="3"/>
      <c r="E33" s="3"/>
      <c r="F33" s="3"/>
      <c r="G33" s="3"/>
      <c r="I33" s="3"/>
      <c r="J33" s="3"/>
      <c r="K33" s="3"/>
      <c r="L33" s="3"/>
      <c r="M33" s="3"/>
    </row>
    <row r="34" spans="3:13" ht="12.75">
      <c r="C34" s="3"/>
      <c r="D34" s="3"/>
      <c r="E34" s="3"/>
      <c r="F34" s="3"/>
      <c r="G34" s="3"/>
      <c r="I34" s="3"/>
      <c r="J34" s="3"/>
      <c r="K34" s="3"/>
      <c r="L34" s="3"/>
      <c r="M34" s="3"/>
    </row>
    <row r="35" spans="3:11" ht="12.75">
      <c r="C35" s="3"/>
      <c r="D35" s="3"/>
      <c r="I35" s="10"/>
      <c r="J35" s="10"/>
      <c r="K35" s="3"/>
    </row>
    <row r="36" spans="9:10" ht="12.75">
      <c r="I36" s="10"/>
      <c r="J36" s="10"/>
    </row>
    <row r="37" spans="2:11" ht="12.75">
      <c r="B37" s="16" t="str">
        <f>HYPERLINK('[2]реквизиты'!$A$8)</f>
        <v>Chiaf referee</v>
      </c>
      <c r="C37" s="11"/>
      <c r="D37" s="11"/>
      <c r="E37" s="11"/>
      <c r="F37" s="2"/>
      <c r="G37" s="2"/>
      <c r="H37" s="2"/>
      <c r="I37" s="17" t="str">
        <f>HYPERLINK('[4]реквизиты'!$G$8)</f>
        <v>A. Lebedev</v>
      </c>
      <c r="J37" s="11"/>
      <c r="K37" s="19" t="str">
        <f>HYPERLINK('[2]реквизиты'!$G$9)</f>
        <v>/RUS/</v>
      </c>
    </row>
    <row r="38" spans="2:11" ht="12.75">
      <c r="B38" s="11"/>
      <c r="C38" s="11"/>
      <c r="D38" s="11"/>
      <c r="E38" s="18"/>
      <c r="F38" s="3"/>
      <c r="G38" s="3"/>
      <c r="H38" s="3"/>
      <c r="I38" s="10"/>
      <c r="J38" s="11"/>
      <c r="K38" s="3"/>
    </row>
    <row r="39" spans="2:11" ht="12.75">
      <c r="B39" s="17" t="str">
        <f>HYPERLINK('[2]реквизиты'!$A$10)</f>
        <v>Chiaf  secretary</v>
      </c>
      <c r="D39" s="11"/>
      <c r="E39" s="20"/>
      <c r="F39" s="42"/>
      <c r="G39" s="2"/>
      <c r="H39" s="2"/>
      <c r="I39" s="17" t="str">
        <f>HYPERLINK('[4]реквизиты'!$G$10)</f>
        <v>A. Drokov</v>
      </c>
      <c r="J39" s="11"/>
      <c r="K39" s="21" t="str">
        <f>HYPERLINK('[2]реквизиты'!$G$11)</f>
        <v>/RUS/</v>
      </c>
    </row>
    <row r="40" spans="5:13" ht="12.75">
      <c r="E40" s="3"/>
      <c r="F40" s="3"/>
      <c r="G40" s="15"/>
      <c r="H40" s="15"/>
      <c r="I40" s="10"/>
      <c r="J40" s="84"/>
      <c r="K40" s="15"/>
      <c r="L40" s="36"/>
      <c r="M40" s="36"/>
    </row>
    <row r="41" spans="4:13" ht="12.75">
      <c r="D41" s="4"/>
      <c r="E41" s="3"/>
      <c r="F41" s="3"/>
      <c r="G41" s="15"/>
      <c r="H41" s="15"/>
      <c r="I41" s="15"/>
      <c r="J41" s="15"/>
      <c r="K41" s="15"/>
      <c r="M41" s="36"/>
    </row>
    <row r="42" spans="5:13" ht="12.75">
      <c r="E42" s="3"/>
      <c r="F42" s="3"/>
      <c r="G42" s="15"/>
      <c r="H42" s="15"/>
      <c r="I42" s="15"/>
      <c r="J42" s="15"/>
      <c r="K42" s="15"/>
      <c r="M42" s="36"/>
    </row>
    <row r="43" spans="5:13" ht="12.75">
      <c r="E43" s="3"/>
      <c r="F43" s="3"/>
      <c r="G43" s="15"/>
      <c r="H43" s="15"/>
      <c r="I43" s="15"/>
      <c r="J43" s="15"/>
      <c r="K43" s="15"/>
      <c r="L43" s="36"/>
      <c r="M43" s="36"/>
    </row>
  </sheetData>
  <sheetProtection/>
  <mergeCells count="39">
    <mergeCell ref="E21:E22"/>
    <mergeCell ref="E10:E11"/>
    <mergeCell ref="A4:B4"/>
    <mergeCell ref="C1:J1"/>
    <mergeCell ref="C2:J2"/>
    <mergeCell ref="C3:J3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15:B15"/>
    <mergeCell ref="A9:A10"/>
    <mergeCell ref="B9:B10"/>
    <mergeCell ref="C9:C10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B16:B17"/>
    <mergeCell ref="C16:C17"/>
    <mergeCell ref="A22:A23"/>
    <mergeCell ref="B22:B23"/>
    <mergeCell ref="C22:C23"/>
    <mergeCell ref="D22:D23"/>
    <mergeCell ref="A20:A21"/>
    <mergeCell ref="B20:B21"/>
    <mergeCell ref="C20:C21"/>
    <mergeCell ref="D20:D2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2">
      <selection activeCell="M7" sqref="M7"/>
    </sheetView>
  </sheetViews>
  <sheetFormatPr defaultColWidth="9.140625" defaultRowHeight="12.75"/>
  <sheetData>
    <row r="1" spans="1:8" ht="37.5" customHeight="1" thickBot="1">
      <c r="A1" s="177" t="str">
        <f>'[4]реквизиты'!$A$2</f>
        <v>Stage of the World  Cup - X International Sambo combat Tournament for general A.A.Aslakhanova prizes</v>
      </c>
      <c r="B1" s="178"/>
      <c r="C1" s="178"/>
      <c r="D1" s="178"/>
      <c r="E1" s="178"/>
      <c r="F1" s="178"/>
      <c r="G1" s="178"/>
      <c r="H1" s="179"/>
    </row>
    <row r="2" spans="1:8" ht="25.5" customHeight="1">
      <c r="A2" s="180" t="str">
        <f>'[4]реквизиты'!$A$3</f>
        <v>September 30 - October 02, 2011      Moscow /Russia/</v>
      </c>
      <c r="B2" s="180"/>
      <c r="C2" s="180"/>
      <c r="D2" s="180"/>
      <c r="E2" s="180"/>
      <c r="F2" s="180"/>
      <c r="G2" s="180"/>
      <c r="H2" s="180"/>
    </row>
    <row r="3" spans="1:8" ht="18">
      <c r="A3" s="181" t="s">
        <v>40</v>
      </c>
      <c r="B3" s="181"/>
      <c r="C3" s="181"/>
      <c r="D3" s="181"/>
      <c r="E3" s="181"/>
      <c r="F3" s="181"/>
      <c r="G3" s="181"/>
      <c r="H3" s="181"/>
    </row>
    <row r="4" spans="2:8" ht="18">
      <c r="B4" s="70"/>
      <c r="C4" s="182" t="str">
        <f>'пр.взв.'!A4</f>
        <v>Weight category 62  kg  </v>
      </c>
      <c r="D4" s="182"/>
      <c r="E4" s="182"/>
      <c r="F4" s="182"/>
      <c r="G4" s="182"/>
      <c r="H4" s="71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>
      <c r="A6" s="183" t="s">
        <v>37</v>
      </c>
      <c r="B6" s="175" t="str">
        <f>'пр.хода'!M6</f>
        <v>DULMAEV Viktor</v>
      </c>
      <c r="C6" s="175"/>
      <c r="D6" s="175"/>
      <c r="E6" s="175"/>
      <c r="F6" s="175"/>
      <c r="G6" s="175"/>
      <c r="H6" s="189" t="str">
        <f>'пр.хода'!C18</f>
        <v>1986 ms</v>
      </c>
      <c r="I6" s="71"/>
      <c r="J6" s="72">
        <v>6</v>
      </c>
    </row>
    <row r="7" spans="1:10" ht="18">
      <c r="A7" s="184"/>
      <c r="B7" s="176"/>
      <c r="C7" s="176"/>
      <c r="D7" s="176"/>
      <c r="E7" s="176"/>
      <c r="F7" s="176"/>
      <c r="G7" s="176"/>
      <c r="H7" s="172"/>
      <c r="I7" s="71"/>
      <c r="J7" s="72"/>
    </row>
    <row r="8" spans="1:10" ht="18">
      <c r="A8" s="184"/>
      <c r="B8" s="171" t="str">
        <f>'пр.хода'!N6</f>
        <v>RUS</v>
      </c>
      <c r="C8" s="171"/>
      <c r="D8" s="171"/>
      <c r="E8" s="171"/>
      <c r="F8" s="171"/>
      <c r="G8" s="171"/>
      <c r="H8" s="172"/>
      <c r="I8" s="71"/>
      <c r="J8" s="72"/>
    </row>
    <row r="9" spans="1:10" ht="18.75" thickBot="1">
      <c r="A9" s="185"/>
      <c r="B9" s="173"/>
      <c r="C9" s="173"/>
      <c r="D9" s="173"/>
      <c r="E9" s="173"/>
      <c r="F9" s="173"/>
      <c r="G9" s="173"/>
      <c r="H9" s="174"/>
      <c r="I9" s="71"/>
      <c r="J9" s="72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72"/>
    </row>
    <row r="11" spans="1:10" ht="18">
      <c r="A11" s="193" t="s">
        <v>38</v>
      </c>
      <c r="B11" s="175" t="str">
        <f>'пр.хода'!M8</f>
        <v>DOVLETOV Tirkesh</v>
      </c>
      <c r="C11" s="175"/>
      <c r="D11" s="175"/>
      <c r="E11" s="175"/>
      <c r="F11" s="175"/>
      <c r="G11" s="175"/>
      <c r="H11" s="189" t="str">
        <f>'пр.хода'!C10</f>
        <v>1992 msic</v>
      </c>
      <c r="I11" s="71"/>
      <c r="J11" s="72">
        <v>3</v>
      </c>
    </row>
    <row r="12" spans="1:10" ht="18">
      <c r="A12" s="194"/>
      <c r="B12" s="176"/>
      <c r="C12" s="176"/>
      <c r="D12" s="176"/>
      <c r="E12" s="176"/>
      <c r="F12" s="176"/>
      <c r="G12" s="176"/>
      <c r="H12" s="172"/>
      <c r="I12" s="71"/>
      <c r="J12" s="72"/>
    </row>
    <row r="13" spans="1:10" ht="18">
      <c r="A13" s="194"/>
      <c r="B13" s="171" t="str">
        <f>'пр.хода'!N8</f>
        <v>TKM</v>
      </c>
      <c r="C13" s="171"/>
      <c r="D13" s="171"/>
      <c r="E13" s="171"/>
      <c r="F13" s="171"/>
      <c r="G13" s="171"/>
      <c r="H13" s="172"/>
      <c r="I13" s="71"/>
      <c r="J13" s="72"/>
    </row>
    <row r="14" spans="1:10" ht="18.75" thickBot="1">
      <c r="A14" s="195"/>
      <c r="B14" s="173"/>
      <c r="C14" s="173"/>
      <c r="D14" s="173"/>
      <c r="E14" s="173"/>
      <c r="F14" s="173"/>
      <c r="G14" s="173"/>
      <c r="H14" s="174"/>
      <c r="I14" s="71"/>
      <c r="J14" s="72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18">
      <c r="A16" s="186" t="s">
        <v>39</v>
      </c>
      <c r="B16" s="175" t="str">
        <f>'пр.хода'!M10</f>
        <v>RAZIN Sergey</v>
      </c>
      <c r="C16" s="175"/>
      <c r="D16" s="175"/>
      <c r="E16" s="175"/>
      <c r="F16" s="175"/>
      <c r="G16" s="175"/>
      <c r="H16" s="189" t="str">
        <f>'пр.хода'!C20</f>
        <v>1987 ms</v>
      </c>
      <c r="I16" s="71"/>
      <c r="J16" s="72">
        <v>4</v>
      </c>
    </row>
    <row r="17" spans="1:10" ht="18">
      <c r="A17" s="187"/>
      <c r="B17" s="176"/>
      <c r="C17" s="176"/>
      <c r="D17" s="176"/>
      <c r="E17" s="176"/>
      <c r="F17" s="176"/>
      <c r="G17" s="176"/>
      <c r="H17" s="172"/>
      <c r="I17" s="71"/>
      <c r="J17" s="72"/>
    </row>
    <row r="18" spans="1:10" ht="18">
      <c r="A18" s="187"/>
      <c r="B18" s="171" t="str">
        <f>'пр.хода'!N10</f>
        <v>RUS</v>
      </c>
      <c r="C18" s="171"/>
      <c r="D18" s="171"/>
      <c r="E18" s="171"/>
      <c r="F18" s="171"/>
      <c r="G18" s="171"/>
      <c r="H18" s="172"/>
      <c r="I18" s="71"/>
      <c r="J18" s="72"/>
    </row>
    <row r="19" spans="1:10" ht="18.75" thickBot="1">
      <c r="A19" s="188"/>
      <c r="B19" s="173"/>
      <c r="C19" s="173"/>
      <c r="D19" s="173"/>
      <c r="E19" s="173"/>
      <c r="F19" s="173"/>
      <c r="G19" s="173"/>
      <c r="H19" s="174"/>
      <c r="I19" s="71"/>
      <c r="J19" s="72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8">
      <c r="A21" s="186" t="s">
        <v>39</v>
      </c>
      <c r="B21" s="175" t="e">
        <f>VLOOKUP(J21,'[3]пр.взв.'!B2:F85,2,FALSE)</f>
        <v>#N/A</v>
      </c>
      <c r="C21" s="175"/>
      <c r="D21" s="175"/>
      <c r="E21" s="175"/>
      <c r="F21" s="175"/>
      <c r="G21" s="175"/>
      <c r="H21" s="189" t="e">
        <f>VLOOKUP(J21,'[3]пр.взв.'!B2:F85,3,FALSE)</f>
        <v>#N/A</v>
      </c>
      <c r="I21" s="71"/>
      <c r="J21" s="72">
        <v>0</v>
      </c>
    </row>
    <row r="22" spans="1:10" ht="18">
      <c r="A22" s="187"/>
      <c r="B22" s="176"/>
      <c r="C22" s="176"/>
      <c r="D22" s="176"/>
      <c r="E22" s="176"/>
      <c r="F22" s="176"/>
      <c r="G22" s="176"/>
      <c r="H22" s="172"/>
      <c r="I22" s="71"/>
      <c r="J22" s="72"/>
    </row>
    <row r="23" spans="1:9" ht="18">
      <c r="A23" s="187"/>
      <c r="B23" s="171" t="e">
        <f>VLOOKUP(J21,'[3]пр.взв.'!B2:F85,4,FALSE)</f>
        <v>#N/A</v>
      </c>
      <c r="C23" s="171"/>
      <c r="D23" s="171"/>
      <c r="E23" s="171"/>
      <c r="F23" s="171"/>
      <c r="G23" s="171"/>
      <c r="H23" s="172"/>
      <c r="I23" s="71"/>
    </row>
    <row r="24" spans="1:9" ht="18.75" thickBot="1">
      <c r="A24" s="188"/>
      <c r="B24" s="173"/>
      <c r="C24" s="173"/>
      <c r="D24" s="173"/>
      <c r="E24" s="173"/>
      <c r="F24" s="173"/>
      <c r="G24" s="173"/>
      <c r="H24" s="174"/>
      <c r="I24" s="71"/>
    </row>
    <row r="25" spans="1:8" ht="18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41</v>
      </c>
      <c r="B26" s="71"/>
      <c r="C26" s="71"/>
      <c r="D26" s="71"/>
      <c r="E26" s="71"/>
      <c r="F26" s="71"/>
      <c r="G26" s="71"/>
      <c r="H26" s="71"/>
    </row>
    <row r="27" ht="13.5" thickBot="1"/>
    <row r="28" spans="1:10" ht="12.75">
      <c r="A28" s="190" t="e">
        <f>VLOOKUP(J28,'[3]пр.взв.'!B7:F70,5,FALSE)</f>
        <v>#N/A</v>
      </c>
      <c r="B28" s="191"/>
      <c r="C28" s="191"/>
      <c r="D28" s="191"/>
      <c r="E28" s="191"/>
      <c r="F28" s="191"/>
      <c r="G28" s="191"/>
      <c r="H28" s="189"/>
      <c r="J28">
        <v>0</v>
      </c>
    </row>
    <row r="29" spans="1:8" ht="13.5" thickBot="1">
      <c r="A29" s="192"/>
      <c r="B29" s="173"/>
      <c r="C29" s="173"/>
      <c r="D29" s="173"/>
      <c r="E29" s="173"/>
      <c r="F29" s="173"/>
      <c r="G29" s="173"/>
      <c r="H29" s="174"/>
    </row>
    <row r="32" spans="1:8" ht="18">
      <c r="A32" s="71" t="s">
        <v>42</v>
      </c>
      <c r="B32" s="71"/>
      <c r="C32" s="71"/>
      <c r="D32" s="71"/>
      <c r="E32" s="71"/>
      <c r="F32" s="71"/>
      <c r="G32" s="71"/>
      <c r="H32" s="71"/>
    </row>
    <row r="33" spans="1:8" ht="18">
      <c r="A33" s="71"/>
      <c r="B33" s="71"/>
      <c r="C33" s="71"/>
      <c r="D33" s="71"/>
      <c r="E33" s="71"/>
      <c r="F33" s="71"/>
      <c r="G33" s="71"/>
      <c r="H33" s="71"/>
    </row>
    <row r="34" spans="1:8" ht="18">
      <c r="A34" s="71"/>
      <c r="B34" s="71"/>
      <c r="C34" s="71"/>
      <c r="D34" s="71"/>
      <c r="E34" s="71"/>
      <c r="F34" s="71"/>
      <c r="G34" s="71"/>
      <c r="H34" s="71"/>
    </row>
    <row r="35" spans="1:8" ht="18">
      <c r="A35" s="73"/>
      <c r="B35" s="73"/>
      <c r="C35" s="73"/>
      <c r="D35" s="73"/>
      <c r="E35" s="73"/>
      <c r="F35" s="73"/>
      <c r="G35" s="73"/>
      <c r="H35" s="73"/>
    </row>
    <row r="36" spans="1:8" ht="18">
      <c r="A36" s="74"/>
      <c r="B36" s="74"/>
      <c r="C36" s="74"/>
      <c r="D36" s="74"/>
      <c r="E36" s="74"/>
      <c r="F36" s="74"/>
      <c r="G36" s="74"/>
      <c r="H36" s="74"/>
    </row>
    <row r="37" spans="1:8" ht="18">
      <c r="A37" s="73"/>
      <c r="B37" s="73"/>
      <c r="C37" s="73"/>
      <c r="D37" s="73"/>
      <c r="E37" s="73"/>
      <c r="F37" s="73"/>
      <c r="G37" s="73"/>
      <c r="H37" s="73"/>
    </row>
    <row r="38" spans="1:8" ht="18">
      <c r="A38" s="75"/>
      <c r="B38" s="75"/>
      <c r="C38" s="75"/>
      <c r="D38" s="75"/>
      <c r="E38" s="75"/>
      <c r="F38" s="75"/>
      <c r="G38" s="75"/>
      <c r="H38" s="75"/>
    </row>
    <row r="39" spans="1:8" ht="18">
      <c r="A39" s="73"/>
      <c r="B39" s="73"/>
      <c r="C39" s="73"/>
      <c r="D39" s="73"/>
      <c r="E39" s="73"/>
      <c r="F39" s="73"/>
      <c r="G39" s="73"/>
      <c r="H39" s="73"/>
    </row>
    <row r="40" spans="1:8" ht="18">
      <c r="A40" s="75"/>
      <c r="B40" s="75"/>
      <c r="C40" s="75"/>
      <c r="D40" s="75"/>
      <c r="E40" s="75"/>
      <c r="F40" s="75"/>
      <c r="G40" s="75"/>
      <c r="H40" s="75"/>
    </row>
  </sheetData>
  <sheetProtection/>
  <mergeCells count="21">
    <mergeCell ref="H11:H12"/>
    <mergeCell ref="B6:G7"/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B13:H14"/>
    <mergeCell ref="B16:G17"/>
    <mergeCell ref="B18:H19"/>
    <mergeCell ref="A1:H1"/>
    <mergeCell ref="A2:H2"/>
    <mergeCell ref="A3:H3"/>
    <mergeCell ref="C4:G4"/>
    <mergeCell ref="A6:A9"/>
    <mergeCell ref="A16:A19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36"/>
  <sheetViews>
    <sheetView zoomScale="85" zoomScaleNormal="85" zoomScalePageLayoutView="0" workbookViewId="0" topLeftCell="A4">
      <selection activeCell="N29" sqref="N29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3:12" ht="22.5" customHeight="1" thickBot="1">
      <c r="C1" s="232" t="s">
        <v>16</v>
      </c>
      <c r="D1" s="232"/>
      <c r="E1" s="232"/>
      <c r="F1" s="232"/>
      <c r="G1" s="232"/>
      <c r="H1" s="232"/>
      <c r="I1" s="232"/>
      <c r="J1" s="232"/>
      <c r="K1" s="232"/>
      <c r="L1" s="232"/>
    </row>
    <row r="2" spans="2:13" ht="57" customHeight="1" thickBot="1">
      <c r="B2" s="80"/>
      <c r="C2" s="219" t="str">
        <f>HYPERLINK('[4]реквизиты'!$A$2)</f>
        <v>Stage of the World  Cup - X International Sambo combat Tournament for general A.A.Aslakhanova prizes</v>
      </c>
      <c r="D2" s="220"/>
      <c r="E2" s="220"/>
      <c r="F2" s="220"/>
      <c r="G2" s="220"/>
      <c r="H2" s="220"/>
      <c r="I2" s="220"/>
      <c r="J2" s="220"/>
      <c r="K2" s="220"/>
      <c r="L2" s="221"/>
      <c r="M2" s="10"/>
    </row>
    <row r="3" spans="2:13" ht="26.25" customHeight="1" thickBot="1">
      <c r="B3" s="168" t="str">
        <f>HYPERLINK('[4]реквизиты'!$A$3)</f>
        <v>September 30 - October 02, 2011      Moscow /Russia/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2:14" ht="27.75" customHeight="1" thickBot="1">
      <c r="B4" s="59"/>
      <c r="C4" s="210" t="str">
        <f>HYPERLINK('пр.взв.'!$A$4)</f>
        <v>Weight category 62  kg  </v>
      </c>
      <c r="D4" s="211"/>
      <c r="E4" s="211"/>
      <c r="F4" s="211"/>
      <c r="G4" s="211"/>
      <c r="H4" s="211"/>
      <c r="I4" s="211"/>
      <c r="J4" s="211"/>
      <c r="K4" s="211"/>
      <c r="L4" s="212"/>
      <c r="M4" s="59"/>
      <c r="N4" s="59"/>
    </row>
    <row r="5" spans="1:15" ht="24" customHeight="1" thickBot="1">
      <c r="A5" s="47" t="s">
        <v>9</v>
      </c>
      <c r="N5" s="48"/>
      <c r="O5" s="48"/>
    </row>
    <row r="6" spans="1:15" ht="12.75" customHeight="1" thickBot="1">
      <c r="A6" s="244">
        <v>1</v>
      </c>
      <c r="B6" s="246" t="str">
        <f>VLOOKUP(A6,'пр.взв.'!B7:E22,2,FALSE)</f>
        <v>GAZIMAGOMEDOV Mahach</v>
      </c>
      <c r="C6" s="142" t="str">
        <f>VLOOKUP(A6,'пр.взв.'!B7:E22,3,FALSE)</f>
        <v>1989 cms</v>
      </c>
      <c r="D6" s="154" t="str">
        <f>VLOOKUP(A6,'пр.взв.'!B7:E22,4,FALSE)</f>
        <v>RUS</v>
      </c>
      <c r="K6" s="240">
        <v>1</v>
      </c>
      <c r="L6" s="242">
        <f>I14</f>
        <v>6</v>
      </c>
      <c r="M6" s="243" t="str">
        <f>VLOOKUP(L6,'пр.взв.'!B7:E22,2,FALSE)</f>
        <v>DULMAEV Viktor</v>
      </c>
      <c r="N6" s="228" t="str">
        <f>VLOOKUP(L6,'пр.взв.'!B7:E22,4,FALSE)</f>
        <v>RUS</v>
      </c>
      <c r="O6" s="48"/>
    </row>
    <row r="7" spans="1:15" ht="12.75" customHeight="1">
      <c r="A7" s="245"/>
      <c r="B7" s="247"/>
      <c r="C7" s="143"/>
      <c r="D7" s="155"/>
      <c r="E7" s="213">
        <v>5</v>
      </c>
      <c r="K7" s="241"/>
      <c r="L7" s="218"/>
      <c r="M7" s="227"/>
      <c r="N7" s="223"/>
      <c r="O7" s="48"/>
    </row>
    <row r="8" spans="1:15" ht="12.75" customHeight="1" thickBot="1">
      <c r="A8" s="204">
        <v>5</v>
      </c>
      <c r="B8" s="250" t="str">
        <f>VLOOKUP(A8,'пр.взв.'!B7:E22,2,FALSE)</f>
        <v>SALIKOV Aleksandr</v>
      </c>
      <c r="C8" s="158" t="str">
        <f>VLOOKUP(A8,'пр.взв.'!B7:E22,3,FALSE)</f>
        <v>1988 ms</v>
      </c>
      <c r="D8" s="160" t="str">
        <f>VLOOKUP(A8,'пр.взв.'!B7:E22,4,FALSE)</f>
        <v>RUS</v>
      </c>
      <c r="E8" s="214"/>
      <c r="F8" s="7"/>
      <c r="G8" s="35"/>
      <c r="K8" s="229">
        <v>2</v>
      </c>
      <c r="L8" s="217">
        <v>3</v>
      </c>
      <c r="M8" s="226" t="str">
        <f>VLOOKUP(L8,'пр.взв.'!B7:E22,2,FALSE)</f>
        <v>DOVLETOV Tirkesh</v>
      </c>
      <c r="N8" s="222" t="str">
        <f>VLOOKUP(L8,'пр.взв.'!B7:E22,4,FALSE)</f>
        <v>TKM</v>
      </c>
      <c r="O8" s="48"/>
    </row>
    <row r="9" spans="1:15" ht="12.75" customHeight="1" thickBot="1">
      <c r="A9" s="205"/>
      <c r="B9" s="251"/>
      <c r="C9" s="159"/>
      <c r="D9" s="161"/>
      <c r="F9" s="3"/>
      <c r="G9" s="198">
        <v>3</v>
      </c>
      <c r="K9" s="230"/>
      <c r="L9" s="231"/>
      <c r="M9" s="227"/>
      <c r="N9" s="223"/>
      <c r="O9" s="48"/>
    </row>
    <row r="10" spans="1:15" ht="12.75" customHeight="1" thickBot="1">
      <c r="A10" s="244">
        <v>3</v>
      </c>
      <c r="B10" s="246" t="str">
        <f>VLOOKUP(A10,'пр.взв.'!B7:E22,2,FALSE)</f>
        <v>DOVLETOV Tirkesh</v>
      </c>
      <c r="C10" s="142" t="str">
        <f>VLOOKUP(A10,'пр.взв.'!B7:E22,3,FALSE)</f>
        <v>1992 msic</v>
      </c>
      <c r="D10" s="154" t="str">
        <f>VLOOKUP(A10,'пр.взв.'!B7:E22,4,FALSE)</f>
        <v>TKM</v>
      </c>
      <c r="F10" s="3"/>
      <c r="G10" s="199"/>
      <c r="H10" s="32"/>
      <c r="K10" s="224">
        <v>3</v>
      </c>
      <c r="L10" s="217">
        <f>C28</f>
        <v>4</v>
      </c>
      <c r="M10" s="226" t="str">
        <f>VLOOKUP(L10,'пр.взв.'!B7:E22,2,FALSE)</f>
        <v>RAZIN Sergey</v>
      </c>
      <c r="N10" s="222" t="str">
        <f>VLOOKUP(L10,'пр.взв.'!B7:E22,4,FALSE)</f>
        <v>RUS</v>
      </c>
      <c r="O10" s="48"/>
    </row>
    <row r="11" spans="1:15" ht="12.75" customHeight="1">
      <c r="A11" s="245"/>
      <c r="B11" s="247"/>
      <c r="C11" s="143"/>
      <c r="D11" s="155"/>
      <c r="E11" s="213">
        <v>3</v>
      </c>
      <c r="F11" s="2"/>
      <c r="G11" s="35"/>
      <c r="H11" s="33"/>
      <c r="K11" s="225"/>
      <c r="L11" s="218"/>
      <c r="M11" s="227"/>
      <c r="N11" s="223"/>
      <c r="O11" s="48"/>
    </row>
    <row r="12" spans="1:15" ht="12.75" customHeight="1" thickBot="1">
      <c r="A12" s="204">
        <v>7</v>
      </c>
      <c r="B12" s="206">
        <f>VLOOKUP(A12,'пр.взв.'!B7:E22,2,FALSE)</f>
        <v>0</v>
      </c>
      <c r="C12" s="148">
        <f>VLOOKUP(A12,'пр.взв.'!B7:E22,3,FALSE)</f>
        <v>0</v>
      </c>
      <c r="D12" s="150">
        <f>VLOOKUP(A12,'пр.взв.'!B7:E22,4,FALSE)</f>
        <v>0</v>
      </c>
      <c r="E12" s="214"/>
      <c r="G12" s="3"/>
      <c r="H12" s="33"/>
      <c r="K12" s="215">
        <v>4</v>
      </c>
      <c r="L12" s="217">
        <v>5</v>
      </c>
      <c r="M12" s="226" t="str">
        <f>VLOOKUP(L12,'пр.взв.'!B7:E22,2,FALSE)</f>
        <v>SALIKOV Aleksandr</v>
      </c>
      <c r="N12" s="222" t="str">
        <f>VLOOKUP(L12,'пр.взв.'!B7:E22,4,FALSE)</f>
        <v>RUS</v>
      </c>
      <c r="O12" s="48"/>
    </row>
    <row r="13" spans="1:15" ht="12.75" customHeight="1" thickBot="1">
      <c r="A13" s="205"/>
      <c r="B13" s="207"/>
      <c r="C13" s="149"/>
      <c r="D13" s="151"/>
      <c r="G13" s="3"/>
      <c r="H13" s="33"/>
      <c r="K13" s="216"/>
      <c r="L13" s="218"/>
      <c r="M13" s="227"/>
      <c r="N13" s="223"/>
      <c r="O13" s="48"/>
    </row>
    <row r="14" spans="1:15" ht="12" customHeight="1">
      <c r="A14" s="248" t="s">
        <v>10</v>
      </c>
      <c r="B14" s="55"/>
      <c r="C14" s="58"/>
      <c r="D14" s="58"/>
      <c r="G14" s="3"/>
      <c r="H14" s="33"/>
      <c r="I14" s="208">
        <v>6</v>
      </c>
      <c r="K14" s="233" t="s">
        <v>58</v>
      </c>
      <c r="L14" s="239">
        <v>1</v>
      </c>
      <c r="M14" s="226" t="str">
        <f>VLOOKUP(L14,'пр.взв.'!B7:E22,2,FALSE)</f>
        <v>GAZIMAGOMEDOV Mahach</v>
      </c>
      <c r="N14" s="222" t="str">
        <f>VLOOKUP(L14,'пр.взв.'!B7:E22,4,FALSE)</f>
        <v>RUS</v>
      </c>
      <c r="O14" s="48"/>
    </row>
    <row r="15" spans="1:15" ht="12" customHeight="1" thickBot="1">
      <c r="A15" s="249"/>
      <c r="B15" s="55"/>
      <c r="C15" s="58"/>
      <c r="D15" s="58"/>
      <c r="G15" s="3"/>
      <c r="H15" s="33"/>
      <c r="I15" s="209"/>
      <c r="K15" s="238"/>
      <c r="L15" s="218"/>
      <c r="M15" s="227"/>
      <c r="N15" s="223"/>
      <c r="O15" s="48"/>
    </row>
    <row r="16" spans="1:15" ht="12.75" customHeight="1" thickBot="1">
      <c r="A16" s="244">
        <v>2</v>
      </c>
      <c r="B16" s="246" t="str">
        <f>VLOOKUP(A16,'пр.взв.'!B7:E22,2,FALSE)</f>
        <v>ROZHKOV Maxim</v>
      </c>
      <c r="C16" s="142" t="str">
        <f>VLOOKUP(A16,'пр.взв.'!B7:E22,3,FALSE)</f>
        <v>1991 ms</v>
      </c>
      <c r="D16" s="154" t="str">
        <f>VLOOKUP(A16,'пр.взв.'!B7:E22,4,FALSE)</f>
        <v>RUS</v>
      </c>
      <c r="G16" s="3"/>
      <c r="H16" s="33"/>
      <c r="K16" s="233" t="s">
        <v>58</v>
      </c>
      <c r="L16" s="217">
        <v>2</v>
      </c>
      <c r="M16" s="226" t="str">
        <f>VLOOKUP(L16,'пр.взв.'!B7:E22,2,FALSE)</f>
        <v>ROZHKOV Maxim</v>
      </c>
      <c r="N16" s="222" t="str">
        <f>VLOOKUP(L16,'пр.взв.'!B7:E22,4,FALSE)</f>
        <v>RUS</v>
      </c>
      <c r="O16" s="48"/>
    </row>
    <row r="17" spans="1:15" ht="12.75" customHeight="1" thickBot="1">
      <c r="A17" s="245"/>
      <c r="B17" s="247"/>
      <c r="C17" s="143"/>
      <c r="D17" s="155"/>
      <c r="E17" s="196">
        <v>6</v>
      </c>
      <c r="G17" s="3"/>
      <c r="H17" s="33"/>
      <c r="K17" s="234"/>
      <c r="L17" s="235"/>
      <c r="M17" s="236"/>
      <c r="N17" s="237"/>
      <c r="O17" s="48"/>
    </row>
    <row r="18" spans="1:11" ht="12.75" customHeight="1" thickBot="1">
      <c r="A18" s="204">
        <v>6</v>
      </c>
      <c r="B18" s="250" t="str">
        <f>VLOOKUP(A18,'пр.взв.'!B7:E22,2,FALSE)</f>
        <v>DULMAEV Viktor</v>
      </c>
      <c r="C18" s="158" t="str">
        <f>VLOOKUP(A18,'пр.взв.'!B7:E22,3,FALSE)</f>
        <v>1986 ms</v>
      </c>
      <c r="D18" s="160" t="str">
        <f>VLOOKUP(A18,'пр.взв.'!B7:E22,4,FALSE)</f>
        <v>RUS</v>
      </c>
      <c r="E18" s="197"/>
      <c r="F18" s="7"/>
      <c r="G18" s="35"/>
      <c r="H18" s="33"/>
      <c r="K18" s="48"/>
    </row>
    <row r="19" spans="1:11" ht="12.75" customHeight="1" thickBot="1">
      <c r="A19" s="205"/>
      <c r="B19" s="251"/>
      <c r="C19" s="159"/>
      <c r="D19" s="161"/>
      <c r="F19" s="3"/>
      <c r="G19" s="198">
        <v>6</v>
      </c>
      <c r="H19" s="34"/>
      <c r="K19" s="48"/>
    </row>
    <row r="20" spans="1:11" ht="12.75" customHeight="1" thickBot="1">
      <c r="A20" s="244">
        <v>4</v>
      </c>
      <c r="B20" s="246" t="str">
        <f>VLOOKUP(A20,'пр.взв.'!B7:E22,2,FALSE)</f>
        <v>RAZIN Sergey</v>
      </c>
      <c r="C20" s="142" t="str">
        <f>VLOOKUP(A20,'пр.взв.'!B7:E22,3,FALSE)</f>
        <v>1987 ms</v>
      </c>
      <c r="D20" s="154" t="str">
        <f>VLOOKUP(A20,'пр.взв.'!B7:E22,4,FALSE)</f>
        <v>RUS</v>
      </c>
      <c r="F20" s="3"/>
      <c r="G20" s="199"/>
      <c r="H20" s="3"/>
      <c r="K20" s="48"/>
    </row>
    <row r="21" spans="1:11" ht="13.5" customHeight="1">
      <c r="A21" s="245"/>
      <c r="B21" s="247"/>
      <c r="C21" s="143"/>
      <c r="D21" s="155"/>
      <c r="E21" s="196">
        <v>4</v>
      </c>
      <c r="F21" s="2"/>
      <c r="G21" s="35"/>
      <c r="H21" s="3"/>
      <c r="K21" s="48"/>
    </row>
    <row r="22" spans="1:15" ht="12.75" customHeight="1" thickBot="1">
      <c r="A22" s="204">
        <v>8</v>
      </c>
      <c r="B22" s="206">
        <f>VLOOKUP(A22,'пр.взв.'!B7:E22,2,FALSE)</f>
        <v>0</v>
      </c>
      <c r="C22" s="148">
        <f>VLOOKUP(A22,'пр.взв.'!B7:E22,3,FALSE)</f>
        <v>0</v>
      </c>
      <c r="D22" s="150">
        <f>VLOOKUP(A22,'пр.взв.'!B7:E22,4,FALSE)</f>
        <v>0</v>
      </c>
      <c r="E22" s="197"/>
      <c r="G22" s="3"/>
      <c r="H22" s="3"/>
      <c r="N22" s="48"/>
      <c r="O22" s="48"/>
    </row>
    <row r="23" spans="1:15" ht="13.5" customHeight="1" thickBot="1">
      <c r="A23" s="205"/>
      <c r="B23" s="207"/>
      <c r="C23" s="149"/>
      <c r="D23" s="151"/>
      <c r="E23" s="57"/>
      <c r="G23" s="3"/>
      <c r="H23" s="3"/>
      <c r="N23" s="48"/>
      <c r="O23" s="48"/>
    </row>
    <row r="24" spans="1:11" ht="28.5" customHeight="1">
      <c r="A24" s="50" t="s">
        <v>26</v>
      </c>
      <c r="F24" s="50"/>
      <c r="G24" s="3"/>
      <c r="H24" s="3"/>
      <c r="I24" s="3"/>
      <c r="J24" s="3"/>
      <c r="K24" s="3"/>
    </row>
    <row r="25" spans="1:10" ht="13.5" customHeight="1" thickBot="1">
      <c r="A25" s="76"/>
      <c r="B25" s="76"/>
      <c r="C25" s="76"/>
      <c r="D25" s="76"/>
      <c r="F25" s="77"/>
      <c r="G25" s="77"/>
      <c r="H25" s="77"/>
      <c r="J25" s="77"/>
    </row>
    <row r="26" spans="1:8" ht="13.5" customHeight="1">
      <c r="A26" s="200">
        <v>5</v>
      </c>
      <c r="H26" s="3"/>
    </row>
    <row r="27" spans="1:8" ht="12.75" customHeight="1" thickBot="1">
      <c r="A27" s="201"/>
      <c r="B27" s="32"/>
      <c r="H27" s="3"/>
    </row>
    <row r="28" spans="2:8" ht="12.75" customHeight="1">
      <c r="B28" s="33"/>
      <c r="C28" s="202">
        <v>4</v>
      </c>
      <c r="H28" s="3"/>
    </row>
    <row r="29" spans="2:8" ht="12.75" customHeight="1" thickBot="1">
      <c r="B29" s="33"/>
      <c r="C29" s="203"/>
      <c r="H29" s="3"/>
    </row>
    <row r="30" spans="1:8" ht="13.5" customHeight="1">
      <c r="A30" s="200">
        <v>4</v>
      </c>
      <c r="B30" s="34"/>
      <c r="H30" s="3"/>
    </row>
    <row r="31" spans="1:8" ht="13.5" thickBot="1">
      <c r="A31" s="201"/>
      <c r="H31" s="3"/>
    </row>
    <row r="32" ht="12.75">
      <c r="F32" s="82"/>
    </row>
    <row r="33" spans="1:9" ht="12.75">
      <c r="A33" s="16" t="str">
        <f>HYPERLINK('[2]реквизиты'!$A$8)</f>
        <v>Chiaf referee</v>
      </c>
      <c r="B33" s="11"/>
      <c r="C33" s="11"/>
      <c r="D33" s="11"/>
      <c r="E33" s="3"/>
      <c r="F33" s="83" t="str">
        <f>HYPERLINK('[4]реквизиты'!$G$8)</f>
        <v>A. Lebedev</v>
      </c>
      <c r="G33" s="51"/>
      <c r="I33" s="19" t="str">
        <f>HYPERLINK('[2]реквизиты'!$G$9)</f>
        <v>/RUS/</v>
      </c>
    </row>
    <row r="34" spans="1:7" ht="12.75">
      <c r="A34" s="11"/>
      <c r="B34" s="11"/>
      <c r="C34" s="11"/>
      <c r="D34" s="11"/>
      <c r="E34" s="3"/>
      <c r="F34" s="81"/>
      <c r="G34" s="51"/>
    </row>
    <row r="35" spans="1:9" ht="12.75">
      <c r="A35" s="17" t="str">
        <f>HYPERLINK('[2]реквизиты'!$A$10)</f>
        <v>Chiaf  secretary</v>
      </c>
      <c r="C35" s="11"/>
      <c r="D35" s="11"/>
      <c r="E35" s="17"/>
      <c r="F35" s="83" t="str">
        <f>HYPERLINK('[4]реквизиты'!$G$10)</f>
        <v>A. Drokov</v>
      </c>
      <c r="G35" s="51"/>
      <c r="I35" s="21" t="str">
        <f>HYPERLINK('[2]реквизиты'!$G$11)</f>
        <v>/RUS/</v>
      </c>
    </row>
    <row r="36" ht="12.75">
      <c r="F36" s="79"/>
    </row>
  </sheetData>
  <sheetProtection/>
  <mergeCells count="71">
    <mergeCell ref="B20:B21"/>
    <mergeCell ref="B18:B19"/>
    <mergeCell ref="C18:C19"/>
    <mergeCell ref="D18:D19"/>
    <mergeCell ref="B16:B17"/>
    <mergeCell ref="A20:A21"/>
    <mergeCell ref="C20:C21"/>
    <mergeCell ref="D20:D21"/>
    <mergeCell ref="A12:A13"/>
    <mergeCell ref="B12:B13"/>
    <mergeCell ref="C12:C13"/>
    <mergeCell ref="A16:A17"/>
    <mergeCell ref="C16:C17"/>
    <mergeCell ref="D16:D17"/>
    <mergeCell ref="A6:A7"/>
    <mergeCell ref="B6:B7"/>
    <mergeCell ref="C6:C7"/>
    <mergeCell ref="A14:A15"/>
    <mergeCell ref="B8:B9"/>
    <mergeCell ref="C8:C9"/>
    <mergeCell ref="A8:A9"/>
    <mergeCell ref="A10:A11"/>
    <mergeCell ref="B10:B11"/>
    <mergeCell ref="C10:C11"/>
    <mergeCell ref="M12:M13"/>
    <mergeCell ref="N12:N13"/>
    <mergeCell ref="M8:M9"/>
    <mergeCell ref="N8:N9"/>
    <mergeCell ref="K6:K7"/>
    <mergeCell ref="L6:L7"/>
    <mergeCell ref="M6:M7"/>
    <mergeCell ref="C1:L1"/>
    <mergeCell ref="D12:D13"/>
    <mergeCell ref="N14:N15"/>
    <mergeCell ref="K16:K17"/>
    <mergeCell ref="L16:L17"/>
    <mergeCell ref="M16:M17"/>
    <mergeCell ref="N16:N17"/>
    <mergeCell ref="K14:K15"/>
    <mergeCell ref="M14:M15"/>
    <mergeCell ref="L14:L15"/>
    <mergeCell ref="B3:M3"/>
    <mergeCell ref="C2:L2"/>
    <mergeCell ref="D6:D7"/>
    <mergeCell ref="N10:N11"/>
    <mergeCell ref="K10:K11"/>
    <mergeCell ref="L10:L11"/>
    <mergeCell ref="M10:M11"/>
    <mergeCell ref="N6:N7"/>
    <mergeCell ref="K8:K9"/>
    <mergeCell ref="L8:L9"/>
    <mergeCell ref="I14:I15"/>
    <mergeCell ref="C4:L4"/>
    <mergeCell ref="E11:E12"/>
    <mergeCell ref="E7:E8"/>
    <mergeCell ref="G9:G10"/>
    <mergeCell ref="E17:E18"/>
    <mergeCell ref="D10:D11"/>
    <mergeCell ref="D8:D9"/>
    <mergeCell ref="K12:K13"/>
    <mergeCell ref="L12:L13"/>
    <mergeCell ref="E21:E22"/>
    <mergeCell ref="G19:G20"/>
    <mergeCell ref="A26:A27"/>
    <mergeCell ref="A30:A31"/>
    <mergeCell ref="C28:C29"/>
    <mergeCell ref="A18:A19"/>
    <mergeCell ref="A22:A23"/>
    <mergeCell ref="B22:B23"/>
    <mergeCell ref="C22:C23"/>
    <mergeCell ref="D22:D2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DOM</cp:lastModifiedBy>
  <cp:lastPrinted>2011-10-02T13:34:45Z</cp:lastPrinted>
  <dcterms:created xsi:type="dcterms:W3CDTF">1996-10-08T23:32:33Z</dcterms:created>
  <dcterms:modified xsi:type="dcterms:W3CDTF">2011-10-02T13:34:48Z</dcterms:modified>
  <cp:category/>
  <cp:version/>
  <cp:contentType/>
  <cp:contentStatus/>
</cp:coreProperties>
</file>