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<sst xmlns="http://schemas.openxmlformats.org/spreadsheetml/2006/main" count="364" uniqueCount="116">
  <si>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</si>
  <si>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</si>
  <si>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</si>
  <si>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</si>
  <si>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</si>
  <si>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</si>
  <si>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</si>
  <si>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</si>
  <si>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</si>
  <si>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</si>
  <si>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</si>
  <si>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</si>
  <si>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</si>
  <si>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</si>
  <si>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</si>
  <si>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</si>
  <si>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</si>
  <si>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</si>
  <si>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</si>
  <si>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</si>
  <si>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</si>
  <si>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</si>
  <si>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</si>
  <si>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</si>
  <si>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</si>
  <si>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</si>
  <si>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</si>
  <si>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</si>
  <si>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</si>
  <si>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</si>
  <si>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</si>
  <si>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</si>
  <si>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</si>
  <si>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</si>
  <si>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</si>
  <si>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</si>
  <si>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</si>
  <si>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</si>
  <si>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</si>
  <si>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</si>
  <si>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</si>
  <si>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</si>
  <si>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</si>
  <si>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</si>
  <si>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</si>
  <si>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</si>
  <si>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КОНДРАТЕНКО Ольга Сергеевна</t>
  </si>
  <si>
    <t>22.11.93 кмс</t>
  </si>
  <si>
    <t>МоскваС-70  МКС</t>
  </si>
  <si>
    <t>Юхарев СС Кобзев КА</t>
  </si>
  <si>
    <t>ТРУЩЕНКО Елизавета Викторовна</t>
  </si>
  <si>
    <t>18.06.92 кмс</t>
  </si>
  <si>
    <t>СФО Омская Омск МО</t>
  </si>
  <si>
    <t>Чекинская АЮ</t>
  </si>
  <si>
    <t>ЗАХАРОВА Инга Сергеевна</t>
  </si>
  <si>
    <t>02.06.94 кмс</t>
  </si>
  <si>
    <t>ПФО Нижегородская Кстово ПР</t>
  </si>
  <si>
    <t>Бойчук ИЮ</t>
  </si>
  <si>
    <t>ЗОТОВА Мария Михайловна</t>
  </si>
  <si>
    <t>10.11.92 кмс</t>
  </si>
  <si>
    <t>ДВФО Приморский Владивосток ПР</t>
  </si>
  <si>
    <t>Леонтьев ЮА Фалеева ОА</t>
  </si>
  <si>
    <t>БЫСТРЕМОВИЧ Ирина Викторовна</t>
  </si>
  <si>
    <t>20.01.92 мс</t>
  </si>
  <si>
    <t>Санкт-Петербург МО</t>
  </si>
  <si>
    <t>Еремина ЕП Никишов ВВ</t>
  </si>
  <si>
    <t>ЯКОВЛЕВА Юлия Геннадьевна</t>
  </si>
  <si>
    <t>10.03.93 кмс</t>
  </si>
  <si>
    <t>Иванова ЕГ Михайлов ДВ</t>
  </si>
  <si>
    <t>КОНКИНА Анастасия Александровна</t>
  </si>
  <si>
    <t>01.12.93 кмс</t>
  </si>
  <si>
    <t>ПФО Самарская Самара ВС</t>
  </si>
  <si>
    <t>Сараева АА</t>
  </si>
  <si>
    <t>ВАСИЛЬЕВА Маргарита Евгеньевна</t>
  </si>
  <si>
    <t>СФО р. Бурятия</t>
  </si>
  <si>
    <t>Санжиев ТШ Васильев ЕА</t>
  </si>
  <si>
    <t>ШКВАРУНЕЦ Мария Александровна</t>
  </si>
  <si>
    <t>20.03.93 кмс</t>
  </si>
  <si>
    <t>Москва С-70 МКС</t>
  </si>
  <si>
    <t>Нариманов ТА Ходырев АН</t>
  </si>
  <si>
    <t>МЕЖЕЦКАЯ Дарья Евгеньевна</t>
  </si>
  <si>
    <t>24.06.94 кмс</t>
  </si>
  <si>
    <t>ПФО Самарская Самара МО</t>
  </si>
  <si>
    <t xml:space="preserve">Герасмов ВМ </t>
  </si>
  <si>
    <t>ПОЛЫГАЛОВА Карина Александровна</t>
  </si>
  <si>
    <t>14.04.93 кмс</t>
  </si>
  <si>
    <t>Еремина ЕП Костылева НГ</t>
  </si>
  <si>
    <t>ШЕЛУДЯКОВА Марина Олеговна</t>
  </si>
  <si>
    <t>23.09.92 кмс</t>
  </si>
  <si>
    <t>СФО Алтайский Барнаул МО</t>
  </si>
  <si>
    <t>016952</t>
  </si>
  <si>
    <t>Тихонова СЛ</t>
  </si>
  <si>
    <t>КАЛИМУЛЛИНА Яна Ленардовна</t>
  </si>
  <si>
    <t>17.04.93 кмс</t>
  </si>
  <si>
    <t>ПФО Татарстан Казань МО</t>
  </si>
  <si>
    <t>Швейкин НГ</t>
  </si>
  <si>
    <t>в.к.       60           кг.</t>
  </si>
  <si>
    <t>СЗФО Псковская Псков МО</t>
  </si>
  <si>
    <t>1'26''</t>
  </si>
  <si>
    <t>2'58''</t>
  </si>
  <si>
    <t>40''</t>
  </si>
  <si>
    <t>3'20''</t>
  </si>
  <si>
    <t>3'9''</t>
  </si>
  <si>
    <t xml:space="preserve"> </t>
  </si>
  <si>
    <t>3'40''</t>
  </si>
  <si>
    <t>1'31''</t>
  </si>
  <si>
    <t>1'12''</t>
  </si>
  <si>
    <t>0'0''</t>
  </si>
  <si>
    <t>3^0</t>
  </si>
  <si>
    <t>1</t>
  </si>
  <si>
    <t>2</t>
  </si>
  <si>
    <t>3</t>
  </si>
  <si>
    <t>5-6</t>
  </si>
  <si>
    <t>7-8</t>
  </si>
  <si>
    <t>9-12</t>
  </si>
  <si>
    <t>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</si>
</sst>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42" applyNumberFormat="1" applyFont="1" applyBorder="1" applyAlignment="1" applyProtection="1">
      <alignment horizontal="center"/>
      <protection/>
    </xf>
    <xf numFmtId="0" fontId="6" fillId="0" borderId="16" xfId="42" applyNumberFormat="1" applyFont="1" applyBorder="1" applyAlignment="1" applyProtection="1">
      <alignment horizontal="center"/>
      <protection/>
    </xf>
    <xf numFmtId="0" fontId="3" fillId="0" borderId="17" xfId="42" applyNumberFormat="1" applyFont="1" applyBorder="1" applyAlignment="1" applyProtection="1">
      <alignment horizontal="center"/>
      <protection/>
    </xf>
    <xf numFmtId="0" fontId="3" fillId="0" borderId="18" xfId="42" applyNumberFormat="1" applyFont="1" applyBorder="1" applyAlignment="1" applyProtection="1">
      <alignment horizontal="center"/>
      <protection/>
    </xf>
    <xf numFmtId="0" fontId="6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19" xfId="42" applyNumberFormat="1" applyFont="1" applyBorder="1" applyAlignment="1" applyProtection="1">
      <alignment horizontal="center"/>
      <protection/>
    </xf>
    <xf numFmtId="0" fontId="6" fillId="0" borderId="21" xfId="42" applyNumberFormat="1" applyFont="1" applyBorder="1" applyAlignment="1" applyProtection="1">
      <alignment horizontal="center"/>
      <protection/>
    </xf>
    <xf numFmtId="0" fontId="6" fillId="0" borderId="22" xfId="42" applyNumberFormat="1" applyFont="1" applyBorder="1" applyAlignment="1" applyProtection="1">
      <alignment horizontal="center"/>
      <protection/>
    </xf>
    <xf numFmtId="0" fontId="3" fillId="0" borderId="23" xfId="42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24" xfId="42" applyNumberFormat="1" applyFont="1" applyFill="1" applyBorder="1" applyAlignment="1" applyProtection="1">
      <alignment horizontal="center" vertical="center" wrapText="1"/>
      <protection/>
    </xf>
    <xf numFmtId="0" fontId="12" fillId="0" borderId="25" xfId="42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29" xfId="42" applyNumberFormat="1" applyFont="1" applyBorder="1" applyAlignment="1" applyProtection="1">
      <alignment horizontal="center"/>
      <protection/>
    </xf>
    <xf numFmtId="0" fontId="3" fillId="0" borderId="30" xfId="42" applyNumberFormat="1" applyFont="1" applyBorder="1" applyAlignment="1" applyProtection="1">
      <alignment horizontal="center"/>
      <protection/>
    </xf>
    <xf numFmtId="0" fontId="6" fillId="0" borderId="31" xfId="42" applyNumberFormat="1" applyFont="1" applyBorder="1" applyAlignment="1" applyProtection="1">
      <alignment horizontal="center"/>
      <protection/>
    </xf>
    <xf numFmtId="0" fontId="6" fillId="0" borderId="32" xfId="42" applyNumberFormat="1" applyFont="1" applyBorder="1" applyAlignment="1" applyProtection="1">
      <alignment horizontal="center"/>
      <protection/>
    </xf>
    <xf numFmtId="0" fontId="6" fillId="33" borderId="32" xfId="0" applyNumberFormat="1" applyFont="1" applyFill="1" applyBorder="1" applyAlignment="1">
      <alignment horizontal="center"/>
    </xf>
    <xf numFmtId="0" fontId="3" fillId="33" borderId="33" xfId="0" applyNumberFormat="1" applyFont="1" applyFill="1" applyBorder="1" applyAlignment="1">
      <alignment horizontal="center"/>
    </xf>
    <xf numFmtId="0" fontId="8" fillId="0" borderId="34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6" fillId="33" borderId="24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0" borderId="31" xfId="42" applyNumberFormat="1" applyFont="1" applyBorder="1" applyAlignment="1" applyProtection="1">
      <alignment horizontal="center"/>
      <protection/>
    </xf>
    <xf numFmtId="0" fontId="6" fillId="0" borderId="27" xfId="42" applyNumberFormat="1" applyFont="1" applyBorder="1" applyAlignment="1" applyProtection="1">
      <alignment horizontal="center"/>
      <protection/>
    </xf>
    <xf numFmtId="0" fontId="6" fillId="33" borderId="21" xfId="0" applyNumberFormat="1" applyFont="1" applyFill="1" applyBorder="1" applyAlignment="1">
      <alignment horizontal="center"/>
    </xf>
    <xf numFmtId="0" fontId="3" fillId="0" borderId="28" xfId="42" applyNumberFormat="1" applyFont="1" applyBorder="1" applyAlignment="1" applyProtection="1">
      <alignment horizontal="center"/>
      <protection/>
    </xf>
    <xf numFmtId="0" fontId="3" fillId="33" borderId="17" xfId="0" applyNumberFormat="1" applyFont="1" applyFill="1" applyBorder="1" applyAlignment="1">
      <alignment horizontal="center"/>
    </xf>
    <xf numFmtId="0" fontId="6" fillId="0" borderId="35" xfId="42" applyNumberFormat="1" applyFont="1" applyBorder="1" applyAlignment="1" applyProtection="1">
      <alignment horizontal="center"/>
      <protection/>
    </xf>
    <xf numFmtId="0" fontId="6" fillId="33" borderId="35" xfId="0" applyNumberFormat="1" applyFont="1" applyFill="1" applyBorder="1" applyAlignment="1">
      <alignment horizontal="center"/>
    </xf>
    <xf numFmtId="0" fontId="3" fillId="0" borderId="35" xfId="42" applyNumberFormat="1" applyFont="1" applyBorder="1" applyAlignment="1" applyProtection="1">
      <alignment horizontal="center"/>
      <protection/>
    </xf>
    <xf numFmtId="0" fontId="3" fillId="33" borderId="35" xfId="0" applyNumberFormat="1" applyFont="1" applyFill="1" applyBorder="1" applyAlignment="1">
      <alignment horizontal="center"/>
    </xf>
    <xf numFmtId="0" fontId="3" fillId="0" borderId="36" xfId="42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0" borderId="38" xfId="42" applyNumberFormat="1" applyFont="1" applyBorder="1" applyAlignment="1" applyProtection="1">
      <alignment horizontal="center"/>
      <protection/>
    </xf>
    <xf numFmtId="0" fontId="6" fillId="0" borderId="39" xfId="42" applyNumberFormat="1" applyFont="1" applyBorder="1" applyAlignment="1" applyProtection="1">
      <alignment horizontal="center"/>
      <protection/>
    </xf>
    <xf numFmtId="0" fontId="6" fillId="33" borderId="40" xfId="0" applyNumberFormat="1" applyFont="1" applyFill="1" applyBorder="1" applyAlignment="1">
      <alignment horizontal="center"/>
    </xf>
    <xf numFmtId="0" fontId="3" fillId="33" borderId="4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42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2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11" fillId="0" borderId="0" xfId="42" applyFont="1" applyBorder="1" applyAlignment="1" applyProtection="1">
      <alignment/>
      <protection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1" fillId="0" borderId="0" xfId="42" applyNumberFormat="1" applyFont="1" applyBorder="1" applyAlignment="1" applyProtection="1">
      <alignment/>
      <protection/>
    </xf>
    <xf numFmtId="0" fontId="3" fillId="0" borderId="0" xfId="0" applyNumberFormat="1" applyFont="1" applyBorder="1" applyAlignment="1">
      <alignment/>
    </xf>
    <xf numFmtId="0" fontId="6" fillId="33" borderId="42" xfId="0" applyNumberFormat="1" applyFont="1" applyFill="1" applyBorder="1" applyAlignment="1">
      <alignment horizontal="center"/>
    </xf>
    <xf numFmtId="0" fontId="3" fillId="33" borderId="43" xfId="0" applyNumberFormat="1" applyFont="1" applyFill="1" applyBorder="1" applyAlignment="1">
      <alignment horizontal="center"/>
    </xf>
    <xf numFmtId="0" fontId="6" fillId="0" borderId="44" xfId="42" applyNumberFormat="1" applyFont="1" applyBorder="1" applyAlignment="1" applyProtection="1">
      <alignment horizontal="center"/>
      <protection/>
    </xf>
    <xf numFmtId="0" fontId="6" fillId="33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6" fillId="33" borderId="27" xfId="0" applyNumberFormat="1" applyFont="1" applyFill="1" applyBorder="1" applyAlignment="1">
      <alignment horizontal="center"/>
    </xf>
    <xf numFmtId="0" fontId="3" fillId="33" borderId="28" xfId="0" applyNumberFormat="1" applyFont="1" applyFill="1" applyBorder="1" applyAlignment="1">
      <alignment horizontal="center"/>
    </xf>
    <xf numFmtId="0" fontId="3" fillId="0" borderId="45" xfId="42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>
      <alignment horizontal="center"/>
    </xf>
    <xf numFmtId="0" fontId="6" fillId="0" borderId="38" xfId="42" applyNumberFormat="1" applyFont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>
      <alignment horizontal="center"/>
    </xf>
    <xf numFmtId="0" fontId="3" fillId="33" borderId="4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42" applyNumberFormat="1" applyFont="1" applyBorder="1" applyAlignment="1" applyProtection="1">
      <alignment/>
      <protection/>
    </xf>
    <xf numFmtId="0" fontId="6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5" fillId="34" borderId="49" xfId="42" applyNumberFormat="1" applyFont="1" applyFill="1" applyBorder="1" applyAlignment="1" applyProtection="1">
      <alignment horizontal="center" vertical="center" wrapText="1"/>
      <protection/>
    </xf>
    <xf numFmtId="0" fontId="5" fillId="34" borderId="50" xfId="42" applyNumberFormat="1" applyFont="1" applyFill="1" applyBorder="1" applyAlignment="1" applyProtection="1">
      <alignment horizontal="center" vertical="center" wrapText="1"/>
      <protection/>
    </xf>
    <xf numFmtId="0" fontId="5" fillId="34" borderId="51" xfId="42" applyNumberFormat="1" applyFont="1" applyFill="1" applyBorder="1" applyAlignment="1" applyProtection="1">
      <alignment horizontal="center" vertical="center" wrapText="1"/>
      <protection/>
    </xf>
    <xf numFmtId="0" fontId="15" fillId="35" borderId="49" xfId="42" applyFont="1" applyFill="1" applyBorder="1" applyAlignment="1" applyProtection="1">
      <alignment horizontal="center" vertical="center"/>
      <protection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10" fillId="0" borderId="0" xfId="42" applyFont="1" applyBorder="1" applyAlignment="1" applyProtection="1">
      <alignment horizontal="center" vertical="center" wrapText="1"/>
      <protection/>
    </xf>
    <xf numFmtId="0" fontId="8" fillId="0" borderId="34" xfId="42" applyFont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3" fillId="0" borderId="52" xfId="42" applyNumberFormat="1" applyFont="1" applyBorder="1" applyAlignment="1" applyProtection="1">
      <alignment horizontal="left" vertical="center" wrapText="1"/>
      <protection/>
    </xf>
    <xf numFmtId="0" fontId="6" fillId="0" borderId="53" xfId="0" applyNumberFormat="1" applyFont="1" applyBorder="1" applyAlignment="1">
      <alignment horizontal="left" vertical="center" wrapText="1"/>
    </xf>
    <xf numFmtId="0" fontId="3" fillId="0" borderId="59" xfId="42" applyNumberFormat="1" applyFont="1" applyBorder="1" applyAlignment="1" applyProtection="1">
      <alignment horizontal="left" vertical="center" wrapText="1"/>
      <protection/>
    </xf>
    <xf numFmtId="0" fontId="6" fillId="0" borderId="60" xfId="0" applyNumberFormat="1" applyFont="1" applyBorder="1" applyAlignment="1">
      <alignment horizontal="left" vertical="center" wrapText="1"/>
    </xf>
    <xf numFmtId="0" fontId="3" fillId="0" borderId="53" xfId="42" applyNumberFormat="1" applyFont="1" applyBorder="1" applyAlignment="1" applyProtection="1">
      <alignment horizontal="left" vertical="center" wrapText="1"/>
      <protection/>
    </xf>
    <xf numFmtId="0" fontId="6" fillId="0" borderId="61" xfId="0" applyNumberFormat="1" applyFont="1" applyBorder="1" applyAlignment="1">
      <alignment horizontal="left" vertical="center" wrapText="1"/>
    </xf>
    <xf numFmtId="0" fontId="3" fillId="0" borderId="28" xfId="42" applyNumberFormat="1" applyFont="1" applyBorder="1" applyAlignment="1" applyProtection="1">
      <alignment horizontal="left" vertical="center" wrapText="1"/>
      <protection/>
    </xf>
    <xf numFmtId="0" fontId="6" fillId="0" borderId="62" xfId="0" applyNumberFormat="1" applyFont="1" applyBorder="1" applyAlignment="1">
      <alignment horizontal="left" vertical="center" wrapText="1"/>
    </xf>
    <xf numFmtId="0" fontId="3" fillId="0" borderId="18" xfId="42" applyNumberFormat="1" applyFont="1" applyBorder="1" applyAlignment="1" applyProtection="1">
      <alignment horizontal="left" vertical="center" wrapText="1"/>
      <protection/>
    </xf>
    <xf numFmtId="0" fontId="6" fillId="0" borderId="63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6" fillId="0" borderId="64" xfId="0" applyNumberFormat="1" applyFont="1" applyBorder="1" applyAlignment="1">
      <alignment horizontal="left" vertical="center" wrapText="1"/>
    </xf>
    <xf numFmtId="0" fontId="3" fillId="0" borderId="65" xfId="42" applyNumberFormat="1" applyFont="1" applyBorder="1" applyAlignment="1" applyProtection="1">
      <alignment horizontal="left" vertical="center" wrapText="1"/>
      <protection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68" xfId="0" applyNumberFormat="1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3" fillId="0" borderId="60" xfId="42" applyNumberFormat="1" applyFont="1" applyBorder="1" applyAlignment="1" applyProtection="1">
      <alignment horizontal="left" vertical="center" wrapText="1"/>
      <protection/>
    </xf>
    <xf numFmtId="0" fontId="3" fillId="0" borderId="64" xfId="42" applyNumberFormat="1" applyFont="1" applyBorder="1" applyAlignment="1" applyProtection="1">
      <alignment horizontal="left" vertical="center" wrapText="1"/>
      <protection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6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42" applyFont="1" applyBorder="1" applyAlignment="1" applyProtection="1">
      <alignment horizontal="left" vertical="center" wrapText="1"/>
      <protection/>
    </xf>
    <xf numFmtId="0" fontId="6" fillId="0" borderId="71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5" xfId="42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0" fontId="1" fillId="0" borderId="73" xfId="42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5" xfId="42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left" vertical="center" wrapText="1"/>
      <protection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left" vertical="center" wrapText="1"/>
      <protection/>
    </xf>
    <xf numFmtId="0" fontId="0" fillId="0" borderId="19" xfId="42" applyFont="1" applyBorder="1" applyAlignment="1" applyProtection="1">
      <alignment horizontal="left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left" vertical="center" wrapText="1"/>
      <protection/>
    </xf>
    <xf numFmtId="0" fontId="3" fillId="36" borderId="71" xfId="0" applyFont="1" applyFill="1" applyBorder="1" applyAlignment="1">
      <alignment horizontal="center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3" fillId="0" borderId="71" xfId="42" applyFont="1" applyFill="1" applyBorder="1" applyAlignment="1" applyProtection="1">
      <alignment horizontal="left" vertical="center" wrapText="1"/>
      <protection/>
    </xf>
    <xf numFmtId="0" fontId="3" fillId="37" borderId="71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0" fillId="38" borderId="42" xfId="0" applyFont="1" applyFill="1" applyBorder="1" applyAlignment="1">
      <alignment horizontal="center" vertical="center"/>
    </xf>
    <xf numFmtId="0" fontId="20" fillId="38" borderId="69" xfId="0" applyFont="1" applyFill="1" applyBorder="1" applyAlignment="1">
      <alignment horizontal="center" vertical="center"/>
    </xf>
    <xf numFmtId="0" fontId="20" fillId="38" borderId="74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6" borderId="42" xfId="0" applyFont="1" applyFill="1" applyBorder="1" applyAlignment="1">
      <alignment horizontal="center" vertical="center"/>
    </xf>
    <xf numFmtId="0" fontId="20" fillId="36" borderId="69" xfId="0" applyFont="1" applyFill="1" applyBorder="1" applyAlignment="1">
      <alignment horizontal="center" vertical="center"/>
    </xf>
    <xf numFmtId="0" fontId="20" fillId="36" borderId="74" xfId="0" applyFont="1" applyFill="1" applyBorder="1" applyAlignment="1">
      <alignment horizontal="center" vertical="center"/>
    </xf>
    <xf numFmtId="0" fontId="20" fillId="37" borderId="42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20" fillId="37" borderId="74" xfId="0" applyFont="1" applyFill="1" applyBorder="1" applyAlignment="1">
      <alignment horizontal="center" vertical="center"/>
    </xf>
    <xf numFmtId="0" fontId="10" fillId="39" borderId="49" xfId="42" applyFont="1" applyFill="1" applyBorder="1" applyAlignment="1" applyProtection="1">
      <alignment horizontal="center" vertical="center" wrapText="1"/>
      <protection/>
    </xf>
    <xf numFmtId="0" fontId="10" fillId="39" borderId="50" xfId="42" applyFont="1" applyFill="1" applyBorder="1" applyAlignment="1" applyProtection="1">
      <alignment horizontal="center" vertical="center" wrapText="1"/>
      <protection/>
    </xf>
    <xf numFmtId="0" fontId="10" fillId="39" borderId="51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6" borderId="49" xfId="42" applyFont="1" applyFill="1" applyBorder="1" applyAlignment="1" applyProtection="1">
      <alignment horizontal="center" vertical="center"/>
      <protection/>
    </xf>
    <xf numFmtId="0" fontId="19" fillId="36" borderId="50" xfId="42" applyFont="1" applyFill="1" applyBorder="1" applyAlignment="1" applyProtection="1">
      <alignment horizontal="center" vertical="center"/>
      <protection/>
    </xf>
    <xf numFmtId="0" fontId="19" fillId="36" borderId="51" xfId="42" applyFont="1" applyFill="1" applyBorder="1" applyAlignment="1" applyProtection="1">
      <alignment horizontal="center" vertic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40" xfId="42" applyFont="1" applyBorder="1" applyAlignment="1" applyProtection="1">
      <alignment horizontal="center" vertical="center" wrapText="1"/>
      <protection/>
    </xf>
    <xf numFmtId="0" fontId="9" fillId="34" borderId="49" xfId="42" applyNumberFormat="1" applyFont="1" applyFill="1" applyBorder="1" applyAlignment="1" applyProtection="1">
      <alignment horizontal="center" vertical="center" wrapText="1"/>
      <protection/>
    </xf>
    <xf numFmtId="0" fontId="9" fillId="34" borderId="50" xfId="42" applyNumberFormat="1" applyFont="1" applyFill="1" applyBorder="1" applyAlignment="1" applyProtection="1">
      <alignment horizontal="center" vertical="center" wrapText="1"/>
      <protection/>
    </xf>
    <xf numFmtId="0" fontId="9" fillId="34" borderId="5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40"/>
  <sheetViews>
    <sheetView tabSelected="1" zoomScalePageLayoutView="0" workbookViewId="0" topLeftCell="A17">
      <selection activeCell="V38" sqref="V38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87" t="s">
        <v>37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2" ht="10.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K2" s="142"/>
      <c r="L2" s="142"/>
      <c r="M2" s="142"/>
      <c r="N2" s="142"/>
      <c r="O2" s="142"/>
      <c r="P2" s="142"/>
      <c r="Q2" s="36"/>
      <c r="R2" s="38"/>
      <c r="S2" s="38"/>
      <c r="T2" s="38"/>
      <c r="U2" s="20"/>
      <c r="V2" s="20"/>
    </row>
    <row r="3" spans="1:22" ht="21.75" customHeight="1" thickBot="1">
      <c r="A3" s="17"/>
      <c r="B3" s="134" t="s">
        <v>35</v>
      </c>
      <c r="C3" s="134"/>
      <c r="D3" s="134"/>
      <c r="E3" s="134"/>
      <c r="F3" s="134"/>
      <c r="G3" s="134"/>
      <c r="H3" s="134"/>
      <c r="I3" s="134"/>
      <c r="K3" s="128" t="str">
        <f>HYPERLINK('[1]реквизиты'!$A$2)</f>
        <v>Первенство России среди юниорок 1992 - 93 гг.р.</v>
      </c>
      <c r="L3" s="129"/>
      <c r="M3" s="129"/>
      <c r="N3" s="129"/>
      <c r="O3" s="129"/>
      <c r="P3" s="129"/>
      <c r="Q3" s="129"/>
      <c r="R3" s="129"/>
      <c r="S3" s="129"/>
      <c r="T3" s="130"/>
      <c r="U3" s="20"/>
      <c r="V3" s="20"/>
    </row>
    <row r="4" spans="2:22" ht="8.25" customHeight="1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9"/>
      <c r="S4" s="39"/>
      <c r="T4" s="39"/>
      <c r="U4" s="20"/>
      <c r="V4" s="20"/>
    </row>
    <row r="5" spans="1:22" ht="22.5" customHeight="1" thickBot="1">
      <c r="A5" s="37" t="s">
        <v>7</v>
      </c>
      <c r="B5" s="135" t="str">
        <f>HYPERLINK('[1]реквизиты'!$A$3)</f>
        <v>13 - 17 февраля 2012 г.               г. Кстово</v>
      </c>
      <c r="C5" s="135"/>
      <c r="D5" s="135"/>
      <c r="E5" s="135"/>
      <c r="F5" s="135"/>
      <c r="G5" s="135"/>
      <c r="H5" s="135"/>
      <c r="I5" s="135"/>
      <c r="J5" s="63"/>
      <c r="K5" s="64" t="s">
        <v>7</v>
      </c>
      <c r="L5" s="63"/>
      <c r="N5" s="37"/>
      <c r="P5" s="131" t="str">
        <f>HYPERLINK('пр.взвешивания'!E3)</f>
        <v>в.к.       60           кг.</v>
      </c>
      <c r="Q5" s="132"/>
      <c r="R5" s="132"/>
      <c r="S5" s="132"/>
      <c r="T5" s="133"/>
      <c r="U5" s="20"/>
      <c r="V5" s="20"/>
    </row>
    <row r="6" spans="1:22" ht="13.5" customHeight="1" thickBot="1">
      <c r="A6" s="143" t="s">
        <v>1</v>
      </c>
      <c r="B6" s="143" t="s">
        <v>8</v>
      </c>
      <c r="C6" s="143" t="s">
        <v>9</v>
      </c>
      <c r="D6" s="143" t="s">
        <v>10</v>
      </c>
      <c r="E6" s="174" t="s">
        <v>11</v>
      </c>
      <c r="F6" s="175"/>
      <c r="G6" s="175"/>
      <c r="H6" s="176"/>
      <c r="I6" s="143" t="s">
        <v>12</v>
      </c>
      <c r="J6" s="143" t="s">
        <v>13</v>
      </c>
      <c r="K6" s="143" t="s">
        <v>1</v>
      </c>
      <c r="L6" s="143" t="s">
        <v>8</v>
      </c>
      <c r="M6" s="143" t="s">
        <v>9</v>
      </c>
      <c r="N6" s="143" t="s">
        <v>10</v>
      </c>
      <c r="O6" s="174" t="s">
        <v>11</v>
      </c>
      <c r="P6" s="175"/>
      <c r="Q6" s="175"/>
      <c r="R6" s="176"/>
      <c r="S6" s="143" t="s">
        <v>12</v>
      </c>
      <c r="T6" s="143" t="s">
        <v>13</v>
      </c>
      <c r="U6" s="20"/>
      <c r="V6" s="20"/>
    </row>
    <row r="7" spans="1:22" ht="13.5" thickBot="1">
      <c r="A7" s="144"/>
      <c r="B7" s="144"/>
      <c r="C7" s="144"/>
      <c r="D7" s="168"/>
      <c r="E7" s="21">
        <v>1</v>
      </c>
      <c r="F7" s="22">
        <v>2</v>
      </c>
      <c r="G7" s="22">
        <v>3</v>
      </c>
      <c r="H7" s="22">
        <v>4</v>
      </c>
      <c r="I7" s="182"/>
      <c r="J7" s="144"/>
      <c r="K7" s="144"/>
      <c r="L7" s="144"/>
      <c r="M7" s="144"/>
      <c r="N7" s="168"/>
      <c r="O7" s="21">
        <v>1</v>
      </c>
      <c r="P7" s="22">
        <v>2</v>
      </c>
      <c r="Q7" s="22">
        <v>3</v>
      </c>
      <c r="R7" s="23">
        <v>4</v>
      </c>
      <c r="S7" s="144"/>
      <c r="T7" s="144"/>
      <c r="U7" s="20"/>
      <c r="V7" s="20"/>
    </row>
    <row r="8" spans="1:22" ht="12.75" customHeight="1">
      <c r="A8" s="145">
        <v>1</v>
      </c>
      <c r="B8" s="147" t="str">
        <f>VLOOKUP(A8,'пр.взвешивания'!B6:E31,2,FALSE)</f>
        <v>КОНДРАТЕНКО Ольга Сергеевна</v>
      </c>
      <c r="C8" s="149" t="str">
        <f>VLOOKUP(A8,'пр.взвешивания'!B6:F31,3,FALSE)</f>
        <v>22.11.93 кмс</v>
      </c>
      <c r="D8" s="160" t="str">
        <f>VLOOKUP(A8,'пр.взвешивания'!B6:G31,4,FALSE)</f>
        <v>МоскваС-70  МКС</v>
      </c>
      <c r="E8" s="68"/>
      <c r="F8" s="24">
        <v>0</v>
      </c>
      <c r="G8" s="24">
        <v>3</v>
      </c>
      <c r="H8" s="57">
        <v>4</v>
      </c>
      <c r="I8" s="136">
        <f>SUM(E8:H8)</f>
        <v>7</v>
      </c>
      <c r="J8" s="138">
        <v>2</v>
      </c>
      <c r="K8" s="145">
        <v>2</v>
      </c>
      <c r="L8" s="147" t="str">
        <f>VLOOKUP(K8,'пр.взвешивания'!B6:O31,2,FALSE)</f>
        <v>ТРУЩЕНКО Елизавета Викторовна</v>
      </c>
      <c r="M8" s="149" t="str">
        <f>VLOOKUP(K8,'пр.взвешивания'!B6:P31,3,FALSE)</f>
        <v>18.06.92 кмс</v>
      </c>
      <c r="N8" s="160" t="str">
        <f>VLOOKUP(K8,'пр.взвешивания'!B6:Q31,4,FALSE)</f>
        <v>СФО Омская Омск МО</v>
      </c>
      <c r="O8" s="109"/>
      <c r="P8" s="24">
        <v>0</v>
      </c>
      <c r="Q8" s="24">
        <v>0</v>
      </c>
      <c r="R8" s="57">
        <v>3</v>
      </c>
      <c r="S8" s="136">
        <f>SUM(O8:R8)</f>
        <v>3</v>
      </c>
      <c r="T8" s="138">
        <v>3</v>
      </c>
      <c r="U8" s="20"/>
      <c r="V8" s="20"/>
    </row>
    <row r="9" spans="1:22" ht="12.75" customHeight="1">
      <c r="A9" s="146"/>
      <c r="B9" s="148"/>
      <c r="C9" s="150"/>
      <c r="D9" s="159"/>
      <c r="E9" s="69"/>
      <c r="F9" s="30"/>
      <c r="G9" s="30"/>
      <c r="H9" s="70" t="s">
        <v>100</v>
      </c>
      <c r="I9" s="137"/>
      <c r="J9" s="139"/>
      <c r="K9" s="146"/>
      <c r="L9" s="148"/>
      <c r="M9" s="150"/>
      <c r="N9" s="159"/>
      <c r="O9" s="110"/>
      <c r="P9" s="26">
        <f>HYPERLINK(круги!G82)</f>
      </c>
      <c r="Q9" s="26">
        <f>HYPERLINK(круги!H71)</f>
      </c>
      <c r="R9" s="58"/>
      <c r="S9" s="137"/>
      <c r="T9" s="139"/>
      <c r="U9" s="20"/>
      <c r="V9" s="20"/>
    </row>
    <row r="10" spans="1:22" ht="12.75" customHeight="1">
      <c r="A10" s="146">
        <v>2</v>
      </c>
      <c r="B10" s="151" t="str">
        <f>VLOOKUP(A10,'пр.взвешивания'!B6:E33,2,FALSE)</f>
        <v>ТРУЩЕНКО Елизавета Викторовна</v>
      </c>
      <c r="C10" s="169" t="str">
        <f>VLOOKUP(A10,'пр.взвешивания'!B6:F33,3,FALSE)</f>
        <v>18.06.92 кмс</v>
      </c>
      <c r="D10" s="170" t="str">
        <f>VLOOKUP(A10,'пр.взвешивания'!B6:G33,4,FALSE)</f>
        <v>СФО Омская Омск МО</v>
      </c>
      <c r="E10" s="71">
        <v>3</v>
      </c>
      <c r="F10" s="72"/>
      <c r="G10" s="31">
        <v>4</v>
      </c>
      <c r="H10" s="60">
        <v>4</v>
      </c>
      <c r="I10" s="137">
        <f>SUM(E10:H10)</f>
        <v>11</v>
      </c>
      <c r="J10" s="139">
        <v>1</v>
      </c>
      <c r="K10" s="146">
        <v>7</v>
      </c>
      <c r="L10" s="151" t="str">
        <f>VLOOKUP(K10,'пр.взвешивания'!B6:O33,2,FALSE)</f>
        <v>КОНКИНА Анастасия Александровна</v>
      </c>
      <c r="M10" s="169" t="str">
        <f>VLOOKUP(K10,'пр.взвешивания'!B6:P33,3,FALSE)</f>
        <v>01.12.93 кмс</v>
      </c>
      <c r="N10" s="170" t="str">
        <f>VLOOKUP(K10,'пр.взвешивания'!B6:Q33,4,FALSE)</f>
        <v>ПФО Самарская Самара ВС</v>
      </c>
      <c r="O10" s="111">
        <v>4</v>
      </c>
      <c r="P10" s="112"/>
      <c r="Q10" s="28">
        <v>3</v>
      </c>
      <c r="R10" s="59">
        <v>3</v>
      </c>
      <c r="S10" s="137">
        <f>SUM(O10:R10)</f>
        <v>10</v>
      </c>
      <c r="T10" s="139">
        <v>1</v>
      </c>
      <c r="U10" s="20"/>
      <c r="V10" s="20"/>
    </row>
    <row r="11" spans="1:22" ht="12.75" customHeight="1">
      <c r="A11" s="146"/>
      <c r="B11" s="148"/>
      <c r="C11" s="150"/>
      <c r="D11" s="159"/>
      <c r="E11" s="73"/>
      <c r="F11" s="74"/>
      <c r="G11" s="26" t="s">
        <v>101</v>
      </c>
      <c r="H11" s="58" t="s">
        <v>98</v>
      </c>
      <c r="I11" s="137"/>
      <c r="J11" s="139"/>
      <c r="K11" s="146"/>
      <c r="L11" s="148"/>
      <c r="M11" s="150"/>
      <c r="N11" s="159"/>
      <c r="O11" s="29" t="s">
        <v>98</v>
      </c>
      <c r="P11" s="113"/>
      <c r="Q11" s="30"/>
      <c r="R11" s="58">
        <f>HYPERLINK(круги!H75)</f>
      </c>
      <c r="S11" s="137"/>
      <c r="T11" s="139"/>
      <c r="U11" s="20"/>
      <c r="V11" s="20"/>
    </row>
    <row r="12" spans="1:22" ht="12.75" customHeight="1">
      <c r="A12" s="146">
        <v>3</v>
      </c>
      <c r="B12" s="151" t="str">
        <f>VLOOKUP(A12,'пр.взвешивания'!B6:E35,2,FALSE)</f>
        <v>ЗАХАРОВА Инга Сергеевна</v>
      </c>
      <c r="C12" s="169" t="str">
        <f>VLOOKUP(A12,'пр.взвешивания'!B6:F35,3,FALSE)</f>
        <v>02.06.94 кмс</v>
      </c>
      <c r="D12" s="170" t="str">
        <f>VLOOKUP(A12,'пр.взвешивания'!B6:G35,4,FALSE)</f>
        <v>ПФО Нижегородская Кстово ПР</v>
      </c>
      <c r="E12" s="75">
        <v>0</v>
      </c>
      <c r="F12" s="28">
        <v>0</v>
      </c>
      <c r="G12" s="76"/>
      <c r="H12" s="59">
        <v>0</v>
      </c>
      <c r="I12" s="137">
        <f>SUM(E12:H12)</f>
        <v>0</v>
      </c>
      <c r="J12" s="166">
        <v>4</v>
      </c>
      <c r="K12" s="146">
        <v>5</v>
      </c>
      <c r="L12" s="151" t="str">
        <f>VLOOKUP(K12,'пр.взвешивания'!B6:O35,2,FALSE)</f>
        <v>БЫСТРЕМОВИЧ Ирина Викторовна</v>
      </c>
      <c r="M12" s="169" t="str">
        <f>VLOOKUP(K12,'пр.взвешивания'!B6:P35,3,FALSE)</f>
        <v>20.01.92 мс</v>
      </c>
      <c r="N12" s="170" t="str">
        <f>VLOOKUP(K12,'пр.взвешивания'!B6:Q35,4,FALSE)</f>
        <v>Санкт-Петербург МО</v>
      </c>
      <c r="O12" s="111">
        <v>4</v>
      </c>
      <c r="P12" s="31">
        <v>0</v>
      </c>
      <c r="Q12" s="114"/>
      <c r="R12" s="60">
        <v>0</v>
      </c>
      <c r="S12" s="137">
        <f>SUM(O12:R12)</f>
        <v>4</v>
      </c>
      <c r="T12" s="166">
        <v>2</v>
      </c>
      <c r="U12" s="20"/>
      <c r="V12" s="20"/>
    </row>
    <row r="13" spans="1:22" ht="12.75" customHeight="1">
      <c r="A13" s="146"/>
      <c r="B13" s="148"/>
      <c r="C13" s="150"/>
      <c r="D13" s="159"/>
      <c r="E13" s="77"/>
      <c r="F13" s="30"/>
      <c r="G13" s="78"/>
      <c r="H13" s="70"/>
      <c r="I13" s="137"/>
      <c r="J13" s="166"/>
      <c r="K13" s="146"/>
      <c r="L13" s="148"/>
      <c r="M13" s="150"/>
      <c r="N13" s="159"/>
      <c r="O13" s="29" t="s">
        <v>105</v>
      </c>
      <c r="P13" s="26"/>
      <c r="Q13" s="115"/>
      <c r="R13" s="58">
        <f>HYPERLINK(круги!H86)</f>
      </c>
      <c r="S13" s="137"/>
      <c r="T13" s="166"/>
      <c r="U13" s="20"/>
      <c r="V13" s="20"/>
    </row>
    <row r="14" spans="1:22" ht="12.75" customHeight="1">
      <c r="A14" s="146">
        <v>4</v>
      </c>
      <c r="B14" s="151" t="str">
        <f>VLOOKUP(A14,'пр.взвешивания'!B6:E37,2,FALSE)</f>
        <v>ЗОТОВА Мария Михайловна</v>
      </c>
      <c r="C14" s="169" t="str">
        <f>VLOOKUP(A14,'пр.взвешивания'!B6:F37,3,FALSE)</f>
        <v>10.11.92 кмс</v>
      </c>
      <c r="D14" s="170" t="str">
        <f>VLOOKUP(A14,'пр.взвешивания'!B6:G37,4,FALSE)</f>
        <v>ДВФО Приморский Владивосток ПР</v>
      </c>
      <c r="E14" s="71">
        <v>0</v>
      </c>
      <c r="F14" s="31">
        <v>0</v>
      </c>
      <c r="G14" s="31">
        <v>3</v>
      </c>
      <c r="H14" s="61"/>
      <c r="I14" s="137">
        <f>SUM(E14:H14)</f>
        <v>3</v>
      </c>
      <c r="J14" s="166">
        <v>3</v>
      </c>
      <c r="K14" s="146">
        <v>1</v>
      </c>
      <c r="L14" s="151" t="str">
        <f>VLOOKUP(K14,'пр.взвешивания'!B6:O37,2,FALSE)</f>
        <v>КОНДРАТЕНКО Ольга Сергеевна</v>
      </c>
      <c r="M14" s="169" t="str">
        <f>VLOOKUP(K14,'пр.взвешивания'!B6:P37,3,FALSE)</f>
        <v>22.11.93 кмс</v>
      </c>
      <c r="N14" s="170" t="str">
        <f>VLOOKUP(K14,'пр.взвешивания'!B6:Q37,4,FALSE)</f>
        <v>МоскваС-70  МКС</v>
      </c>
      <c r="O14" s="111">
        <v>0</v>
      </c>
      <c r="P14" s="31">
        <v>0</v>
      </c>
      <c r="Q14" s="31">
        <v>3</v>
      </c>
      <c r="R14" s="61"/>
      <c r="S14" s="137">
        <f>SUM(O14:R14)</f>
        <v>3</v>
      </c>
      <c r="T14" s="166">
        <v>4</v>
      </c>
      <c r="U14" s="20"/>
      <c r="V14" s="20"/>
    </row>
    <row r="15" spans="1:22" ht="12.75" customHeight="1" thickBot="1">
      <c r="A15" s="172"/>
      <c r="B15" s="152"/>
      <c r="C15" s="154"/>
      <c r="D15" s="156"/>
      <c r="E15" s="79"/>
      <c r="F15" s="33"/>
      <c r="G15" s="33"/>
      <c r="H15" s="62"/>
      <c r="I15" s="171"/>
      <c r="J15" s="167"/>
      <c r="K15" s="172"/>
      <c r="L15" s="152"/>
      <c r="M15" s="154"/>
      <c r="N15" s="156"/>
      <c r="O15" s="116"/>
      <c r="P15" s="33">
        <f>HYPERLINK(круги!H77)</f>
      </c>
      <c r="Q15" s="33">
        <f>HYPERLINK(круги!H88)</f>
      </c>
      <c r="R15" s="62"/>
      <c r="S15" s="171"/>
      <c r="T15" s="167"/>
      <c r="U15" s="20"/>
      <c r="V15" s="20"/>
    </row>
    <row r="16" spans="1:22" ht="24.75" customHeight="1" thickBot="1">
      <c r="A16" s="80" t="s">
        <v>31</v>
      </c>
      <c r="B16" s="34"/>
      <c r="C16" s="34"/>
      <c r="D16" s="34"/>
      <c r="E16" s="34"/>
      <c r="F16" s="34"/>
      <c r="G16" s="34"/>
      <c r="H16" s="34"/>
      <c r="I16" s="34"/>
      <c r="J16" s="34"/>
      <c r="K16" s="80" t="s">
        <v>14</v>
      </c>
      <c r="L16" s="34"/>
      <c r="M16" s="34"/>
      <c r="N16" s="34"/>
      <c r="O16" s="34"/>
      <c r="P16" s="34"/>
      <c r="Q16" s="34"/>
      <c r="R16" s="34"/>
      <c r="S16" s="20"/>
      <c r="T16" s="20"/>
      <c r="U16" s="20"/>
      <c r="V16" s="20"/>
    </row>
    <row r="17" spans="1:22" ht="14.25" customHeight="1" thickBot="1">
      <c r="A17" s="161" t="s">
        <v>1</v>
      </c>
      <c r="B17" s="161" t="s">
        <v>8</v>
      </c>
      <c r="C17" s="161" t="s">
        <v>9</v>
      </c>
      <c r="D17" s="161" t="s">
        <v>10</v>
      </c>
      <c r="E17" s="179" t="s">
        <v>11</v>
      </c>
      <c r="F17" s="180"/>
      <c r="G17" s="181"/>
      <c r="H17" s="34"/>
      <c r="I17" s="161" t="s">
        <v>12</v>
      </c>
      <c r="J17" s="161" t="s">
        <v>13</v>
      </c>
      <c r="K17" s="161" t="s">
        <v>1</v>
      </c>
      <c r="L17" s="161" t="s">
        <v>8</v>
      </c>
      <c r="M17" s="161" t="s">
        <v>9</v>
      </c>
      <c r="N17" s="161" t="s">
        <v>10</v>
      </c>
      <c r="O17" s="179" t="s">
        <v>11</v>
      </c>
      <c r="P17" s="180"/>
      <c r="Q17" s="180"/>
      <c r="R17" s="181"/>
      <c r="S17" s="143" t="s">
        <v>12</v>
      </c>
      <c r="T17" s="143" t="s">
        <v>13</v>
      </c>
      <c r="U17" s="20"/>
      <c r="V17" s="20"/>
    </row>
    <row r="18" spans="1:22" ht="13.5" customHeight="1" thickBot="1">
      <c r="A18" s="162"/>
      <c r="B18" s="162"/>
      <c r="C18" s="162"/>
      <c r="D18" s="173"/>
      <c r="E18" s="81">
        <v>1</v>
      </c>
      <c r="F18" s="82">
        <v>2</v>
      </c>
      <c r="G18" s="83">
        <v>3</v>
      </c>
      <c r="H18" s="34"/>
      <c r="I18" s="162"/>
      <c r="J18" s="162"/>
      <c r="K18" s="162"/>
      <c r="L18" s="162"/>
      <c r="M18" s="162"/>
      <c r="N18" s="173"/>
      <c r="O18" s="81">
        <v>1</v>
      </c>
      <c r="P18" s="82">
        <v>2</v>
      </c>
      <c r="Q18" s="82">
        <v>3</v>
      </c>
      <c r="R18" s="117">
        <v>4</v>
      </c>
      <c r="S18" s="183"/>
      <c r="T18" s="144"/>
      <c r="U18" s="20"/>
      <c r="V18" s="20"/>
    </row>
    <row r="19" spans="1:22" ht="12.75" customHeight="1">
      <c r="A19" s="145">
        <v>5</v>
      </c>
      <c r="B19" s="147" t="str">
        <f>VLOOKUP(A19,'пр.взвешивания'!B6:E42,2,FALSE)</f>
        <v>БЫСТРЕМОВИЧ Ирина Викторовна</v>
      </c>
      <c r="C19" s="149" t="str">
        <f>VLOOKUP(A19,'пр.взвешивания'!B6:F42,3,FALSE)</f>
        <v>20.01.92 мс</v>
      </c>
      <c r="D19" s="160" t="str">
        <f>VLOOKUP(A19,'пр.взвешивания'!B6:G42,4,FALSE)</f>
        <v>Санкт-Петербург МО</v>
      </c>
      <c r="E19" s="84"/>
      <c r="F19" s="24">
        <v>3</v>
      </c>
      <c r="G19" s="25">
        <v>0</v>
      </c>
      <c r="H19" s="34"/>
      <c r="I19" s="136">
        <f>SUM(E19:H19)</f>
        <v>3</v>
      </c>
      <c r="J19" s="177">
        <v>2</v>
      </c>
      <c r="K19" s="145">
        <v>10</v>
      </c>
      <c r="L19" s="147" t="str">
        <f>VLOOKUP(K19,'пр.взвешивания'!B6:O42,2,FALSE)</f>
        <v>МЕЖЕЦКАЯ Дарья Евгеньевна</v>
      </c>
      <c r="M19" s="149" t="str">
        <f>VLOOKUP(K19,'пр.взвешивания'!B6:P42,3,FALSE)</f>
        <v>24.06.94 кмс</v>
      </c>
      <c r="N19" s="160" t="str">
        <f>VLOOKUP(K19,'пр.взвешивания'!B6:Q42,4,FALSE)</f>
        <v>ПФО Самарская Самара МО</v>
      </c>
      <c r="O19" s="109"/>
      <c r="P19" s="24">
        <v>3</v>
      </c>
      <c r="Q19" s="24">
        <v>4</v>
      </c>
      <c r="R19" s="25">
        <v>3</v>
      </c>
      <c r="S19" s="136">
        <f>SUM(O19:R19)</f>
        <v>10</v>
      </c>
      <c r="T19" s="184">
        <v>1</v>
      </c>
      <c r="U19" s="20"/>
      <c r="V19" s="20"/>
    </row>
    <row r="20" spans="1:22" ht="12.75" customHeight="1">
      <c r="A20" s="146"/>
      <c r="B20" s="148"/>
      <c r="C20" s="150"/>
      <c r="D20" s="159"/>
      <c r="E20" s="69"/>
      <c r="F20" s="30"/>
      <c r="G20" s="85"/>
      <c r="H20" s="34"/>
      <c r="I20" s="137"/>
      <c r="J20" s="178"/>
      <c r="K20" s="146"/>
      <c r="L20" s="148"/>
      <c r="M20" s="150"/>
      <c r="N20" s="159"/>
      <c r="O20" s="110"/>
      <c r="P20" s="26">
        <f>HYPERLINK(круги!P82)</f>
      </c>
      <c r="Q20" s="26" t="s">
        <v>106</v>
      </c>
      <c r="R20" s="27"/>
      <c r="S20" s="137"/>
      <c r="T20" s="185"/>
      <c r="U20" s="20"/>
      <c r="V20" s="20"/>
    </row>
    <row r="21" spans="1:22" ht="12.75" customHeight="1">
      <c r="A21" s="146">
        <v>6</v>
      </c>
      <c r="B21" s="151" t="str">
        <f>VLOOKUP(A21,'пр.взвешивания'!B6:E44,2,FALSE)</f>
        <v>ЯКОВЛЕВА Юлия Геннадьевна</v>
      </c>
      <c r="C21" s="169" t="str">
        <f>VLOOKUP(A21,'пр.взвешивания'!B6:F44,3,FALSE)</f>
        <v>10.03.93 кмс</v>
      </c>
      <c r="D21" s="170" t="str">
        <f>VLOOKUP(A21,'пр.взвешивания'!B6:G44,4,FALSE)</f>
        <v>СЗФО Псковская Псков МО</v>
      </c>
      <c r="E21" s="86">
        <v>0</v>
      </c>
      <c r="F21" s="72"/>
      <c r="G21" s="32">
        <v>0</v>
      </c>
      <c r="H21" s="34"/>
      <c r="I21" s="137">
        <f>SUM(E21:H21)</f>
        <v>0</v>
      </c>
      <c r="J21" s="178">
        <v>3</v>
      </c>
      <c r="K21" s="146">
        <v>12</v>
      </c>
      <c r="L21" s="151" t="str">
        <f>VLOOKUP(K21,'пр.взвешивания'!B6:O44,2,FALSE)</f>
        <v>ШЕЛУДЯКОВА Марина Олеговна</v>
      </c>
      <c r="M21" s="169" t="str">
        <f>VLOOKUP(K21,'пр.взвешивания'!B6:P44,3,FALSE)</f>
        <v>23.09.92 кмс</v>
      </c>
      <c r="N21" s="170" t="str">
        <f>VLOOKUP(K21,'пр.взвешивания'!B6:Q44,4,FALSE)</f>
        <v>СФО Алтайский Барнаул МО</v>
      </c>
      <c r="O21" s="111">
        <v>1</v>
      </c>
      <c r="P21" s="112"/>
      <c r="Q21" s="28">
        <v>3</v>
      </c>
      <c r="R21" s="118">
        <v>1</v>
      </c>
      <c r="S21" s="137">
        <f>SUM(O21:R21)</f>
        <v>5</v>
      </c>
      <c r="T21" s="185">
        <v>3</v>
      </c>
      <c r="U21" s="20"/>
      <c r="V21" s="20"/>
    </row>
    <row r="22" spans="1:22" ht="12.75" customHeight="1">
      <c r="A22" s="146"/>
      <c r="B22" s="148"/>
      <c r="C22" s="150"/>
      <c r="D22" s="159"/>
      <c r="E22" s="29"/>
      <c r="F22" s="74"/>
      <c r="G22" s="27"/>
      <c r="H22" s="34"/>
      <c r="I22" s="137"/>
      <c r="J22" s="178"/>
      <c r="K22" s="146"/>
      <c r="L22" s="148"/>
      <c r="M22" s="150"/>
      <c r="N22" s="159"/>
      <c r="O22" s="29">
        <f>HYPERLINK(круги!P84)</f>
      </c>
      <c r="P22" s="113"/>
      <c r="Q22" s="30"/>
      <c r="R22" s="27">
        <f>HYPERLINK(круги!P75)</f>
      </c>
      <c r="S22" s="137"/>
      <c r="T22" s="185"/>
      <c r="U22" s="20"/>
      <c r="V22" s="20"/>
    </row>
    <row r="23" spans="1:22" ht="12.75" customHeight="1">
      <c r="A23" s="146">
        <v>7</v>
      </c>
      <c r="B23" s="151" t="str">
        <f>VLOOKUP(A23,'пр.взвешивания'!B6:E46,2,FALSE)</f>
        <v>КОНКИНА Анастасия Александровна</v>
      </c>
      <c r="C23" s="169" t="str">
        <f>VLOOKUP(A23,'пр.взвешивания'!B6:F46,3,FALSE)</f>
        <v>01.12.93 кмс</v>
      </c>
      <c r="D23" s="170" t="str">
        <f>VLOOKUP(A23,'пр.взвешивания'!B6:G46,4,FALSE)</f>
        <v>ПФО Самарская Самара ВС</v>
      </c>
      <c r="E23" s="28">
        <v>3</v>
      </c>
      <c r="F23" s="28">
        <v>4</v>
      </c>
      <c r="G23" s="87"/>
      <c r="H23" s="34"/>
      <c r="I23" s="137">
        <f>SUM(E23:H23)</f>
        <v>7</v>
      </c>
      <c r="J23" s="137">
        <v>1</v>
      </c>
      <c r="K23" s="146">
        <v>11</v>
      </c>
      <c r="L23" s="151" t="str">
        <f>VLOOKUP(K23,'пр.взвешивания'!B6:O46,2,FALSE)</f>
        <v>ПОЛЫГАЛОВА Карина Александровна</v>
      </c>
      <c r="M23" s="169" t="str">
        <f>VLOOKUP(K23,'пр.взвешивания'!B6:P46,3,FALSE)</f>
        <v>14.04.93 кмс</v>
      </c>
      <c r="N23" s="170" t="str">
        <f>VLOOKUP(K23,'пр.взвешивания'!B6:Q46,4,FALSE)</f>
        <v>Санкт-Петербург МО</v>
      </c>
      <c r="O23" s="111">
        <v>0</v>
      </c>
      <c r="P23" s="31">
        <v>0</v>
      </c>
      <c r="Q23" s="114"/>
      <c r="R23" s="32">
        <v>0</v>
      </c>
      <c r="S23" s="137">
        <f>SUM(O23:R23)</f>
        <v>0</v>
      </c>
      <c r="T23" s="186">
        <v>4</v>
      </c>
      <c r="U23" s="20"/>
      <c r="V23" s="20"/>
    </row>
    <row r="24" spans="1:22" ht="12.75" customHeight="1" thickBot="1">
      <c r="A24" s="172"/>
      <c r="B24" s="152"/>
      <c r="C24" s="154"/>
      <c r="D24" s="156"/>
      <c r="E24" s="33"/>
      <c r="F24" s="33" t="s">
        <v>102</v>
      </c>
      <c r="G24" s="88"/>
      <c r="H24" s="34"/>
      <c r="I24" s="171"/>
      <c r="J24" s="171"/>
      <c r="K24" s="146"/>
      <c r="L24" s="148"/>
      <c r="M24" s="150"/>
      <c r="N24" s="159"/>
      <c r="O24" s="29">
        <f>HYPERLINK(круги!P73)</f>
      </c>
      <c r="P24" s="26"/>
      <c r="Q24" s="115"/>
      <c r="R24" s="27">
        <f>HYPERLINK(круги!P86)</f>
      </c>
      <c r="S24" s="137"/>
      <c r="T24" s="186"/>
      <c r="U24" s="20"/>
      <c r="V24" s="20"/>
    </row>
    <row r="25" spans="1:22" ht="14.25" customHeight="1" thickBot="1">
      <c r="A25" s="80" t="s">
        <v>32</v>
      </c>
      <c r="B25" s="34"/>
      <c r="C25" s="34"/>
      <c r="D25" s="34"/>
      <c r="E25" s="34"/>
      <c r="F25" s="34"/>
      <c r="G25" s="34"/>
      <c r="H25" s="34"/>
      <c r="I25" s="67"/>
      <c r="J25" s="34"/>
      <c r="K25" s="146">
        <v>9</v>
      </c>
      <c r="L25" s="151" t="str">
        <f>VLOOKUP(K25,'пр.взвешивания'!B8:O48,2,FALSE)</f>
        <v>ШКВАРУНЕЦ Мария Александровна</v>
      </c>
      <c r="M25" s="153" t="str">
        <f>VLOOKUP(K25,'пр.взвешивания'!B6:P48,3,FALSE)</f>
        <v>20.03.93 кмс</v>
      </c>
      <c r="N25" s="155" t="str">
        <f>VLOOKUP(K25,'пр.взвешивания'!B6:Q48,4,FALSE)</f>
        <v>Москва С-70 МКС</v>
      </c>
      <c r="O25" s="111">
        <v>1</v>
      </c>
      <c r="P25" s="31">
        <v>3</v>
      </c>
      <c r="Q25" s="31">
        <v>4</v>
      </c>
      <c r="R25" s="119"/>
      <c r="S25" s="137">
        <f>SUM(O25:R25)</f>
        <v>8</v>
      </c>
      <c r="T25" s="186">
        <v>2</v>
      </c>
      <c r="U25" s="20"/>
      <c r="V25" s="20"/>
    </row>
    <row r="26" spans="1:22" ht="12.75" customHeight="1" thickBot="1">
      <c r="A26" s="161" t="s">
        <v>1</v>
      </c>
      <c r="B26" s="161" t="s">
        <v>8</v>
      </c>
      <c r="C26" s="161" t="s">
        <v>9</v>
      </c>
      <c r="D26" s="161" t="s">
        <v>10</v>
      </c>
      <c r="E26" s="179" t="s">
        <v>11</v>
      </c>
      <c r="F26" s="180"/>
      <c r="G26" s="181"/>
      <c r="H26" s="34"/>
      <c r="I26" s="161" t="s">
        <v>12</v>
      </c>
      <c r="J26" s="161" t="s">
        <v>13</v>
      </c>
      <c r="K26" s="172"/>
      <c r="L26" s="148"/>
      <c r="M26" s="154"/>
      <c r="N26" s="156"/>
      <c r="O26" s="116"/>
      <c r="P26" s="33">
        <f>HYPERLINK(круги!P77)</f>
      </c>
      <c r="Q26" s="33" t="s">
        <v>107</v>
      </c>
      <c r="R26" s="120"/>
      <c r="S26" s="171"/>
      <c r="T26" s="189"/>
      <c r="U26" s="20"/>
      <c r="V26" s="20"/>
    </row>
    <row r="27" spans="1:22" ht="12.75" customHeight="1" thickBot="1">
      <c r="A27" s="162"/>
      <c r="B27" s="162"/>
      <c r="C27" s="162"/>
      <c r="D27" s="173"/>
      <c r="E27" s="81">
        <v>1</v>
      </c>
      <c r="F27" s="82">
        <v>2</v>
      </c>
      <c r="G27" s="83">
        <v>3</v>
      </c>
      <c r="H27" s="34"/>
      <c r="I27" s="162"/>
      <c r="J27" s="162"/>
      <c r="K27" s="34"/>
      <c r="L27" s="157" t="s">
        <v>15</v>
      </c>
      <c r="M27" s="89"/>
      <c r="N27" s="89"/>
      <c r="O27" s="157" t="s">
        <v>16</v>
      </c>
      <c r="P27" s="157"/>
      <c r="Q27" s="34"/>
      <c r="R27" s="34"/>
      <c r="S27" s="20"/>
      <c r="T27" s="20"/>
      <c r="U27" s="20"/>
      <c r="V27" s="20"/>
    </row>
    <row r="28" spans="1:22" ht="12.75" customHeight="1" thickBot="1">
      <c r="A28" s="145">
        <v>8</v>
      </c>
      <c r="B28" s="147" t="str">
        <f>VLOOKUP(A28,'пр.взвешивания'!B6:E51,2,FALSE)</f>
        <v>ВАСИЛЬЕВА Маргарита Евгеньевна</v>
      </c>
      <c r="C28" s="149" t="str">
        <f>VLOOKUP(A28,'пр.взвешивания'!B6:F51,3,FALSE)</f>
        <v>22.11.93 кмс</v>
      </c>
      <c r="D28" s="160" t="str">
        <f>VLOOKUP(A28,'пр.взвешивания'!B6:G51,4,FALSE)</f>
        <v>СФО р. Бурятия</v>
      </c>
      <c r="E28" s="84"/>
      <c r="F28" s="24">
        <v>0</v>
      </c>
      <c r="G28" s="25">
        <v>0</v>
      </c>
      <c r="H28" s="34"/>
      <c r="I28" s="136">
        <f>SUM(E28:H28)</f>
        <v>0</v>
      </c>
      <c r="J28" s="138">
        <v>3</v>
      </c>
      <c r="K28" s="34"/>
      <c r="L28" s="158"/>
      <c r="M28" s="89"/>
      <c r="N28" s="89"/>
      <c r="O28" s="188"/>
      <c r="P28" s="188"/>
      <c r="Q28" s="34"/>
      <c r="R28" s="34"/>
      <c r="S28" s="20"/>
      <c r="T28" s="20"/>
      <c r="U28" s="20"/>
      <c r="V28" s="20"/>
    </row>
    <row r="29" spans="1:22" ht="12.75" customHeight="1" thickBot="1">
      <c r="A29" s="146"/>
      <c r="B29" s="148"/>
      <c r="C29" s="150"/>
      <c r="D29" s="159"/>
      <c r="E29" s="69"/>
      <c r="F29" s="30"/>
      <c r="G29" s="85"/>
      <c r="H29" s="34"/>
      <c r="I29" s="137"/>
      <c r="J29" s="139"/>
      <c r="K29" s="145">
        <v>7</v>
      </c>
      <c r="L29" s="147" t="str">
        <f>VLOOKUP(K29,'пр.взвешивания'!B6:O52,2,FALSE)</f>
        <v>КОНКИНА Анастасия Александровна</v>
      </c>
      <c r="M29" s="149" t="str">
        <f>VLOOKUP(K29,'пр.взвешивания'!B6:P52,3,FALSE)</f>
        <v>01.12.93 кмс</v>
      </c>
      <c r="N29" s="160" t="str">
        <f>VLOOKUP(K29,'пр.взвешивания'!B6:Q52,4,FALSE)</f>
        <v>ПФО Самарская Самара ВС</v>
      </c>
      <c r="O29" s="34"/>
      <c r="P29" s="34"/>
      <c r="Q29" s="34"/>
      <c r="R29" s="34"/>
      <c r="S29" s="20"/>
      <c r="T29" s="20"/>
      <c r="U29" s="20"/>
      <c r="V29" s="20"/>
    </row>
    <row r="30" spans="1:22" ht="12.75" customHeight="1">
      <c r="A30" s="146">
        <v>9</v>
      </c>
      <c r="B30" s="151" t="str">
        <f>VLOOKUP(A30,'пр.взвешивания'!B6:E53,2,FALSE)</f>
        <v>ШКВАРУНЕЦ Мария Александровна</v>
      </c>
      <c r="C30" s="169" t="str">
        <f>VLOOKUP(A30,'пр.взвешивания'!B6:F53,3,FALSE)</f>
        <v>20.03.93 кмс</v>
      </c>
      <c r="D30" s="170" t="str">
        <f>VLOOKUP(A30,'пр.взвешивания'!B6:G53,4,FALSE)</f>
        <v>Москва С-70 МКС</v>
      </c>
      <c r="E30" s="86">
        <v>4</v>
      </c>
      <c r="F30" s="72"/>
      <c r="G30" s="32">
        <v>1</v>
      </c>
      <c r="H30" s="34"/>
      <c r="I30" s="137">
        <f>SUM(E30:H30)</f>
        <v>5</v>
      </c>
      <c r="J30" s="139">
        <v>2</v>
      </c>
      <c r="K30" s="146"/>
      <c r="L30" s="148"/>
      <c r="M30" s="150"/>
      <c r="N30" s="159"/>
      <c r="O30" s="126">
        <v>7</v>
      </c>
      <c r="P30" s="34"/>
      <c r="Q30" s="34"/>
      <c r="R30" s="34"/>
      <c r="S30" s="20"/>
      <c r="T30" s="20"/>
      <c r="U30" s="20"/>
      <c r="V30" s="20"/>
    </row>
    <row r="31" spans="1:23" ht="12.75" customHeight="1" thickBot="1">
      <c r="A31" s="146"/>
      <c r="B31" s="148"/>
      <c r="C31" s="150"/>
      <c r="D31" s="159"/>
      <c r="E31" s="29" t="s">
        <v>98</v>
      </c>
      <c r="F31" s="74"/>
      <c r="G31" s="27"/>
      <c r="H31" s="34"/>
      <c r="I31" s="137"/>
      <c r="J31" s="139"/>
      <c r="K31" s="146">
        <v>9</v>
      </c>
      <c r="L31" s="151" t="str">
        <f>VLOOKUP(K31,'пр.взвешивания'!B6:O54,2,FALSE)</f>
        <v>ШКВАРУНЕЦ Мария Александровна</v>
      </c>
      <c r="M31" s="169" t="str">
        <f>VLOOKUP(K31,'пр.взвешивания'!B6:P54,3,FALSE)</f>
        <v>20.03.93 кмс</v>
      </c>
      <c r="N31" s="170" t="str">
        <f>VLOOKUP(K31,'пр.взвешивания'!B6:Q54,4,FALSE)</f>
        <v>Москва С-70 МКС</v>
      </c>
      <c r="O31" s="127" t="s">
        <v>108</v>
      </c>
      <c r="P31" s="49"/>
      <c r="Q31" s="50"/>
      <c r="R31" s="34"/>
      <c r="S31" s="20"/>
      <c r="T31" s="20"/>
      <c r="U31" s="20"/>
      <c r="V31" s="20"/>
      <c r="W31" t="s">
        <v>103</v>
      </c>
    </row>
    <row r="32" spans="1:22" ht="12.75" customHeight="1" thickBot="1">
      <c r="A32" s="146">
        <v>10</v>
      </c>
      <c r="B32" s="151" t="str">
        <f>VLOOKUP(A32,'пр.взвешивания'!B6:E55,2,FALSE)</f>
        <v>МЕЖЕЦКАЯ Дарья Евгеньевна</v>
      </c>
      <c r="C32" s="169" t="str">
        <f>VLOOKUP(A32,'пр.взвешивания'!B6:F55,3,FALSE)</f>
        <v>24.06.94 кмс</v>
      </c>
      <c r="D32" s="170" t="str">
        <f>VLOOKUP(A32,'пр.взвешивания'!B6:G55,4,FALSE)</f>
        <v>ПФО Самарская Самара МО</v>
      </c>
      <c r="E32" s="28">
        <v>4</v>
      </c>
      <c r="F32" s="28">
        <v>3</v>
      </c>
      <c r="G32" s="87"/>
      <c r="H32" s="34"/>
      <c r="I32" s="137">
        <f>SUM(E32:H32)</f>
        <v>7</v>
      </c>
      <c r="J32" s="166">
        <v>1</v>
      </c>
      <c r="K32" s="163"/>
      <c r="L32" s="152"/>
      <c r="M32" s="154"/>
      <c r="N32" s="156"/>
      <c r="O32" s="121"/>
      <c r="P32" s="52"/>
      <c r="Q32" s="52"/>
      <c r="R32" s="126">
        <v>10</v>
      </c>
      <c r="S32" s="20"/>
      <c r="T32" s="20"/>
      <c r="U32" s="20"/>
      <c r="V32" s="20"/>
    </row>
    <row r="33" spans="1:22" ht="12.75" customHeight="1" thickBot="1">
      <c r="A33" s="172"/>
      <c r="B33" s="152"/>
      <c r="C33" s="154"/>
      <c r="D33" s="156"/>
      <c r="E33" s="33" t="s">
        <v>99</v>
      </c>
      <c r="F33" s="33"/>
      <c r="G33" s="88"/>
      <c r="H33" s="34"/>
      <c r="I33" s="171"/>
      <c r="J33" s="167"/>
      <c r="K33" s="145">
        <v>10</v>
      </c>
      <c r="L33" s="147" t="str">
        <f>VLOOKUP(K33,'пр.взвешивания'!B6:O56,2,FALSE)</f>
        <v>МЕЖЕЦКАЯ Дарья Евгеньевна</v>
      </c>
      <c r="M33" s="153" t="str">
        <f>VLOOKUP(K33,'пр.взвешивания'!B6:P56,3,FALSE)</f>
        <v>24.06.94 кмс</v>
      </c>
      <c r="N33" s="155" t="str">
        <f>VLOOKUP(K33,'пр.взвешивания'!B6:Q56,4,FALSE)</f>
        <v>ПФО Самарская Самара МО</v>
      </c>
      <c r="O33" s="53"/>
      <c r="P33" s="52"/>
      <c r="Q33" s="52"/>
      <c r="R33" s="127" t="s">
        <v>108</v>
      </c>
      <c r="S33" s="20"/>
      <c r="T33" s="20"/>
      <c r="U33" s="20"/>
      <c r="V33" s="20"/>
    </row>
    <row r="34" spans="1:22" ht="13.5" customHeight="1" thickBot="1">
      <c r="A34" s="80" t="s">
        <v>33</v>
      </c>
      <c r="B34" s="34"/>
      <c r="C34" s="34"/>
      <c r="D34" s="34"/>
      <c r="E34" s="34"/>
      <c r="F34" s="34"/>
      <c r="G34" s="34"/>
      <c r="H34" s="34"/>
      <c r="I34" s="67"/>
      <c r="J34" s="34"/>
      <c r="K34" s="146"/>
      <c r="L34" s="148"/>
      <c r="M34" s="150"/>
      <c r="N34" s="159"/>
      <c r="O34" s="126">
        <v>10</v>
      </c>
      <c r="P34" s="54"/>
      <c r="Q34" s="55"/>
      <c r="R34" s="56"/>
      <c r="S34" s="35"/>
      <c r="T34" s="20"/>
      <c r="U34" s="20"/>
      <c r="V34" s="20"/>
    </row>
    <row r="35" spans="1:22" ht="12.75" customHeight="1" thickBot="1">
      <c r="A35" s="161" t="s">
        <v>1</v>
      </c>
      <c r="B35" s="161" t="s">
        <v>8</v>
      </c>
      <c r="C35" s="161" t="s">
        <v>9</v>
      </c>
      <c r="D35" s="161" t="s">
        <v>10</v>
      </c>
      <c r="E35" s="179" t="s">
        <v>11</v>
      </c>
      <c r="F35" s="180"/>
      <c r="G35" s="181"/>
      <c r="H35" s="34"/>
      <c r="I35" s="161" t="s">
        <v>12</v>
      </c>
      <c r="J35" s="161" t="s">
        <v>13</v>
      </c>
      <c r="K35" s="164">
        <v>5</v>
      </c>
      <c r="L35" s="151" t="str">
        <f>VLOOKUP(K35,'пр.взвешивания'!B12:O58,2,FALSE)</f>
        <v>БЫСТРЕМОВИЧ Ирина Викторовна</v>
      </c>
      <c r="M35" s="153" t="str">
        <f>VLOOKUP(K35,'пр.взвешивания'!B6:P58,3,FALSE)</f>
        <v>20.01.92 мс</v>
      </c>
      <c r="N35" s="155" t="str">
        <f>VLOOKUP(K35,'пр.взвешивания'!B6:Q58,4,FALSE)</f>
        <v>Санкт-Петербург МО</v>
      </c>
      <c r="O35" s="127" t="s">
        <v>108</v>
      </c>
      <c r="P35" s="56"/>
      <c r="Q35" s="56"/>
      <c r="R35" s="56"/>
      <c r="S35" s="35"/>
      <c r="T35" s="20"/>
      <c r="U35" s="20"/>
      <c r="V35" s="20"/>
    </row>
    <row r="36" spans="1:22" ht="12.75" customHeight="1" thickBot="1">
      <c r="A36" s="162"/>
      <c r="B36" s="162"/>
      <c r="C36" s="162"/>
      <c r="D36" s="173"/>
      <c r="E36" s="81">
        <v>1</v>
      </c>
      <c r="F36" s="82">
        <v>2</v>
      </c>
      <c r="G36" s="83">
        <v>3</v>
      </c>
      <c r="H36" s="34"/>
      <c r="I36" s="162"/>
      <c r="J36" s="162"/>
      <c r="K36" s="165"/>
      <c r="L36" s="152"/>
      <c r="M36" s="154"/>
      <c r="N36" s="156"/>
      <c r="O36" s="56"/>
      <c r="P36" s="121"/>
      <c r="Q36" s="121"/>
      <c r="R36" s="56"/>
      <c r="S36" s="35"/>
      <c r="T36" s="20"/>
      <c r="U36" s="20"/>
      <c r="V36" s="20"/>
    </row>
    <row r="37" spans="1:22" ht="12.75" customHeight="1">
      <c r="A37" s="145">
        <v>11</v>
      </c>
      <c r="B37" s="147" t="str">
        <f>VLOOKUP(A37,'пр.взвешивания'!B6:E60,2,FALSE)</f>
        <v>ПОЛЫГАЛОВА Карина Александровна</v>
      </c>
      <c r="C37" s="149" t="str">
        <f>VLOOKUP(A37,'пр.взвешивания'!B6:F60,3,FALSE)</f>
        <v>14.04.93 кмс</v>
      </c>
      <c r="D37" s="160" t="str">
        <f>VLOOKUP(A37,'пр.взвешивания'!B6:G60,4,FALSE)</f>
        <v>Санкт-Петербург МО</v>
      </c>
      <c r="E37" s="84"/>
      <c r="F37" s="24">
        <v>0</v>
      </c>
      <c r="G37" s="25">
        <v>3</v>
      </c>
      <c r="H37" s="34"/>
      <c r="I37" s="136">
        <f>SUM(E37:H37)</f>
        <v>3</v>
      </c>
      <c r="J37" s="177">
        <v>2</v>
      </c>
      <c r="K37" s="121"/>
      <c r="L37" s="121"/>
      <c r="M37" s="121"/>
      <c r="N37" s="121"/>
      <c r="O37" s="121"/>
      <c r="P37" s="121"/>
      <c r="Q37" s="121"/>
      <c r="R37" s="121"/>
      <c r="S37" s="35"/>
      <c r="T37" s="20"/>
      <c r="U37" s="20"/>
      <c r="V37" s="20"/>
    </row>
    <row r="38" spans="1:22" ht="12.75" customHeight="1">
      <c r="A38" s="146"/>
      <c r="B38" s="148"/>
      <c r="C38" s="150"/>
      <c r="D38" s="159"/>
      <c r="E38" s="69"/>
      <c r="F38" s="30"/>
      <c r="G38" s="85"/>
      <c r="H38" s="34"/>
      <c r="I38" s="137"/>
      <c r="J38" s="178"/>
      <c r="K38" s="90" t="str">
        <f>HYPERLINK('[1]реквизиты'!$A$6)</f>
        <v>Гл. судья, судья МК</v>
      </c>
      <c r="L38" s="91"/>
      <c r="M38" s="91"/>
      <c r="N38" s="122"/>
      <c r="O38" s="92"/>
      <c r="P38" s="92"/>
      <c r="Q38" s="93" t="str">
        <f>HYPERLINK('[1]реквизиты'!$G$6)</f>
        <v>А.Б. Рыбаков</v>
      </c>
      <c r="R38" s="122"/>
      <c r="S38" s="123"/>
      <c r="T38" s="123"/>
      <c r="U38" s="20"/>
      <c r="V38" s="20"/>
    </row>
    <row r="39" spans="1:22" ht="12.75" customHeight="1">
      <c r="A39" s="146">
        <v>12</v>
      </c>
      <c r="B39" s="151" t="str">
        <f>VLOOKUP(A39,'пр.взвешивания'!B6:E62,2,FALSE)</f>
        <v>ШЕЛУДЯКОВА Марина Олеговна</v>
      </c>
      <c r="C39" s="169" t="str">
        <f>VLOOKUP(A39,'пр.взвешивания'!B6:F62,3,FALSE)</f>
        <v>23.09.92 кмс</v>
      </c>
      <c r="D39" s="170" t="str">
        <f>VLOOKUP(A39,'пр.взвешивания'!B6:G62,4,FALSE)</f>
        <v>СФО Алтайский Барнаул МО</v>
      </c>
      <c r="E39" s="71">
        <v>3</v>
      </c>
      <c r="F39" s="72"/>
      <c r="G39" s="32">
        <v>4</v>
      </c>
      <c r="H39" s="34"/>
      <c r="I39" s="137">
        <f>SUM(E39:H39)</f>
        <v>7</v>
      </c>
      <c r="J39" s="178">
        <v>1</v>
      </c>
      <c r="K39" s="91"/>
      <c r="L39" s="91"/>
      <c r="M39" s="105"/>
      <c r="N39" s="124"/>
      <c r="O39" s="106"/>
      <c r="P39" s="106"/>
      <c r="Q39" s="125" t="str">
        <f>HYPERLINK('[1]реквизиты'!$G$7)</f>
        <v>/г.Чебоксары/</v>
      </c>
      <c r="R39" s="122"/>
      <c r="S39" s="123"/>
      <c r="T39" s="123"/>
      <c r="U39" s="20"/>
      <c r="V39" s="20"/>
    </row>
    <row r="40" spans="1:22" ht="12.75" customHeight="1">
      <c r="A40" s="146"/>
      <c r="B40" s="148"/>
      <c r="C40" s="150"/>
      <c r="D40" s="159"/>
      <c r="E40" s="73"/>
      <c r="F40" s="74"/>
      <c r="G40" s="27" t="s">
        <v>104</v>
      </c>
      <c r="H40" s="34"/>
      <c r="I40" s="137"/>
      <c r="J40" s="178"/>
      <c r="K40" s="94"/>
      <c r="L40" s="94"/>
      <c r="M40" s="95"/>
      <c r="N40" s="124"/>
      <c r="O40" s="124"/>
      <c r="P40" s="124"/>
      <c r="Q40" s="124"/>
      <c r="R40" s="122"/>
      <c r="S40" s="123"/>
      <c r="T40" s="123"/>
      <c r="U40" s="20"/>
      <c r="V40" s="20"/>
    </row>
    <row r="41" spans="1:22" ht="12.75" customHeight="1">
      <c r="A41" s="146">
        <v>13</v>
      </c>
      <c r="B41" s="151" t="str">
        <f>VLOOKUP(A41,'пр.взвешивания'!B6:E64,2,FALSE)</f>
        <v>КАЛИМУЛЛИНА Яна Ленардовна</v>
      </c>
      <c r="C41" s="169" t="str">
        <f>VLOOKUP(A41,'пр.взвешивания'!B6:F64,3,FALSE)</f>
        <v>17.04.93 кмс</v>
      </c>
      <c r="D41" s="170" t="str">
        <f>VLOOKUP(A41,'пр.взвешивания'!B6:G64,4,FALSE)</f>
        <v>ПФО Татарстан Казань МО</v>
      </c>
      <c r="E41" s="75">
        <v>0</v>
      </c>
      <c r="F41" s="28">
        <v>0</v>
      </c>
      <c r="G41" s="87"/>
      <c r="H41" s="34"/>
      <c r="I41" s="137">
        <f>SUM(E41:H41)</f>
        <v>0</v>
      </c>
      <c r="J41" s="137">
        <v>3</v>
      </c>
      <c r="K41" s="90" t="str">
        <f>HYPERLINK('[2]реквизиты'!$A$22)</f>
        <v>Гл. секретарь, судья МК</v>
      </c>
      <c r="L41" s="91"/>
      <c r="M41" s="105"/>
      <c r="N41" s="124"/>
      <c r="O41" s="106"/>
      <c r="P41" s="106"/>
      <c r="Q41" s="107" t="str">
        <f>HYPERLINK('[1]реквизиты'!$G$8)</f>
        <v>Н.Ю. Глушкова</v>
      </c>
      <c r="R41" s="122"/>
      <c r="S41" s="123"/>
      <c r="T41" s="123"/>
      <c r="U41" s="20"/>
      <c r="V41" s="20"/>
    </row>
    <row r="42" spans="1:22" ht="12.75" customHeight="1" thickBot="1">
      <c r="A42" s="172"/>
      <c r="B42" s="152"/>
      <c r="C42" s="154"/>
      <c r="D42" s="156"/>
      <c r="E42" s="79"/>
      <c r="F42" s="33"/>
      <c r="G42" s="88"/>
      <c r="H42" s="34"/>
      <c r="I42" s="171"/>
      <c r="J42" s="171"/>
      <c r="K42" s="94"/>
      <c r="L42" s="94"/>
      <c r="M42" s="95"/>
      <c r="N42" s="124"/>
      <c r="O42" s="124"/>
      <c r="P42" s="124"/>
      <c r="Q42" s="125" t="str">
        <f>HYPERLINK('[1]реквизиты'!$G$9)</f>
        <v>/г. Рязань/</v>
      </c>
      <c r="R42" s="122"/>
      <c r="S42" s="123"/>
      <c r="T42" s="123"/>
      <c r="U42" s="20"/>
      <c r="V42" s="20"/>
    </row>
    <row r="43" spans="1:22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108"/>
      <c r="N43" s="108"/>
      <c r="O43" s="52"/>
      <c r="P43" s="52"/>
      <c r="Q43" s="52"/>
      <c r="R43" s="56"/>
      <c r="S43" s="35"/>
      <c r="T43" s="20"/>
      <c r="U43" s="20"/>
      <c r="V43" s="20"/>
    </row>
    <row r="44" spans="1:2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56"/>
      <c r="P44" s="56"/>
      <c r="Q44" s="56"/>
      <c r="R44" s="56"/>
      <c r="S44" s="35"/>
      <c r="T44" s="20"/>
      <c r="U44" s="20"/>
      <c r="V44" s="20"/>
    </row>
    <row r="45" spans="1:2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56"/>
      <c r="P45" s="56"/>
      <c r="Q45" s="56"/>
      <c r="R45" s="56"/>
      <c r="S45" s="35"/>
      <c r="T45" s="20"/>
      <c r="U45" s="20"/>
      <c r="V45" s="20"/>
    </row>
    <row r="46" spans="1:2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67"/>
      <c r="L46" s="67"/>
      <c r="M46" s="67"/>
      <c r="N46" s="34"/>
      <c r="O46" s="34"/>
      <c r="P46" s="34"/>
      <c r="Q46" s="34"/>
      <c r="R46" s="34"/>
      <c r="S46" s="20"/>
      <c r="T46" s="20"/>
      <c r="U46" s="20"/>
      <c r="V46" s="20"/>
    </row>
    <row r="47" spans="1:2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20"/>
      <c r="T47" s="20"/>
      <c r="U47" s="20"/>
      <c r="V47" s="20"/>
    </row>
    <row r="48" spans="1:2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0"/>
      <c r="T48" s="20"/>
      <c r="U48" s="20"/>
      <c r="V48" s="20"/>
    </row>
    <row r="49" spans="1:2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20"/>
      <c r="T49" s="20"/>
      <c r="U49" s="20"/>
      <c r="V49" s="20"/>
    </row>
    <row r="50" spans="1:2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20"/>
      <c r="T50" s="20"/>
      <c r="U50" s="20"/>
      <c r="V50" s="20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20"/>
      <c r="T51" s="20"/>
      <c r="U51" s="20"/>
      <c r="V51" s="20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0"/>
      <c r="T52" s="20"/>
      <c r="U52" s="20"/>
      <c r="V52" s="20"/>
    </row>
    <row r="53" spans="1:22" ht="12.75">
      <c r="A53" s="51"/>
      <c r="B53" s="51"/>
      <c r="C53" s="51"/>
      <c r="D53" s="5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4"/>
      <c r="T53" s="4"/>
      <c r="U53" s="4"/>
      <c r="V53" s="4"/>
    </row>
    <row r="54" spans="1:22" ht="12.75">
      <c r="A54" s="51"/>
      <c r="B54" s="51"/>
      <c r="C54" s="51"/>
      <c r="D54" s="5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4"/>
      <c r="T54" s="4"/>
      <c r="U54" s="4"/>
      <c r="V54" s="4"/>
    </row>
    <row r="55" spans="1:18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1:18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1:18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spans="1:18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</row>
    <row r="59" spans="1:18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spans="1:18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spans="1:18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spans="1:18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1:18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1:18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1:18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  <row r="69" spans="1:18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</row>
    <row r="70" spans="1:18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</row>
    <row r="71" spans="1:18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18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</row>
    <row r="73" spans="1:18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</row>
    <row r="74" spans="1:18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</row>
    <row r="75" spans="1:18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</row>
    <row r="76" spans="1:18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1:18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</row>
    <row r="78" spans="1:18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1:18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18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1" spans="1:18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1:18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1:18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1:18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1:18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1:18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1:18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1:18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1:18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1:18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1:18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8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1:18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1:18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1:18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1:18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1:18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1:18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1:18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1:18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1:18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1:18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1:18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1:18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1:18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8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1:18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1:18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1:18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1:18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1:18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1:18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1:18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1:18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1:18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1:18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1:18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1:18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1:18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1:18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1:18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1:18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1:18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1:18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1:18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</sheetData>
  <sheetProtection/>
  <mergeCells count="193"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  <mergeCell ref="T21:T22"/>
    <mergeCell ref="T23:T24"/>
    <mergeCell ref="L25:L26"/>
    <mergeCell ref="M25:M26"/>
    <mergeCell ref="N25:N26"/>
    <mergeCell ref="M23:M24"/>
    <mergeCell ref="N23:N24"/>
    <mergeCell ref="K21:K22"/>
    <mergeCell ref="L21:L22"/>
    <mergeCell ref="M21:M22"/>
    <mergeCell ref="N21:N22"/>
    <mergeCell ref="S23:S24"/>
    <mergeCell ref="S19:S20"/>
    <mergeCell ref="S21:S22"/>
    <mergeCell ref="T17:T18"/>
    <mergeCell ref="K14:K15"/>
    <mergeCell ref="L14:L15"/>
    <mergeCell ref="K19:K20"/>
    <mergeCell ref="L19:L20"/>
    <mergeCell ref="M19:M20"/>
    <mergeCell ref="N19:N20"/>
    <mergeCell ref="T19:T20"/>
    <mergeCell ref="K17:K18"/>
    <mergeCell ref="L17:L18"/>
    <mergeCell ref="M17:M18"/>
    <mergeCell ref="N17:N18"/>
    <mergeCell ref="O17:R17"/>
    <mergeCell ref="S17:S18"/>
    <mergeCell ref="T12:T13"/>
    <mergeCell ref="K10:K11"/>
    <mergeCell ref="L10:L11"/>
    <mergeCell ref="M10:M11"/>
    <mergeCell ref="N14:N15"/>
    <mergeCell ref="S10:S11"/>
    <mergeCell ref="N10:N11"/>
    <mergeCell ref="S14:S15"/>
    <mergeCell ref="T14:T15"/>
    <mergeCell ref="A41:A42"/>
    <mergeCell ref="B41:B42"/>
    <mergeCell ref="C41:C42"/>
    <mergeCell ref="D41:D42"/>
    <mergeCell ref="T10:T11"/>
    <mergeCell ref="K12:K13"/>
    <mergeCell ref="L12:L13"/>
    <mergeCell ref="M12:M13"/>
    <mergeCell ref="N12:N13"/>
    <mergeCell ref="S12:S13"/>
    <mergeCell ref="D37:D38"/>
    <mergeCell ref="I41:I42"/>
    <mergeCell ref="J37:J38"/>
    <mergeCell ref="I39:I40"/>
    <mergeCell ref="J39:J40"/>
    <mergeCell ref="J41:J42"/>
    <mergeCell ref="B35:B36"/>
    <mergeCell ref="C35:C36"/>
    <mergeCell ref="D35:D36"/>
    <mergeCell ref="E35:G35"/>
    <mergeCell ref="I35:I36"/>
    <mergeCell ref="A39:A40"/>
    <mergeCell ref="B39:B40"/>
    <mergeCell ref="C39:C40"/>
    <mergeCell ref="D39:D40"/>
    <mergeCell ref="I37:I38"/>
    <mergeCell ref="C30:C31"/>
    <mergeCell ref="D30:D31"/>
    <mergeCell ref="C26:C27"/>
    <mergeCell ref="D26:D27"/>
    <mergeCell ref="I30:I31"/>
    <mergeCell ref="A37:A38"/>
    <mergeCell ref="B37:B38"/>
    <mergeCell ref="C37:C38"/>
    <mergeCell ref="I32:I33"/>
    <mergeCell ref="A35:A36"/>
    <mergeCell ref="I26:I27"/>
    <mergeCell ref="J26:J27"/>
    <mergeCell ref="I28:I29"/>
    <mergeCell ref="J28:J29"/>
    <mergeCell ref="A32:A33"/>
    <mergeCell ref="B32:B33"/>
    <mergeCell ref="E26:G26"/>
    <mergeCell ref="C32:C33"/>
    <mergeCell ref="D32:D33"/>
    <mergeCell ref="B30:B31"/>
    <mergeCell ref="E17:G17"/>
    <mergeCell ref="K6:K7"/>
    <mergeCell ref="L6:L7"/>
    <mergeCell ref="M6:M7"/>
    <mergeCell ref="M14:M15"/>
    <mergeCell ref="I17:I18"/>
    <mergeCell ref="J17:J18"/>
    <mergeCell ref="E6:H6"/>
    <mergeCell ref="I6:I7"/>
    <mergeCell ref="J6:J7"/>
    <mergeCell ref="J14:J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C23:C24"/>
    <mergeCell ref="D23:D24"/>
    <mergeCell ref="I19:I20"/>
    <mergeCell ref="J19:J20"/>
    <mergeCell ref="I21:I22"/>
    <mergeCell ref="J21:J22"/>
    <mergeCell ref="I23:I24"/>
    <mergeCell ref="J23:J24"/>
    <mergeCell ref="A21:A22"/>
    <mergeCell ref="B21:B22"/>
    <mergeCell ref="C21:C22"/>
    <mergeCell ref="D21:D22"/>
    <mergeCell ref="T6:T7"/>
    <mergeCell ref="K8:K9"/>
    <mergeCell ref="L8:L9"/>
    <mergeCell ref="M8:M9"/>
    <mergeCell ref="N8:N9"/>
    <mergeCell ref="S8:S9"/>
    <mergeCell ref="A17:A18"/>
    <mergeCell ref="B17:B18"/>
    <mergeCell ref="C17:C18"/>
    <mergeCell ref="D17:D18"/>
    <mergeCell ref="A19:A20"/>
    <mergeCell ref="B19:B20"/>
    <mergeCell ref="C19:C20"/>
    <mergeCell ref="D19:D20"/>
    <mergeCell ref="D14:D15"/>
    <mergeCell ref="I10:I11"/>
    <mergeCell ref="D10:D11"/>
    <mergeCell ref="I14:I15"/>
    <mergeCell ref="A14:A15"/>
    <mergeCell ref="B14:B15"/>
    <mergeCell ref="C14:C15"/>
    <mergeCell ref="B10:B11"/>
    <mergeCell ref="C10:C11"/>
    <mergeCell ref="J10:J11"/>
    <mergeCell ref="A12:A13"/>
    <mergeCell ref="B12:B13"/>
    <mergeCell ref="C12:C13"/>
    <mergeCell ref="D12:D13"/>
    <mergeCell ref="I12:I13"/>
    <mergeCell ref="J12:J13"/>
    <mergeCell ref="A10:A11"/>
    <mergeCell ref="J35:J36"/>
    <mergeCell ref="K29:K30"/>
    <mergeCell ref="K31:K32"/>
    <mergeCell ref="K35:K36"/>
    <mergeCell ref="J30:J31"/>
    <mergeCell ref="J32:J33"/>
    <mergeCell ref="K33:K34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A2:I2"/>
    <mergeCell ref="K2:P2"/>
    <mergeCell ref="A6:A7"/>
    <mergeCell ref="B6:B7"/>
    <mergeCell ref="C6:C7"/>
    <mergeCell ref="A8:A9"/>
    <mergeCell ref="B8:B9"/>
    <mergeCell ref="C8:C9"/>
    <mergeCell ref="D8:D9"/>
    <mergeCell ref="D6:D7"/>
    <mergeCell ref="K3:T3"/>
    <mergeCell ref="P5:T5"/>
    <mergeCell ref="B3:I3"/>
    <mergeCell ref="B5:I5"/>
    <mergeCell ref="I8:I9"/>
    <mergeCell ref="J8:J9"/>
    <mergeCell ref="T8:T9"/>
    <mergeCell ref="N6:N7"/>
    <mergeCell ref="O6:R6"/>
    <mergeCell ref="S6:S7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zoomScalePageLayoutView="0" workbookViewId="0" topLeftCell="I67">
      <selection activeCell="I68" sqref="I68:P90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190" t="s">
        <v>17</v>
      </c>
      <c r="B1" s="190"/>
      <c r="C1" s="190"/>
      <c r="D1" s="190"/>
      <c r="E1" s="190"/>
      <c r="F1" s="190"/>
      <c r="G1" s="190"/>
      <c r="H1" s="190"/>
      <c r="I1" s="190" t="s">
        <v>17</v>
      </c>
      <c r="J1" s="190"/>
      <c r="K1" s="190"/>
      <c r="L1" s="190"/>
      <c r="M1" s="190"/>
      <c r="N1" s="190"/>
      <c r="O1" s="190"/>
      <c r="P1" s="190"/>
    </row>
    <row r="2" spans="1:16" ht="23.25" customHeight="1">
      <c r="A2" s="3" t="s">
        <v>30</v>
      </c>
      <c r="B2" s="3" t="s">
        <v>18</v>
      </c>
      <c r="C2" s="3"/>
      <c r="D2" s="3"/>
      <c r="E2" s="66" t="str">
        <f>HYPERLINK('пр.взвешивания'!E3)</f>
        <v>в.к.       60           кг.</v>
      </c>
      <c r="F2" s="3"/>
      <c r="G2" s="3"/>
      <c r="H2" s="3"/>
      <c r="I2" s="3" t="s">
        <v>31</v>
      </c>
      <c r="J2" s="3" t="s">
        <v>18</v>
      </c>
      <c r="K2" s="3"/>
      <c r="L2" s="3"/>
      <c r="M2" s="66" t="str">
        <f>HYPERLINK('пр.взвешивания'!E3)</f>
        <v>в.к.       60           кг.</v>
      </c>
      <c r="N2" s="3"/>
      <c r="O2" s="3"/>
      <c r="P2" s="3"/>
    </row>
    <row r="3" spans="1:16" ht="12.75">
      <c r="A3" s="191" t="s">
        <v>1</v>
      </c>
      <c r="B3" s="191" t="s">
        <v>8</v>
      </c>
      <c r="C3" s="191" t="s">
        <v>9</v>
      </c>
      <c r="D3" s="191" t="s">
        <v>10</v>
      </c>
      <c r="E3" s="191" t="s">
        <v>19</v>
      </c>
      <c r="F3" s="191" t="s">
        <v>20</v>
      </c>
      <c r="G3" s="191" t="s">
        <v>21</v>
      </c>
      <c r="H3" s="191" t="s">
        <v>22</v>
      </c>
      <c r="I3" s="191" t="s">
        <v>1</v>
      </c>
      <c r="J3" s="191" t="s">
        <v>8</v>
      </c>
      <c r="K3" s="191" t="s">
        <v>9</v>
      </c>
      <c r="L3" s="191" t="s">
        <v>10</v>
      </c>
      <c r="M3" s="191" t="s">
        <v>19</v>
      </c>
      <c r="N3" s="191" t="s">
        <v>20</v>
      </c>
      <c r="O3" s="191" t="s">
        <v>21</v>
      </c>
      <c r="P3" s="191" t="s">
        <v>22</v>
      </c>
    </row>
    <row r="4" spans="1:16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.75" customHeight="1">
      <c r="A5" s="193">
        <v>1</v>
      </c>
      <c r="B5" s="194" t="str">
        <f>VLOOKUP(A5,'пр.взвешивания'!B6:E31,2,FALSE)</f>
        <v>КОНДРАТЕНКО Ольга Сергеевна</v>
      </c>
      <c r="C5" s="194" t="str">
        <f>VLOOKUP(B5,'пр.взвешивания'!C6:F31,2,FALSE)</f>
        <v>22.11.93 кмс</v>
      </c>
      <c r="D5" s="194" t="str">
        <f>VLOOKUP(C5,'пр.взвешивания'!D6:G31,2,FALSE)</f>
        <v>МоскваС-70  МКС</v>
      </c>
      <c r="E5" s="196"/>
      <c r="F5" s="197"/>
      <c r="G5" s="198"/>
      <c r="H5" s="191"/>
      <c r="I5" s="221">
        <v>5</v>
      </c>
      <c r="J5" s="194" t="str">
        <f>VLOOKUP(I5,'пр.взвешивания'!B6:E31,2,FALSE)</f>
        <v>БЫСТРЕМОВИЧ Ирина Викторовна</v>
      </c>
      <c r="K5" s="194" t="str">
        <f>VLOOKUP(J5,'пр.взвешивания'!C6:F31,2,FALSE)</f>
        <v>20.01.92 мс</v>
      </c>
      <c r="L5" s="194" t="str">
        <f>VLOOKUP(K5,'пр.взвешивания'!D6:G31,2,FALSE)</f>
        <v>Санкт-Петербург МО</v>
      </c>
      <c r="M5" s="196"/>
      <c r="N5" s="197"/>
      <c r="O5" s="198"/>
      <c r="P5" s="191"/>
    </row>
    <row r="6" spans="1:16" ht="12.75">
      <c r="A6" s="193"/>
      <c r="B6" s="195"/>
      <c r="C6" s="195"/>
      <c r="D6" s="195"/>
      <c r="E6" s="196"/>
      <c r="F6" s="196"/>
      <c r="G6" s="198"/>
      <c r="H6" s="191"/>
      <c r="I6" s="221"/>
      <c r="J6" s="195"/>
      <c r="K6" s="195"/>
      <c r="L6" s="195"/>
      <c r="M6" s="196"/>
      <c r="N6" s="196"/>
      <c r="O6" s="198"/>
      <c r="P6" s="191"/>
    </row>
    <row r="7" spans="1:16" ht="12.75" customHeight="1">
      <c r="A7" s="192">
        <v>2</v>
      </c>
      <c r="B7" s="194" t="str">
        <f>VLOOKUP(A7,'пр.взвешивания'!B8:E33,2,FALSE)</f>
        <v>ТРУЩЕНКО Елизавета Викторовна</v>
      </c>
      <c r="C7" s="194" t="str">
        <f>VLOOKUP(B7,'пр.взвешивания'!C8:F33,2,FALSE)</f>
        <v>18.06.92 кмс</v>
      </c>
      <c r="D7" s="194" t="str">
        <f>VLOOKUP(C7,'пр.взвешивания'!D8:G33,2,FALSE)</f>
        <v>СФО Омская Омск МО</v>
      </c>
      <c r="E7" s="201"/>
      <c r="F7" s="201"/>
      <c r="G7" s="192"/>
      <c r="H7" s="192"/>
      <c r="I7" s="192">
        <v>6</v>
      </c>
      <c r="J7" s="194" t="str">
        <f>VLOOKUP(I7,'пр.взвешивания'!B8:E33,2,FALSE)</f>
        <v>ЯКОВЛЕВА Юлия Геннадьевна</v>
      </c>
      <c r="K7" s="194" t="str">
        <f>VLOOKUP(J7,'пр.взвешивания'!C8:F33,2,FALSE)</f>
        <v>10.03.93 кмс</v>
      </c>
      <c r="L7" s="194" t="str">
        <f>VLOOKUP(K7,'пр.взвешивания'!D8:G33,2,FALSE)</f>
        <v>СЗФО Псковская Псков МО</v>
      </c>
      <c r="M7" s="201"/>
      <c r="N7" s="201"/>
      <c r="O7" s="192"/>
      <c r="P7" s="192"/>
    </row>
    <row r="8" spans="1:16" ht="13.5" thickBot="1">
      <c r="A8" s="199"/>
      <c r="B8" s="200"/>
      <c r="C8" s="200"/>
      <c r="D8" s="200"/>
      <c r="E8" s="202"/>
      <c r="F8" s="202"/>
      <c r="G8" s="199"/>
      <c r="H8" s="199"/>
      <c r="I8" s="199"/>
      <c r="J8" s="200"/>
      <c r="K8" s="200"/>
      <c r="L8" s="200"/>
      <c r="M8" s="202"/>
      <c r="N8" s="202"/>
      <c r="O8" s="199"/>
      <c r="P8" s="199"/>
    </row>
    <row r="9" spans="1:16" ht="12.75" customHeight="1">
      <c r="A9" s="203">
        <v>4</v>
      </c>
      <c r="B9" s="204" t="str">
        <f>VLOOKUP(A9,'пр.взвешивания'!B10:E35,2,FALSE)</f>
        <v>ЗОТОВА Мария Михайловна</v>
      </c>
      <c r="C9" s="204" t="str">
        <f>VLOOKUP(B9,'пр.взвешивания'!C10:F35,2,FALSE)</f>
        <v>10.11.92 кмс</v>
      </c>
      <c r="D9" s="204" t="str">
        <f>VLOOKUP(C9,'пр.взвешивания'!D10:G35,2,FALSE)</f>
        <v>ДВФО Приморский Владивосток ПР</v>
      </c>
      <c r="E9" s="196"/>
      <c r="F9" s="197"/>
      <c r="G9" s="198"/>
      <c r="H9" s="205"/>
      <c r="I9" s="222">
        <v>7</v>
      </c>
      <c r="J9" s="204" t="str">
        <f>VLOOKUP(I9,'пр.взвешивания'!B10:E35,2,FALSE)</f>
        <v>КОНКИНА Анастасия Александровна</v>
      </c>
      <c r="K9" s="204" t="str">
        <f>VLOOKUP(J9,'пр.взвешивания'!C10:F35,2,FALSE)</f>
        <v>01.12.93 кмс</v>
      </c>
      <c r="L9" s="204" t="str">
        <f>VLOOKUP(K9,'пр.взвешивания'!D10:G35,2,FALSE)</f>
        <v>ПФО Самарская Самара ВС</v>
      </c>
      <c r="M9" s="222" t="s">
        <v>25</v>
      </c>
      <c r="N9" s="223"/>
      <c r="O9" s="224"/>
      <c r="P9" s="225"/>
    </row>
    <row r="10" spans="1:16" ht="12.75">
      <c r="A10" s="191"/>
      <c r="B10" s="195"/>
      <c r="C10" s="195"/>
      <c r="D10" s="195"/>
      <c r="E10" s="196"/>
      <c r="F10" s="196"/>
      <c r="G10" s="198"/>
      <c r="H10" s="191"/>
      <c r="I10" s="191"/>
      <c r="J10" s="195"/>
      <c r="K10" s="195"/>
      <c r="L10" s="195"/>
      <c r="M10" s="191"/>
      <c r="N10" s="196"/>
      <c r="O10" s="198"/>
      <c r="P10" s="191"/>
    </row>
    <row r="11" spans="1:13" ht="12.75" customHeight="1">
      <c r="A11" s="192">
        <v>3</v>
      </c>
      <c r="B11" s="194" t="str">
        <f>VLOOKUP(A11,'пр.взвешивания'!B6:E31,2,FALSE)</f>
        <v>ЗАХАРОВА Инга Сергеевна</v>
      </c>
      <c r="C11" s="194" t="str">
        <f>VLOOKUP(B11,'пр.взвешивания'!C6:F31,2,FALSE)</f>
        <v>02.06.94 кмс</v>
      </c>
      <c r="D11" s="194" t="str">
        <f>VLOOKUP(C11,'пр.взвешивания'!D6:G31,2,FALSE)</f>
        <v>ПФО Нижегородская Кстово ПР</v>
      </c>
      <c r="E11" s="201"/>
      <c r="F11" s="201"/>
      <c r="G11" s="192"/>
      <c r="H11" s="192"/>
      <c r="I11" s="4"/>
      <c r="J11" s="4"/>
      <c r="K11" s="4"/>
      <c r="L11" s="4"/>
      <c r="M11" s="4"/>
    </row>
    <row r="12" spans="1:13" ht="12.75">
      <c r="A12" s="203"/>
      <c r="B12" s="195"/>
      <c r="C12" s="195"/>
      <c r="D12" s="195"/>
      <c r="E12" s="206"/>
      <c r="F12" s="206"/>
      <c r="G12" s="203"/>
      <c r="H12" s="203"/>
      <c r="I12" s="4"/>
      <c r="J12" s="4"/>
      <c r="K12" s="4"/>
      <c r="L12" s="4"/>
      <c r="M12" s="4"/>
    </row>
    <row r="13" spans="1:16" ht="24" customHeight="1">
      <c r="A13" s="3" t="s">
        <v>30</v>
      </c>
      <c r="B13" s="3" t="s">
        <v>23</v>
      </c>
      <c r="C13" s="3"/>
      <c r="D13" s="3"/>
      <c r="E13" s="66" t="str">
        <f>HYPERLINK('пр.взвешивания'!E3)</f>
        <v>в.к.       60         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66" t="str">
        <f>HYPERLINK('пр.взвешивания'!E3)</f>
        <v>в.к.       60           кг.</v>
      </c>
      <c r="N13" s="3"/>
      <c r="O13" s="3"/>
      <c r="P13" s="3"/>
    </row>
    <row r="14" spans="1:16" ht="12.75">
      <c r="A14" s="192" t="s">
        <v>1</v>
      </c>
      <c r="B14" s="192" t="s">
        <v>8</v>
      </c>
      <c r="C14" s="192" t="s">
        <v>9</v>
      </c>
      <c r="D14" s="192" t="s">
        <v>10</v>
      </c>
      <c r="E14" s="192" t="s">
        <v>19</v>
      </c>
      <c r="F14" s="192" t="s">
        <v>20</v>
      </c>
      <c r="G14" s="192" t="s">
        <v>21</v>
      </c>
      <c r="H14" s="192" t="s">
        <v>22</v>
      </c>
      <c r="I14" s="192" t="s">
        <v>1</v>
      </c>
      <c r="J14" s="192" t="s">
        <v>8</v>
      </c>
      <c r="K14" s="192" t="s">
        <v>9</v>
      </c>
      <c r="L14" s="192" t="s">
        <v>10</v>
      </c>
      <c r="M14" s="192" t="s">
        <v>19</v>
      </c>
      <c r="N14" s="192" t="s">
        <v>20</v>
      </c>
      <c r="O14" s="192" t="s">
        <v>21</v>
      </c>
      <c r="P14" s="192" t="s">
        <v>22</v>
      </c>
    </row>
    <row r="15" spans="1:16" ht="12.75">
      <c r="A15" s="207"/>
      <c r="B15" s="208"/>
      <c r="C15" s="208"/>
      <c r="D15" s="208"/>
      <c r="E15" s="208"/>
      <c r="F15" s="208"/>
      <c r="G15" s="208"/>
      <c r="H15" s="208"/>
      <c r="I15" s="208"/>
      <c r="J15" s="226"/>
      <c r="K15" s="208"/>
      <c r="L15" s="208"/>
      <c r="M15" s="208"/>
      <c r="N15" s="207"/>
      <c r="O15" s="207"/>
      <c r="P15" s="207"/>
    </row>
    <row r="16" spans="1:16" ht="12.75" customHeight="1">
      <c r="A16" s="209">
        <v>1</v>
      </c>
      <c r="B16" s="194" t="str">
        <f>VLOOKUP(A16,'пр.взвешивания'!B6:E31,2,FALSE)</f>
        <v>КОНДРАТЕНКО Ольга Сергеевна</v>
      </c>
      <c r="C16" s="194" t="str">
        <f>VLOOKUP(B16,'пр.взвешивания'!C6:F31,2,FALSE)</f>
        <v>22.11.93 кмс</v>
      </c>
      <c r="D16" s="194" t="str">
        <f>VLOOKUP(C16,'пр.взвешивания'!D6:G31,2,FALSE)</f>
        <v>МоскваС-70  МКС</v>
      </c>
      <c r="E16" s="201"/>
      <c r="F16" s="211"/>
      <c r="G16" s="212"/>
      <c r="H16" s="192"/>
      <c r="I16" s="227">
        <v>5</v>
      </c>
      <c r="J16" s="194" t="str">
        <f>VLOOKUP(I16,'пр.взвешивания'!B6:E31,2,FALSE)</f>
        <v>БЫСТРЕМОВИЧ Ирина Викторовна</v>
      </c>
      <c r="K16" s="194" t="str">
        <f>VLOOKUP(J16,'пр.взвешивания'!C6:F31,2,FALSE)</f>
        <v>20.01.92 мс</v>
      </c>
      <c r="L16" s="194" t="str">
        <f>VLOOKUP(K16,'пр.взвешивания'!D6:G31,2,FALSE)</f>
        <v>Санкт-Петербург МО</v>
      </c>
      <c r="M16" s="192"/>
      <c r="N16" s="211"/>
      <c r="O16" s="212"/>
      <c r="P16" s="192"/>
    </row>
    <row r="17" spans="1:16" ht="12.75">
      <c r="A17" s="210"/>
      <c r="B17" s="195"/>
      <c r="C17" s="195"/>
      <c r="D17" s="195"/>
      <c r="E17" s="206"/>
      <c r="F17" s="208"/>
      <c r="G17" s="213"/>
      <c r="H17" s="203"/>
      <c r="I17" s="228"/>
      <c r="J17" s="195"/>
      <c r="K17" s="195"/>
      <c r="L17" s="195"/>
      <c r="M17" s="203"/>
      <c r="N17" s="207"/>
      <c r="O17" s="213"/>
      <c r="P17" s="203"/>
    </row>
    <row r="18" spans="1:16" ht="12.75" customHeight="1">
      <c r="A18" s="192">
        <v>3</v>
      </c>
      <c r="B18" s="194" t="str">
        <f>VLOOKUP(A18,'пр.взвешивания'!B8:E33,2,FALSE)</f>
        <v>ЗАХАРОВА Инга Сергеевна</v>
      </c>
      <c r="C18" s="194" t="str">
        <f>VLOOKUP(B18,'пр.взвешивания'!C8:F33,2,FALSE)</f>
        <v>02.06.94 кмс</v>
      </c>
      <c r="D18" s="194" t="str">
        <f>VLOOKUP(C18,'пр.взвешивания'!D8:G33,2,FALSE)</f>
        <v>ПФО Нижегородская Кстово ПР</v>
      </c>
      <c r="E18" s="201"/>
      <c r="F18" s="201"/>
      <c r="G18" s="192"/>
      <c r="H18" s="192"/>
      <c r="I18" s="192">
        <v>7</v>
      </c>
      <c r="J18" s="194" t="str">
        <f>VLOOKUP(I18,'пр.взвешивания'!B8:E33,2,FALSE)</f>
        <v>КОНКИНА Анастасия Александровна</v>
      </c>
      <c r="K18" s="194" t="str">
        <f>VLOOKUP(J18,'пр.взвешивания'!C8:F33,2,FALSE)</f>
        <v>01.12.93 кмс</v>
      </c>
      <c r="L18" s="194" t="str">
        <f>VLOOKUP(K18,'пр.взвешивания'!D8:G33,2,FALSE)</f>
        <v>ПФО Самарская Самара ВС</v>
      </c>
      <c r="M18" s="192"/>
      <c r="N18" s="201"/>
      <c r="O18" s="192"/>
      <c r="P18" s="192"/>
    </row>
    <row r="19" spans="1:16" ht="13.5" thickBot="1">
      <c r="A19" s="214"/>
      <c r="B19" s="200"/>
      <c r="C19" s="200"/>
      <c r="D19" s="200"/>
      <c r="E19" s="215"/>
      <c r="F19" s="215"/>
      <c r="G19" s="215"/>
      <c r="H19" s="215"/>
      <c r="I19" s="215"/>
      <c r="J19" s="200"/>
      <c r="K19" s="200"/>
      <c r="L19" s="200"/>
      <c r="M19" s="215"/>
      <c r="N19" s="214"/>
      <c r="O19" s="214"/>
      <c r="P19" s="214"/>
    </row>
    <row r="20" spans="1:16" ht="12.75" customHeight="1">
      <c r="A20" s="216">
        <v>2</v>
      </c>
      <c r="B20" s="204" t="str">
        <f>VLOOKUP(A20,'пр.взвешивания'!B6:E31,2,FALSE)</f>
        <v>ТРУЩЕНКО Елизавета Викторовна</v>
      </c>
      <c r="C20" s="204" t="str">
        <f>VLOOKUP(B20,'пр.взвешивания'!C6:F31,2,FALSE)</f>
        <v>18.06.92 кмс</v>
      </c>
      <c r="D20" s="204" t="str">
        <f>VLOOKUP(C20,'пр.взвешивания'!D6:G31,2,FALSE)</f>
        <v>СФО Омская Омск МО</v>
      </c>
      <c r="E20" s="217"/>
      <c r="F20" s="218"/>
      <c r="G20" s="219"/>
      <c r="H20" s="220"/>
      <c r="I20" s="216">
        <v>6</v>
      </c>
      <c r="J20" s="204" t="str">
        <f>VLOOKUP(I20,'пр.взвешивания'!B10:E35,2,FALSE)</f>
        <v>ЯКОВЛЕВА Юлия Геннадьевна</v>
      </c>
      <c r="K20" s="204" t="str">
        <f>VLOOKUP(J20,'пр.взвешивания'!C10:F35,2,FALSE)</f>
        <v>10.03.93 кмс</v>
      </c>
      <c r="L20" s="204" t="str">
        <f>VLOOKUP(K20,'пр.взвешивания'!D10:G35,2,FALSE)</f>
        <v>СЗФО Псковская Псков МО</v>
      </c>
      <c r="M20" s="216" t="s">
        <v>25</v>
      </c>
      <c r="N20" s="218"/>
      <c r="O20" s="219"/>
      <c r="P20" s="229"/>
    </row>
    <row r="21" spans="1:16" ht="12.75">
      <c r="A21" s="207"/>
      <c r="B21" s="195"/>
      <c r="C21" s="195"/>
      <c r="D21" s="195"/>
      <c r="E21" s="206"/>
      <c r="F21" s="208"/>
      <c r="G21" s="213"/>
      <c r="H21" s="208"/>
      <c r="I21" s="208"/>
      <c r="J21" s="195"/>
      <c r="K21" s="195"/>
      <c r="L21" s="195"/>
      <c r="M21" s="203"/>
      <c r="N21" s="207"/>
      <c r="O21" s="213"/>
      <c r="P21" s="207"/>
    </row>
    <row r="22" spans="1:13" ht="12.75" customHeight="1">
      <c r="A22" s="192">
        <v>4</v>
      </c>
      <c r="B22" s="194" t="str">
        <f>VLOOKUP(A22,'пр.взвешивания'!B12:E37,2,FALSE)</f>
        <v>ЗОТОВА Мария Михайловна</v>
      </c>
      <c r="C22" s="194" t="str">
        <f>VLOOKUP(B22,'пр.взвешивания'!C12:F37,2,FALSE)</f>
        <v>10.11.92 кмс</v>
      </c>
      <c r="D22" s="194" t="str">
        <f>VLOOKUP(C22,'пр.взвешивания'!D12:G37,2,FALSE)</f>
        <v>ДВФО Приморский Владивосток ПР</v>
      </c>
      <c r="E22" s="201"/>
      <c r="F22" s="201"/>
      <c r="G22" s="192"/>
      <c r="H22" s="192"/>
      <c r="I22" s="4"/>
      <c r="J22" s="4"/>
      <c r="K22" s="4"/>
      <c r="L22" s="4"/>
      <c r="M22" s="4"/>
    </row>
    <row r="23" spans="1:13" ht="12.75">
      <c r="A23" s="207"/>
      <c r="B23" s="195"/>
      <c r="C23" s="195"/>
      <c r="D23" s="195"/>
      <c r="E23" s="208"/>
      <c r="F23" s="208"/>
      <c r="G23" s="208"/>
      <c r="H23" s="208"/>
      <c r="I23" s="4"/>
      <c r="J23" s="4"/>
      <c r="K23" s="4"/>
      <c r="L23" s="4"/>
      <c r="M23" s="4"/>
    </row>
    <row r="24" spans="1:16" ht="26.25" customHeight="1">
      <c r="A24" s="3" t="s">
        <v>30</v>
      </c>
      <c r="B24" s="3" t="s">
        <v>24</v>
      </c>
      <c r="C24" s="3"/>
      <c r="D24" s="3"/>
      <c r="E24" s="66" t="str">
        <f>HYPERLINK('пр.взвешивания'!E3)</f>
        <v>в.к.       60         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66" t="str">
        <f>HYPERLINK('пр.взвешивания'!E3)</f>
        <v>в.к.       60           кг.</v>
      </c>
      <c r="N24" s="3"/>
      <c r="O24" s="3"/>
      <c r="P24" s="3"/>
    </row>
    <row r="25" spans="1:16" ht="12.75">
      <c r="A25" s="192" t="s">
        <v>1</v>
      </c>
      <c r="B25" s="192" t="s">
        <v>8</v>
      </c>
      <c r="C25" s="192" t="s">
        <v>9</v>
      </c>
      <c r="D25" s="192" t="s">
        <v>10</v>
      </c>
      <c r="E25" s="192" t="s">
        <v>19</v>
      </c>
      <c r="F25" s="192" t="s">
        <v>20</v>
      </c>
      <c r="G25" s="192" t="s">
        <v>21</v>
      </c>
      <c r="H25" s="192" t="s">
        <v>22</v>
      </c>
      <c r="I25" s="192" t="s">
        <v>1</v>
      </c>
      <c r="J25" s="192" t="s">
        <v>8</v>
      </c>
      <c r="K25" s="192" t="s">
        <v>9</v>
      </c>
      <c r="L25" s="192" t="s">
        <v>10</v>
      </c>
      <c r="M25" s="192" t="s">
        <v>19</v>
      </c>
      <c r="N25" s="192" t="s">
        <v>20</v>
      </c>
      <c r="O25" s="192" t="s">
        <v>21</v>
      </c>
      <c r="P25" s="192" t="s">
        <v>22</v>
      </c>
    </row>
    <row r="26" spans="1:16" ht="12.75">
      <c r="A26" s="207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7"/>
      <c r="O26" s="207"/>
      <c r="P26" s="207"/>
    </row>
    <row r="27" spans="1:16" ht="12.75" customHeight="1">
      <c r="A27" s="209">
        <v>1</v>
      </c>
      <c r="B27" s="194" t="str">
        <f>VLOOKUP(A27,'пр.взвешивания'!B6:E31,2,FALSE)</f>
        <v>КОНДРАТЕНКО Ольга Сергеевна</v>
      </c>
      <c r="C27" s="194" t="str">
        <f>VLOOKUP(B27,'пр.взвешивания'!C6:F31,2,FALSE)</f>
        <v>22.11.93 кмс</v>
      </c>
      <c r="D27" s="194" t="str">
        <f>VLOOKUP(C27,'пр.взвешивания'!D6:G31,2,FALSE)</f>
        <v>МоскваС-70  МКС</v>
      </c>
      <c r="E27" s="201"/>
      <c r="F27" s="211"/>
      <c r="G27" s="212"/>
      <c r="H27" s="192"/>
      <c r="I27" s="227">
        <v>7</v>
      </c>
      <c r="J27" s="194" t="str">
        <f>VLOOKUP(I27,'пр.взвешивания'!B6:E31,2,FALSE)</f>
        <v>КОНКИНА Анастасия Александровна</v>
      </c>
      <c r="K27" s="194" t="str">
        <f>VLOOKUP(J27,'пр.взвешивания'!C6:F31,2,FALSE)</f>
        <v>01.12.93 кмс</v>
      </c>
      <c r="L27" s="194" t="str">
        <f>VLOOKUP(K27,'пр.взвешивания'!D6:G31,2,FALSE)</f>
        <v>ПФО Самарская Самара ВС</v>
      </c>
      <c r="M27" s="192"/>
      <c r="N27" s="211"/>
      <c r="O27" s="212"/>
      <c r="P27" s="192"/>
    </row>
    <row r="28" spans="1:16" ht="12.75">
      <c r="A28" s="210"/>
      <c r="B28" s="195"/>
      <c r="C28" s="195"/>
      <c r="D28" s="195"/>
      <c r="E28" s="206"/>
      <c r="F28" s="208"/>
      <c r="G28" s="213"/>
      <c r="H28" s="203"/>
      <c r="I28" s="228"/>
      <c r="J28" s="195"/>
      <c r="K28" s="195"/>
      <c r="L28" s="195"/>
      <c r="M28" s="203"/>
      <c r="N28" s="207"/>
      <c r="O28" s="213"/>
      <c r="P28" s="203"/>
    </row>
    <row r="29" spans="1:16" ht="12.75" customHeight="1">
      <c r="A29" s="192">
        <v>4</v>
      </c>
      <c r="B29" s="194" t="str">
        <f>VLOOKUP(A29,'пр.взвешивания'!B8:E33,2,FALSE)</f>
        <v>ЗОТОВА Мария Михайловна</v>
      </c>
      <c r="C29" s="194" t="str">
        <f>VLOOKUP(B29,'пр.взвешивания'!C8:F33,2,FALSE)</f>
        <v>10.11.92 кмс</v>
      </c>
      <c r="D29" s="194" t="str">
        <f>VLOOKUP(C29,'пр.взвешивания'!D8:G33,2,FALSE)</f>
        <v>ДВФО Приморский Владивосток ПР</v>
      </c>
      <c r="E29" s="201"/>
      <c r="F29" s="201"/>
      <c r="G29" s="192"/>
      <c r="H29" s="192"/>
      <c r="I29" s="192">
        <v>6</v>
      </c>
      <c r="J29" s="194" t="str">
        <f>VLOOKUP(I29,'пр.взвешивания'!B8:E33,2,FALSE)</f>
        <v>ЯКОВЛЕВА Юлия Геннадьевна</v>
      </c>
      <c r="K29" s="194" t="str">
        <f>VLOOKUP(J29,'пр.взвешивания'!C8:F33,2,FALSE)</f>
        <v>10.03.93 кмс</v>
      </c>
      <c r="L29" s="194" t="str">
        <f>VLOOKUP(K29,'пр.взвешивания'!D8:G33,2,FALSE)</f>
        <v>СЗФО Псковская Псков МО</v>
      </c>
      <c r="M29" s="192"/>
      <c r="N29" s="201"/>
      <c r="O29" s="192"/>
      <c r="P29" s="192"/>
    </row>
    <row r="30" spans="1:16" ht="13.5" thickBot="1">
      <c r="A30" s="214"/>
      <c r="B30" s="200"/>
      <c r="C30" s="200"/>
      <c r="D30" s="200"/>
      <c r="E30" s="215"/>
      <c r="F30" s="215"/>
      <c r="G30" s="215"/>
      <c r="H30" s="215"/>
      <c r="I30" s="215"/>
      <c r="J30" s="200"/>
      <c r="K30" s="200"/>
      <c r="L30" s="200"/>
      <c r="M30" s="215"/>
      <c r="N30" s="214"/>
      <c r="O30" s="214"/>
      <c r="P30" s="214"/>
    </row>
    <row r="31" spans="1:16" ht="12.75" customHeight="1">
      <c r="A31" s="216">
        <v>3</v>
      </c>
      <c r="B31" s="204" t="str">
        <f>VLOOKUP(A31,'пр.взвешивания'!B10:E35,2,FALSE)</f>
        <v>ЗАХАРОВА Инга Сергеевна</v>
      </c>
      <c r="C31" s="204" t="str">
        <f>VLOOKUP(B31,'пр.взвешивания'!C10:F35,2,FALSE)</f>
        <v>02.06.94 кмс</v>
      </c>
      <c r="D31" s="204" t="str">
        <f>VLOOKUP(C31,'пр.взвешивания'!D10:G35,2,FALSE)</f>
        <v>ПФО Нижегородская Кстово ПР</v>
      </c>
      <c r="E31" s="217"/>
      <c r="F31" s="218"/>
      <c r="G31" s="219"/>
      <c r="H31" s="220"/>
      <c r="I31" s="216">
        <v>5</v>
      </c>
      <c r="J31" s="204" t="str">
        <f>VLOOKUP(I31,'пр.взвешивания'!B10:E35,2,FALSE)</f>
        <v>БЫСТРЕМОВИЧ Ирина Викторовна</v>
      </c>
      <c r="K31" s="204" t="str">
        <f>VLOOKUP(J31,'пр.взвешивания'!C10:F35,2,FALSE)</f>
        <v>20.01.92 мс</v>
      </c>
      <c r="L31" s="204" t="str">
        <f>VLOOKUP(K31,'пр.взвешивания'!D10:G35,2,FALSE)</f>
        <v>Санкт-Петербург МО</v>
      </c>
      <c r="M31" s="216" t="s">
        <v>25</v>
      </c>
      <c r="N31" s="218"/>
      <c r="O31" s="219"/>
      <c r="P31" s="229"/>
    </row>
    <row r="32" spans="1:16" ht="12.75">
      <c r="A32" s="207"/>
      <c r="B32" s="195"/>
      <c r="C32" s="195"/>
      <c r="D32" s="195"/>
      <c r="E32" s="206"/>
      <c r="F32" s="208"/>
      <c r="G32" s="213"/>
      <c r="H32" s="208"/>
      <c r="I32" s="208"/>
      <c r="J32" s="195"/>
      <c r="K32" s="195"/>
      <c r="L32" s="195"/>
      <c r="M32" s="203"/>
      <c r="N32" s="207"/>
      <c r="O32" s="213"/>
      <c r="P32" s="207"/>
    </row>
    <row r="33" spans="1:13" ht="12.75" customHeight="1">
      <c r="A33" s="192">
        <v>2</v>
      </c>
      <c r="B33" s="194" t="str">
        <f>VLOOKUP(A33,'пр.взвешивания'!B6:E31,2,FALSE)</f>
        <v>ТРУЩЕНКО Елизавета Викторовна</v>
      </c>
      <c r="C33" s="194" t="str">
        <f>VLOOKUP(B33,'пр.взвешивания'!C6:F31,2,FALSE)</f>
        <v>18.06.92 кмс</v>
      </c>
      <c r="D33" s="194" t="str">
        <f>VLOOKUP(C33,'пр.взвешивания'!D6:G31,2,FALSE)</f>
        <v>СФО Омская Омск МО</v>
      </c>
      <c r="E33" s="201"/>
      <c r="F33" s="201"/>
      <c r="G33" s="192"/>
      <c r="H33" s="192"/>
      <c r="I33" s="4"/>
      <c r="J33" s="4"/>
      <c r="K33" s="4"/>
      <c r="L33" s="4"/>
      <c r="M33" s="4"/>
    </row>
    <row r="34" spans="1:13" ht="12.75">
      <c r="A34" s="207"/>
      <c r="B34" s="195"/>
      <c r="C34" s="195"/>
      <c r="D34" s="195"/>
      <c r="E34" s="208"/>
      <c r="F34" s="208"/>
      <c r="G34" s="208"/>
      <c r="H34" s="208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190" t="s">
        <v>17</v>
      </c>
      <c r="B38" s="190"/>
      <c r="C38" s="190"/>
      <c r="D38" s="190"/>
      <c r="E38" s="190"/>
      <c r="F38" s="190"/>
      <c r="G38" s="190"/>
      <c r="H38" s="190"/>
      <c r="I38" s="190" t="s">
        <v>17</v>
      </c>
      <c r="J38" s="190"/>
      <c r="K38" s="190"/>
      <c r="L38" s="190"/>
      <c r="M38" s="190"/>
      <c r="N38" s="190"/>
      <c r="O38" s="190"/>
      <c r="P38" s="190"/>
    </row>
    <row r="39" spans="1:16" ht="24.75" customHeight="1">
      <c r="A39" s="3" t="s">
        <v>32</v>
      </c>
      <c r="B39" s="3" t="s">
        <v>18</v>
      </c>
      <c r="C39" s="3"/>
      <c r="D39" s="3"/>
      <c r="E39" s="66" t="str">
        <f>HYPERLINK('пр.взвешивания'!E3)</f>
        <v>в.к.       60        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66" t="str">
        <f>HYPERLINK('пр.взвешивания'!E3)</f>
        <v>в.к.       60           кг.</v>
      </c>
      <c r="N39" s="3"/>
      <c r="O39" s="3"/>
      <c r="P39" s="3"/>
    </row>
    <row r="40" spans="1:16" ht="12.75">
      <c r="A40" s="191" t="s">
        <v>1</v>
      </c>
      <c r="B40" s="191" t="s">
        <v>8</v>
      </c>
      <c r="C40" s="191" t="s">
        <v>9</v>
      </c>
      <c r="D40" s="191" t="s">
        <v>10</v>
      </c>
      <c r="E40" s="191" t="s">
        <v>19</v>
      </c>
      <c r="F40" s="191" t="s">
        <v>20</v>
      </c>
      <c r="G40" s="191" t="s">
        <v>21</v>
      </c>
      <c r="H40" s="191" t="s">
        <v>22</v>
      </c>
      <c r="I40" s="191" t="s">
        <v>1</v>
      </c>
      <c r="J40" s="191" t="s">
        <v>8</v>
      </c>
      <c r="K40" s="191" t="s">
        <v>9</v>
      </c>
      <c r="L40" s="191" t="s">
        <v>10</v>
      </c>
      <c r="M40" s="191" t="s">
        <v>19</v>
      </c>
      <c r="N40" s="191" t="s">
        <v>20</v>
      </c>
      <c r="O40" s="191" t="s">
        <v>21</v>
      </c>
      <c r="P40" s="191" t="s">
        <v>22</v>
      </c>
    </row>
    <row r="41" spans="1:16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</row>
    <row r="42" spans="1:16" ht="12.75" customHeight="1">
      <c r="A42" s="193">
        <v>8</v>
      </c>
      <c r="B42" s="194" t="str">
        <f>VLOOKUP(A42,'пр.взвешивания'!B6:E31,2,FALSE)</f>
        <v>ВАСИЛЬЕВА Маргарита Евгеньевна</v>
      </c>
      <c r="C42" s="194" t="str">
        <f>VLOOKUP(B42,'пр.взвешивания'!C6:F31,2,FALSE)</f>
        <v>22.11.93 кмс</v>
      </c>
      <c r="D42" s="194" t="str">
        <f>VLOOKUP(C42,'пр.взвешивания'!D6:G31,2,FALSE)</f>
        <v>МоскваС-70  МКС</v>
      </c>
      <c r="E42" s="196"/>
      <c r="F42" s="197"/>
      <c r="G42" s="198"/>
      <c r="H42" s="191"/>
      <c r="I42" s="193">
        <v>11</v>
      </c>
      <c r="J42" s="194" t="str">
        <f>VLOOKUP(I42,'пр.взвешивания'!B6:E31,2,FALSE)</f>
        <v>ПОЛЫГАЛОВА Карина Александровна</v>
      </c>
      <c r="K42" s="194" t="str">
        <f>VLOOKUP(J42,'пр.взвешивания'!C6:F31,2,FALSE)</f>
        <v>14.04.93 кмс</v>
      </c>
      <c r="L42" s="194" t="str">
        <f>VLOOKUP(K42,'пр.взвешивания'!D6:G31,2,FALSE)</f>
        <v>Санкт-Петербург МО</v>
      </c>
      <c r="M42" s="196"/>
      <c r="N42" s="197"/>
      <c r="O42" s="198"/>
      <c r="P42" s="191"/>
    </row>
    <row r="43" spans="1:16" ht="12.75">
      <c r="A43" s="193"/>
      <c r="B43" s="195"/>
      <c r="C43" s="195"/>
      <c r="D43" s="195"/>
      <c r="E43" s="196"/>
      <c r="F43" s="196"/>
      <c r="G43" s="198"/>
      <c r="H43" s="191"/>
      <c r="I43" s="193"/>
      <c r="J43" s="195"/>
      <c r="K43" s="195"/>
      <c r="L43" s="195"/>
      <c r="M43" s="196"/>
      <c r="N43" s="196"/>
      <c r="O43" s="198"/>
      <c r="P43" s="191"/>
    </row>
    <row r="44" spans="1:16" ht="12.75" customHeight="1">
      <c r="A44" s="192">
        <v>9</v>
      </c>
      <c r="B44" s="194" t="str">
        <f>VLOOKUP(A44,'пр.взвешивания'!B8:E33,2,FALSE)</f>
        <v>ШКВАРУНЕЦ Мария Александровна</v>
      </c>
      <c r="C44" s="194" t="str">
        <f>VLOOKUP(B44,'пр.взвешивания'!C8:F33,2,FALSE)</f>
        <v>20.03.93 кмс</v>
      </c>
      <c r="D44" s="194" t="str">
        <f>VLOOKUP(C44,'пр.взвешивания'!D8:G33,2,FALSE)</f>
        <v>Москва С-70 МКС</v>
      </c>
      <c r="E44" s="201"/>
      <c r="F44" s="201"/>
      <c r="G44" s="192"/>
      <c r="H44" s="192"/>
      <c r="I44" s="192">
        <v>12</v>
      </c>
      <c r="J44" s="194" t="str">
        <f>VLOOKUP(I44,'пр.взвешивания'!B8:E33,2,FALSE)</f>
        <v>ШЕЛУДЯКОВА Марина Олеговна</v>
      </c>
      <c r="K44" s="194" t="str">
        <f>VLOOKUP(J44,'пр.взвешивания'!C8:F33,2,FALSE)</f>
        <v>23.09.92 кмс</v>
      </c>
      <c r="L44" s="194" t="str">
        <f>VLOOKUP(K44,'пр.взвешивания'!D8:G33,2,FALSE)</f>
        <v>СФО Алтайский Барнаул МО</v>
      </c>
      <c r="M44" s="201"/>
      <c r="N44" s="201"/>
      <c r="O44" s="192"/>
      <c r="P44" s="192"/>
    </row>
    <row r="45" spans="1:16" ht="13.5" thickBot="1">
      <c r="A45" s="199"/>
      <c r="B45" s="200"/>
      <c r="C45" s="200"/>
      <c r="D45" s="200"/>
      <c r="E45" s="202"/>
      <c r="F45" s="202"/>
      <c r="G45" s="199"/>
      <c r="H45" s="199"/>
      <c r="I45" s="199"/>
      <c r="J45" s="200"/>
      <c r="K45" s="200"/>
      <c r="L45" s="200"/>
      <c r="M45" s="202"/>
      <c r="N45" s="202"/>
      <c r="O45" s="199"/>
      <c r="P45" s="199"/>
    </row>
    <row r="46" spans="1:16" ht="12.75" customHeight="1">
      <c r="A46" s="203">
        <v>10</v>
      </c>
      <c r="B46" s="204" t="str">
        <f>VLOOKUP(A46,'пр.взвешивания'!B10:E35,2,FALSE)</f>
        <v>МЕЖЕЦКАЯ Дарья Евгеньевна</v>
      </c>
      <c r="C46" s="204" t="str">
        <f>VLOOKUP(B46,'пр.взвешивания'!C10:F35,2,FALSE)</f>
        <v>24.06.94 кмс</v>
      </c>
      <c r="D46" s="204" t="str">
        <f>VLOOKUP(C46,'пр.взвешивания'!D10:G35,2,FALSE)</f>
        <v>ПФО Самарская Самара МО</v>
      </c>
      <c r="E46" s="222" t="s">
        <v>25</v>
      </c>
      <c r="F46" s="197"/>
      <c r="G46" s="198"/>
      <c r="H46" s="205"/>
      <c r="I46" s="222">
        <v>13</v>
      </c>
      <c r="J46" s="204" t="str">
        <f>VLOOKUP(I46,'пр.взвешивания'!B10:E35,2,FALSE)</f>
        <v>КАЛИМУЛЛИНА Яна Ленардовна</v>
      </c>
      <c r="K46" s="204" t="str">
        <f>VLOOKUP(J46,'пр.взвешивания'!C10:F35,2,FALSE)</f>
        <v>17.04.93 кмс</v>
      </c>
      <c r="L46" s="204" t="str">
        <f>VLOOKUP(K46,'пр.взвешивания'!D10:G35,2,FALSE)</f>
        <v>ПФО Татарстан Казань МО</v>
      </c>
      <c r="M46" s="222" t="s">
        <v>25</v>
      </c>
      <c r="N46" s="223"/>
      <c r="O46" s="224"/>
      <c r="P46" s="225"/>
    </row>
    <row r="47" spans="1:16" ht="12.75">
      <c r="A47" s="191"/>
      <c r="B47" s="195"/>
      <c r="C47" s="195"/>
      <c r="D47" s="195"/>
      <c r="E47" s="191"/>
      <c r="F47" s="196"/>
      <c r="G47" s="198"/>
      <c r="H47" s="191"/>
      <c r="I47" s="191"/>
      <c r="J47" s="195"/>
      <c r="K47" s="195"/>
      <c r="L47" s="195"/>
      <c r="M47" s="191"/>
      <c r="N47" s="196"/>
      <c r="O47" s="198"/>
      <c r="P47" s="191"/>
    </row>
    <row r="48" spans="1:16" ht="21" customHeight="1">
      <c r="A48" s="3" t="s">
        <v>32</v>
      </c>
      <c r="B48" s="3" t="s">
        <v>23</v>
      </c>
      <c r="C48" s="3"/>
      <c r="D48" s="3"/>
      <c r="E48" s="66" t="str">
        <f>HYPERLINK('пр.взвешивания'!E3)</f>
        <v>в.к.       60        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66" t="str">
        <f>HYPERLINK('пр.взвешивания'!E3)</f>
        <v>в.к.       60           кг.</v>
      </c>
      <c r="N48" s="3"/>
      <c r="O48" s="3"/>
      <c r="P48" s="3"/>
    </row>
    <row r="49" spans="1:16" ht="12.75">
      <c r="A49" s="192" t="s">
        <v>1</v>
      </c>
      <c r="B49" s="192" t="s">
        <v>8</v>
      </c>
      <c r="C49" s="192" t="s">
        <v>9</v>
      </c>
      <c r="D49" s="192" t="s">
        <v>10</v>
      </c>
      <c r="E49" s="192" t="s">
        <v>19</v>
      </c>
      <c r="F49" s="192" t="s">
        <v>20</v>
      </c>
      <c r="G49" s="192" t="s">
        <v>21</v>
      </c>
      <c r="H49" s="192" t="s">
        <v>22</v>
      </c>
      <c r="I49" s="192" t="s">
        <v>1</v>
      </c>
      <c r="J49" s="192" t="s">
        <v>8</v>
      </c>
      <c r="K49" s="192" t="s">
        <v>9</v>
      </c>
      <c r="L49" s="192" t="s">
        <v>10</v>
      </c>
      <c r="M49" s="192" t="s">
        <v>19</v>
      </c>
      <c r="N49" s="192" t="s">
        <v>20</v>
      </c>
      <c r="O49" s="192" t="s">
        <v>21</v>
      </c>
      <c r="P49" s="192" t="s">
        <v>22</v>
      </c>
    </row>
    <row r="50" spans="1:16" ht="12.75">
      <c r="A50" s="207"/>
      <c r="B50" s="208"/>
      <c r="C50" s="208"/>
      <c r="D50" s="208"/>
      <c r="E50" s="208"/>
      <c r="F50" s="208"/>
      <c r="G50" s="208"/>
      <c r="H50" s="208"/>
      <c r="I50" s="207"/>
      <c r="J50" s="226"/>
      <c r="K50" s="208"/>
      <c r="L50" s="208"/>
      <c r="M50" s="208"/>
      <c r="N50" s="207"/>
      <c r="O50" s="207"/>
      <c r="P50" s="207"/>
    </row>
    <row r="51" spans="1:16" ht="12.75" customHeight="1">
      <c r="A51" s="209">
        <v>8</v>
      </c>
      <c r="B51" s="194" t="str">
        <f>VLOOKUP(A51,'пр.взвешивания'!B6:E31,2,FALSE)</f>
        <v>ВАСИЛЬЕВА Маргарита Евгеньевна</v>
      </c>
      <c r="C51" s="194" t="str">
        <f>VLOOKUP(B51,'пр.взвешивания'!C6:F31,2,FALSE)</f>
        <v>22.11.93 кмс</v>
      </c>
      <c r="D51" s="194" t="str">
        <f>VLOOKUP(C51,'пр.взвешивания'!D6:G31,2,FALSE)</f>
        <v>МоскваС-70  МКС</v>
      </c>
      <c r="E51" s="201"/>
      <c r="F51" s="211"/>
      <c r="G51" s="212"/>
      <c r="H51" s="192"/>
      <c r="I51" s="209">
        <v>11</v>
      </c>
      <c r="J51" s="194" t="str">
        <f>VLOOKUP(I51,'пр.взвешивания'!B6:E31,2,FALSE)</f>
        <v>ПОЛЫГАЛОВА Карина Александровна</v>
      </c>
      <c r="K51" s="194" t="str">
        <f>VLOOKUP(J51,'пр.взвешивания'!C6:F31,2,FALSE)</f>
        <v>14.04.93 кмс</v>
      </c>
      <c r="L51" s="194" t="str">
        <f>VLOOKUP(K51,'пр.взвешивания'!D6:G31,2,FALSE)</f>
        <v>Санкт-Петербург МО</v>
      </c>
      <c r="M51" s="192"/>
      <c r="N51" s="211"/>
      <c r="O51" s="212"/>
      <c r="P51" s="192"/>
    </row>
    <row r="52" spans="1:16" ht="12.75">
      <c r="A52" s="210"/>
      <c r="B52" s="195"/>
      <c r="C52" s="195"/>
      <c r="D52" s="195"/>
      <c r="E52" s="206"/>
      <c r="F52" s="208"/>
      <c r="G52" s="213"/>
      <c r="H52" s="203"/>
      <c r="I52" s="210"/>
      <c r="J52" s="195"/>
      <c r="K52" s="195"/>
      <c r="L52" s="195"/>
      <c r="M52" s="203"/>
      <c r="N52" s="207"/>
      <c r="O52" s="213"/>
      <c r="P52" s="203"/>
    </row>
    <row r="53" spans="1:16" ht="12.75" customHeight="1">
      <c r="A53" s="192">
        <v>10</v>
      </c>
      <c r="B53" s="194" t="str">
        <f>VLOOKUP(A53,'пр.взвешивания'!B8:E33,2,FALSE)</f>
        <v>МЕЖЕЦКАЯ Дарья Евгеньевна</v>
      </c>
      <c r="C53" s="194" t="str">
        <f>VLOOKUP(B53,'пр.взвешивания'!C8:F33,2,FALSE)</f>
        <v>24.06.94 кмс</v>
      </c>
      <c r="D53" s="194" t="str">
        <f>VLOOKUP(C53,'пр.взвешивания'!D8:G33,2,FALSE)</f>
        <v>ПФО Самарская Самара МО</v>
      </c>
      <c r="E53" s="201"/>
      <c r="F53" s="201"/>
      <c r="G53" s="192"/>
      <c r="H53" s="192"/>
      <c r="I53" s="192">
        <v>13</v>
      </c>
      <c r="J53" s="194" t="str">
        <f>VLOOKUP(I53,'пр.взвешивания'!B8:E33,2,FALSE)</f>
        <v>КАЛИМУЛЛИНА Яна Ленардовна</v>
      </c>
      <c r="K53" s="194" t="str">
        <f>VLOOKUP(J53,'пр.взвешивания'!C8:F33,2,FALSE)</f>
        <v>17.04.93 кмс</v>
      </c>
      <c r="L53" s="194" t="str">
        <f>VLOOKUP(K53,'пр.взвешивания'!D8:G33,2,FALSE)</f>
        <v>ПФО Татарстан Казань МО</v>
      </c>
      <c r="M53" s="192"/>
      <c r="N53" s="201"/>
      <c r="O53" s="192"/>
      <c r="P53" s="192"/>
    </row>
    <row r="54" spans="1:16" ht="13.5" thickBot="1">
      <c r="A54" s="214"/>
      <c r="B54" s="200"/>
      <c r="C54" s="200"/>
      <c r="D54" s="200"/>
      <c r="E54" s="215"/>
      <c r="F54" s="215"/>
      <c r="G54" s="215"/>
      <c r="H54" s="215"/>
      <c r="I54" s="214"/>
      <c r="J54" s="200"/>
      <c r="K54" s="200"/>
      <c r="L54" s="200"/>
      <c r="M54" s="215"/>
      <c r="N54" s="214"/>
      <c r="O54" s="214"/>
      <c r="P54" s="214"/>
    </row>
    <row r="55" spans="1:16" ht="12.75" customHeight="1">
      <c r="A55" s="216">
        <v>9</v>
      </c>
      <c r="B55" s="204" t="str">
        <f>VLOOKUP(A55,'пр.взвешивания'!B10:E35,2,FALSE)</f>
        <v>ШКВАРУНЕЦ Мария Александровна</v>
      </c>
      <c r="C55" s="204" t="str">
        <f>VLOOKUP(B55,'пр.взвешивания'!C10:F35,2,FALSE)</f>
        <v>20.03.93 кмс</v>
      </c>
      <c r="D55" s="204" t="str">
        <f>VLOOKUP(C55,'пр.взвешивания'!D10:G35,2,FALSE)</f>
        <v>Москва С-70 МКС</v>
      </c>
      <c r="E55" s="222" t="s">
        <v>25</v>
      </c>
      <c r="F55" s="218"/>
      <c r="G55" s="219"/>
      <c r="H55" s="220"/>
      <c r="I55" s="216">
        <v>12</v>
      </c>
      <c r="J55" s="204" t="str">
        <f>VLOOKUP(I55,'пр.взвешивания'!B10:E35,2,FALSE)</f>
        <v>ШЕЛУДЯКОВА Марина Олеговна</v>
      </c>
      <c r="K55" s="204" t="str">
        <f>VLOOKUP(J55,'пр.взвешивания'!C10:F35,2,FALSE)</f>
        <v>23.09.92 кмс</v>
      </c>
      <c r="L55" s="204" t="str">
        <f>VLOOKUP(K55,'пр.взвешивания'!D10:G35,2,FALSE)</f>
        <v>СФО Алтайский Барнаул МО</v>
      </c>
      <c r="M55" s="216" t="s">
        <v>25</v>
      </c>
      <c r="N55" s="218"/>
      <c r="O55" s="219"/>
      <c r="P55" s="229"/>
    </row>
    <row r="56" spans="1:16" ht="12.75">
      <c r="A56" s="207"/>
      <c r="B56" s="195"/>
      <c r="C56" s="195"/>
      <c r="D56" s="195"/>
      <c r="E56" s="191"/>
      <c r="F56" s="208"/>
      <c r="G56" s="213"/>
      <c r="H56" s="208"/>
      <c r="I56" s="207"/>
      <c r="J56" s="195"/>
      <c r="K56" s="195"/>
      <c r="L56" s="195"/>
      <c r="M56" s="203"/>
      <c r="N56" s="207"/>
      <c r="O56" s="213"/>
      <c r="P56" s="207"/>
    </row>
    <row r="57" spans="1:16" ht="22.5" customHeight="1">
      <c r="A57" s="3" t="s">
        <v>32</v>
      </c>
      <c r="B57" s="3" t="s">
        <v>24</v>
      </c>
      <c r="C57" s="3"/>
      <c r="D57" s="3"/>
      <c r="E57" s="66" t="str">
        <f>HYPERLINK('пр.взвешивания'!E3)</f>
        <v>в.к.       60        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66" t="str">
        <f>HYPERLINK('пр.взвешивания'!E3)</f>
        <v>в.к.       60           кг.</v>
      </c>
      <c r="N57" s="3"/>
      <c r="O57" s="3"/>
      <c r="P57" s="3"/>
    </row>
    <row r="58" spans="1:16" ht="12.75">
      <c r="A58" s="192" t="s">
        <v>1</v>
      </c>
      <c r="B58" s="192" t="s">
        <v>8</v>
      </c>
      <c r="C58" s="192" t="s">
        <v>9</v>
      </c>
      <c r="D58" s="192" t="s">
        <v>10</v>
      </c>
      <c r="E58" s="192" t="s">
        <v>19</v>
      </c>
      <c r="F58" s="192" t="s">
        <v>20</v>
      </c>
      <c r="G58" s="192" t="s">
        <v>21</v>
      </c>
      <c r="H58" s="192" t="s">
        <v>22</v>
      </c>
      <c r="I58" s="192" t="s">
        <v>1</v>
      </c>
      <c r="J58" s="192" t="s">
        <v>8</v>
      </c>
      <c r="K58" s="192" t="s">
        <v>9</v>
      </c>
      <c r="L58" s="192" t="s">
        <v>10</v>
      </c>
      <c r="M58" s="192" t="s">
        <v>19</v>
      </c>
      <c r="N58" s="192" t="s">
        <v>20</v>
      </c>
      <c r="O58" s="192" t="s">
        <v>21</v>
      </c>
      <c r="P58" s="192" t="s">
        <v>22</v>
      </c>
    </row>
    <row r="59" spans="1:16" ht="12.75">
      <c r="A59" s="207"/>
      <c r="B59" s="208"/>
      <c r="C59" s="208"/>
      <c r="D59" s="208"/>
      <c r="E59" s="208"/>
      <c r="F59" s="208"/>
      <c r="G59" s="208"/>
      <c r="H59" s="208"/>
      <c r="I59" s="207"/>
      <c r="J59" s="208"/>
      <c r="K59" s="208"/>
      <c r="L59" s="208"/>
      <c r="M59" s="208"/>
      <c r="N59" s="207"/>
      <c r="O59" s="207"/>
      <c r="P59" s="207"/>
    </row>
    <row r="60" spans="1:16" ht="12.75" customHeight="1">
      <c r="A60" s="209">
        <v>10</v>
      </c>
      <c r="B60" s="194" t="str">
        <f>VLOOKUP(A60,'пр.взвешивания'!B6:E31,2,FALSE)</f>
        <v>МЕЖЕЦКАЯ Дарья Евгеньевна</v>
      </c>
      <c r="C60" s="194" t="str">
        <f>VLOOKUP(B60,'пр.взвешивания'!C6:F31,2,FALSE)</f>
        <v>24.06.94 кмс</v>
      </c>
      <c r="D60" s="194" t="str">
        <f>VLOOKUP(C60,'пр.взвешивания'!D6:G31,2,FALSE)</f>
        <v>ПФО Самарская Самара МО</v>
      </c>
      <c r="E60" s="201"/>
      <c r="F60" s="211"/>
      <c r="G60" s="212"/>
      <c r="H60" s="192"/>
      <c r="I60" s="209">
        <v>13</v>
      </c>
      <c r="J60" s="194" t="str">
        <f>VLOOKUP(I60,'пр.взвешивания'!B6:E31,2,FALSE)</f>
        <v>КАЛИМУЛЛИНА Яна Ленардовна</v>
      </c>
      <c r="K60" s="194" t="str">
        <f>VLOOKUP(J60,'пр.взвешивания'!C6:F31,2,FALSE)</f>
        <v>17.04.93 кмс</v>
      </c>
      <c r="L60" s="194" t="str">
        <f>VLOOKUP(K60,'пр.взвешивания'!D6:G31,2,FALSE)</f>
        <v>ПФО Татарстан Казань МО</v>
      </c>
      <c r="M60" s="192"/>
      <c r="N60" s="211"/>
      <c r="O60" s="212"/>
      <c r="P60" s="192"/>
    </row>
    <row r="61" spans="1:16" ht="12.75">
      <c r="A61" s="210"/>
      <c r="B61" s="195"/>
      <c r="C61" s="195"/>
      <c r="D61" s="195"/>
      <c r="E61" s="206"/>
      <c r="F61" s="208"/>
      <c r="G61" s="213"/>
      <c r="H61" s="203"/>
      <c r="I61" s="210"/>
      <c r="J61" s="195"/>
      <c r="K61" s="195"/>
      <c r="L61" s="195"/>
      <c r="M61" s="203"/>
      <c r="N61" s="207"/>
      <c r="O61" s="213"/>
      <c r="P61" s="203"/>
    </row>
    <row r="62" spans="1:16" ht="12.75" customHeight="1">
      <c r="A62" s="192">
        <v>9</v>
      </c>
      <c r="B62" s="194" t="str">
        <f>VLOOKUP(A62,'пр.взвешивания'!B8:E33,2,FALSE)</f>
        <v>ШКВАРУНЕЦ Мария Александровна</v>
      </c>
      <c r="C62" s="194" t="str">
        <f>VLOOKUP(B62,'пр.взвешивания'!C8:F33,2,FALSE)</f>
        <v>20.03.93 кмс</v>
      </c>
      <c r="D62" s="194" t="str">
        <f>VLOOKUP(C62,'пр.взвешивания'!D8:G33,2,FALSE)</f>
        <v>Москва С-70 МКС</v>
      </c>
      <c r="E62" s="201"/>
      <c r="F62" s="201"/>
      <c r="G62" s="192"/>
      <c r="H62" s="192"/>
      <c r="I62" s="192">
        <v>12</v>
      </c>
      <c r="J62" s="194" t="str">
        <f>VLOOKUP(I62,'пр.взвешивания'!B8:E33,2,FALSE)</f>
        <v>ШЕЛУДЯКОВА Марина Олеговна</v>
      </c>
      <c r="K62" s="194" t="str">
        <f>VLOOKUP(J62,'пр.взвешивания'!C8:F33,2,FALSE)</f>
        <v>23.09.92 кмс</v>
      </c>
      <c r="L62" s="194" t="str">
        <f>VLOOKUP(K62,'пр.взвешивания'!D8:G33,2,FALSE)</f>
        <v>СФО Алтайский Барнаул МО</v>
      </c>
      <c r="M62" s="192"/>
      <c r="N62" s="201"/>
      <c r="O62" s="192"/>
      <c r="P62" s="192"/>
    </row>
    <row r="63" spans="1:16" ht="13.5" thickBot="1">
      <c r="A63" s="214"/>
      <c r="B63" s="200"/>
      <c r="C63" s="200"/>
      <c r="D63" s="200"/>
      <c r="E63" s="215"/>
      <c r="F63" s="215"/>
      <c r="G63" s="215"/>
      <c r="H63" s="215"/>
      <c r="I63" s="214"/>
      <c r="J63" s="200"/>
      <c r="K63" s="200"/>
      <c r="L63" s="200"/>
      <c r="M63" s="215"/>
      <c r="N63" s="214"/>
      <c r="O63" s="214"/>
      <c r="P63" s="214"/>
    </row>
    <row r="64" spans="1:16" ht="12.75" customHeight="1">
      <c r="A64" s="216">
        <v>8</v>
      </c>
      <c r="B64" s="204" t="str">
        <f>VLOOKUP(A64,'пр.взвешивания'!B10:E35,2,FALSE)</f>
        <v>ВАСИЛЬЕВА Маргарита Евгеньевна</v>
      </c>
      <c r="C64" s="204" t="str">
        <f>VLOOKUP(B64,'пр.взвешивания'!C10:F35,2,FALSE)</f>
        <v>22.11.93 кмс</v>
      </c>
      <c r="D64" s="204" t="str">
        <f>VLOOKUP(C64,'пр.взвешивания'!D10:G35,2,FALSE)</f>
        <v>СФО р. Бурятия</v>
      </c>
      <c r="E64" s="222" t="s">
        <v>25</v>
      </c>
      <c r="F64" s="218"/>
      <c r="G64" s="219"/>
      <c r="H64" s="220"/>
      <c r="I64" s="216">
        <v>11</v>
      </c>
      <c r="J64" s="204" t="str">
        <f>VLOOKUP(I64,'пр.взвешивания'!B10:E35,2,FALSE)</f>
        <v>ПОЛЫГАЛОВА Карина Александровна</v>
      </c>
      <c r="K64" s="204" t="str">
        <f>VLOOKUP(J64,'пр.взвешивания'!C10:F35,2,FALSE)</f>
        <v>14.04.93 кмс</v>
      </c>
      <c r="L64" s="204" t="str">
        <f>VLOOKUP(K64,'пр.взвешивания'!D10:G35,2,FALSE)</f>
        <v>Санкт-Петербург МО</v>
      </c>
      <c r="M64" s="216" t="s">
        <v>25</v>
      </c>
      <c r="N64" s="218"/>
      <c r="O64" s="219"/>
      <c r="P64" s="229"/>
    </row>
    <row r="65" spans="1:16" ht="12.75">
      <c r="A65" s="207"/>
      <c r="B65" s="195"/>
      <c r="C65" s="195"/>
      <c r="D65" s="195"/>
      <c r="E65" s="191"/>
      <c r="F65" s="208"/>
      <c r="G65" s="213"/>
      <c r="H65" s="208"/>
      <c r="I65" s="207"/>
      <c r="J65" s="195"/>
      <c r="K65" s="195"/>
      <c r="L65" s="195"/>
      <c r="M65" s="203"/>
      <c r="N65" s="207"/>
      <c r="O65" s="213"/>
      <c r="P65" s="207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38</v>
      </c>
      <c r="C68" s="3"/>
      <c r="D68" s="3"/>
      <c r="E68" s="66" t="str">
        <f>HYPERLINK('пр.взвешивания'!E3)</f>
        <v>в.к.       60           кг.</v>
      </c>
      <c r="F68" s="3"/>
      <c r="G68" s="3"/>
      <c r="H68" s="3"/>
      <c r="I68" s="3" t="s">
        <v>14</v>
      </c>
      <c r="J68" s="3" t="s">
        <v>38</v>
      </c>
      <c r="K68" s="3"/>
      <c r="L68" s="3"/>
      <c r="M68" s="66" t="str">
        <f>HYPERLINK('пр.взвешивания'!E3)</f>
        <v>в.к.       60           кг.</v>
      </c>
      <c r="N68" s="3"/>
      <c r="O68" s="3"/>
      <c r="P68" s="3"/>
    </row>
    <row r="69" spans="1:16" ht="12.75" customHeight="1">
      <c r="A69" s="192" t="s">
        <v>1</v>
      </c>
      <c r="B69" s="192" t="s">
        <v>8</v>
      </c>
      <c r="C69" s="192" t="s">
        <v>9</v>
      </c>
      <c r="D69" s="192" t="s">
        <v>10</v>
      </c>
      <c r="E69" s="192" t="s">
        <v>19</v>
      </c>
      <c r="F69" s="192" t="s">
        <v>20</v>
      </c>
      <c r="G69" s="192" t="s">
        <v>21</v>
      </c>
      <c r="H69" s="192" t="s">
        <v>22</v>
      </c>
      <c r="I69" s="192" t="s">
        <v>1</v>
      </c>
      <c r="J69" s="192" t="s">
        <v>8</v>
      </c>
      <c r="K69" s="192" t="s">
        <v>9</v>
      </c>
      <c r="L69" s="192" t="s">
        <v>10</v>
      </c>
      <c r="M69" s="192" t="s">
        <v>19</v>
      </c>
      <c r="N69" s="192" t="s">
        <v>20</v>
      </c>
      <c r="O69" s="192" t="s">
        <v>21</v>
      </c>
      <c r="P69" s="192" t="s">
        <v>22</v>
      </c>
    </row>
    <row r="70" spans="1:16" ht="12.7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</row>
    <row r="71" spans="1:16" ht="12.75">
      <c r="A71" s="209">
        <v>2</v>
      </c>
      <c r="B71" s="230" t="str">
        <f>VLOOKUP(A71,'пр.взвешивания'!B6:C31,2,FALSE)</f>
        <v>ТРУЩЕНКО Елизавета Викторовна</v>
      </c>
      <c r="C71" s="230" t="str">
        <f>VLOOKUP(B71,'пр.взвешивания'!C6:D31,2,FALSE)</f>
        <v>18.06.92 кмс</v>
      </c>
      <c r="D71" s="230" t="str">
        <f>VLOOKUP(C71,'пр.взвешивания'!D6:E31,2,FALSE)</f>
        <v>СФО Омская Омск МО</v>
      </c>
      <c r="E71" s="201"/>
      <c r="F71" s="211"/>
      <c r="G71" s="212"/>
      <c r="H71" s="192"/>
      <c r="I71" s="209">
        <v>10</v>
      </c>
      <c r="J71" s="230" t="str">
        <f>VLOOKUP(I71,'пр.взвешивания'!B6:C31,2,FALSE)</f>
        <v>МЕЖЕЦКАЯ Дарья Евгеньевна</v>
      </c>
      <c r="K71" s="230" t="str">
        <f>VLOOKUP(J71,'пр.взвешивания'!C6:D31,2,FALSE)</f>
        <v>24.06.94 кмс</v>
      </c>
      <c r="L71" s="230" t="str">
        <f>VLOOKUP(K71,'пр.взвешивания'!D6:E31,2,FALSE)</f>
        <v>ПФО Самарская Самара МО</v>
      </c>
      <c r="M71" s="201"/>
      <c r="N71" s="211"/>
      <c r="O71" s="212"/>
      <c r="P71" s="192"/>
    </row>
    <row r="72" spans="1:16" ht="12.75">
      <c r="A72" s="210"/>
      <c r="B72" s="204"/>
      <c r="C72" s="204"/>
      <c r="D72" s="204"/>
      <c r="E72" s="206"/>
      <c r="F72" s="231"/>
      <c r="G72" s="213"/>
      <c r="H72" s="203"/>
      <c r="I72" s="210"/>
      <c r="J72" s="204"/>
      <c r="K72" s="204"/>
      <c r="L72" s="204"/>
      <c r="M72" s="206"/>
      <c r="N72" s="231"/>
      <c r="O72" s="213"/>
      <c r="P72" s="203"/>
    </row>
    <row r="73" spans="1:16" ht="12.75">
      <c r="A73" s="192">
        <v>5</v>
      </c>
      <c r="B73" s="230" t="str">
        <f>VLOOKUP(A73,'пр.взвешивания'!B8:C31,2,FALSE)</f>
        <v>БЫСТРЕМОВИЧ Ирина Викторовна</v>
      </c>
      <c r="C73" s="230" t="str">
        <f>VLOOKUP(B73,'пр.взвешивания'!C8:D31,2,FALSE)</f>
        <v>20.01.92 мс</v>
      </c>
      <c r="D73" s="230" t="str">
        <f>VLOOKUP(C73,'пр.взвешивания'!D8:E31,2,FALSE)</f>
        <v>Санкт-Петербург МО</v>
      </c>
      <c r="E73" s="201"/>
      <c r="F73" s="201"/>
      <c r="G73" s="192"/>
      <c r="H73" s="192"/>
      <c r="I73" s="192">
        <v>11</v>
      </c>
      <c r="J73" s="230" t="str">
        <f>VLOOKUP(I73,'пр.взвешивания'!B6:E31,2,FALSE)</f>
        <v>ПОЛЫГАЛОВА Карина Александровна</v>
      </c>
      <c r="K73" s="230" t="str">
        <f>VLOOKUP(J73,'пр.взвешивания'!C6:F31,2,FALSE)</f>
        <v>14.04.93 кмс</v>
      </c>
      <c r="L73" s="230" t="str">
        <f>VLOOKUP(K73,'пр.взвешивания'!D6:G31,2,FALSE)</f>
        <v>Санкт-Петербург МО</v>
      </c>
      <c r="M73" s="201"/>
      <c r="N73" s="201"/>
      <c r="O73" s="192"/>
      <c r="P73" s="192"/>
    </row>
    <row r="74" spans="1:16" ht="13.5" thickBot="1">
      <c r="A74" s="199"/>
      <c r="B74" s="232"/>
      <c r="C74" s="232"/>
      <c r="D74" s="232"/>
      <c r="E74" s="202"/>
      <c r="F74" s="202"/>
      <c r="G74" s="199"/>
      <c r="H74" s="199"/>
      <c r="I74" s="199"/>
      <c r="J74" s="232"/>
      <c r="K74" s="232"/>
      <c r="L74" s="232"/>
      <c r="M74" s="202"/>
      <c r="N74" s="202"/>
      <c r="O74" s="199"/>
      <c r="P74" s="199"/>
    </row>
    <row r="75" spans="1:16" ht="12.75">
      <c r="A75" s="216">
        <v>7</v>
      </c>
      <c r="B75" s="233" t="str">
        <f>VLOOKUP(A75,'пр.взвешивания'!B10:C31,2,FALSE)</f>
        <v>КОНКИНА Анастасия Александровна</v>
      </c>
      <c r="C75" s="233" t="str">
        <f>VLOOKUP(B75,'пр.взвешивания'!C10:D31,2,FALSE)</f>
        <v>01.12.93 кмс</v>
      </c>
      <c r="D75" s="233" t="str">
        <f>VLOOKUP(C75,'пр.взвешивания'!D10:E31,2,FALSE)</f>
        <v>ПФО Самарская Самара ВС</v>
      </c>
      <c r="E75" s="217"/>
      <c r="F75" s="218"/>
      <c r="G75" s="219"/>
      <c r="H75" s="220"/>
      <c r="I75" s="216">
        <v>12</v>
      </c>
      <c r="J75" s="233" t="str">
        <f>VLOOKUP(I75,'пр.взвешивания'!B10:C31,2,FALSE)</f>
        <v>ШЕЛУДЯКОВА Марина Олеговна</v>
      </c>
      <c r="K75" s="233" t="str">
        <f>VLOOKUP(J75,'пр.взвешивания'!C10:D31,2,FALSE)</f>
        <v>23.09.92 кмс</v>
      </c>
      <c r="L75" s="233" t="str">
        <f>VLOOKUP(K75,'пр.взвешивания'!D10:E31,2,FALSE)</f>
        <v>СФО Алтайский Барнаул МО</v>
      </c>
      <c r="M75" s="217"/>
      <c r="N75" s="218"/>
      <c r="O75" s="219"/>
      <c r="P75" s="220"/>
    </row>
    <row r="76" spans="1:16" ht="12.75">
      <c r="A76" s="203"/>
      <c r="B76" s="204"/>
      <c r="C76" s="204"/>
      <c r="D76" s="204"/>
      <c r="E76" s="206"/>
      <c r="F76" s="231"/>
      <c r="G76" s="213"/>
      <c r="H76" s="234"/>
      <c r="I76" s="203"/>
      <c r="J76" s="204"/>
      <c r="K76" s="204"/>
      <c r="L76" s="204"/>
      <c r="M76" s="206"/>
      <c r="N76" s="231"/>
      <c r="O76" s="213"/>
      <c r="P76" s="234"/>
    </row>
    <row r="77" spans="1:16" ht="12.75">
      <c r="A77" s="192">
        <v>1</v>
      </c>
      <c r="B77" s="230" t="str">
        <f>VLOOKUP(A77,'пр.взвешивания'!B6:C31,2,FALSE)</f>
        <v>КОНДРАТЕНКО Ольга Сергеевна</v>
      </c>
      <c r="C77" s="230" t="str">
        <f>VLOOKUP(B77,'пр.взвешивания'!C6:D31,2,FALSE)</f>
        <v>22.11.93 кмс</v>
      </c>
      <c r="D77" s="230" t="str">
        <f>VLOOKUP(C77,'пр.взвешивания'!D6:E31,2,FALSE)</f>
        <v>МоскваС-70  МКС</v>
      </c>
      <c r="E77" s="201"/>
      <c r="F77" s="211"/>
      <c r="G77" s="212"/>
      <c r="H77" s="235"/>
      <c r="I77" s="192">
        <v>9</v>
      </c>
      <c r="J77" s="230" t="str">
        <f>VLOOKUP(I77,'пр.взвешивания'!B6:E31,2,FALSE)</f>
        <v>ШКВАРУНЕЦ Мария Александровна</v>
      </c>
      <c r="K77" s="230" t="str">
        <f>VLOOKUP(J77,'пр.взвешивания'!C6:F31,2,FALSE)</f>
        <v>20.03.93 кмс</v>
      </c>
      <c r="L77" s="230" t="str">
        <f>VLOOKUP(K77,'пр.взвешивания'!D6:G31,2,FALSE)</f>
        <v>Москва С-70 МКС</v>
      </c>
      <c r="M77" s="201"/>
      <c r="N77" s="211"/>
      <c r="O77" s="212"/>
      <c r="P77" s="235"/>
    </row>
    <row r="78" spans="1:16" ht="12.75">
      <c r="A78" s="203"/>
      <c r="B78" s="204"/>
      <c r="C78" s="204"/>
      <c r="D78" s="204"/>
      <c r="E78" s="206"/>
      <c r="F78" s="231"/>
      <c r="G78" s="213"/>
      <c r="H78" s="234"/>
      <c r="I78" s="203"/>
      <c r="J78" s="204"/>
      <c r="K78" s="204"/>
      <c r="L78" s="204"/>
      <c r="M78" s="206"/>
      <c r="N78" s="231"/>
      <c r="O78" s="213"/>
      <c r="P78" s="234"/>
    </row>
    <row r="79" spans="1:16" ht="24.75" customHeight="1">
      <c r="A79" s="3" t="s">
        <v>7</v>
      </c>
      <c r="B79" s="3" t="s">
        <v>39</v>
      </c>
      <c r="C79" s="3"/>
      <c r="D79" s="3"/>
      <c r="E79" s="66" t="str">
        <f>HYPERLINK('пр.взвешивания'!E3)</f>
        <v>в.к.       60           кг.</v>
      </c>
      <c r="F79" s="3"/>
      <c r="G79" s="3"/>
      <c r="H79" s="3"/>
      <c r="I79" s="3" t="s">
        <v>14</v>
      </c>
      <c r="J79" s="3" t="s">
        <v>39</v>
      </c>
      <c r="K79" s="3"/>
      <c r="L79" s="3"/>
      <c r="M79" s="66" t="str">
        <f>HYPERLINK('пр.взвешивания'!E3)</f>
        <v>в.к.       60           кг.</v>
      </c>
      <c r="N79" s="3"/>
      <c r="O79" s="3"/>
      <c r="P79" s="3"/>
    </row>
    <row r="80" spans="1:16" ht="12.75">
      <c r="A80" s="192" t="s">
        <v>1</v>
      </c>
      <c r="B80" s="192" t="s">
        <v>8</v>
      </c>
      <c r="C80" s="192" t="s">
        <v>9</v>
      </c>
      <c r="D80" s="192" t="s">
        <v>10</v>
      </c>
      <c r="E80" s="192" t="s">
        <v>19</v>
      </c>
      <c r="F80" s="192" t="s">
        <v>20</v>
      </c>
      <c r="G80" s="192" t="s">
        <v>21</v>
      </c>
      <c r="H80" s="192" t="s">
        <v>22</v>
      </c>
      <c r="I80" s="192" t="s">
        <v>1</v>
      </c>
      <c r="J80" s="192" t="s">
        <v>8</v>
      </c>
      <c r="K80" s="192" t="s">
        <v>9</v>
      </c>
      <c r="L80" s="192" t="s">
        <v>10</v>
      </c>
      <c r="M80" s="192" t="s">
        <v>19</v>
      </c>
      <c r="N80" s="192" t="s">
        <v>20</v>
      </c>
      <c r="O80" s="192" t="s">
        <v>21</v>
      </c>
      <c r="P80" s="192" t="s">
        <v>22</v>
      </c>
    </row>
    <row r="81" spans="1:16" ht="12.7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</row>
    <row r="82" spans="1:16" ht="12.75">
      <c r="A82" s="209">
        <v>2</v>
      </c>
      <c r="B82" s="230" t="str">
        <f>VLOOKUP(A82,'пр.взвешивания'!B6:C31,2,FALSE)</f>
        <v>ТРУЩЕНКО Елизавета Викторовна</v>
      </c>
      <c r="C82" s="230" t="str">
        <f>VLOOKUP(B82,'пр.взвешивания'!C6:D31,2,FALSE)</f>
        <v>18.06.92 кмс</v>
      </c>
      <c r="D82" s="230" t="str">
        <f>VLOOKUP(C82,'пр.взвешивания'!D6:E31,2,FALSE)</f>
        <v>СФО Омская Омск МО</v>
      </c>
      <c r="E82" s="201"/>
      <c r="F82" s="211"/>
      <c r="G82" s="212"/>
      <c r="H82" s="192"/>
      <c r="I82" s="209">
        <v>10</v>
      </c>
      <c r="J82" s="230" t="str">
        <f>VLOOKUP(I82,'пр.взвешивания'!B6:C31,2,FALSE)</f>
        <v>МЕЖЕЦКАЯ Дарья Евгеньевна</v>
      </c>
      <c r="K82" s="230" t="str">
        <f>VLOOKUP(J82,'пр.взвешивания'!C6:D31,2,FALSE)</f>
        <v>24.06.94 кмс</v>
      </c>
      <c r="L82" s="230" t="str">
        <f>VLOOKUP(K82,'пр.взвешивания'!D6:E31,2,FALSE)</f>
        <v>ПФО Самарская Самара МО</v>
      </c>
      <c r="M82" s="201"/>
      <c r="N82" s="211"/>
      <c r="O82" s="212"/>
      <c r="P82" s="192"/>
    </row>
    <row r="83" spans="1:16" ht="12.75">
      <c r="A83" s="210"/>
      <c r="B83" s="204"/>
      <c r="C83" s="204"/>
      <c r="D83" s="204"/>
      <c r="E83" s="206"/>
      <c r="F83" s="231"/>
      <c r="G83" s="213"/>
      <c r="H83" s="203"/>
      <c r="I83" s="210"/>
      <c r="J83" s="204"/>
      <c r="K83" s="204"/>
      <c r="L83" s="204"/>
      <c r="M83" s="206"/>
      <c r="N83" s="231"/>
      <c r="O83" s="213"/>
      <c r="P83" s="203"/>
    </row>
    <row r="84" spans="1:16" ht="12.75">
      <c r="A84" s="192">
        <v>7</v>
      </c>
      <c r="B84" s="230" t="str">
        <f>VLOOKUP(A84,'пр.взвешивания'!B8:C31,2,FALSE)</f>
        <v>КОНКИНА Анастасия Александровна</v>
      </c>
      <c r="C84" s="230" t="str">
        <f>VLOOKUP(B84,'пр.взвешивания'!C8:D31,2,FALSE)</f>
        <v>01.12.93 кмс</v>
      </c>
      <c r="D84" s="230" t="str">
        <f>VLOOKUP(C84,'пр.взвешивания'!D8:E31,2,FALSE)</f>
        <v>ПФО Самарская Самара ВС</v>
      </c>
      <c r="E84" s="201"/>
      <c r="F84" s="201"/>
      <c r="G84" s="192"/>
      <c r="H84" s="192"/>
      <c r="I84" s="192">
        <v>12</v>
      </c>
      <c r="J84" s="230" t="str">
        <f>VLOOKUP(I84,'пр.взвешивания'!B8:C31,2,FALSE)</f>
        <v>ШЕЛУДЯКОВА Марина Олеговна</v>
      </c>
      <c r="K84" s="230" t="str">
        <f>VLOOKUP(J84,'пр.взвешивания'!C8:D31,2,FALSE)</f>
        <v>23.09.92 кмс</v>
      </c>
      <c r="L84" s="230" t="str">
        <f>VLOOKUP(K84,'пр.взвешивания'!D8:E31,2,FALSE)</f>
        <v>СФО Алтайский Барнаул МО</v>
      </c>
      <c r="M84" s="201"/>
      <c r="N84" s="201"/>
      <c r="O84" s="192"/>
      <c r="P84" s="192"/>
    </row>
    <row r="85" spans="1:16" ht="13.5" thickBot="1">
      <c r="A85" s="199"/>
      <c r="B85" s="232"/>
      <c r="C85" s="232"/>
      <c r="D85" s="232"/>
      <c r="E85" s="202"/>
      <c r="F85" s="202"/>
      <c r="G85" s="199"/>
      <c r="H85" s="199"/>
      <c r="I85" s="199"/>
      <c r="J85" s="232"/>
      <c r="K85" s="232"/>
      <c r="L85" s="232"/>
      <c r="M85" s="202"/>
      <c r="N85" s="202"/>
      <c r="O85" s="199"/>
      <c r="P85" s="199"/>
    </row>
    <row r="86" spans="1:16" ht="12.75">
      <c r="A86" s="216">
        <v>1</v>
      </c>
      <c r="B86" s="236" t="str">
        <f>VLOOKUP(A86,'пр.взвешивания'!B6:C31,2,FALSE)</f>
        <v>КОНДРАТЕНКО Ольга Сергеевна</v>
      </c>
      <c r="C86" s="236" t="str">
        <f>VLOOKUP(B86,'пр.взвешивания'!C6:D31,2,FALSE)</f>
        <v>22.11.93 кмс</v>
      </c>
      <c r="D86" s="236" t="str">
        <f>VLOOKUP(C86,'пр.взвешивания'!D6:E31,2,FALSE)</f>
        <v>МоскваС-70  МКС</v>
      </c>
      <c r="E86" s="217"/>
      <c r="F86" s="218"/>
      <c r="G86" s="219"/>
      <c r="H86" s="220"/>
      <c r="I86" s="216">
        <v>9</v>
      </c>
      <c r="J86" s="233" t="str">
        <f>VLOOKUP(I86,'пр.взвешивания'!B10:C31,2,FALSE)</f>
        <v>ШКВАРУНЕЦ Мария Александровна</v>
      </c>
      <c r="K86" s="233" t="str">
        <f>VLOOKUP(J86,'пр.взвешивания'!C10:D31,2,FALSE)</f>
        <v>20.03.93 кмс</v>
      </c>
      <c r="L86" s="233" t="str">
        <f>VLOOKUP(K86,'пр.взвешивания'!D10:E31,2,FALSE)</f>
        <v>Москва С-70 МКС</v>
      </c>
      <c r="M86" s="217"/>
      <c r="N86" s="218"/>
      <c r="O86" s="219"/>
      <c r="P86" s="220"/>
    </row>
    <row r="87" spans="1:16" ht="12.75">
      <c r="A87" s="203"/>
      <c r="B87" s="204"/>
      <c r="C87" s="204"/>
      <c r="D87" s="204"/>
      <c r="E87" s="206"/>
      <c r="F87" s="231"/>
      <c r="G87" s="213"/>
      <c r="H87" s="234"/>
      <c r="I87" s="203"/>
      <c r="J87" s="204"/>
      <c r="K87" s="204"/>
      <c r="L87" s="204"/>
      <c r="M87" s="206"/>
      <c r="N87" s="231"/>
      <c r="O87" s="213"/>
      <c r="P87" s="234"/>
    </row>
    <row r="88" spans="1:16" ht="12.75">
      <c r="A88" s="192">
        <v>5</v>
      </c>
      <c r="B88" s="233" t="str">
        <f>VLOOKUP(A88,'пр.взвешивания'!B6:E31,2,FALSE)</f>
        <v>БЫСТРЕМОВИЧ Ирина Викторовна</v>
      </c>
      <c r="C88" s="233" t="str">
        <f>VLOOKUP(B88,'пр.взвешивания'!C6:F31,2,FALSE)</f>
        <v>20.01.92 мс</v>
      </c>
      <c r="D88" s="233" t="str">
        <f>VLOOKUP(C88,'пр.взвешивания'!D6:G31,2,FALSE)</f>
        <v>Санкт-Петербург МО</v>
      </c>
      <c r="E88" s="201"/>
      <c r="F88" s="211"/>
      <c r="G88" s="212"/>
      <c r="H88" s="235"/>
      <c r="I88" s="192">
        <v>11</v>
      </c>
      <c r="J88" s="230" t="str">
        <f>VLOOKUP(I88,'пр.взвешивания'!B6:E31,2,FALSE)</f>
        <v>ПОЛЫГАЛОВА Карина Александровна</v>
      </c>
      <c r="K88" s="230" t="str">
        <f>VLOOKUP(J88,'пр.взвешивания'!C6:F31,2,FALSE)</f>
        <v>14.04.93 кмс</v>
      </c>
      <c r="L88" s="230" t="str">
        <f>VLOOKUP(K88,'пр.взвешивания'!D6:G31,2,FALSE)</f>
        <v>Санкт-Петербург МО</v>
      </c>
      <c r="M88" s="201"/>
      <c r="N88" s="211"/>
      <c r="O88" s="212"/>
      <c r="P88" s="235"/>
    </row>
    <row r="89" spans="1:16" ht="12.75">
      <c r="A89" s="203"/>
      <c r="B89" s="204"/>
      <c r="C89" s="204"/>
      <c r="D89" s="204"/>
      <c r="E89" s="206"/>
      <c r="F89" s="231"/>
      <c r="G89" s="213"/>
      <c r="H89" s="234"/>
      <c r="I89" s="203"/>
      <c r="J89" s="204"/>
      <c r="K89" s="204"/>
      <c r="L89" s="204"/>
      <c r="M89" s="206"/>
      <c r="N89" s="231"/>
      <c r="O89" s="213"/>
      <c r="P89" s="234"/>
    </row>
  </sheetData>
  <sheetProtection/>
  <mergeCells count="572"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  <mergeCell ref="I86:I87"/>
    <mergeCell ref="J86:J87"/>
    <mergeCell ref="K86:K87"/>
    <mergeCell ref="L86:L87"/>
    <mergeCell ref="M86:M87"/>
    <mergeCell ref="N86:N87"/>
    <mergeCell ref="O82:O83"/>
    <mergeCell ref="P82:P83"/>
    <mergeCell ref="I84:I85"/>
    <mergeCell ref="J84:J85"/>
    <mergeCell ref="K84:K85"/>
    <mergeCell ref="L84:L85"/>
    <mergeCell ref="M84:M85"/>
    <mergeCell ref="N84:N85"/>
    <mergeCell ref="O84:O85"/>
    <mergeCell ref="P84:P85"/>
    <mergeCell ref="I82:I83"/>
    <mergeCell ref="J82:J83"/>
    <mergeCell ref="K82:K83"/>
    <mergeCell ref="L82:L83"/>
    <mergeCell ref="M82:M83"/>
    <mergeCell ref="N82:N83"/>
    <mergeCell ref="O77:O78"/>
    <mergeCell ref="P77:P78"/>
    <mergeCell ref="I80:I81"/>
    <mergeCell ref="J80:J81"/>
    <mergeCell ref="K80:K81"/>
    <mergeCell ref="L80:L81"/>
    <mergeCell ref="M80:M81"/>
    <mergeCell ref="N80:N81"/>
    <mergeCell ref="O80:O81"/>
    <mergeCell ref="P80:P81"/>
    <mergeCell ref="I77:I78"/>
    <mergeCell ref="J77:J78"/>
    <mergeCell ref="K77:K78"/>
    <mergeCell ref="L77:L78"/>
    <mergeCell ref="M77:M78"/>
    <mergeCell ref="N77:N78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3:I74"/>
    <mergeCell ref="J73:J74"/>
    <mergeCell ref="K73:K74"/>
    <mergeCell ref="L73:L74"/>
    <mergeCell ref="M73:M74"/>
    <mergeCell ref="N73:N74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69:I70"/>
    <mergeCell ref="J69:J70"/>
    <mergeCell ref="K69:K70"/>
    <mergeCell ref="L69:L70"/>
    <mergeCell ref="M69:M70"/>
    <mergeCell ref="N69:N70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86:A87"/>
    <mergeCell ref="B86:B87"/>
    <mergeCell ref="C86:C87"/>
    <mergeCell ref="D86:D87"/>
    <mergeCell ref="E86:E87"/>
    <mergeCell ref="F86:F87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2:A83"/>
    <mergeCell ref="B82:B83"/>
    <mergeCell ref="C82:C83"/>
    <mergeCell ref="D82:D83"/>
    <mergeCell ref="E82:E83"/>
    <mergeCell ref="F82:F83"/>
    <mergeCell ref="G77:G78"/>
    <mergeCell ref="H77:H78"/>
    <mergeCell ref="A80:A81"/>
    <mergeCell ref="B80:B81"/>
    <mergeCell ref="C80:C81"/>
    <mergeCell ref="D80:D81"/>
    <mergeCell ref="E80:E81"/>
    <mergeCell ref="F80:F81"/>
    <mergeCell ref="G80:G81"/>
    <mergeCell ref="H80:H81"/>
    <mergeCell ref="A77:A78"/>
    <mergeCell ref="B77:B78"/>
    <mergeCell ref="C77:C78"/>
    <mergeCell ref="D77:D78"/>
    <mergeCell ref="E77:E78"/>
    <mergeCell ref="F77:F78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3:A74"/>
    <mergeCell ref="B73:B74"/>
    <mergeCell ref="C73:C74"/>
    <mergeCell ref="D73:D74"/>
    <mergeCell ref="E73:E74"/>
    <mergeCell ref="F73:F74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M64:M65"/>
    <mergeCell ref="N64:N65"/>
    <mergeCell ref="O64:O65"/>
    <mergeCell ref="P64:P65"/>
    <mergeCell ref="A69:A70"/>
    <mergeCell ref="B69:B70"/>
    <mergeCell ref="C69:C70"/>
    <mergeCell ref="D69:D70"/>
    <mergeCell ref="E69:E70"/>
    <mergeCell ref="F69:F70"/>
    <mergeCell ref="G64:G65"/>
    <mergeCell ref="H64:H65"/>
    <mergeCell ref="I64:I65"/>
    <mergeCell ref="J64:J65"/>
    <mergeCell ref="K64:K65"/>
    <mergeCell ref="L64:L65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55:M56"/>
    <mergeCell ref="N55:N56"/>
    <mergeCell ref="O55:O56"/>
    <mergeCell ref="P55:P56"/>
    <mergeCell ref="A58:A59"/>
    <mergeCell ref="B58:B59"/>
    <mergeCell ref="C58:C59"/>
    <mergeCell ref="D58:D59"/>
    <mergeCell ref="E58:E59"/>
    <mergeCell ref="F58:F59"/>
    <mergeCell ref="G55:G56"/>
    <mergeCell ref="H55:H56"/>
    <mergeCell ref="I55:I56"/>
    <mergeCell ref="J55:J56"/>
    <mergeCell ref="K55:K56"/>
    <mergeCell ref="L55:L56"/>
    <mergeCell ref="M53:M54"/>
    <mergeCell ref="N53:N54"/>
    <mergeCell ref="O53:O54"/>
    <mergeCell ref="P53:P54"/>
    <mergeCell ref="A55:A56"/>
    <mergeCell ref="B55:B56"/>
    <mergeCell ref="C55:C56"/>
    <mergeCell ref="D55:D56"/>
    <mergeCell ref="E55:E56"/>
    <mergeCell ref="F55:F56"/>
    <mergeCell ref="G53:G54"/>
    <mergeCell ref="H53:H54"/>
    <mergeCell ref="I53:I54"/>
    <mergeCell ref="J53:J54"/>
    <mergeCell ref="K53:K54"/>
    <mergeCell ref="L53:L54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1:G52"/>
    <mergeCell ref="H51:H52"/>
    <mergeCell ref="I51:I52"/>
    <mergeCell ref="J51:J52"/>
    <mergeCell ref="K51:K52"/>
    <mergeCell ref="L51:L52"/>
    <mergeCell ref="M49:M50"/>
    <mergeCell ref="N49:N50"/>
    <mergeCell ref="O49:O50"/>
    <mergeCell ref="P49:P50"/>
    <mergeCell ref="A51:A52"/>
    <mergeCell ref="B51:B52"/>
    <mergeCell ref="C51:C52"/>
    <mergeCell ref="D51:D52"/>
    <mergeCell ref="E51:E52"/>
    <mergeCell ref="F51:F52"/>
    <mergeCell ref="G49:G50"/>
    <mergeCell ref="H49:H50"/>
    <mergeCell ref="I49:I50"/>
    <mergeCell ref="J49:J50"/>
    <mergeCell ref="K49:K50"/>
    <mergeCell ref="L49:L50"/>
    <mergeCell ref="M46:M47"/>
    <mergeCell ref="N46:N47"/>
    <mergeCell ref="O46:O47"/>
    <mergeCell ref="P46:P47"/>
    <mergeCell ref="A49:A50"/>
    <mergeCell ref="B49:B50"/>
    <mergeCell ref="C49:C50"/>
    <mergeCell ref="D49:D50"/>
    <mergeCell ref="E49:E50"/>
    <mergeCell ref="F49:F50"/>
    <mergeCell ref="G46:G47"/>
    <mergeCell ref="H46:H47"/>
    <mergeCell ref="I46:I47"/>
    <mergeCell ref="J46:J47"/>
    <mergeCell ref="K46:K47"/>
    <mergeCell ref="L46:L47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G33:G34"/>
    <mergeCell ref="H33:H34"/>
    <mergeCell ref="A38:H38"/>
    <mergeCell ref="I38:P38"/>
    <mergeCell ref="A40:A41"/>
    <mergeCell ref="B40:B41"/>
    <mergeCell ref="C40:C41"/>
    <mergeCell ref="D40:D41"/>
    <mergeCell ref="E40:E41"/>
    <mergeCell ref="F40:F41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29:G30"/>
    <mergeCell ref="H29:H30"/>
    <mergeCell ref="I29:I30"/>
    <mergeCell ref="J29:J30"/>
    <mergeCell ref="K29:K30"/>
    <mergeCell ref="L29:L30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J18:J19"/>
    <mergeCell ref="K18:K19"/>
    <mergeCell ref="L18:L19"/>
    <mergeCell ref="M18:M19"/>
    <mergeCell ref="N18:N19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J14:J15"/>
    <mergeCell ref="K14:K15"/>
    <mergeCell ref="L14:L15"/>
    <mergeCell ref="M14:M15"/>
    <mergeCell ref="N14:N15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43">
      <selection activeCell="A28" sqref="A28:H56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66" t="str">
        <f>HYPERLINK('пр.взвешивания'!E3)</f>
        <v>в.к.       60           кг.</v>
      </c>
    </row>
    <row r="3" ht="12.75">
      <c r="C3" s="5" t="s">
        <v>28</v>
      </c>
    </row>
    <row r="4" spans="1:8" ht="12.75" customHeight="1">
      <c r="A4" s="191" t="s">
        <v>29</v>
      </c>
      <c r="B4" s="191" t="s">
        <v>1</v>
      </c>
      <c r="C4" s="203" t="s">
        <v>8</v>
      </c>
      <c r="D4" s="191" t="s">
        <v>9</v>
      </c>
      <c r="E4" s="191" t="s">
        <v>10</v>
      </c>
      <c r="F4" s="191" t="s">
        <v>19</v>
      </c>
      <c r="G4" s="191" t="s">
        <v>21</v>
      </c>
      <c r="H4" s="191" t="s">
        <v>22</v>
      </c>
    </row>
    <row r="5" spans="1:8" ht="12.75">
      <c r="A5" s="192"/>
      <c r="B5" s="192"/>
      <c r="C5" s="192"/>
      <c r="D5" s="192"/>
      <c r="E5" s="192"/>
      <c r="F5" s="192"/>
      <c r="G5" s="192"/>
      <c r="H5" s="192"/>
    </row>
    <row r="6" spans="1:8" ht="12.75" customHeight="1">
      <c r="A6" s="240"/>
      <c r="B6" s="238">
        <v>7</v>
      </c>
      <c r="C6" s="239" t="str">
        <f>VLOOKUP(B6,'пр.взвешивания'!B6:C31,2,FALSE)</f>
        <v>КОНКИНА Анастасия Александровна</v>
      </c>
      <c r="D6" s="239" t="str">
        <f>VLOOKUP(C6,'пр.взвешивания'!C6:D31,2,FALSE)</f>
        <v>01.12.93 кмс</v>
      </c>
      <c r="E6" s="239" t="str">
        <f>VLOOKUP(D6,'пр.взвешивания'!D6:E31,2,FALSE)</f>
        <v>ПФО Самарская Самара ВС</v>
      </c>
      <c r="F6" s="196"/>
      <c r="G6" s="198"/>
      <c r="H6" s="191"/>
    </row>
    <row r="7" spans="1:8" ht="12.75">
      <c r="A7" s="240"/>
      <c r="B7" s="191"/>
      <c r="C7" s="239"/>
      <c r="D7" s="239"/>
      <c r="E7" s="239"/>
      <c r="F7" s="196"/>
      <c r="G7" s="198"/>
      <c r="H7" s="191"/>
    </row>
    <row r="8" spans="1:8" ht="12.75">
      <c r="A8" s="237"/>
      <c r="B8" s="238">
        <v>9</v>
      </c>
      <c r="C8" s="239" t="str">
        <f>VLOOKUP(B8,'пр.взвешивания'!B8:C31,2,FALSE)</f>
        <v>ШКВАРУНЕЦ Мария Александровна</v>
      </c>
      <c r="D8" s="239" t="str">
        <f>VLOOKUP(C8,'пр.взвешивания'!C8:D31,2,FALSE)</f>
        <v>20.03.93 кмс</v>
      </c>
      <c r="E8" s="239" t="str">
        <f>VLOOKUP(D8,'пр.взвешивания'!D8:E31,2,FALSE)</f>
        <v>Москва С-70 МКС</v>
      </c>
      <c r="F8" s="196"/>
      <c r="G8" s="191"/>
      <c r="H8" s="191"/>
    </row>
    <row r="9" spans="1:8" ht="12.75">
      <c r="A9" s="237"/>
      <c r="B9" s="191"/>
      <c r="C9" s="239"/>
      <c r="D9" s="239"/>
      <c r="E9" s="239"/>
      <c r="F9" s="196"/>
      <c r="G9" s="191"/>
      <c r="H9" s="191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66" t="str">
        <f>HYPERLINK('пр.взвешивания'!E3)</f>
        <v>в.к.       60           кг.</v>
      </c>
    </row>
    <row r="16" spans="1:8" ht="12.75" customHeight="1">
      <c r="A16" s="191" t="s">
        <v>29</v>
      </c>
      <c r="B16" s="191" t="s">
        <v>1</v>
      </c>
      <c r="C16" s="203" t="s">
        <v>8</v>
      </c>
      <c r="D16" s="191" t="s">
        <v>9</v>
      </c>
      <c r="E16" s="191" t="s">
        <v>10</v>
      </c>
      <c r="F16" s="191" t="s">
        <v>19</v>
      </c>
      <c r="G16" s="191" t="s">
        <v>21</v>
      </c>
      <c r="H16" s="191" t="s">
        <v>22</v>
      </c>
    </row>
    <row r="17" spans="1:8" ht="12.75">
      <c r="A17" s="192"/>
      <c r="B17" s="192"/>
      <c r="C17" s="192"/>
      <c r="D17" s="192"/>
      <c r="E17" s="192"/>
      <c r="F17" s="192"/>
      <c r="G17" s="192"/>
      <c r="H17" s="192"/>
    </row>
    <row r="18" spans="1:8" ht="12.75" customHeight="1">
      <c r="A18" s="240"/>
      <c r="B18" s="238">
        <v>10</v>
      </c>
      <c r="C18" s="239" t="str">
        <f>VLOOKUP(B18,'пр.взвешивания'!B6:C31,2,FALSE)</f>
        <v>МЕЖЕЦКАЯ Дарья Евгеньевна</v>
      </c>
      <c r="D18" s="239" t="str">
        <f>VLOOKUP(C18,'пр.взвешивания'!C6:D31,2,FALSE)</f>
        <v>24.06.94 кмс</v>
      </c>
      <c r="E18" s="239" t="str">
        <f>VLOOKUP(D18,'пр.взвешивания'!D6:E31,2,FALSE)</f>
        <v>ПФО Самарская Самара МО</v>
      </c>
      <c r="F18" s="196"/>
      <c r="G18" s="198"/>
      <c r="H18" s="191"/>
    </row>
    <row r="19" spans="1:8" ht="12.75">
      <c r="A19" s="240"/>
      <c r="B19" s="191"/>
      <c r="C19" s="239"/>
      <c r="D19" s="239"/>
      <c r="E19" s="239"/>
      <c r="F19" s="196"/>
      <c r="G19" s="198"/>
      <c r="H19" s="191"/>
    </row>
    <row r="20" spans="1:8" ht="12.75">
      <c r="A20" s="237"/>
      <c r="B20" s="238">
        <v>5</v>
      </c>
      <c r="C20" s="239" t="str">
        <f>VLOOKUP(B20,'пр.взвешивания'!B8:C31,2,FALSE)</f>
        <v>БЫСТРЕМОВИЧ Ирина Викторовна</v>
      </c>
      <c r="D20" s="239" t="str">
        <f>VLOOKUP(C20,'пр.взвешивания'!C8:D31,2,FALSE)</f>
        <v>20.01.92 мс</v>
      </c>
      <c r="E20" s="239" t="str">
        <f>VLOOKUP(D20,'пр.взвешивания'!D8:E31,2,FALSE)</f>
        <v>Санкт-Петербург МО</v>
      </c>
      <c r="F20" s="196"/>
      <c r="G20" s="191"/>
      <c r="H20" s="191"/>
    </row>
    <row r="21" spans="1:8" ht="12.75">
      <c r="A21" s="237"/>
      <c r="B21" s="191"/>
      <c r="C21" s="239"/>
      <c r="D21" s="239"/>
      <c r="E21" s="239"/>
      <c r="F21" s="196"/>
      <c r="G21" s="191"/>
      <c r="H21" s="191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66" t="str">
        <f>HYPERLINK('пр.взвешивания'!E3)</f>
        <v>в.к.       60           кг.</v>
      </c>
    </row>
    <row r="29" spans="1:8" ht="12.75">
      <c r="A29" s="191" t="s">
        <v>29</v>
      </c>
      <c r="B29" s="191" t="s">
        <v>1</v>
      </c>
      <c r="C29" s="203" t="s">
        <v>8</v>
      </c>
      <c r="D29" s="191" t="s">
        <v>9</v>
      </c>
      <c r="E29" s="191" t="s">
        <v>10</v>
      </c>
      <c r="F29" s="191" t="s">
        <v>19</v>
      </c>
      <c r="G29" s="191" t="s">
        <v>21</v>
      </c>
      <c r="H29" s="191" t="s">
        <v>22</v>
      </c>
    </row>
    <row r="30" spans="1:8" ht="12.75">
      <c r="A30" s="192"/>
      <c r="B30" s="192"/>
      <c r="C30" s="192"/>
      <c r="D30" s="192"/>
      <c r="E30" s="192"/>
      <c r="F30" s="192"/>
      <c r="G30" s="192"/>
      <c r="H30" s="192"/>
    </row>
    <row r="31" spans="1:8" ht="12.75">
      <c r="A31" s="240"/>
      <c r="B31" s="238">
        <v>7</v>
      </c>
      <c r="C31" s="239" t="str">
        <f>VLOOKUP(B31,'пр.взвешивания'!B6:C31,2,FALSE)</f>
        <v>КОНКИНА Анастасия Александровна</v>
      </c>
      <c r="D31" s="239" t="str">
        <f>VLOOKUP(C31,'пр.взвешивания'!C6:D31,2,FALSE)</f>
        <v>01.12.93 кмс</v>
      </c>
      <c r="E31" s="239" t="str">
        <f>VLOOKUP(D31,'пр.взвешивания'!D6:E31,2,FALSE)</f>
        <v>ПФО Самарская Самара ВС</v>
      </c>
      <c r="F31" s="196"/>
      <c r="G31" s="198"/>
      <c r="H31" s="191"/>
    </row>
    <row r="32" spans="1:8" ht="12.75">
      <c r="A32" s="240"/>
      <c r="B32" s="191"/>
      <c r="C32" s="239"/>
      <c r="D32" s="239"/>
      <c r="E32" s="239"/>
      <c r="F32" s="196"/>
      <c r="G32" s="198"/>
      <c r="H32" s="191"/>
    </row>
    <row r="33" spans="1:8" ht="12.75">
      <c r="A33" s="237"/>
      <c r="B33" s="238">
        <v>10</v>
      </c>
      <c r="C33" s="239" t="str">
        <f>VLOOKUP(B33,'пр.взвешивания'!B8:C31,2,FALSE)</f>
        <v>МЕЖЕЦКАЯ Дарья Евгеньевна</v>
      </c>
      <c r="D33" s="239" t="str">
        <f>VLOOKUP(C33,'пр.взвешивания'!C8:D31,2,FALSE)</f>
        <v>24.06.94 кмс</v>
      </c>
      <c r="E33" s="239" t="str">
        <f>VLOOKUP(D33,'пр.взвешивания'!D8:E31,2,FALSE)</f>
        <v>ПФО Самарская Самара МО</v>
      </c>
      <c r="F33" s="196"/>
      <c r="G33" s="191"/>
      <c r="H33" s="191"/>
    </row>
    <row r="34" spans="1:8" ht="12.75">
      <c r="A34" s="237"/>
      <c r="B34" s="191"/>
      <c r="C34" s="239"/>
      <c r="D34" s="239"/>
      <c r="E34" s="239"/>
      <c r="F34" s="196"/>
      <c r="G34" s="191"/>
      <c r="H34" s="191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20">
      <selection activeCell="A1" sqref="A1:H38"/>
    </sheetView>
  </sheetViews>
  <sheetFormatPr defaultColWidth="9.140625" defaultRowHeight="12.75"/>
  <sheetData>
    <row r="1" spans="1:8" ht="15.75" thickBot="1">
      <c r="A1" s="260" t="str">
        <f>'[1]реквизиты'!$A$2</f>
        <v>Первенство России среди юниорок 1992 - 93 гг.р.</v>
      </c>
      <c r="B1" s="261"/>
      <c r="C1" s="261"/>
      <c r="D1" s="261"/>
      <c r="E1" s="261"/>
      <c r="F1" s="261"/>
      <c r="G1" s="261"/>
      <c r="H1" s="262"/>
    </row>
    <row r="2" spans="1:8" ht="12.75">
      <c r="A2" s="263" t="str">
        <f>'[1]реквизиты'!$A$3</f>
        <v>13 - 17 февраля 2012 г.               г. Кстово</v>
      </c>
      <c r="B2" s="263"/>
      <c r="C2" s="263"/>
      <c r="D2" s="263"/>
      <c r="E2" s="263"/>
      <c r="F2" s="263"/>
      <c r="G2" s="263"/>
      <c r="H2" s="263"/>
    </row>
    <row r="3" spans="1:8" ht="18.75" thickBot="1">
      <c r="A3" s="264" t="s">
        <v>40</v>
      </c>
      <c r="B3" s="264"/>
      <c r="C3" s="264"/>
      <c r="D3" s="264"/>
      <c r="E3" s="264"/>
      <c r="F3" s="264"/>
      <c r="G3" s="264"/>
      <c r="H3" s="264"/>
    </row>
    <row r="4" spans="2:8" ht="18.75" thickBot="1">
      <c r="B4" s="96"/>
      <c r="C4" s="97"/>
      <c r="D4" s="265" t="str">
        <f>'пр.взвешивания'!E3</f>
        <v>в.к.       60           кг.</v>
      </c>
      <c r="E4" s="266"/>
      <c r="F4" s="267"/>
      <c r="G4" s="97"/>
      <c r="H4" s="97"/>
    </row>
    <row r="5" spans="1:8" ht="18.75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257" t="s">
        <v>41</v>
      </c>
      <c r="B6" s="250" t="str">
        <f>VLOOKUP(J6,'пр.взвешивания'!B6:G71,2,FALSE)</f>
        <v>МЕЖЕЦКАЯ Дарья Евгеньевна</v>
      </c>
      <c r="C6" s="250"/>
      <c r="D6" s="250"/>
      <c r="E6" s="250"/>
      <c r="F6" s="250"/>
      <c r="G6" s="250"/>
      <c r="H6" s="243" t="str">
        <f>VLOOKUP(J6,'пр.взвешивания'!B6:G71,3,FALSE)</f>
        <v>24.06.94 кмс</v>
      </c>
      <c r="I6" s="97"/>
      <c r="J6" s="98">
        <v>10</v>
      </c>
    </row>
    <row r="7" spans="1:10" ht="18">
      <c r="A7" s="258"/>
      <c r="B7" s="251"/>
      <c r="C7" s="251"/>
      <c r="D7" s="251"/>
      <c r="E7" s="251"/>
      <c r="F7" s="251"/>
      <c r="G7" s="251"/>
      <c r="H7" s="252"/>
      <c r="I7" s="97"/>
      <c r="J7" s="98"/>
    </row>
    <row r="8" spans="1:10" ht="18">
      <c r="A8" s="258"/>
      <c r="B8" s="253" t="str">
        <f>VLOOKUP(J6,'пр.взвешивания'!B6:G71,4,FALSE)</f>
        <v>ПФО Самарская Самара МО</v>
      </c>
      <c r="C8" s="253"/>
      <c r="D8" s="253"/>
      <c r="E8" s="253"/>
      <c r="F8" s="253"/>
      <c r="G8" s="253"/>
      <c r="H8" s="252"/>
      <c r="I8" s="97"/>
      <c r="J8" s="98"/>
    </row>
    <row r="9" spans="1:10" ht="18.75" thickBot="1">
      <c r="A9" s="259"/>
      <c r="B9" s="245"/>
      <c r="C9" s="245"/>
      <c r="D9" s="245"/>
      <c r="E9" s="245"/>
      <c r="F9" s="245"/>
      <c r="G9" s="245"/>
      <c r="H9" s="246"/>
      <c r="I9" s="97"/>
      <c r="J9" s="98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8" customHeight="1">
      <c r="A11" s="254" t="s">
        <v>42</v>
      </c>
      <c r="B11" s="250" t="str">
        <f>VLOOKUP(J11,'пр.взвешивания'!B1:G76,2,FALSE)</f>
        <v>КОНКИНА Анастасия Александровна</v>
      </c>
      <c r="C11" s="250"/>
      <c r="D11" s="250"/>
      <c r="E11" s="250"/>
      <c r="F11" s="250"/>
      <c r="G11" s="250"/>
      <c r="H11" s="243" t="str">
        <f>VLOOKUP(J11,'пр.взвешивания'!B1:G76,3,FALSE)</f>
        <v>01.12.93 кмс</v>
      </c>
      <c r="I11" s="97"/>
      <c r="J11" s="98">
        <v>7</v>
      </c>
    </row>
    <row r="12" spans="1:10" ht="18" customHeight="1">
      <c r="A12" s="255"/>
      <c r="B12" s="251"/>
      <c r="C12" s="251"/>
      <c r="D12" s="251"/>
      <c r="E12" s="251"/>
      <c r="F12" s="251"/>
      <c r="G12" s="251"/>
      <c r="H12" s="252"/>
      <c r="I12" s="97"/>
      <c r="J12" s="98"/>
    </row>
    <row r="13" spans="1:10" ht="18">
      <c r="A13" s="255"/>
      <c r="B13" s="253" t="str">
        <f>VLOOKUP(J11,'пр.взвешивания'!B1:G76,4,FALSE)</f>
        <v>ПФО Самарская Самара ВС</v>
      </c>
      <c r="C13" s="253"/>
      <c r="D13" s="253"/>
      <c r="E13" s="253"/>
      <c r="F13" s="253"/>
      <c r="G13" s="253"/>
      <c r="H13" s="252"/>
      <c r="I13" s="97"/>
      <c r="J13" s="98"/>
    </row>
    <row r="14" spans="1:10" ht="18.75" thickBot="1">
      <c r="A14" s="256"/>
      <c r="B14" s="245"/>
      <c r="C14" s="245"/>
      <c r="D14" s="245"/>
      <c r="E14" s="245"/>
      <c r="F14" s="245"/>
      <c r="G14" s="245"/>
      <c r="H14" s="246"/>
      <c r="I14" s="97"/>
      <c r="J14" s="98"/>
    </row>
    <row r="15" spans="1:10" ht="18.75" thickBot="1">
      <c r="A15" s="97"/>
      <c r="B15" s="97"/>
      <c r="C15" s="97"/>
      <c r="D15" s="97"/>
      <c r="E15" s="97"/>
      <c r="F15" s="97"/>
      <c r="G15" s="97"/>
      <c r="H15" s="97"/>
      <c r="I15" s="97"/>
      <c r="J15" s="98"/>
    </row>
    <row r="16" spans="1:10" ht="18" customHeight="1">
      <c r="A16" s="247" t="s">
        <v>43</v>
      </c>
      <c r="B16" s="250" t="str">
        <f>VLOOKUP(J16,'пр.взвешивания'!B6:G81,2,FALSE)</f>
        <v>ШКВАРУНЕЦ Мария Александровна</v>
      </c>
      <c r="C16" s="250"/>
      <c r="D16" s="250"/>
      <c r="E16" s="250"/>
      <c r="F16" s="250"/>
      <c r="G16" s="250"/>
      <c r="H16" s="243" t="str">
        <f>VLOOKUP(J16,'пр.взвешивания'!B6:G81,3,FALSE)</f>
        <v>20.03.93 кмс</v>
      </c>
      <c r="I16" s="97"/>
      <c r="J16" s="98">
        <v>9</v>
      </c>
    </row>
    <row r="17" spans="1:10" ht="18" customHeight="1">
      <c r="A17" s="248"/>
      <c r="B17" s="251"/>
      <c r="C17" s="251"/>
      <c r="D17" s="251"/>
      <c r="E17" s="251"/>
      <c r="F17" s="251"/>
      <c r="G17" s="251"/>
      <c r="H17" s="252"/>
      <c r="I17" s="97"/>
      <c r="J17" s="98"/>
    </row>
    <row r="18" spans="1:10" ht="18">
      <c r="A18" s="248"/>
      <c r="B18" s="253" t="str">
        <f>VLOOKUP(J16,'пр.взвешивания'!B6:G81,4,FALSE)</f>
        <v>Москва С-70 МКС</v>
      </c>
      <c r="C18" s="253"/>
      <c r="D18" s="253"/>
      <c r="E18" s="253"/>
      <c r="F18" s="253"/>
      <c r="G18" s="253"/>
      <c r="H18" s="252"/>
      <c r="I18" s="97"/>
      <c r="J18" s="98"/>
    </row>
    <row r="19" spans="1:10" ht="18.75" thickBot="1">
      <c r="A19" s="249"/>
      <c r="B19" s="245"/>
      <c r="C19" s="245"/>
      <c r="D19" s="245"/>
      <c r="E19" s="245"/>
      <c r="F19" s="245"/>
      <c r="G19" s="245"/>
      <c r="H19" s="246"/>
      <c r="I19" s="97"/>
      <c r="J19" s="98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98"/>
    </row>
    <row r="21" spans="1:10" ht="18" customHeight="1">
      <c r="A21" s="247" t="s">
        <v>43</v>
      </c>
      <c r="B21" s="250" t="str">
        <f>VLOOKUP(J21,'пр.взвешивания'!B1:G86,2,FALSE)</f>
        <v>БЫСТРЕМОВИЧ Ирина Викторовна</v>
      </c>
      <c r="C21" s="250"/>
      <c r="D21" s="250"/>
      <c r="E21" s="250"/>
      <c r="F21" s="250"/>
      <c r="G21" s="250"/>
      <c r="H21" s="243" t="str">
        <f>VLOOKUP(J21,'пр.взвешивания'!B1:G86,3,FALSE)</f>
        <v>20.01.92 мс</v>
      </c>
      <c r="I21" s="97"/>
      <c r="J21" s="98">
        <v>5</v>
      </c>
    </row>
    <row r="22" spans="1:10" ht="18" customHeight="1">
      <c r="A22" s="248"/>
      <c r="B22" s="251"/>
      <c r="C22" s="251"/>
      <c r="D22" s="251"/>
      <c r="E22" s="251"/>
      <c r="F22" s="251"/>
      <c r="G22" s="251"/>
      <c r="H22" s="252"/>
      <c r="I22" s="97"/>
      <c r="J22" s="98"/>
    </row>
    <row r="23" spans="1:9" ht="18">
      <c r="A23" s="248"/>
      <c r="B23" s="253" t="str">
        <f>VLOOKUP(J21,'пр.взвешивания'!B1:G86,4,FALSE)</f>
        <v>Санкт-Петербург МО</v>
      </c>
      <c r="C23" s="253"/>
      <c r="D23" s="253"/>
      <c r="E23" s="253"/>
      <c r="F23" s="253"/>
      <c r="G23" s="253"/>
      <c r="H23" s="252"/>
      <c r="I23" s="97"/>
    </row>
    <row r="24" spans="1:9" ht="18.75" thickBot="1">
      <c r="A24" s="249"/>
      <c r="B24" s="245"/>
      <c r="C24" s="245"/>
      <c r="D24" s="245"/>
      <c r="E24" s="245"/>
      <c r="F24" s="245"/>
      <c r="G24" s="245"/>
      <c r="H24" s="246"/>
      <c r="I24" s="97"/>
    </row>
    <row r="25" spans="1:8" ht="18">
      <c r="A25" s="97"/>
      <c r="B25" s="97"/>
      <c r="C25" s="97"/>
      <c r="D25" s="97"/>
      <c r="E25" s="97"/>
      <c r="F25" s="97"/>
      <c r="G25" s="97"/>
      <c r="H25" s="97"/>
    </row>
    <row r="26" spans="1:8" ht="18">
      <c r="A26" s="97" t="s">
        <v>44</v>
      </c>
      <c r="B26" s="97"/>
      <c r="C26" s="97"/>
      <c r="D26" s="97"/>
      <c r="E26" s="97"/>
      <c r="F26" s="97"/>
      <c r="G26" s="97"/>
      <c r="H26" s="97"/>
    </row>
    <row r="27" ht="13.5" thickBot="1"/>
    <row r="28" spans="1:10" ht="12.75">
      <c r="A28" s="241" t="str">
        <f>VLOOKUP(J28,'пр.взвешивания'!B6:G71,6,FALSE)</f>
        <v>Герасмов ВМ </v>
      </c>
      <c r="B28" s="242"/>
      <c r="C28" s="242"/>
      <c r="D28" s="242"/>
      <c r="E28" s="242"/>
      <c r="F28" s="242"/>
      <c r="G28" s="242"/>
      <c r="H28" s="243"/>
      <c r="J28">
        <v>10</v>
      </c>
    </row>
    <row r="29" spans="1:8" ht="13.5" thickBot="1">
      <c r="A29" s="244"/>
      <c r="B29" s="245"/>
      <c r="C29" s="245"/>
      <c r="D29" s="245"/>
      <c r="E29" s="245"/>
      <c r="F29" s="245"/>
      <c r="G29" s="245"/>
      <c r="H29" s="246"/>
    </row>
    <row r="32" spans="1:8" ht="18">
      <c r="A32" s="97" t="s">
        <v>45</v>
      </c>
      <c r="B32" s="97"/>
      <c r="C32" s="97"/>
      <c r="D32" s="97"/>
      <c r="E32" s="97"/>
      <c r="F32" s="97"/>
      <c r="G32" s="97"/>
      <c r="H32" s="97"/>
    </row>
    <row r="33" spans="1:8" ht="18">
      <c r="A33" s="97"/>
      <c r="B33" s="97"/>
      <c r="C33" s="97"/>
      <c r="D33" s="97"/>
      <c r="E33" s="97"/>
      <c r="F33" s="97"/>
      <c r="G33" s="97"/>
      <c r="H33" s="97"/>
    </row>
    <row r="34" spans="1:8" ht="18">
      <c r="A34" s="97"/>
      <c r="B34" s="97"/>
      <c r="C34" s="97"/>
      <c r="D34" s="97"/>
      <c r="E34" s="97"/>
      <c r="F34" s="97"/>
      <c r="G34" s="97"/>
      <c r="H34" s="97"/>
    </row>
    <row r="35" spans="1:8" ht="18">
      <c r="A35" s="99"/>
      <c r="B35" s="99"/>
      <c r="C35" s="99"/>
      <c r="D35" s="99"/>
      <c r="E35" s="99"/>
      <c r="F35" s="99"/>
      <c r="G35" s="99"/>
      <c r="H35" s="99"/>
    </row>
    <row r="36" spans="1:8" ht="18">
      <c r="A36" s="100"/>
      <c r="B36" s="100"/>
      <c r="C36" s="100"/>
      <c r="D36" s="100"/>
      <c r="E36" s="100"/>
      <c r="F36" s="100"/>
      <c r="G36" s="100"/>
      <c r="H36" s="100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99"/>
      <c r="B39" s="99"/>
      <c r="C39" s="99"/>
      <c r="D39" s="99"/>
      <c r="E39" s="99"/>
      <c r="F39" s="99"/>
      <c r="G39" s="99"/>
      <c r="H39" s="99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zoomScalePageLayoutView="0" workbookViewId="0" topLeftCell="A13">
      <selection activeCell="A1" sqref="A1:G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87" t="s">
        <v>37</v>
      </c>
      <c r="B1" s="187"/>
      <c r="C1" s="187"/>
      <c r="D1" s="187"/>
      <c r="E1" s="187"/>
      <c r="F1" s="187"/>
      <c r="G1" s="187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7" ht="34.5" customHeight="1" thickBot="1">
      <c r="A2" s="268" t="s">
        <v>36</v>
      </c>
      <c r="B2" s="268"/>
      <c r="C2" s="269"/>
      <c r="D2" s="270" t="str">
        <f>HYPERLINK('[1]реквизиты'!$A$2)</f>
        <v>Первенство России среди юниорок 1992 - 93 гг.р.</v>
      </c>
      <c r="E2" s="271"/>
      <c r="F2" s="271"/>
      <c r="G2" s="272"/>
    </row>
    <row r="3" spans="1:7" ht="12.75" customHeight="1" thickBot="1">
      <c r="A3" s="45"/>
      <c r="B3" s="45"/>
      <c r="C3" s="45"/>
      <c r="D3" s="46"/>
      <c r="E3" s="46"/>
      <c r="F3" s="47"/>
      <c r="G3" s="48"/>
    </row>
    <row r="4" spans="2:7" ht="24" customHeight="1" thickBot="1">
      <c r="B4" s="273" t="str">
        <f>HYPERLINK('[1]реквизиты'!$A$3)</f>
        <v>13 - 17 февраля 2012 г.               г. Кстово</v>
      </c>
      <c r="C4" s="273"/>
      <c r="D4" s="273"/>
      <c r="E4" s="274"/>
      <c r="F4" s="131" t="str">
        <f>HYPERLINK('пр.взвешивания'!E3)</f>
        <v>в.к.       60           кг.</v>
      </c>
      <c r="G4" s="133"/>
    </row>
    <row r="5" spans="4:7" ht="12.75" customHeight="1">
      <c r="D5" s="14"/>
      <c r="G5" s="2"/>
    </row>
    <row r="6" spans="1:7" ht="12.75">
      <c r="A6" s="191" t="s">
        <v>26</v>
      </c>
      <c r="B6" s="191" t="s">
        <v>1</v>
      </c>
      <c r="C6" s="191" t="s">
        <v>2</v>
      </c>
      <c r="D6" s="191" t="s">
        <v>3</v>
      </c>
      <c r="E6" s="191" t="s">
        <v>4</v>
      </c>
      <c r="F6" s="191" t="s">
        <v>34</v>
      </c>
      <c r="G6" s="191" t="s">
        <v>6</v>
      </c>
    </row>
    <row r="7" spans="1:7" ht="12.75" customHeight="1">
      <c r="A7" s="191"/>
      <c r="B7" s="191"/>
      <c r="C7" s="191"/>
      <c r="D7" s="191"/>
      <c r="E7" s="191"/>
      <c r="F7" s="191"/>
      <c r="G7" s="191"/>
    </row>
    <row r="8" spans="1:7" ht="12.75">
      <c r="A8" s="283" t="s">
        <v>109</v>
      </c>
      <c r="B8" s="277">
        <v>10</v>
      </c>
      <c r="C8" s="278" t="str">
        <f>VLOOKUP(B8,'пр.взвешивания'!B6:G41,2,FALSE)</f>
        <v>МЕЖЕЦКАЯ Дарья Евгеньевна</v>
      </c>
      <c r="D8" s="278" t="str">
        <f>VLOOKUP(B8,'пр.взвешивания'!B6:G41,3,FALSE)</f>
        <v>24.06.94 кмс</v>
      </c>
      <c r="E8" s="278" t="str">
        <f>VLOOKUP(B8,'пр.взвешивания'!B6:G41,4,FALSE)</f>
        <v>ПФО Самарская Самара МО</v>
      </c>
      <c r="F8" s="284">
        <f>VLOOKUP(B8,'пр.взвешивания'!B6:G41,5,FALSE)</f>
        <v>0</v>
      </c>
      <c r="G8" s="278" t="str">
        <f>VLOOKUP(B8,'пр.взвешивания'!B6:G41,6,FALSE)</f>
        <v>Герасмов ВМ </v>
      </c>
    </row>
    <row r="9" spans="1:7" ht="12.75" customHeight="1">
      <c r="A9" s="283"/>
      <c r="B9" s="277"/>
      <c r="C9" s="278"/>
      <c r="D9" s="278"/>
      <c r="E9" s="278"/>
      <c r="F9" s="284"/>
      <c r="G9" s="278"/>
    </row>
    <row r="10" spans="1:7" ht="12.75">
      <c r="A10" s="283" t="s">
        <v>110</v>
      </c>
      <c r="B10" s="277">
        <v>7</v>
      </c>
      <c r="C10" s="278" t="str">
        <f>VLOOKUP(B10,'пр.взвешивания'!B6:G41,2,FALSE)</f>
        <v>КОНКИНА Анастасия Александровна</v>
      </c>
      <c r="D10" s="278" t="str">
        <f>VLOOKUP(B10,'пр.взвешивания'!B6:G43,3,FALSE)</f>
        <v>01.12.93 кмс</v>
      </c>
      <c r="E10" s="278" t="str">
        <f>VLOOKUP(B10,'пр.взвешивания'!B6:G43,4,FALSE)</f>
        <v>ПФО Самарская Самара ВС</v>
      </c>
      <c r="F10" s="284">
        <f>VLOOKUP(B10,'пр.взвешивания'!B6:G43,5,FALSE)</f>
        <v>0</v>
      </c>
      <c r="G10" s="278" t="str">
        <f>VLOOKUP(B10,'пр.взвешивания'!B6:G43,6,FALSE)</f>
        <v>Сараева АА</v>
      </c>
    </row>
    <row r="11" spans="1:7" ht="12.75" customHeight="1">
      <c r="A11" s="283"/>
      <c r="B11" s="277"/>
      <c r="C11" s="278"/>
      <c r="D11" s="278"/>
      <c r="E11" s="278"/>
      <c r="F11" s="284"/>
      <c r="G11" s="278"/>
    </row>
    <row r="12" spans="1:7" ht="12.75">
      <c r="A12" s="283" t="s">
        <v>111</v>
      </c>
      <c r="B12" s="277">
        <v>9</v>
      </c>
      <c r="C12" s="278" t="str">
        <f>VLOOKUP(B12,'пр.взвешивания'!B6:G41,2,FALSE)</f>
        <v>ШКВАРУНЕЦ Мария Александровна</v>
      </c>
      <c r="D12" s="278" t="str">
        <f>VLOOKUP(B12,'пр.взвешивания'!B6:G45,3,FALSE)</f>
        <v>20.03.93 кмс</v>
      </c>
      <c r="E12" s="278" t="str">
        <f>VLOOKUP(B12,'пр.взвешивания'!B6:G45,4,FALSE)</f>
        <v>Москва С-70 МКС</v>
      </c>
      <c r="F12" s="284">
        <f>VLOOKUP(B12,'пр.взвешивания'!B6:G45,5,FALSE)</f>
        <v>0</v>
      </c>
      <c r="G12" s="278" t="str">
        <f>VLOOKUP(B12,'пр.взвешивания'!B6:G45,6,FALSE)</f>
        <v>Нариманов ТА Ходырев АН</v>
      </c>
    </row>
    <row r="13" spans="1:7" ht="12.75" customHeight="1">
      <c r="A13" s="283"/>
      <c r="B13" s="277"/>
      <c r="C13" s="278"/>
      <c r="D13" s="278"/>
      <c r="E13" s="278"/>
      <c r="F13" s="284"/>
      <c r="G13" s="278"/>
    </row>
    <row r="14" spans="1:7" ht="12.75">
      <c r="A14" s="283" t="s">
        <v>111</v>
      </c>
      <c r="B14" s="277">
        <v>5</v>
      </c>
      <c r="C14" s="278" t="str">
        <f>VLOOKUP(B14,'пр.взвешивания'!B6:G41,2,FALSE)</f>
        <v>БЫСТРЕМОВИЧ Ирина Викторовна</v>
      </c>
      <c r="D14" s="278" t="str">
        <f>VLOOKUP(B14,'пр.взвешивания'!B6:G47,3,FALSE)</f>
        <v>20.01.92 мс</v>
      </c>
      <c r="E14" s="278" t="str">
        <f>VLOOKUP(B14,'пр.взвешивания'!B6:G47,4,FALSE)</f>
        <v>Санкт-Петербург МО</v>
      </c>
      <c r="F14" s="284">
        <f>VLOOKUP(B14,'пр.взвешивания'!B6:G47,5,FALSE)</f>
        <v>0</v>
      </c>
      <c r="G14" s="278" t="str">
        <f>VLOOKUP(B14,'пр.взвешивания'!B6:G47,6,FALSE)</f>
        <v>Еремина ЕП Никишов ВВ</v>
      </c>
    </row>
    <row r="15" spans="1:7" ht="12.75" customHeight="1">
      <c r="A15" s="283"/>
      <c r="B15" s="277"/>
      <c r="C15" s="278"/>
      <c r="D15" s="278"/>
      <c r="E15" s="278"/>
      <c r="F15" s="284"/>
      <c r="G15" s="278"/>
    </row>
    <row r="16" spans="1:7" ht="12.75">
      <c r="A16" s="283" t="s">
        <v>112</v>
      </c>
      <c r="B16" s="277">
        <v>2</v>
      </c>
      <c r="C16" s="278" t="str">
        <f>VLOOKUP(B16,'пр.взвешивания'!B6:G41,2,FALSE)</f>
        <v>ТРУЩЕНКО Елизавета Викторовна</v>
      </c>
      <c r="D16" s="278" t="str">
        <f>VLOOKUP(B16,'пр.взвешивания'!B6:G49,3,FALSE)</f>
        <v>18.06.92 кмс</v>
      </c>
      <c r="E16" s="278" t="str">
        <f>VLOOKUP(B16,'пр.взвешивания'!B6:G49,4,FALSE)</f>
        <v>СФО Омская Омск МО</v>
      </c>
      <c r="F16" s="284">
        <f>VLOOKUP(B16,'пр.взвешивания'!B6:G49,5,FALSE)</f>
        <v>0</v>
      </c>
      <c r="G16" s="278" t="str">
        <f>VLOOKUP(B16,'пр.взвешивания'!B6:G49,6,FALSE)</f>
        <v>Чекинская АЮ</v>
      </c>
    </row>
    <row r="17" spans="1:7" ht="12.75">
      <c r="A17" s="283"/>
      <c r="B17" s="277"/>
      <c r="C17" s="278"/>
      <c r="D17" s="278"/>
      <c r="E17" s="278"/>
      <c r="F17" s="284"/>
      <c r="G17" s="278"/>
    </row>
    <row r="18" spans="1:7" ht="12.75">
      <c r="A18" s="283" t="s">
        <v>112</v>
      </c>
      <c r="B18" s="277">
        <v>12</v>
      </c>
      <c r="C18" s="278" t="str">
        <f>VLOOKUP(B18,'пр.взвешивания'!B6:G41,2,FALSE)</f>
        <v>ШЕЛУДЯКОВА Марина Олеговна</v>
      </c>
      <c r="D18" s="278" t="str">
        <f>VLOOKUP(B18,'пр.взвешивания'!B6:G51,3,FALSE)</f>
        <v>23.09.92 кмс</v>
      </c>
      <c r="E18" s="278" t="str">
        <f>VLOOKUP(B18,'пр.взвешивания'!B6:G51,4,FALSE)</f>
        <v>СФО Алтайский Барнаул МО</v>
      </c>
      <c r="F18" s="278" t="str">
        <f>VLOOKUP(B18,'пр.взвешивания'!B6:G51,5,FALSE)</f>
        <v>016952</v>
      </c>
      <c r="G18" s="278" t="str">
        <f>VLOOKUP(B18,'пр.взвешивания'!B6:G51,6,FALSE)</f>
        <v>Тихонова СЛ</v>
      </c>
    </row>
    <row r="19" spans="1:7" ht="12.75">
      <c r="A19" s="283"/>
      <c r="B19" s="277"/>
      <c r="C19" s="278"/>
      <c r="D19" s="278"/>
      <c r="E19" s="278"/>
      <c r="F19" s="278"/>
      <c r="G19" s="278"/>
    </row>
    <row r="20" spans="1:7" ht="12.75">
      <c r="A20" s="283" t="s">
        <v>113</v>
      </c>
      <c r="B20" s="277">
        <v>1</v>
      </c>
      <c r="C20" s="278" t="str">
        <f>VLOOKUP(B20,'пр.взвешивания'!B6:G41,2,FALSE)</f>
        <v>КОНДРАТЕНКО Ольга Сергеевна</v>
      </c>
      <c r="D20" s="278" t="str">
        <f>VLOOKUP(B20,'пр.взвешивания'!B6:G53,3,FALSE)</f>
        <v>22.11.93 кмс</v>
      </c>
      <c r="E20" s="278" t="str">
        <f>VLOOKUP(B20,'пр.взвешивания'!B6:G53,4,FALSE)</f>
        <v>МоскваС-70  МКС</v>
      </c>
      <c r="F20" s="284">
        <f>VLOOKUP(B20,'пр.взвешивания'!B6:G53,5,FALSE)</f>
        <v>0</v>
      </c>
      <c r="G20" s="278" t="str">
        <f>VLOOKUP(B20,'пр.взвешивания'!B6:G53,6,FALSE)</f>
        <v>Юхарев СС Кобзев КА</v>
      </c>
    </row>
    <row r="21" spans="1:7" ht="12.75">
      <c r="A21" s="283"/>
      <c r="B21" s="277"/>
      <c r="C21" s="278"/>
      <c r="D21" s="278"/>
      <c r="E21" s="278"/>
      <c r="F21" s="284"/>
      <c r="G21" s="278"/>
    </row>
    <row r="22" spans="1:7" ht="12.75">
      <c r="A22" s="283" t="s">
        <v>113</v>
      </c>
      <c r="B22" s="277">
        <v>11</v>
      </c>
      <c r="C22" s="279" t="str">
        <f>VLOOKUP(B22,'пр.взвешивания'!B6:G41,2,FALSE)</f>
        <v>ПОЛЫГАЛОВА Карина Александровна</v>
      </c>
      <c r="D22" s="279" t="str">
        <f>VLOOKUP(B22,'пр.взвешивания'!B6:G55,3,FALSE)</f>
        <v>14.04.93 кмс</v>
      </c>
      <c r="E22" s="279" t="str">
        <f>VLOOKUP(B22,'пр.взвешивания'!B6:G55,4,FALSE)</f>
        <v>Санкт-Петербург МО</v>
      </c>
      <c r="F22" s="281">
        <f>VLOOKUP(B22,'пр.взвешивания'!B6:G55,5,FALSE)</f>
        <v>0</v>
      </c>
      <c r="G22" s="279" t="str">
        <f>VLOOKUP(B22,'пр.взвешивания'!B6:G55,6,FALSE)</f>
        <v>Еремина ЕП Костылева НГ</v>
      </c>
    </row>
    <row r="23" spans="1:7" ht="12.75">
      <c r="A23" s="283"/>
      <c r="B23" s="277"/>
      <c r="C23" s="280"/>
      <c r="D23" s="280"/>
      <c r="E23" s="280"/>
      <c r="F23" s="282"/>
      <c r="G23" s="280"/>
    </row>
    <row r="24" spans="1:7" ht="12.75">
      <c r="A24" s="275" t="s">
        <v>114</v>
      </c>
      <c r="B24" s="277">
        <v>4</v>
      </c>
      <c r="C24" s="278" t="str">
        <f>VLOOKUP(B24,'пр.взвешивания'!B6:G41,2,FALSE)</f>
        <v>ЗОТОВА Мария Михайловна</v>
      </c>
      <c r="D24" s="278" t="str">
        <f>VLOOKUP(B24,'пр.взвешивания'!B6:G57,3,FALSE)</f>
        <v>10.11.92 кмс</v>
      </c>
      <c r="E24" s="278" t="str">
        <f>VLOOKUP(B24,'пр.взвешивания'!B6:G57,4,FALSE)</f>
        <v>ДВФО Приморский Владивосток ПР</v>
      </c>
      <c r="F24" s="284">
        <f>VLOOKUP(B24,'пр.взвешивания'!B6:G57,5,FALSE)</f>
        <v>0</v>
      </c>
      <c r="G24" s="278" t="str">
        <f>VLOOKUP(B24,'пр.взвешивания'!B6:G57,6,FALSE)</f>
        <v>Леонтьев ЮА Фалеева ОА</v>
      </c>
    </row>
    <row r="25" spans="1:7" ht="12.75">
      <c r="A25" s="276"/>
      <c r="B25" s="277"/>
      <c r="C25" s="278"/>
      <c r="D25" s="278"/>
      <c r="E25" s="278"/>
      <c r="F25" s="284"/>
      <c r="G25" s="278"/>
    </row>
    <row r="26" spans="1:7" ht="12.75">
      <c r="A26" s="275" t="s">
        <v>114</v>
      </c>
      <c r="B26" s="277">
        <v>6</v>
      </c>
      <c r="C26" s="278" t="str">
        <f>VLOOKUP(B26,'пр.взвешивания'!B6:G41,2,FALSE)</f>
        <v>ЯКОВЛЕВА Юлия Геннадьевна</v>
      </c>
      <c r="D26" s="278" t="str">
        <f>VLOOKUP(B26,'пр.взвешивания'!B6:G59,3,FALSE)</f>
        <v>10.03.93 кмс</v>
      </c>
      <c r="E26" s="278" t="str">
        <f>VLOOKUP(B26,'пр.взвешивания'!B6:G59,4,FALSE)</f>
        <v>СЗФО Псковская Псков МО</v>
      </c>
      <c r="F26" s="284">
        <f>VLOOKUP(B26,'пр.взвешивания'!B6:G59,5,FALSE)</f>
        <v>0</v>
      </c>
      <c r="G26" s="278" t="str">
        <f>VLOOKUP(B26,'пр.взвешивания'!B6:G59,6,FALSE)</f>
        <v>Иванова ЕГ Михайлов ДВ</v>
      </c>
    </row>
    <row r="27" spans="1:7" ht="12.75">
      <c r="A27" s="276"/>
      <c r="B27" s="277"/>
      <c r="C27" s="278"/>
      <c r="D27" s="278"/>
      <c r="E27" s="278"/>
      <c r="F27" s="284"/>
      <c r="G27" s="278"/>
    </row>
    <row r="28" spans="1:7" ht="12.75">
      <c r="A28" s="275" t="s">
        <v>114</v>
      </c>
      <c r="B28" s="277">
        <v>8</v>
      </c>
      <c r="C28" s="278" t="str">
        <f>VLOOKUP(B28,'пр.взвешивания'!B6:G41,2,FALSE)</f>
        <v>ВАСИЛЬЕВА Маргарита Евгеньевна</v>
      </c>
      <c r="D28" s="278" t="str">
        <f>VLOOKUP(B28,'пр.взвешивания'!B6:G61,3,FALSE)</f>
        <v>22.11.93 кмс</v>
      </c>
      <c r="E28" s="278" t="str">
        <f>VLOOKUP(B28,'пр.взвешивания'!B6:G61,4,FALSE)</f>
        <v>СФО р. Бурятия</v>
      </c>
      <c r="F28" s="284">
        <f>VLOOKUP(B28,'пр.взвешивания'!B6:G61,5,FALSE)</f>
        <v>0</v>
      </c>
      <c r="G28" s="278" t="str">
        <f>VLOOKUP(B28,'пр.взвешивания'!B6:G61,6,FALSE)</f>
        <v>Санжиев ТШ Васильев ЕА</v>
      </c>
    </row>
    <row r="29" spans="1:7" ht="12.75">
      <c r="A29" s="276"/>
      <c r="B29" s="277"/>
      <c r="C29" s="278"/>
      <c r="D29" s="278"/>
      <c r="E29" s="278"/>
      <c r="F29" s="284"/>
      <c r="G29" s="278"/>
    </row>
    <row r="30" spans="1:7" ht="12.75">
      <c r="A30" s="275" t="s">
        <v>114</v>
      </c>
      <c r="B30" s="277">
        <v>13</v>
      </c>
      <c r="C30" s="278" t="str">
        <f>VLOOKUP(B30,'пр.взвешивания'!B6:G41,2,FALSE)</f>
        <v>КАЛИМУЛЛИНА Яна Ленардовна</v>
      </c>
      <c r="D30" s="278" t="str">
        <f>VLOOKUP(B30,'пр.взвешивания'!B6:G63,3,FALSE)</f>
        <v>17.04.93 кмс</v>
      </c>
      <c r="E30" s="278" t="str">
        <f>VLOOKUP(B30,'пр.взвешивания'!B6:G63,4,FALSE)</f>
        <v>ПФО Татарстан Казань МО</v>
      </c>
      <c r="F30" s="284">
        <f>VLOOKUP(B30,'пр.взвешивания'!B6:G63,5,FALSE)</f>
        <v>0</v>
      </c>
      <c r="G30" s="278" t="str">
        <f>VLOOKUP(B30,'пр.взвешивания'!B6:G63,6,FALSE)</f>
        <v>Швейкин НГ</v>
      </c>
    </row>
    <row r="31" spans="1:7" ht="12.75">
      <c r="A31" s="276"/>
      <c r="B31" s="277"/>
      <c r="C31" s="278"/>
      <c r="D31" s="278"/>
      <c r="E31" s="278"/>
      <c r="F31" s="284"/>
      <c r="G31" s="278"/>
    </row>
    <row r="32" spans="1:8" ht="12.75">
      <c r="A32" s="283" t="s">
        <v>115</v>
      </c>
      <c r="B32" s="277">
        <v>3</v>
      </c>
      <c r="C32" s="278" t="str">
        <f>VLOOKUP(B32,'пр.взвешивания'!B6:G41,2,FALSE)</f>
        <v>ЗАХАРОВА Инга Сергеевна</v>
      </c>
      <c r="D32" s="278" t="str">
        <f>VLOOKUP(B32,'пр.взвешивания'!B6:G65,3,FALSE)</f>
        <v>02.06.94 кмс</v>
      </c>
      <c r="E32" s="278" t="str">
        <f>VLOOKUP(B32,'пр.взвешивания'!B6:G65,4,FALSE)</f>
        <v>ПФО Нижегородская Кстово ПР</v>
      </c>
      <c r="F32" s="284">
        <f>VLOOKUP(B32,'пр.взвешивания'!B6:G65,5,FALSE)</f>
        <v>0</v>
      </c>
      <c r="G32" s="278" t="str">
        <f>VLOOKUP(B32,'пр.взвешивания'!B6:G65,6,FALSE)</f>
        <v>Бойчук ИЮ</v>
      </c>
      <c r="H32" s="17"/>
    </row>
    <row r="33" spans="1:8" ht="12.75">
      <c r="A33" s="283"/>
      <c r="B33" s="277"/>
      <c r="C33" s="278"/>
      <c r="D33" s="278"/>
      <c r="E33" s="278"/>
      <c r="F33" s="284"/>
      <c r="G33" s="278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41" t="str">
        <f>HYPERLINK('[1]реквизиты'!$A$6)</f>
        <v>Гл. судья, судья МК</v>
      </c>
      <c r="B36" s="42"/>
      <c r="C36" s="42"/>
      <c r="D36" s="17"/>
      <c r="E36" s="16"/>
      <c r="F36" s="16"/>
      <c r="G36" s="43" t="str">
        <f>HYPERLINK('[1]реквизиты'!$G$6)</f>
        <v>А.Б. Рыбаков</v>
      </c>
      <c r="H36" s="17"/>
    </row>
    <row r="37" spans="1:7" ht="15.75">
      <c r="A37" s="42"/>
      <c r="B37" s="42"/>
      <c r="C37" s="42"/>
      <c r="D37" s="17"/>
      <c r="E37" s="102"/>
      <c r="F37" s="102"/>
      <c r="G37" s="103" t="str">
        <f>HYPERLINK('[1]реквизиты'!$G$7)</f>
        <v>/г.Чебоксары/</v>
      </c>
    </row>
    <row r="38" spans="1:7" ht="12.75">
      <c r="A38" s="44"/>
      <c r="B38" s="44"/>
      <c r="C38" s="44"/>
      <c r="D38" s="17"/>
      <c r="E38" s="19"/>
      <c r="F38" s="19"/>
      <c r="G38" s="19"/>
    </row>
    <row r="39" spans="1:7" ht="15.75">
      <c r="A39" s="41" t="str">
        <f>HYPERLINK('[2]реквизиты'!$A$22)</f>
        <v>Гл. секретарь, судья МК</v>
      </c>
      <c r="B39" s="42"/>
      <c r="C39" s="42"/>
      <c r="D39" s="17"/>
      <c r="E39" s="102"/>
      <c r="F39" s="102"/>
      <c r="G39" s="104" t="str">
        <f>HYPERLINK('[1]реквизиты'!$G$8)</f>
        <v>Н.Ю. Глушкова</v>
      </c>
    </row>
    <row r="40" spans="1:7" ht="12.75">
      <c r="A40" s="44"/>
      <c r="B40" s="44"/>
      <c r="C40" s="44"/>
      <c r="D40" s="17"/>
      <c r="E40" s="17"/>
      <c r="F40" s="17"/>
      <c r="G40" s="18" t="str">
        <f>HYPERLINK('[1]реквизиты'!$G$9)</f>
        <v>/г. Рязань/</v>
      </c>
    </row>
  </sheetData>
  <sheetProtection/>
  <mergeCells count="103"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G20:G21"/>
    <mergeCell ref="G8:G9"/>
    <mergeCell ref="G10:G11"/>
    <mergeCell ref="G12:G13"/>
    <mergeCell ref="G14:G15"/>
    <mergeCell ref="F18:F19"/>
    <mergeCell ref="F20:F21"/>
    <mergeCell ref="F8:F9"/>
    <mergeCell ref="F10:F11"/>
    <mergeCell ref="F12:F13"/>
    <mergeCell ref="A6:A7"/>
    <mergeCell ref="B6:B7"/>
    <mergeCell ref="C6:C7"/>
    <mergeCell ref="D6:D7"/>
    <mergeCell ref="G16:G17"/>
    <mergeCell ref="G18:G19"/>
    <mergeCell ref="F6:F7"/>
    <mergeCell ref="F14:F15"/>
    <mergeCell ref="F16:F17"/>
    <mergeCell ref="D10:D11"/>
    <mergeCell ref="E10:E11"/>
    <mergeCell ref="A8:A9"/>
    <mergeCell ref="B8:B9"/>
    <mergeCell ref="C8:C9"/>
    <mergeCell ref="D8:D9"/>
    <mergeCell ref="A12:A13"/>
    <mergeCell ref="B12:B13"/>
    <mergeCell ref="C12:C13"/>
    <mergeCell ref="D12:D13"/>
    <mergeCell ref="E6:E7"/>
    <mergeCell ref="G6:G7"/>
    <mergeCell ref="E8:E9"/>
    <mergeCell ref="A10:A11"/>
    <mergeCell ref="B10:B11"/>
    <mergeCell ref="C10:C11"/>
    <mergeCell ref="B18:B19"/>
    <mergeCell ref="C18:C19"/>
    <mergeCell ref="D18:D19"/>
    <mergeCell ref="C16:C17"/>
    <mergeCell ref="E16:E17"/>
    <mergeCell ref="A14:A15"/>
    <mergeCell ref="B14:B15"/>
    <mergeCell ref="C14:C15"/>
    <mergeCell ref="D14:D15"/>
    <mergeCell ref="D16:D17"/>
    <mergeCell ref="A20:A21"/>
    <mergeCell ref="B20:B21"/>
    <mergeCell ref="C20:C21"/>
    <mergeCell ref="D20:D21"/>
    <mergeCell ref="E12:E13"/>
    <mergeCell ref="E14:E15"/>
    <mergeCell ref="E18:E19"/>
    <mergeCell ref="A16:A17"/>
    <mergeCell ref="B16:B17"/>
    <mergeCell ref="A18:A19"/>
    <mergeCell ref="A26:A27"/>
    <mergeCell ref="B26:B27"/>
    <mergeCell ref="E20:E21"/>
    <mergeCell ref="E22:E23"/>
    <mergeCell ref="F22:F23"/>
    <mergeCell ref="G22:G23"/>
    <mergeCell ref="A22:A23"/>
    <mergeCell ref="B22:B23"/>
    <mergeCell ref="C22:C23"/>
    <mergeCell ref="D22:D23"/>
    <mergeCell ref="A2:C2"/>
    <mergeCell ref="D2:G2"/>
    <mergeCell ref="F4:G4"/>
    <mergeCell ref="B4:E4"/>
    <mergeCell ref="A30:A31"/>
    <mergeCell ref="B30:B31"/>
    <mergeCell ref="C30:C31"/>
    <mergeCell ref="D30:D31"/>
    <mergeCell ref="A24:A25"/>
    <mergeCell ref="B24:B2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90" t="str">
        <f>HYPERLINK('[1]реквизиты'!$A$2)</f>
        <v>Первенство России среди юниорок 1992 - 93 гг.р.</v>
      </c>
      <c r="B1" s="291"/>
      <c r="C1" s="291"/>
      <c r="D1" s="291"/>
      <c r="E1" s="291"/>
      <c r="F1" s="291"/>
      <c r="G1" s="291"/>
      <c r="H1" s="1"/>
      <c r="I1" s="1"/>
    </row>
    <row r="2" spans="1:9" ht="18" customHeight="1">
      <c r="A2" s="292" t="str">
        <f>HYPERLINK('[1]реквизиты'!$A$3)</f>
        <v>13 - 17 февраля 2012 г.               г. Кстово</v>
      </c>
      <c r="B2" s="292"/>
      <c r="C2" s="292"/>
      <c r="D2" s="292"/>
      <c r="E2" s="292"/>
      <c r="F2" s="292"/>
      <c r="G2" s="292"/>
      <c r="H2" s="289"/>
      <c r="I2" s="289"/>
    </row>
    <row r="3" ht="23.25" customHeight="1">
      <c r="E3" t="s">
        <v>96</v>
      </c>
    </row>
    <row r="4" spans="1:7" ht="12.75">
      <c r="A4" s="191" t="s">
        <v>0</v>
      </c>
      <c r="B4" s="191" t="s">
        <v>1</v>
      </c>
      <c r="C4" s="191" t="s">
        <v>2</v>
      </c>
      <c r="D4" s="191" t="s">
        <v>3</v>
      </c>
      <c r="E4" s="191" t="s">
        <v>4</v>
      </c>
      <c r="F4" s="191" t="s">
        <v>5</v>
      </c>
      <c r="G4" s="191" t="s">
        <v>6</v>
      </c>
    </row>
    <row r="5" spans="1:7" ht="12.75">
      <c r="A5" s="191"/>
      <c r="B5" s="191"/>
      <c r="C5" s="191"/>
      <c r="D5" s="191"/>
      <c r="E5" s="191"/>
      <c r="F5" s="191"/>
      <c r="G5" s="191"/>
    </row>
    <row r="6" spans="1:7" ht="12.75" customHeight="1">
      <c r="A6" s="191">
        <v>1</v>
      </c>
      <c r="B6" s="285">
        <v>1</v>
      </c>
      <c r="C6" s="286" t="s">
        <v>46</v>
      </c>
      <c r="D6" s="191" t="s">
        <v>47</v>
      </c>
      <c r="E6" s="288" t="s">
        <v>48</v>
      </c>
      <c r="F6" s="198"/>
      <c r="G6" s="287" t="s">
        <v>49</v>
      </c>
    </row>
    <row r="7" spans="1:7" ht="12.75">
      <c r="A7" s="191"/>
      <c r="B7" s="285"/>
      <c r="C7" s="286"/>
      <c r="D7" s="191"/>
      <c r="E7" s="288"/>
      <c r="F7" s="198"/>
      <c r="G7" s="287"/>
    </row>
    <row r="8" spans="1:7" ht="12.75" customHeight="1">
      <c r="A8" s="191">
        <v>2</v>
      </c>
      <c r="B8" s="285">
        <v>2</v>
      </c>
      <c r="C8" s="286" t="s">
        <v>50</v>
      </c>
      <c r="D8" s="191" t="s">
        <v>51</v>
      </c>
      <c r="E8" s="288" t="s">
        <v>52</v>
      </c>
      <c r="F8" s="198"/>
      <c r="G8" s="287" t="s">
        <v>53</v>
      </c>
    </row>
    <row r="9" spans="1:7" ht="12.75">
      <c r="A9" s="191"/>
      <c r="B9" s="285"/>
      <c r="C9" s="286"/>
      <c r="D9" s="191"/>
      <c r="E9" s="288"/>
      <c r="F9" s="198"/>
      <c r="G9" s="287"/>
    </row>
    <row r="10" spans="1:7" ht="12.75" customHeight="1">
      <c r="A10" s="191">
        <v>3</v>
      </c>
      <c r="B10" s="285">
        <v>3</v>
      </c>
      <c r="C10" s="286" t="s">
        <v>54</v>
      </c>
      <c r="D10" s="191" t="s">
        <v>55</v>
      </c>
      <c r="E10" s="288" t="s">
        <v>56</v>
      </c>
      <c r="F10" s="198"/>
      <c r="G10" s="287" t="s">
        <v>57</v>
      </c>
    </row>
    <row r="11" spans="1:7" ht="12.75">
      <c r="A11" s="191"/>
      <c r="B11" s="285"/>
      <c r="C11" s="286"/>
      <c r="D11" s="191"/>
      <c r="E11" s="288"/>
      <c r="F11" s="198"/>
      <c r="G11" s="287"/>
    </row>
    <row r="12" spans="1:7" ht="12.75" customHeight="1">
      <c r="A12" s="191">
        <v>4</v>
      </c>
      <c r="B12" s="285">
        <v>4</v>
      </c>
      <c r="C12" s="286" t="s">
        <v>58</v>
      </c>
      <c r="D12" s="191" t="s">
        <v>59</v>
      </c>
      <c r="E12" s="288" t="s">
        <v>60</v>
      </c>
      <c r="F12" s="198"/>
      <c r="G12" s="287" t="s">
        <v>61</v>
      </c>
    </row>
    <row r="13" spans="1:7" ht="12.75">
      <c r="A13" s="191"/>
      <c r="B13" s="285"/>
      <c r="C13" s="286"/>
      <c r="D13" s="191"/>
      <c r="E13" s="288"/>
      <c r="F13" s="198"/>
      <c r="G13" s="287"/>
    </row>
    <row r="14" spans="1:7" ht="12.75" customHeight="1">
      <c r="A14" s="191">
        <v>5</v>
      </c>
      <c r="B14" s="285">
        <v>5</v>
      </c>
      <c r="C14" s="286" t="s">
        <v>62</v>
      </c>
      <c r="D14" s="191" t="s">
        <v>63</v>
      </c>
      <c r="E14" s="288" t="s">
        <v>64</v>
      </c>
      <c r="F14" s="198"/>
      <c r="G14" s="287" t="s">
        <v>65</v>
      </c>
    </row>
    <row r="15" spans="1:7" ht="12.75">
      <c r="A15" s="191"/>
      <c r="B15" s="285"/>
      <c r="C15" s="286"/>
      <c r="D15" s="191"/>
      <c r="E15" s="288"/>
      <c r="F15" s="198"/>
      <c r="G15" s="287"/>
    </row>
    <row r="16" spans="1:7" ht="12.75" customHeight="1">
      <c r="A16" s="191">
        <v>6</v>
      </c>
      <c r="B16" s="285">
        <v>6</v>
      </c>
      <c r="C16" s="286" t="s">
        <v>66</v>
      </c>
      <c r="D16" s="191" t="s">
        <v>67</v>
      </c>
      <c r="E16" s="288" t="s">
        <v>97</v>
      </c>
      <c r="F16" s="198"/>
      <c r="G16" s="287" t="s">
        <v>68</v>
      </c>
    </row>
    <row r="17" spans="1:7" ht="12.75">
      <c r="A17" s="191"/>
      <c r="B17" s="285"/>
      <c r="C17" s="286"/>
      <c r="D17" s="191"/>
      <c r="E17" s="288"/>
      <c r="F17" s="198"/>
      <c r="G17" s="287"/>
    </row>
    <row r="18" spans="1:7" ht="12.75" customHeight="1">
      <c r="A18" s="191">
        <v>7</v>
      </c>
      <c r="B18" s="285">
        <v>7</v>
      </c>
      <c r="C18" s="286" t="s">
        <v>69</v>
      </c>
      <c r="D18" s="191" t="s">
        <v>70</v>
      </c>
      <c r="E18" s="288" t="s">
        <v>71</v>
      </c>
      <c r="F18" s="198"/>
      <c r="G18" s="287" t="s">
        <v>72</v>
      </c>
    </row>
    <row r="19" spans="1:7" ht="12.75">
      <c r="A19" s="191"/>
      <c r="B19" s="285"/>
      <c r="C19" s="286"/>
      <c r="D19" s="191"/>
      <c r="E19" s="288"/>
      <c r="F19" s="198"/>
      <c r="G19" s="287"/>
    </row>
    <row r="20" spans="1:7" ht="12.75" customHeight="1">
      <c r="A20" s="191">
        <v>8</v>
      </c>
      <c r="B20" s="285">
        <v>8</v>
      </c>
      <c r="C20" s="286" t="s">
        <v>73</v>
      </c>
      <c r="D20" s="191" t="s">
        <v>47</v>
      </c>
      <c r="E20" s="288" t="s">
        <v>74</v>
      </c>
      <c r="F20" s="198"/>
      <c r="G20" s="287" t="s">
        <v>75</v>
      </c>
    </row>
    <row r="21" spans="1:7" ht="12.75">
      <c r="A21" s="191"/>
      <c r="B21" s="285"/>
      <c r="C21" s="286"/>
      <c r="D21" s="191"/>
      <c r="E21" s="288"/>
      <c r="F21" s="198"/>
      <c r="G21" s="287"/>
    </row>
    <row r="22" spans="1:8" ht="12.75" customHeight="1">
      <c r="A22" s="191">
        <v>9</v>
      </c>
      <c r="B22" s="285">
        <v>9</v>
      </c>
      <c r="C22" s="286" t="s">
        <v>76</v>
      </c>
      <c r="D22" s="191" t="s">
        <v>77</v>
      </c>
      <c r="E22" s="288" t="s">
        <v>78</v>
      </c>
      <c r="F22" s="198"/>
      <c r="G22" s="287" t="s">
        <v>79</v>
      </c>
      <c r="H22" s="2"/>
    </row>
    <row r="23" spans="1:8" ht="12.75">
      <c r="A23" s="191"/>
      <c r="B23" s="285"/>
      <c r="C23" s="286"/>
      <c r="D23" s="191"/>
      <c r="E23" s="288"/>
      <c r="F23" s="198"/>
      <c r="G23" s="287"/>
      <c r="H23" s="2"/>
    </row>
    <row r="24" spans="1:8" ht="12.75" customHeight="1">
      <c r="A24" s="191">
        <v>10</v>
      </c>
      <c r="B24" s="285">
        <v>10</v>
      </c>
      <c r="C24" s="286" t="s">
        <v>80</v>
      </c>
      <c r="D24" s="191" t="s">
        <v>81</v>
      </c>
      <c r="E24" s="288" t="s">
        <v>82</v>
      </c>
      <c r="F24" s="198"/>
      <c r="G24" s="287" t="s">
        <v>83</v>
      </c>
      <c r="H24" s="2"/>
    </row>
    <row r="25" spans="1:8" ht="12.75">
      <c r="A25" s="191"/>
      <c r="B25" s="285"/>
      <c r="C25" s="286"/>
      <c r="D25" s="191"/>
      <c r="E25" s="288"/>
      <c r="F25" s="198"/>
      <c r="G25" s="287"/>
      <c r="H25" s="2"/>
    </row>
    <row r="26" spans="1:8" ht="12.75" customHeight="1">
      <c r="A26" s="191">
        <v>11</v>
      </c>
      <c r="B26" s="285">
        <v>11</v>
      </c>
      <c r="C26" s="286" t="s">
        <v>84</v>
      </c>
      <c r="D26" s="191" t="s">
        <v>85</v>
      </c>
      <c r="E26" s="288" t="s">
        <v>64</v>
      </c>
      <c r="F26" s="198"/>
      <c r="G26" s="287" t="s">
        <v>86</v>
      </c>
      <c r="H26" s="2"/>
    </row>
    <row r="27" spans="1:8" ht="12.75">
      <c r="A27" s="191"/>
      <c r="B27" s="285"/>
      <c r="C27" s="286"/>
      <c r="D27" s="191"/>
      <c r="E27" s="288"/>
      <c r="F27" s="198"/>
      <c r="G27" s="287"/>
      <c r="H27" s="2"/>
    </row>
    <row r="28" spans="1:8" ht="12.75" customHeight="1">
      <c r="A28" s="191">
        <v>12</v>
      </c>
      <c r="B28" s="285">
        <v>12</v>
      </c>
      <c r="C28" s="286" t="s">
        <v>87</v>
      </c>
      <c r="D28" s="191" t="s">
        <v>88</v>
      </c>
      <c r="E28" s="288" t="s">
        <v>89</v>
      </c>
      <c r="F28" s="198" t="s">
        <v>90</v>
      </c>
      <c r="G28" s="287" t="s">
        <v>91</v>
      </c>
      <c r="H28" s="2"/>
    </row>
    <row r="29" spans="1:8" ht="12.75">
      <c r="A29" s="191"/>
      <c r="B29" s="285"/>
      <c r="C29" s="286"/>
      <c r="D29" s="191"/>
      <c r="E29" s="288"/>
      <c r="F29" s="198"/>
      <c r="G29" s="287"/>
      <c r="H29" s="2"/>
    </row>
    <row r="30" spans="1:8" ht="12.75" customHeight="1">
      <c r="A30" s="191">
        <v>13</v>
      </c>
      <c r="B30" s="285">
        <v>13</v>
      </c>
      <c r="C30" s="286" t="s">
        <v>92</v>
      </c>
      <c r="D30" s="191" t="s">
        <v>93</v>
      </c>
      <c r="E30" s="288" t="s">
        <v>94</v>
      </c>
      <c r="F30" s="198"/>
      <c r="G30" s="287" t="s">
        <v>95</v>
      </c>
      <c r="H30" s="2"/>
    </row>
    <row r="31" spans="1:8" ht="12.75">
      <c r="A31" s="191"/>
      <c r="B31" s="285"/>
      <c r="C31" s="286"/>
      <c r="D31" s="191"/>
      <c r="E31" s="288"/>
      <c r="F31" s="198"/>
      <c r="G31" s="287"/>
      <c r="H31" s="2"/>
    </row>
    <row r="32" spans="1:8" ht="12.75">
      <c r="A32" s="293"/>
      <c r="B32" s="293"/>
      <c r="C32" s="293"/>
      <c r="D32" s="293"/>
      <c r="E32" s="293"/>
      <c r="F32" s="293"/>
      <c r="G32" s="293"/>
      <c r="H32" s="2"/>
    </row>
    <row r="33" spans="1:8" ht="12.75">
      <c r="A33" s="293"/>
      <c r="B33" s="293"/>
      <c r="C33" s="293"/>
      <c r="D33" s="293"/>
      <c r="E33" s="293"/>
      <c r="F33" s="293"/>
      <c r="G33" s="293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108">
    <mergeCell ref="D32:D33"/>
    <mergeCell ref="A2:G2"/>
    <mergeCell ref="A30:A31"/>
    <mergeCell ref="B30:B31"/>
    <mergeCell ref="C30:C31"/>
    <mergeCell ref="E32:E33"/>
    <mergeCell ref="F32:F33"/>
    <mergeCell ref="G32:G33"/>
    <mergeCell ref="A32:A33"/>
    <mergeCell ref="B32:B33"/>
    <mergeCell ref="C32:C33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2:E13"/>
    <mergeCell ref="F12:F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4:A25"/>
    <mergeCell ref="B24:B25"/>
    <mergeCell ref="C24:C25"/>
    <mergeCell ref="D24:D25"/>
    <mergeCell ref="E20:E21"/>
    <mergeCell ref="F20:F21"/>
    <mergeCell ref="C20:C21"/>
    <mergeCell ref="D20:D21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2012-02-15T14:33:32Z</cp:lastPrinted>
  <dcterms:created xsi:type="dcterms:W3CDTF">1996-10-08T23:32:33Z</dcterms:created>
  <dcterms:modified xsi:type="dcterms:W3CDTF">2012-02-15T19:13:12Z</dcterms:modified>
  <cp:category/>
  <cp:version/>
  <cp:contentType/>
  <cp:contentStatus/>
</cp:coreProperties>
</file>