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<sst xmlns="http://schemas.openxmlformats.org/spreadsheetml/2006/main" count="581" uniqueCount="316">
  <si>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</si>
  <si>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</si>
  <si>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</si>
  <si>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</si>
  <si>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</si>
  <si>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</si>
  <si>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</si>
  <si>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</si>
  <si>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</si>
  <si>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</si>
  <si>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</si>
  <si>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</si>
  <si>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</si>
  <si>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</si>
  <si>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</si>
  <si>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</si>
  <si>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</si>
  <si>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</si>
  <si>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</si>
  <si>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</si>
  <si>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</si>
  <si>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</si>
  <si>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</si>
  <si>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</si>
  <si>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</si>
  <si>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</si>
  <si>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</si>
  <si>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</si>
  <si>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</si>
  <si>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</si>
  <si>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</si>
  <si>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</si>
  <si>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</si>
  <si>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</si>
  <si>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</si>
  <si>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</si>
  <si>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</si>
  <si>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</si>
  <si>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</si>
  <si>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</si>
  <si>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</si>
  <si>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</si>
  <si>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</si>
  <si>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</si>
  <si>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</si>
  <si>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</si>
  <si>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</si>
  <si>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</si>
  <si>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</si>
  <si>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</si>
  <si>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</si>
  <si>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</si>
  <si>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</si>
  <si>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</si>
  <si>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</si>
  <si>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</si>
  <si>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</si>
  <si>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</si>
  <si>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</si>
  <si>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</si>
  <si>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</si>
  <si>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</si>
  <si>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</si>
  <si>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</si>
  <si>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</si>
  <si>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</si>
  <si>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</si>
  <si>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</si>
  <si>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</si>
  <si>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</si>
  <si>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</si>
  <si>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</si>
  <si>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</si>
  <si>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</si>
  <si>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</si>
  <si>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</si>
  <si>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</si>
  <si>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</si>
  <si>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</si>
  <si>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</si>
  <si>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</si>
  <si>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</si>
  <si>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</si>
  <si>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</si>
  <si>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</si>
  <si>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</si>
  <si>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</si>
  <si>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</si>
  <si>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</si>
  <si>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</si>
  <si>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</si>
  <si>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</si>
  <si>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</si>
  <si>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</si>
  <si>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</si>
  <si>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</si>
  <si>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</si>
  <si>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</si>
  <si>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</si>
  <si>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</si>
  <si>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</si>
  <si>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</si>
  <si>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</si>
  <si>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№ встречи</t>
  </si>
  <si>
    <t>Еликов Берден Данилович</t>
  </si>
  <si>
    <t>07.11.88, МС</t>
  </si>
  <si>
    <t>CФО</t>
  </si>
  <si>
    <t xml:space="preserve"> р. Алтай, Д</t>
  </si>
  <si>
    <t>009022</t>
  </si>
  <si>
    <t>Аткунов С.Ю. Чичинов Р.Р.</t>
  </si>
  <si>
    <t>Аткунов Аймерген Сергеевич</t>
  </si>
  <si>
    <t>14.04.89 мс</t>
  </si>
  <si>
    <t>УФО</t>
  </si>
  <si>
    <t xml:space="preserve"> Свердловская В.Пышма Д</t>
  </si>
  <si>
    <t>Стенников ВГ Мельников АН</t>
  </si>
  <si>
    <t>Бархударян Артур Самвелович</t>
  </si>
  <si>
    <t>07.11.83 мс</t>
  </si>
  <si>
    <t>ПФО</t>
  </si>
  <si>
    <t>Пермский Березники МО</t>
  </si>
  <si>
    <t>015109.</t>
  </si>
  <si>
    <t>Рахмуллин В.В.</t>
  </si>
  <si>
    <t>Егоров Алексей Геннадьевич</t>
  </si>
  <si>
    <t>26.01.80 мсмк</t>
  </si>
  <si>
    <t>Свердловская Екатеринбург ПР</t>
  </si>
  <si>
    <t>001431</t>
  </si>
  <si>
    <t>Козлов АА</t>
  </si>
  <si>
    <t>Пономаренко Даниил Юрьевич</t>
  </si>
  <si>
    <t>07.09.91 мс</t>
  </si>
  <si>
    <t>Свердловская В.Пышма ПР</t>
  </si>
  <si>
    <t xml:space="preserve">Стенников ВГ Мельников АН </t>
  </si>
  <si>
    <t>Юдин Максим Александрович</t>
  </si>
  <si>
    <t>14.02.91 кмс</t>
  </si>
  <si>
    <t xml:space="preserve"> </t>
  </si>
  <si>
    <t xml:space="preserve">Стенников ВГ Мельников АН  </t>
  </si>
  <si>
    <t>Мавлияров Артур Ильфатович</t>
  </si>
  <si>
    <t>Свердловская В.Пышма Д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</si>
  <si>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</si>
  <si>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</si>
  <si>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</si>
  <si>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</si>
  <si>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</si>
  <si>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Гладких Владимир Андреевич</t>
  </si>
  <si>
    <t xml:space="preserve"> Челябинская, Увелка МО</t>
  </si>
  <si>
    <t>002966</t>
  </si>
  <si>
    <t>Абдурахманов С.А.,Симонов ВС</t>
  </si>
  <si>
    <t>Григорян Грайр Аркадьевич</t>
  </si>
  <si>
    <t>20.06.91 кмс</t>
  </si>
  <si>
    <t xml:space="preserve">ЮФО </t>
  </si>
  <si>
    <t>Краснодарский, Краснодар, Д</t>
  </si>
  <si>
    <t>Хайбулаев Г.А.,Бураков АП</t>
  </si>
  <si>
    <t>Донцов Григорий Александрович</t>
  </si>
  <si>
    <t>27.06.86 мс</t>
  </si>
  <si>
    <t>СФО</t>
  </si>
  <si>
    <t>Кемеровская Новокузнецк Д</t>
  </si>
  <si>
    <t>001442</t>
  </si>
  <si>
    <t xml:space="preserve"> Белашев АК Баглаев ВГ</t>
  </si>
  <si>
    <t>Иванов Дмитрий Сергеевич</t>
  </si>
  <si>
    <t>ЦФО</t>
  </si>
  <si>
    <t xml:space="preserve">  Тверская, Ржев, МО</t>
  </si>
  <si>
    <t>002992</t>
  </si>
  <si>
    <t>Образцов А.Н., Лебедев СИ</t>
  </si>
  <si>
    <t>Изамутдинов Гусен Мугутдинович</t>
  </si>
  <si>
    <t>28.11.81 мс</t>
  </si>
  <si>
    <t>ДВФ0</t>
  </si>
  <si>
    <t>Приморский Большой Камень ВС</t>
  </si>
  <si>
    <t>002128</t>
  </si>
  <si>
    <t>Кадиев ГА, Шкедов СГ</t>
  </si>
  <si>
    <t>Кузьменко Алексей Сергеевич</t>
  </si>
  <si>
    <t>27.07.90 кмс</t>
  </si>
  <si>
    <t>МОС</t>
  </si>
  <si>
    <t>Москва Д</t>
  </si>
  <si>
    <t>003128</t>
  </si>
  <si>
    <t>Лапшин Николай Васильевич</t>
  </si>
  <si>
    <t>16.08.88, мс</t>
  </si>
  <si>
    <t>Чувашия, Чебоксары Д</t>
  </si>
  <si>
    <t>Мальков ВФ, Малов СА</t>
  </si>
  <si>
    <t>Малоземов Леонид Александрович</t>
  </si>
  <si>
    <t>Нижегородская Выкса Д</t>
  </si>
  <si>
    <t>001520</t>
  </si>
  <si>
    <t xml:space="preserve">Ефремов ЕА </t>
  </si>
  <si>
    <t xml:space="preserve">Медведский Юрий Валерьевич </t>
  </si>
  <si>
    <t>14.02.86 мс</t>
  </si>
  <si>
    <t>Приморский Лучегорск  Д</t>
  </si>
  <si>
    <t>000681</t>
  </si>
  <si>
    <t xml:space="preserve"> Аксенова ОД Гуляев ВИ</t>
  </si>
  <si>
    <t>Монгуш Темир Орланович</t>
  </si>
  <si>
    <t>26.01.88 кмс</t>
  </si>
  <si>
    <t>Р. Тыва Кызыл МО</t>
  </si>
  <si>
    <t>Монгуш  ВК, Зайцев КС</t>
  </si>
  <si>
    <t>Погосян Воскан Манукович</t>
  </si>
  <si>
    <t>30.07.88 мс</t>
  </si>
  <si>
    <t>ЮФО</t>
  </si>
  <si>
    <t>Краснодарски Армавир  Д</t>
  </si>
  <si>
    <t>001181</t>
  </si>
  <si>
    <t>Погосян В.Г..</t>
  </si>
  <si>
    <t>Саакян Виталий Рачилович</t>
  </si>
  <si>
    <t>18.04.87 мсмк</t>
  </si>
  <si>
    <t xml:space="preserve"> Краснодарски Армавир Д</t>
  </si>
  <si>
    <t>000510</t>
  </si>
  <si>
    <t xml:space="preserve">Бабоян РМ  </t>
  </si>
  <si>
    <t>Тухфатуллин Илья Шамилевич</t>
  </si>
  <si>
    <t>21.08.88 мсмк</t>
  </si>
  <si>
    <t>000990</t>
  </si>
  <si>
    <t>Гасанов Махир Ровшан Оглы</t>
  </si>
  <si>
    <t xml:space="preserve">Москва </t>
  </si>
  <si>
    <t>Котов АН, Гвоздков ДМ</t>
  </si>
  <si>
    <t>Ялышев Сергей Шамилевич</t>
  </si>
  <si>
    <t>24.02.82 мсмк</t>
  </si>
  <si>
    <t>СПБ</t>
  </si>
  <si>
    <t>С.Петербург Д</t>
  </si>
  <si>
    <t>000672</t>
  </si>
  <si>
    <t>Свирида ЕФ</t>
  </si>
  <si>
    <t>Казарян Аршак Володяевич</t>
  </si>
  <si>
    <t>Пермский кр Березники Д</t>
  </si>
  <si>
    <t>Рахмуллин ВВ</t>
  </si>
  <si>
    <t>Шутиков Владимир Дмитриевич</t>
  </si>
  <si>
    <t>19.09.90 мс</t>
  </si>
  <si>
    <t>Амурская, Благовещенск</t>
  </si>
  <si>
    <t>Курашов ВИ, Магдыч МВ</t>
  </si>
  <si>
    <t>Шангин Александр Игоревич</t>
  </si>
  <si>
    <t>07.03.91 кмс</t>
  </si>
  <si>
    <t>Приморский Владивосток ВС</t>
  </si>
  <si>
    <t>003503</t>
  </si>
  <si>
    <t>Денисов ВЛ Ноговицин И.</t>
  </si>
  <si>
    <t>Евлоев Руслан Темирланович</t>
  </si>
  <si>
    <t>30.04.94 кмс</t>
  </si>
  <si>
    <t>С-Петербург  Д</t>
  </si>
  <si>
    <t>Зверев СА</t>
  </si>
  <si>
    <t>Батраков Вячаслав Евгеньевич</t>
  </si>
  <si>
    <t>28.02.90 мс</t>
  </si>
  <si>
    <t>Пензенская ВС Пенза</t>
  </si>
  <si>
    <t>Джамалов Адам Абдурахманович</t>
  </si>
  <si>
    <t>Гаджиев АЛ</t>
  </si>
  <si>
    <t>Мусаэлян Валерий Аясерович</t>
  </si>
  <si>
    <t xml:space="preserve">Воронежская, Воронеж </t>
  </si>
  <si>
    <t>Гончаров СЮ</t>
  </si>
  <si>
    <t>Хертек Саян Калдар Оолович</t>
  </si>
  <si>
    <t>05.09.87 мс</t>
  </si>
  <si>
    <t>Агаев Эльшан Кемран оглы</t>
  </si>
  <si>
    <t>10.05.88 мс</t>
  </si>
  <si>
    <t>ХМАО-Югра Радужный  МО</t>
  </si>
  <si>
    <t xml:space="preserve">Гюльахмедов Нурмет Аминулла-оглы </t>
  </si>
  <si>
    <t>27.08.92 мс</t>
  </si>
  <si>
    <t>Липецкая Липецк ЛОК</t>
  </si>
  <si>
    <t>Баранов  СА</t>
  </si>
  <si>
    <t>Козлов Роман Витальевич</t>
  </si>
  <si>
    <t>04.05.90 мс</t>
  </si>
  <si>
    <t>Рязанская Рязань МО</t>
  </si>
  <si>
    <t>001669</t>
  </si>
  <si>
    <t>Быстров ОА Мальцев СА</t>
  </si>
  <si>
    <t>Мальцев Евгений Михайлович</t>
  </si>
  <si>
    <t>14.03.88 мс</t>
  </si>
  <si>
    <t xml:space="preserve">001504 </t>
  </si>
  <si>
    <t>Гаврюшин ЮА Гришакин КВ</t>
  </si>
  <si>
    <t>Шукюров Рамиль Дадашалиевич</t>
  </si>
  <si>
    <t>11.01.87 мс</t>
  </si>
  <si>
    <t>УФО ХМАО-Югра Радужный  МО</t>
  </si>
  <si>
    <t>Саркисян АА Закарьяев АФ</t>
  </si>
  <si>
    <t>Шихабудинов Асхаб Магомеднабиевич</t>
  </si>
  <si>
    <t>28.04.93 кмс</t>
  </si>
  <si>
    <t>Ставропольский Новоселицкий Д</t>
  </si>
  <si>
    <t>Казаков МЗ</t>
  </si>
  <si>
    <t>Успаев Бислан Абубакарович</t>
  </si>
  <si>
    <t>27.06.91 кмс</t>
  </si>
  <si>
    <t>СКФО</t>
  </si>
  <si>
    <t>Чеченская,Грозный Д</t>
  </si>
  <si>
    <t>Аюбов ИЗ</t>
  </si>
  <si>
    <t>Алиев Умар Геланиевич</t>
  </si>
  <si>
    <t>13.08.91 кмс</t>
  </si>
  <si>
    <t>Ахмаров Р</t>
  </si>
  <si>
    <t>Бокиев Муродило Кудратович</t>
  </si>
  <si>
    <t>14.01.90, МС</t>
  </si>
  <si>
    <t xml:space="preserve">  Иркутская, Иркутск, Д</t>
  </si>
  <si>
    <t xml:space="preserve">Журавлев Ю.М.   </t>
  </si>
  <si>
    <t>Мхитарян Артак Камоевич</t>
  </si>
  <si>
    <t>06.10.91 мс</t>
  </si>
  <si>
    <t>ЦФО Рязанская Рязань МО</t>
  </si>
  <si>
    <t>001667</t>
  </si>
  <si>
    <t xml:space="preserve"> Мальцев СА Фофанов КН</t>
  </si>
  <si>
    <t>Старостин Николай Николаевич</t>
  </si>
  <si>
    <t>20.11.92 кмс</t>
  </si>
  <si>
    <t>Оренбургская Оренбург</t>
  </si>
  <si>
    <t>Пашкин В.А.</t>
  </si>
  <si>
    <t>4</t>
  </si>
  <si>
    <t>6</t>
  </si>
  <si>
    <t>в.к. 57 кг</t>
  </si>
  <si>
    <t>3:1</t>
  </si>
  <si>
    <t>4:0</t>
  </si>
  <si>
    <t>3:0</t>
  </si>
  <si>
    <t>3.5:0</t>
  </si>
  <si>
    <t>2:0</t>
  </si>
  <si>
    <t xml:space="preserve">A </t>
  </si>
  <si>
    <t xml:space="preserve">Б </t>
  </si>
  <si>
    <t>3,5:0,5</t>
  </si>
  <si>
    <t>3,5:0</t>
  </si>
  <si>
    <t>утеш.</t>
  </si>
  <si>
    <t>7-8</t>
  </si>
  <si>
    <t>9-12</t>
  </si>
  <si>
    <t>13-16</t>
  </si>
  <si>
    <t>17-18</t>
  </si>
  <si>
    <t>19-22</t>
  </si>
  <si>
    <t>23-34</t>
  </si>
  <si>
    <t>35-42</t>
  </si>
  <si>
    <t>Фунтиков ПВ Монгуш В</t>
  </si>
  <si>
    <t>Надькин ВА Климов ВА</t>
  </si>
  <si>
    <t xml:space="preserve">Дроков АН Коробейников МЮ   </t>
  </si>
  <si>
    <t xml:space="preserve">Фунтиков ПВ Такташев ВШ </t>
  </si>
  <si>
    <t>Горшков ИД, Моисеев И</t>
  </si>
  <si>
    <t>02.09.89 кмс</t>
  </si>
  <si>
    <t>29.09.91 кмс</t>
  </si>
  <si>
    <t>23.12.92, МС</t>
  </si>
  <si>
    <t>08.11.92, МС</t>
  </si>
  <si>
    <t>10.10.82 мс</t>
  </si>
  <si>
    <t>24.06.89 кмс</t>
  </si>
  <si>
    <t>07.02.93 кмс</t>
  </si>
  <si>
    <t xml:space="preserve">29.01.79 мсмк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</si>
</sst>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2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33" fillId="0" borderId="30" xfId="42" applyFont="1" applyBorder="1" applyAlignment="1" applyProtection="1">
      <alignment horizontal="center" vertical="center" wrapText="1"/>
      <protection/>
    </xf>
    <xf numFmtId="0" fontId="33" fillId="0" borderId="31" xfId="42" applyFont="1" applyBorder="1" applyAlignment="1" applyProtection="1">
      <alignment horizontal="center" vertical="center" wrapText="1"/>
      <protection/>
    </xf>
    <xf numFmtId="0" fontId="33" fillId="0" borderId="32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69" fillId="0" borderId="28" xfId="0" applyNumberFormat="1" applyFont="1" applyBorder="1" applyAlignment="1">
      <alignment horizontal="center" vertical="center" wrapText="1"/>
    </xf>
    <xf numFmtId="0" fontId="69" fillId="0" borderId="22" xfId="0" applyNumberFormat="1" applyFont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9" fillId="0" borderId="40" xfId="0" applyNumberFormat="1" applyFont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5" fillId="33" borderId="30" xfId="42" applyFont="1" applyFill="1" applyBorder="1" applyAlignment="1" applyProtection="1">
      <alignment horizontal="center" vertical="center" wrapText="1"/>
      <protection/>
    </xf>
    <xf numFmtId="0" fontId="15" fillId="33" borderId="31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30" xfId="42" applyFont="1" applyFill="1" applyBorder="1" applyAlignment="1" applyProtection="1">
      <alignment horizontal="center" vertical="center"/>
      <protection/>
    </xf>
    <xf numFmtId="0" fontId="25" fillId="34" borderId="31" xfId="42" applyFont="1" applyFill="1" applyBorder="1" applyAlignment="1" applyProtection="1">
      <alignment horizontal="center" vertical="center"/>
      <protection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32" fillId="35" borderId="57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58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32" fillId="34" borderId="57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58" xfId="0" applyFont="1" applyFill="1" applyBorder="1" applyAlignment="1">
      <alignment horizontal="center" vertical="center"/>
    </xf>
    <xf numFmtId="0" fontId="32" fillId="36" borderId="57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58" xfId="0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56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65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7" fillId="0" borderId="60" xfId="42" applyFont="1" applyBorder="1" applyAlignment="1" applyProtection="1">
      <alignment horizontal="left" vertical="center" wrapText="1"/>
      <protection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73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9" fillId="0" borderId="70" xfId="42" applyFont="1" applyBorder="1" applyAlignment="1" applyProtection="1">
      <alignment horizontal="left" vertical="center" wrapText="1"/>
      <protection/>
    </xf>
    <xf numFmtId="0" fontId="69" fillId="0" borderId="16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19" fillId="33" borderId="30" xfId="42" applyFont="1" applyFill="1" applyBorder="1" applyAlignment="1" applyProtection="1">
      <alignment horizontal="center" vertical="center" wrapText="1"/>
      <protection/>
    </xf>
    <xf numFmtId="0" fontId="19" fillId="33" borderId="31" xfId="42" applyFont="1" applyFill="1" applyBorder="1" applyAlignment="1" applyProtection="1">
      <alignment horizontal="center" vertical="center" wrapText="1"/>
      <protection/>
    </xf>
    <xf numFmtId="0" fontId="19" fillId="33" borderId="32" xfId="42" applyFont="1" applyFill="1" applyBorder="1" applyAlignment="1" applyProtection="1">
      <alignment horizontal="center" vertical="center" wrapText="1"/>
      <protection/>
    </xf>
    <xf numFmtId="0" fontId="69" fillId="0" borderId="68" xfId="42" applyFont="1" applyBorder="1" applyAlignment="1" applyProtection="1">
      <alignment horizontal="left" vertical="center" wrapText="1"/>
      <protection/>
    </xf>
    <xf numFmtId="0" fontId="69" fillId="0" borderId="71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9" fillId="0" borderId="71" xfId="42" applyFont="1" applyBorder="1" applyAlignment="1" applyProtection="1">
      <alignment horizontal="left" vertical="center" wrapText="1"/>
      <protection/>
    </xf>
    <xf numFmtId="0" fontId="69" fillId="0" borderId="73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60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238125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tabSelected="1" zoomScalePageLayoutView="0" workbookViewId="0" topLeftCell="A1">
      <selection activeCell="H135" sqref="A1:H13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213" t="s">
        <v>30</v>
      </c>
      <c r="B1" s="213"/>
      <c r="C1" s="213"/>
      <c r="D1" s="213"/>
      <c r="E1" s="213"/>
      <c r="F1" s="213"/>
      <c r="G1" s="213"/>
      <c r="H1" s="213"/>
    </row>
    <row r="2" spans="2:8" ht="24" customHeight="1" thickBot="1">
      <c r="B2" s="170" t="s">
        <v>32</v>
      </c>
      <c r="C2" s="170"/>
      <c r="D2" s="171" t="str">
        <f>HYPERLINK('[1]реквизиты'!$A$2)</f>
        <v>Чемпионат России по САМБО среди мужчин</v>
      </c>
      <c r="E2" s="172"/>
      <c r="F2" s="172"/>
      <c r="G2" s="172"/>
      <c r="H2" s="173"/>
    </row>
    <row r="3" spans="2:8" ht="18.75" customHeight="1" thickBot="1">
      <c r="B3" s="112"/>
      <c r="C3" s="174" t="str">
        <f>HYPERLINK('[1]реквизиты'!$A$3)</f>
        <v>7-12  марта  2012 г.  г. Пермь</v>
      </c>
      <c r="D3" s="174"/>
      <c r="E3" s="132"/>
      <c r="G3" s="175" t="str">
        <f>HYPERLINK('пр.взв.'!G3)</f>
        <v>в.к. 57 кг</v>
      </c>
      <c r="H3" s="176"/>
    </row>
    <row r="4" spans="1:8" ht="12.75" customHeight="1">
      <c r="A4" s="205" t="s">
        <v>8</v>
      </c>
      <c r="B4" s="207" t="s">
        <v>3</v>
      </c>
      <c r="C4" s="197" t="s">
        <v>4</v>
      </c>
      <c r="D4" s="197" t="s">
        <v>5</v>
      </c>
      <c r="E4" s="201" t="s">
        <v>6</v>
      </c>
      <c r="F4" s="202"/>
      <c r="G4" s="197" t="s">
        <v>9</v>
      </c>
      <c r="H4" s="193" t="s">
        <v>7</v>
      </c>
    </row>
    <row r="5" spans="1:8" ht="12.75" customHeight="1" thickBot="1">
      <c r="A5" s="206"/>
      <c r="B5" s="208"/>
      <c r="C5" s="198"/>
      <c r="D5" s="198"/>
      <c r="E5" s="203"/>
      <c r="F5" s="204"/>
      <c r="G5" s="198"/>
      <c r="H5" s="194"/>
    </row>
    <row r="6" spans="1:8" ht="12.75" customHeight="1" hidden="1">
      <c r="A6" s="211" t="s">
        <v>34</v>
      </c>
      <c r="B6" s="212">
        <f>'пр.хода А'!M31</f>
        <v>5</v>
      </c>
      <c r="C6" s="209" t="str">
        <f>VLOOKUP(B6,'пр.взв.'!B6:H133,2,FALSE)</f>
        <v>Хертек Саян Калдар Оолович</v>
      </c>
      <c r="D6" s="210" t="str">
        <f>VLOOKUP(B6,'пр.взв.'!B6:H133,3,FALSE)</f>
        <v>05.09.87 мс</v>
      </c>
      <c r="E6" s="210" t="str">
        <f>VLOOKUP(B6,'пр.взв.'!B6:H133,4,FALSE)</f>
        <v>МОС</v>
      </c>
      <c r="F6" s="195" t="str">
        <f>VLOOKUP(B6,'пр.взв.'!B6:H133,5,FALSE)</f>
        <v>Москва Д</v>
      </c>
      <c r="G6" s="199">
        <f>VLOOKUP(B6,'пр.взв.'!B6:H133,6,FALSE)</f>
        <v>0</v>
      </c>
      <c r="H6" s="196" t="str">
        <f>VLOOKUP(B6,'пр.взв.'!B6:H133,7,FALSE)</f>
        <v>Фунтиков ПВ Монгуш В</v>
      </c>
    </row>
    <row r="7" spans="1:8" ht="12.75" customHeight="1" hidden="1">
      <c r="A7" s="191"/>
      <c r="B7" s="184"/>
      <c r="C7" s="182"/>
      <c r="D7" s="186"/>
      <c r="E7" s="186"/>
      <c r="F7" s="178"/>
      <c r="G7" s="200"/>
      <c r="H7" s="188"/>
    </row>
    <row r="8" spans="1:8" ht="12.75" customHeight="1" hidden="1">
      <c r="A8" s="191" t="s">
        <v>35</v>
      </c>
      <c r="B8" s="184">
        <f>'пр.хода А'!M39</f>
        <v>16</v>
      </c>
      <c r="C8" s="181" t="str">
        <f>VLOOKUP(B8,'пр.взв.'!B6:H133,2,FALSE)</f>
        <v>Ялышев Сергей Шамилевич</v>
      </c>
      <c r="D8" s="179" t="str">
        <f>VLOOKUP(B8,'пр.взв.'!B6:H133,3,FALSE)</f>
        <v>24.02.82 мсмк</v>
      </c>
      <c r="E8" s="185" t="str">
        <f>VLOOKUP(B8,'пр.взв.'!B1:H135,4,FALSE)</f>
        <v>СПБ</v>
      </c>
      <c r="F8" s="177" t="str">
        <f>VLOOKUP(B8,'пр.взв.'!B6:H133,5,FALSE)</f>
        <v>С.Петербург Д</v>
      </c>
      <c r="G8" s="179" t="str">
        <f>VLOOKUP(B8,'пр.взв.'!B6:H133,6,FALSE)</f>
        <v>000672</v>
      </c>
      <c r="H8" s="187" t="str">
        <f>VLOOKUP(B8,'пр.взв.'!B8:H135,7,FALSE)</f>
        <v>Свирида ЕФ</v>
      </c>
    </row>
    <row r="9" spans="1:8" ht="12.75" customHeight="1" hidden="1">
      <c r="A9" s="191"/>
      <c r="B9" s="184"/>
      <c r="C9" s="182"/>
      <c r="D9" s="180"/>
      <c r="E9" s="186"/>
      <c r="F9" s="178"/>
      <c r="G9" s="180"/>
      <c r="H9" s="188"/>
    </row>
    <row r="10" spans="1:8" ht="12.75" customHeight="1" hidden="1">
      <c r="A10" s="191" t="s">
        <v>36</v>
      </c>
      <c r="B10" s="192">
        <f>'пр.хода А'!R19</f>
        <v>14</v>
      </c>
      <c r="C10" s="181" t="str">
        <f>VLOOKUP(B10,'пр.взв.'!B6:H133,2,FALSE)</f>
        <v>Тухфатуллин Илья Шамилевич</v>
      </c>
      <c r="D10" s="179" t="str">
        <f>VLOOKUP(B10,'пр.взв.'!B6:H133,3,FALSE)</f>
        <v>21.08.88 мсмк</v>
      </c>
      <c r="E10" s="185" t="str">
        <f>VLOOKUP(B10,'пр.взв.'!B1:H137,4,FALSE)</f>
        <v>МОС</v>
      </c>
      <c r="F10" s="177" t="str">
        <f>VLOOKUP(B10,'пр.взв.'!B6:H133,5,FALSE)</f>
        <v>Москва Д</v>
      </c>
      <c r="G10" s="179" t="str">
        <f>VLOOKUP(B10,'пр.взв.'!B6:H133,6,FALSE)</f>
        <v>000990</v>
      </c>
      <c r="H10" s="187" t="str">
        <f>VLOOKUP(B10,'пр.взв.'!B10:H137,7,FALSE)</f>
        <v>Дроков АН Коробейников МЮ   </v>
      </c>
    </row>
    <row r="11" spans="1:8" ht="12.75" customHeight="1" hidden="1">
      <c r="A11" s="191"/>
      <c r="B11" s="184"/>
      <c r="C11" s="182"/>
      <c r="D11" s="180"/>
      <c r="E11" s="186"/>
      <c r="F11" s="178"/>
      <c r="G11" s="180"/>
      <c r="H11" s="188"/>
    </row>
    <row r="12" spans="1:8" ht="12.75" customHeight="1" hidden="1">
      <c r="A12" s="191" t="s">
        <v>36</v>
      </c>
      <c r="B12" s="184">
        <f>'пр.хода Б'!R18</f>
        <v>6</v>
      </c>
      <c r="C12" s="181" t="str">
        <f>VLOOKUP(B12,'пр.взв.'!B6:H133,2,FALSE)</f>
        <v>Мавлияров Артур Ильфатович</v>
      </c>
      <c r="D12" s="179" t="str">
        <f>VLOOKUP(B12,'пр.взв.'!B6:H133,3,FALSE)</f>
        <v>29.09.91 кмс</v>
      </c>
      <c r="E12" s="185" t="str">
        <f>VLOOKUP(B12,'пр.взв.'!B2:H139,4,FALSE)</f>
        <v>УФО</v>
      </c>
      <c r="F12" s="177" t="str">
        <f>VLOOKUP(B12,'пр.взв.'!B6:H133,5,FALSE)</f>
        <v>Свердловская В.Пышма Д</v>
      </c>
      <c r="G12" s="179" t="str">
        <f>VLOOKUP(B12,'пр.взв.'!B6:H133,6,FALSE)</f>
        <v> </v>
      </c>
      <c r="H12" s="187" t="str">
        <f>VLOOKUP(B12,'пр.взв.'!B12:H139,7,FALSE)</f>
        <v>Стенников ВГ Мельников АН</v>
      </c>
    </row>
    <row r="13" spans="1:8" ht="12.75" customHeight="1" hidden="1">
      <c r="A13" s="191"/>
      <c r="B13" s="184"/>
      <c r="C13" s="182"/>
      <c r="D13" s="180"/>
      <c r="E13" s="186"/>
      <c r="F13" s="178"/>
      <c r="G13" s="180"/>
      <c r="H13" s="188"/>
    </row>
    <row r="14" spans="1:8" ht="12.75" customHeight="1" hidden="1">
      <c r="A14" s="191" t="s">
        <v>37</v>
      </c>
      <c r="B14" s="184">
        <v>17</v>
      </c>
      <c r="C14" s="181" t="str">
        <f>VLOOKUP(B14,'пр.взв.'!B6:H133,2,FALSE)</f>
        <v>Погосян Воскан Манукович</v>
      </c>
      <c r="D14" s="179" t="str">
        <f>VLOOKUP(B14,'пр.взв.'!B6:H133,3,FALSE)</f>
        <v>30.07.88 мс</v>
      </c>
      <c r="E14" s="185" t="str">
        <f>VLOOKUP(B14,'пр.взв.'!B1:H141,4,FALSE)</f>
        <v>ЮФО</v>
      </c>
      <c r="F14" s="177" t="str">
        <f>VLOOKUP(B14,'пр.взв.'!B6:H133,5,FALSE)</f>
        <v>Краснодарски Армавир  Д</v>
      </c>
      <c r="G14" s="179" t="str">
        <f>VLOOKUP(B14,'пр.взв.'!B6:H133,6,FALSE)</f>
        <v>001181</v>
      </c>
      <c r="H14" s="187" t="str">
        <f>VLOOKUP(B14,'пр.взв.'!B4:H141,7,FALSE)</f>
        <v>Погосян В.Г..</v>
      </c>
    </row>
    <row r="15" spans="1:8" ht="12.75" customHeight="1" hidden="1">
      <c r="A15" s="191"/>
      <c r="B15" s="184"/>
      <c r="C15" s="182"/>
      <c r="D15" s="180"/>
      <c r="E15" s="186"/>
      <c r="F15" s="178"/>
      <c r="G15" s="180"/>
      <c r="H15" s="188"/>
    </row>
    <row r="16" spans="1:8" ht="12.75" customHeight="1" hidden="1">
      <c r="A16" s="191" t="s">
        <v>37</v>
      </c>
      <c r="B16" s="184">
        <v>7</v>
      </c>
      <c r="C16" s="181" t="str">
        <f>VLOOKUP(B16,'пр.взв.'!B6:H133,2,FALSE)</f>
        <v>Аткунов Аймерген Сергеевич</v>
      </c>
      <c r="D16" s="179" t="str">
        <f>VLOOKUP(B16,'пр.взв.'!B6:H133,3,FALSE)</f>
        <v>14.04.89 мс</v>
      </c>
      <c r="E16" s="185" t="str">
        <f>VLOOKUP(B16,'пр.взв.'!B1:H143,4,FALSE)</f>
        <v>УФО</v>
      </c>
      <c r="F16" s="177" t="str">
        <f>VLOOKUP(B16,'пр.взв.'!B6:H133,5,FALSE)</f>
        <v> Свердловская В.Пышма Д</v>
      </c>
      <c r="G16" s="189">
        <f>VLOOKUP(B16,'пр.взв.'!B6:H133,6,FALSE)</f>
        <v>0</v>
      </c>
      <c r="H16" s="187" t="str">
        <f>VLOOKUP(B16,'пр.взв.'!B6:H143,7,FALSE)</f>
        <v>Стенников ВГ Мельников АН</v>
      </c>
    </row>
    <row r="17" spans="1:8" ht="12.75" customHeight="1" hidden="1">
      <c r="A17" s="191"/>
      <c r="B17" s="184"/>
      <c r="C17" s="182"/>
      <c r="D17" s="180"/>
      <c r="E17" s="186"/>
      <c r="F17" s="178"/>
      <c r="G17" s="190"/>
      <c r="H17" s="188"/>
    </row>
    <row r="18" spans="1:8" ht="12.75" customHeight="1" hidden="1">
      <c r="A18" s="191" t="s">
        <v>296</v>
      </c>
      <c r="B18" s="184">
        <v>31</v>
      </c>
      <c r="C18" s="181" t="str">
        <f>VLOOKUP(B18,'пр.взв.'!B6:H1338,2,FALSE)</f>
        <v>Изамутдинов Гусен Мугутдинович</v>
      </c>
      <c r="D18" s="179" t="str">
        <f>VLOOKUP(B18,'пр.взв.'!B6:H133,3,FALSE)</f>
        <v>28.11.81 мс</v>
      </c>
      <c r="E18" s="185" t="str">
        <f>VLOOKUP(B18,'пр.взв.'!B1:H145,4,FALSE)</f>
        <v>ДВФ0</v>
      </c>
      <c r="F18" s="177" t="str">
        <f>VLOOKUP(B18,'пр.взв.'!B6:H133,5,FALSE)</f>
        <v>Приморский Большой Камень ВС</v>
      </c>
      <c r="G18" s="179" t="str">
        <f>VLOOKUP(B18,'пр.взв.'!B6:H133,6,FALSE)</f>
        <v>002128</v>
      </c>
      <c r="H18" s="187" t="str">
        <f>VLOOKUP(B18,'пр.взв.'!B1:H145,7,FALSE)</f>
        <v>Кадиев ГА, Шкедов СГ</v>
      </c>
    </row>
    <row r="19" spans="1:8" ht="12.75" customHeight="1" hidden="1">
      <c r="A19" s="191"/>
      <c r="B19" s="184"/>
      <c r="C19" s="182"/>
      <c r="D19" s="180"/>
      <c r="E19" s="186"/>
      <c r="F19" s="178"/>
      <c r="G19" s="180"/>
      <c r="H19" s="188"/>
    </row>
    <row r="20" spans="1:8" ht="12.75" customHeight="1" hidden="1">
      <c r="A20" s="191" t="s">
        <v>296</v>
      </c>
      <c r="B20" s="184">
        <v>20</v>
      </c>
      <c r="C20" s="181" t="str">
        <f>VLOOKUP(B20,'пр.взв.'!B6:H133,2,FALSE)</f>
        <v>Егоров Алексей Геннадьевич</v>
      </c>
      <c r="D20" s="179" t="str">
        <f>VLOOKUP(B20,'пр.взв.'!B6:H133,3,FALSE)</f>
        <v>26.01.80 мсмк</v>
      </c>
      <c r="E20" s="185" t="str">
        <f>VLOOKUP(B20,'пр.взв.'!B2:H147,4,FALSE)</f>
        <v>УФО</v>
      </c>
      <c r="F20" s="177" t="str">
        <f>VLOOKUP(B20,'пр.взв.'!B6:H133,5,FALSE)</f>
        <v>Свердловская Екатеринбург ПР</v>
      </c>
      <c r="G20" s="179" t="str">
        <f>VLOOKUP(B20,'пр.взв.'!B6:H133,6,FALSE)</f>
        <v>001431</v>
      </c>
      <c r="H20" s="187" t="str">
        <f>VLOOKUP(B20,'пр.взв.'!B2:H147,7,FALSE)</f>
        <v>Козлов АА</v>
      </c>
    </row>
    <row r="21" spans="1:8" ht="12.75" customHeight="1" hidden="1">
      <c r="A21" s="191"/>
      <c r="B21" s="184"/>
      <c r="C21" s="182"/>
      <c r="D21" s="180"/>
      <c r="E21" s="186"/>
      <c r="F21" s="178"/>
      <c r="G21" s="180"/>
      <c r="H21" s="188"/>
    </row>
    <row r="22" spans="1:8" ht="12.75" customHeight="1" hidden="1">
      <c r="A22" s="191" t="s">
        <v>297</v>
      </c>
      <c r="B22" s="184">
        <v>21</v>
      </c>
      <c r="C22" s="181" t="str">
        <f>VLOOKUP(B22,'пр.взв.'!B6:H133,2,FALSE)</f>
        <v>Шутиков Владимир Дмитриевич</v>
      </c>
      <c r="D22" s="179" t="str">
        <f>VLOOKUP(B22,'пр.взв.'!B6:H133,3,FALSE)</f>
        <v>19.09.90 мс</v>
      </c>
      <c r="E22" s="185" t="str">
        <f>VLOOKUP(B22,'пр.взв.'!B2:H149,4,FALSE)</f>
        <v>ДВФ0</v>
      </c>
      <c r="F22" s="177" t="str">
        <f>VLOOKUP(B22,'пр.взв.'!B6:H133,5,FALSE)</f>
        <v>Амурская, Благовещенск</v>
      </c>
      <c r="G22" s="189">
        <f>VLOOKUP(B22,'пр.взв.'!B6:H133,6,FALSE)</f>
        <v>0</v>
      </c>
      <c r="H22" s="187" t="str">
        <f>VLOOKUP(B22,'пр.взв.'!B2:H149,7,FALSE)</f>
        <v>Курашов ВИ, Магдыч МВ</v>
      </c>
    </row>
    <row r="23" spans="1:8" ht="12.75" customHeight="1" hidden="1">
      <c r="A23" s="191"/>
      <c r="B23" s="184"/>
      <c r="C23" s="182"/>
      <c r="D23" s="180"/>
      <c r="E23" s="186"/>
      <c r="F23" s="178"/>
      <c r="G23" s="190"/>
      <c r="H23" s="188"/>
    </row>
    <row r="24" spans="1:8" ht="12.75" customHeight="1" hidden="1">
      <c r="A24" s="191" t="s">
        <v>297</v>
      </c>
      <c r="B24" s="184">
        <v>19</v>
      </c>
      <c r="C24" s="181" t="str">
        <f>VLOOKUP(B24,'пр.взв.'!B6:H133,2,FALSE)</f>
        <v>Иванов Дмитрий Сергеевич</v>
      </c>
      <c r="D24" s="179" t="str">
        <f>VLOOKUP(B24,'пр.взв.'!B6:H133,3,FALSE)</f>
        <v>23.12.92, МС</v>
      </c>
      <c r="E24" s="185" t="str">
        <f>VLOOKUP(B24,'пр.взв.'!B2:H151,4,FALSE)</f>
        <v>ЦФО</v>
      </c>
      <c r="F24" s="177" t="str">
        <f>VLOOKUP(B24,'пр.взв.'!B6:H133,5,FALSE)</f>
        <v>  Тверская, Ржев, МО</v>
      </c>
      <c r="G24" s="179" t="str">
        <f>VLOOKUP(B24,'пр.взв.'!B6:H133,6,FALSE)</f>
        <v>002992</v>
      </c>
      <c r="H24" s="187" t="str">
        <f>VLOOKUP(B24,'пр.взв.'!B4:H151,7,FALSE)</f>
        <v>Образцов А.Н., Лебедев СИ</v>
      </c>
    </row>
    <row r="25" spans="1:8" ht="12.75" customHeight="1" hidden="1">
      <c r="A25" s="191"/>
      <c r="B25" s="184"/>
      <c r="C25" s="182"/>
      <c r="D25" s="180"/>
      <c r="E25" s="186"/>
      <c r="F25" s="178"/>
      <c r="G25" s="180"/>
      <c r="H25" s="188"/>
    </row>
    <row r="26" spans="1:8" ht="12.75" customHeight="1" hidden="1">
      <c r="A26" s="191" t="s">
        <v>297</v>
      </c>
      <c r="B26" s="184">
        <v>34</v>
      </c>
      <c r="C26" s="181" t="str">
        <f>VLOOKUP(B26,'пр.взв.'!B6:H133,2,FALSE)</f>
        <v>Кузьменко Алексей Сергеевич</v>
      </c>
      <c r="D26" s="179" t="str">
        <f>VLOOKUP(B26,'пр.взв.'!B6:H133,3,FALSE)</f>
        <v>27.07.90 кмс</v>
      </c>
      <c r="E26" s="185" t="str">
        <f>VLOOKUP(B26,'пр.взв.'!B2:H153,4,FALSE)</f>
        <v>МОС</v>
      </c>
      <c r="F26" s="177" t="str">
        <f>VLOOKUP(B26,'пр.взв.'!B6:H133,5,FALSE)</f>
        <v>Москва Д</v>
      </c>
      <c r="G26" s="179" t="str">
        <f>VLOOKUP(B26,'пр.взв.'!B6:H133,6,FALSE)</f>
        <v>003128</v>
      </c>
      <c r="H26" s="187" t="str">
        <f>VLOOKUP(B26,'пр.взв.'!B6:H153,7,FALSE)</f>
        <v>Фунтиков ПВ Такташев ВШ </v>
      </c>
    </row>
    <row r="27" spans="1:8" ht="12.75" customHeight="1" hidden="1">
      <c r="A27" s="191"/>
      <c r="B27" s="184"/>
      <c r="C27" s="182"/>
      <c r="D27" s="180"/>
      <c r="E27" s="186"/>
      <c r="F27" s="178"/>
      <c r="G27" s="180"/>
      <c r="H27" s="188"/>
    </row>
    <row r="28" spans="1:8" ht="12.75" customHeight="1" hidden="1">
      <c r="A28" s="191" t="s">
        <v>297</v>
      </c>
      <c r="B28" s="184">
        <v>32</v>
      </c>
      <c r="C28" s="181" t="str">
        <f>VLOOKUP(B28,'пр.взв.'!B6:H133,2,FALSE)</f>
        <v>Саакян Виталий Рачилович</v>
      </c>
      <c r="D28" s="179" t="str">
        <f>VLOOKUP(B28,'пр.взв.'!B6:H133,3,FALSE)</f>
        <v>18.04.87 мсмк</v>
      </c>
      <c r="E28" s="185" t="str">
        <f>VLOOKUP(B28,'пр.взв.'!B2:H155,4,FALSE)</f>
        <v>ЮФО</v>
      </c>
      <c r="F28" s="177" t="str">
        <f>VLOOKUP(B28,'пр.взв.'!B6:H133,5,FALSE)</f>
        <v> Краснодарски Армавир Д</v>
      </c>
      <c r="G28" s="179" t="str">
        <f>VLOOKUP(B28,'пр.взв.'!B6:H133,6,FALSE)</f>
        <v>000510</v>
      </c>
      <c r="H28" s="187" t="str">
        <f>VLOOKUP(B28,'пр.взв.'!B2:H155,7,FALSE)</f>
        <v>Бабоян РМ  </v>
      </c>
    </row>
    <row r="29" spans="1:8" ht="12.75" customHeight="1" hidden="1">
      <c r="A29" s="191"/>
      <c r="B29" s="184"/>
      <c r="C29" s="182"/>
      <c r="D29" s="180"/>
      <c r="E29" s="186"/>
      <c r="F29" s="178"/>
      <c r="G29" s="180"/>
      <c r="H29" s="188"/>
    </row>
    <row r="30" spans="1:8" ht="12.75" customHeight="1" hidden="1">
      <c r="A30" s="191" t="s">
        <v>298</v>
      </c>
      <c r="B30" s="184">
        <v>13</v>
      </c>
      <c r="C30" s="181" t="str">
        <f>VLOOKUP(B30,'пр.взв.'!B6:H133,2,FALSE)</f>
        <v>Пономаренко Даниил Юрьевич</v>
      </c>
      <c r="D30" s="179" t="str">
        <f>VLOOKUP(B30,'пр.взв.'!B6:H133,3,FALSE)</f>
        <v>07.09.91 мс</v>
      </c>
      <c r="E30" s="185" t="str">
        <f>VLOOKUP(B30,'пр.взв.'!B3:H157,4,FALSE)</f>
        <v>УФО</v>
      </c>
      <c r="F30" s="177" t="str">
        <f>VLOOKUP(B30,'пр.взв.'!B6:H133,5,FALSE)</f>
        <v>Свердловская В.Пышма ПР</v>
      </c>
      <c r="G30" s="189">
        <f>VLOOKUP(B30,'пр.взв.'!B6:H133,6,FALSE)</f>
        <v>0</v>
      </c>
      <c r="H30" s="187" t="str">
        <f>VLOOKUP(B30,'пр.взв.'!B3:H157,7,FALSE)</f>
        <v>Стенников ВГ Мельников АН </v>
      </c>
    </row>
    <row r="31" spans="1:8" ht="12.75" customHeight="1" hidden="1">
      <c r="A31" s="191"/>
      <c r="B31" s="184"/>
      <c r="C31" s="182"/>
      <c r="D31" s="180"/>
      <c r="E31" s="186"/>
      <c r="F31" s="178"/>
      <c r="G31" s="190"/>
      <c r="H31" s="188"/>
    </row>
    <row r="32" spans="1:8" ht="12.75" customHeight="1" hidden="1">
      <c r="A32" s="191" t="s">
        <v>298</v>
      </c>
      <c r="B32" s="184">
        <v>39</v>
      </c>
      <c r="C32" s="181" t="str">
        <f>VLOOKUP(B32,'пр.взв.'!B6:H133,2,FALSE)</f>
        <v>Шихабудинов Асхаб Магомеднабиевич</v>
      </c>
      <c r="D32" s="179" t="str">
        <f>VLOOKUP(B32,'пр.взв.'!B6:H133,3,FALSE)</f>
        <v>28.04.93 кмс</v>
      </c>
      <c r="E32" s="185" t="str">
        <f>VLOOKUP(B32,'пр.взв.'!B3:H159,4,FALSE)</f>
        <v>СКФО</v>
      </c>
      <c r="F32" s="177" t="str">
        <f>VLOOKUP(B32,'пр.взв.'!B6:H159,5,FALSE)</f>
        <v>Ставропольский Новоселицкий Д</v>
      </c>
      <c r="G32" s="189">
        <f>VLOOKUP(B32,'пр.взв.'!B6:H133,6,FALSE)</f>
        <v>0</v>
      </c>
      <c r="H32" s="187" t="str">
        <f>VLOOKUP(B32,'пр.взв.'!B2:H159,7,FALSE)</f>
        <v>Казаков МЗ</v>
      </c>
    </row>
    <row r="33" spans="1:8" ht="12.75" customHeight="1" hidden="1">
      <c r="A33" s="191"/>
      <c r="B33" s="184"/>
      <c r="C33" s="182"/>
      <c r="D33" s="180"/>
      <c r="E33" s="186"/>
      <c r="F33" s="178"/>
      <c r="G33" s="190"/>
      <c r="H33" s="188"/>
    </row>
    <row r="34" spans="1:8" ht="12.75" customHeight="1" hidden="1">
      <c r="A34" s="191" t="s">
        <v>298</v>
      </c>
      <c r="B34" s="184">
        <v>30</v>
      </c>
      <c r="C34" s="181" t="str">
        <f>VLOOKUP(B34,'пр.взв.'!B6:H133,2,FALSE)</f>
        <v>Мусаэлян Валерий Аясерович</v>
      </c>
      <c r="D34" s="179" t="str">
        <f>VLOOKUP(B34,'пр.взв.'!B6:H133,3,FALSE)</f>
        <v>24.06.89 кмс</v>
      </c>
      <c r="E34" s="185" t="str">
        <f>VLOOKUP(B34,'пр.взв.'!B3:H161,4,FALSE)</f>
        <v>ЦФО</v>
      </c>
      <c r="F34" s="177" t="str">
        <f>VLOOKUP(B34,'пр.взв.'!B6:H133,5,FALSE)</f>
        <v>Воронежская, Воронеж </v>
      </c>
      <c r="G34" s="189">
        <f>VLOOKUP(B34,'пр.взв.'!B6:H133,6,FALSE)</f>
        <v>0</v>
      </c>
      <c r="H34" s="187" t="str">
        <f>VLOOKUP(B34,'пр.взв.'!B4:H161,7,FALSE)</f>
        <v>Гончаров СЮ</v>
      </c>
    </row>
    <row r="35" spans="1:8" ht="12.75" customHeight="1" hidden="1">
      <c r="A35" s="191"/>
      <c r="B35" s="184"/>
      <c r="C35" s="182"/>
      <c r="D35" s="180"/>
      <c r="E35" s="186"/>
      <c r="F35" s="178"/>
      <c r="G35" s="190"/>
      <c r="H35" s="188"/>
    </row>
    <row r="36" spans="1:8" ht="12.75" customHeight="1" hidden="1">
      <c r="A36" s="191" t="s">
        <v>298</v>
      </c>
      <c r="B36" s="184">
        <v>8</v>
      </c>
      <c r="C36" s="181" t="str">
        <f>VLOOKUP(B36,'пр.взв.'!B6:H133,2,FALSE)</f>
        <v>Батраков Вячаслав Евгеньевич</v>
      </c>
      <c r="D36" s="179" t="str">
        <f>VLOOKUP(B36,'пр.взв.'!B6:H133,3,FALSE)</f>
        <v>28.02.90 мс</v>
      </c>
      <c r="E36" s="185" t="str">
        <f>VLOOKUP(B36,'пр.взв.'!B3:H163,4,FALSE)</f>
        <v>ПФО</v>
      </c>
      <c r="F36" s="177" t="str">
        <f>VLOOKUP(B36,'пр.взв.'!B6:H133,5,FALSE)</f>
        <v>Пензенская ВС Пенза</v>
      </c>
      <c r="G36" s="189">
        <f>VLOOKUP(B36,'пр.взв.'!B6:H133,6,FALSE)</f>
        <v>0</v>
      </c>
      <c r="H36" s="187" t="str">
        <f>VLOOKUP(B36,'пр.взв.'!B1:H133,7,FALSE)</f>
        <v>Надькин ВА Климов ВА</v>
      </c>
    </row>
    <row r="37" spans="1:8" ht="12.75" customHeight="1" hidden="1">
      <c r="A37" s="191"/>
      <c r="B37" s="184"/>
      <c r="C37" s="182"/>
      <c r="D37" s="180"/>
      <c r="E37" s="186"/>
      <c r="F37" s="178"/>
      <c r="G37" s="190"/>
      <c r="H37" s="188"/>
    </row>
    <row r="38" spans="1:8" ht="12.75" customHeight="1" hidden="1">
      <c r="A38" s="191" t="s">
        <v>299</v>
      </c>
      <c r="B38" s="184">
        <v>37</v>
      </c>
      <c r="C38" s="181" t="str">
        <f>VLOOKUP(B38,'пр.взв.'!B6:H133,2,FALSE)</f>
        <v>Евлоев Руслан Темирланович</v>
      </c>
      <c r="D38" s="179" t="str">
        <f>VLOOKUP(B38,'пр.взв.'!B6:H133,3,FALSE)</f>
        <v>30.04.94 кмс</v>
      </c>
      <c r="E38" s="185" t="str">
        <f>VLOOKUP(B38,'пр.взв.'!B3:H165,4,FALSE)</f>
        <v>СПБ</v>
      </c>
      <c r="F38" s="177" t="str">
        <f>VLOOKUP(B38,'пр.взв.'!B6:H133,5,FALSE)</f>
        <v>С-Петербург  Д</v>
      </c>
      <c r="G38" s="179">
        <f>VLOOKUP(B38,'пр.взв.'!B6:H133,6,FALSE)</f>
        <v>17243</v>
      </c>
      <c r="H38" s="187" t="str">
        <f>VLOOKUP(B38,'пр.взв.'!B2:H133,7,FALSE)</f>
        <v>Зверев СА</v>
      </c>
    </row>
    <row r="39" spans="1:8" ht="12.75" customHeight="1" hidden="1">
      <c r="A39" s="191"/>
      <c r="B39" s="184"/>
      <c r="C39" s="182"/>
      <c r="D39" s="180"/>
      <c r="E39" s="186"/>
      <c r="F39" s="178"/>
      <c r="G39" s="180"/>
      <c r="H39" s="188"/>
    </row>
    <row r="40" spans="1:8" ht="12.75" customHeight="1" hidden="1">
      <c r="A40" s="191" t="s">
        <v>299</v>
      </c>
      <c r="B40" s="184">
        <v>23</v>
      </c>
      <c r="C40" s="181" t="str">
        <f>VLOOKUP(B40,'пр.взв.'!B6:H133,2,FALSE)</f>
        <v>Еликов Берден Данилович</v>
      </c>
      <c r="D40" s="179" t="str">
        <f>VLOOKUP(B40,'пр.взв.'!B6:H133,3,FALSE)</f>
        <v>07.11.88, МС</v>
      </c>
      <c r="E40" s="185" t="str">
        <f>VLOOKUP(B40,'пр.взв.'!B4:H167,4,FALSE)</f>
        <v>CФО</v>
      </c>
      <c r="F40" s="177" t="str">
        <f>VLOOKUP(B40,'пр.взв.'!B6:H133,5,FALSE)</f>
        <v> р. Алтай, Д</v>
      </c>
      <c r="G40" s="179" t="str">
        <f>VLOOKUP(B40,'пр.взв.'!B6:H133,6,FALSE)</f>
        <v>009022</v>
      </c>
      <c r="H40" s="187" t="str">
        <f>VLOOKUP(B40,'пр.взв.'!B4:H133,7,FALSE)</f>
        <v>Аткунов С.Ю. Чичинов Р.Р.</v>
      </c>
    </row>
    <row r="41" spans="1:8" ht="12.75" customHeight="1" hidden="1">
      <c r="A41" s="191"/>
      <c r="B41" s="184"/>
      <c r="C41" s="182"/>
      <c r="D41" s="180"/>
      <c r="E41" s="186"/>
      <c r="F41" s="178"/>
      <c r="G41" s="180"/>
      <c r="H41" s="188"/>
    </row>
    <row r="42" spans="1:8" ht="12.75" customHeight="1" hidden="1">
      <c r="A42" s="191" t="s">
        <v>300</v>
      </c>
      <c r="B42" s="184">
        <v>25</v>
      </c>
      <c r="C42" s="181" t="str">
        <f>VLOOKUP(B42,'пр.взв.'!B6:H133,2,FALSE)</f>
        <v>Юдин Максим Александрович</v>
      </c>
      <c r="D42" s="179" t="str">
        <f>VLOOKUP(B42,'пр.взв.'!B6:H133,3,FALSE)</f>
        <v>14.02.91 кмс</v>
      </c>
      <c r="E42" s="185" t="str">
        <f>VLOOKUP(B42,'пр.взв.'!B4:H169,4,FALSE)</f>
        <v>УФО</v>
      </c>
      <c r="F42" s="177" t="str">
        <f>VLOOKUP(B42,'пр.взв.'!B6:H133,5,FALSE)</f>
        <v> Свердловская В.Пышма Д</v>
      </c>
      <c r="G42" s="179" t="str">
        <f>VLOOKUP(B42,'пр.взв.'!B6:H133,6,FALSE)</f>
        <v> </v>
      </c>
      <c r="H42" s="187" t="str">
        <f>VLOOKUP(B42,'пр.взв.'!B1:H133,7,FALSE)</f>
        <v>Стенников ВГ Мельников АН  </v>
      </c>
    </row>
    <row r="43" spans="1:8" ht="12.75" customHeight="1" hidden="1">
      <c r="A43" s="191"/>
      <c r="B43" s="184"/>
      <c r="C43" s="182"/>
      <c r="D43" s="180"/>
      <c r="E43" s="186"/>
      <c r="F43" s="178"/>
      <c r="G43" s="180"/>
      <c r="H43" s="188"/>
    </row>
    <row r="44" spans="1:8" ht="12.75" customHeight="1" hidden="1">
      <c r="A44" s="191" t="s">
        <v>300</v>
      </c>
      <c r="B44" s="184">
        <v>11</v>
      </c>
      <c r="C44" s="181" t="str">
        <f>VLOOKUP(B44,'пр.взв.'!B6:H133,2,FALSE)</f>
        <v>Березовский Владимир Сергеевич</v>
      </c>
      <c r="D44" s="179" t="str">
        <f>VLOOKUP(B44,'пр.взв.'!B5:H171,3,FALSE)</f>
        <v>18.01.89 мс</v>
      </c>
      <c r="E44" s="185" t="str">
        <f>VLOOKUP(B44,'пр.взв.'!B4:H171,4,FALSE)</f>
        <v>ПФО</v>
      </c>
      <c r="F44" s="177" t="str">
        <f>VLOOKUP(B44,'пр.взв.'!B6:H133,5,FALSE)</f>
        <v> Самарская Самара Д</v>
      </c>
      <c r="G44" s="179" t="str">
        <f>VLOOKUP(B44,'пр.взв.'!B6:H133,6,FALSE)</f>
        <v>001806</v>
      </c>
      <c r="H44" s="187" t="str">
        <f>VLOOKUP(B44,'пр.взв.'!B1:H133,7,FALSE)</f>
        <v>Березовский СВ Лешин АП</v>
      </c>
    </row>
    <row r="45" spans="1:8" ht="12.75" customHeight="1" hidden="1">
      <c r="A45" s="191"/>
      <c r="B45" s="184"/>
      <c r="C45" s="182"/>
      <c r="D45" s="180"/>
      <c r="E45" s="186"/>
      <c r="F45" s="178"/>
      <c r="G45" s="180"/>
      <c r="H45" s="188"/>
    </row>
    <row r="46" spans="1:8" ht="12.75" customHeight="1" hidden="1">
      <c r="A46" s="191" t="s">
        <v>300</v>
      </c>
      <c r="B46" s="184">
        <v>42</v>
      </c>
      <c r="C46" s="181" t="str">
        <f>VLOOKUP(B46,'пр.взв.'!B6:H133,2,FALSE)</f>
        <v>Агаев Эльшан Кемран оглы</v>
      </c>
      <c r="D46" s="179" t="str">
        <f>VLOOKUP(B46,'пр.взв.'!B6:H133,3,FALSE)</f>
        <v>10.05.88 мс</v>
      </c>
      <c r="E46" s="185" t="str">
        <f>VLOOKUP(B46,'пр.взв.'!B4:H173,4,FALSE)</f>
        <v>УФО</v>
      </c>
      <c r="F46" s="177" t="str">
        <f>VLOOKUP(B46,'пр.взв.'!B6:H133,5,FALSE)</f>
        <v>ХМАО-Югра Радужный  МО</v>
      </c>
      <c r="G46" s="179">
        <f>VLOOKUP(B46,'пр.взв.'!B6:H133,6,FALSE)</f>
        <v>1337</v>
      </c>
      <c r="H46" s="187" t="str">
        <f>VLOOKUP(B46,'пр.взв.'!B2:H133,7,FALSE)</f>
        <v>Горшков ИД, Моисеев И</v>
      </c>
    </row>
    <row r="47" spans="1:8" ht="12.75" customHeight="1" hidden="1">
      <c r="A47" s="191"/>
      <c r="B47" s="184"/>
      <c r="C47" s="182"/>
      <c r="D47" s="180"/>
      <c r="E47" s="186"/>
      <c r="F47" s="178"/>
      <c r="G47" s="180"/>
      <c r="H47" s="188"/>
    </row>
    <row r="48" spans="1:8" ht="12.75" customHeight="1" hidden="1">
      <c r="A48" s="191" t="s">
        <v>300</v>
      </c>
      <c r="B48" s="184">
        <v>12</v>
      </c>
      <c r="C48" s="181" t="str">
        <f>VLOOKUP(B48,'пр.взв.'!B6:H133,2,FALSE)</f>
        <v>Донцов Григорий Александрович</v>
      </c>
      <c r="D48" s="179" t="str">
        <f>VLOOKUP(B48,'пр.взв.'!B6:H133,3,FALSE)</f>
        <v>27.06.86 мс</v>
      </c>
      <c r="E48" s="185" t="str">
        <f>VLOOKUP(B48,'пр.взв.'!B4:H175,4,FALSE)</f>
        <v>СФО</v>
      </c>
      <c r="F48" s="177" t="str">
        <f>VLOOKUP(B48,'пр.взв.'!B6:H133,5,FALSE)</f>
        <v>Кемеровская Новокузнецк Д</v>
      </c>
      <c r="G48" s="179" t="str">
        <f>VLOOKUP(B48,'пр.взв.'!B6:H133,6,FALSE)</f>
        <v>001442</v>
      </c>
      <c r="H48" s="187" t="str">
        <f>VLOOKUP(B48,'пр.взв.'!B2:H133,7,FALSE)</f>
        <v> Белашев АК Баглаев ВГ</v>
      </c>
    </row>
    <row r="49" spans="1:8" ht="12.75" customHeight="1" hidden="1">
      <c r="A49" s="191"/>
      <c r="B49" s="184"/>
      <c r="C49" s="182"/>
      <c r="D49" s="180"/>
      <c r="E49" s="186"/>
      <c r="F49" s="178"/>
      <c r="G49" s="180"/>
      <c r="H49" s="188"/>
    </row>
    <row r="50" spans="1:8" ht="12.75" customHeight="1" hidden="1">
      <c r="A50" s="191" t="s">
        <v>301</v>
      </c>
      <c r="B50" s="184">
        <v>33</v>
      </c>
      <c r="C50" s="181" t="str">
        <f>VLOOKUP(B50,'пр.взв.'!B6:H133,2,FALSE)</f>
        <v>Козлов Роман Витальевич</v>
      </c>
      <c r="D50" s="179" t="str">
        <f>VLOOKUP(B50,'пр.взв.'!B6:H133,3,FALSE)</f>
        <v>04.05.90 мс</v>
      </c>
      <c r="E50" s="185" t="str">
        <f>VLOOKUP(B50,'пр.взв.'!B5:H177,4,FALSE)</f>
        <v>ЦФО</v>
      </c>
      <c r="F50" s="177" t="str">
        <f>VLOOKUP(B50,'пр.взв.'!B6:H133,5,FALSE)</f>
        <v>Рязанская Рязань МО</v>
      </c>
      <c r="G50" s="179" t="str">
        <f>VLOOKUP(B50,'пр.взв.'!B6:H133,6,FALSE)</f>
        <v>001669</v>
      </c>
      <c r="H50" s="187" t="str">
        <f>VLOOKUP(B50,'пр.взв.'!B2:H133,7,FALSE)</f>
        <v>Быстров ОА Мальцев СА</v>
      </c>
    </row>
    <row r="51" spans="1:8" ht="12.75" customHeight="1" hidden="1">
      <c r="A51" s="191"/>
      <c r="B51" s="184"/>
      <c r="C51" s="182"/>
      <c r="D51" s="180"/>
      <c r="E51" s="186"/>
      <c r="F51" s="178"/>
      <c r="G51" s="180"/>
      <c r="H51" s="188"/>
    </row>
    <row r="52" spans="1:8" ht="12.75" customHeight="1" hidden="1">
      <c r="A52" s="191" t="s">
        <v>301</v>
      </c>
      <c r="B52" s="184">
        <v>9</v>
      </c>
      <c r="C52" s="181" t="str">
        <f>VLOOKUP(B52,'пр.взв.'!B6:H133,2,FALSE)</f>
        <v>Монгуш Темир Орланович</v>
      </c>
      <c r="D52" s="179" t="str">
        <f>VLOOKUP(B52,'пр.взв.'!B6:H133,3,FALSE)</f>
        <v>26.01.88 кмс</v>
      </c>
      <c r="E52" s="185" t="str">
        <f>VLOOKUP(B52,'пр.взв.'!B5:H179,4,FALSE)</f>
        <v>СФО</v>
      </c>
      <c r="F52" s="177" t="str">
        <f>VLOOKUP(B52,'пр.взв.'!B6:H133,5,FALSE)</f>
        <v>Р. Тыва Кызыл МО</v>
      </c>
      <c r="G52" s="189">
        <f>VLOOKUP(B52,'пр.взв.'!B6:H133,6,FALSE)</f>
        <v>0</v>
      </c>
      <c r="H52" s="187" t="str">
        <f>VLOOKUP(B52,'пр.взв.'!B2:H153,7,FALSE)</f>
        <v>Монгуш  ВК, Зайцев КС</v>
      </c>
    </row>
    <row r="53" spans="1:8" ht="12.75" customHeight="1" hidden="1">
      <c r="A53" s="191"/>
      <c r="B53" s="184"/>
      <c r="C53" s="182"/>
      <c r="D53" s="180"/>
      <c r="E53" s="186"/>
      <c r="F53" s="178"/>
      <c r="G53" s="190"/>
      <c r="H53" s="188"/>
    </row>
    <row r="54" spans="1:8" ht="12.75" customHeight="1" hidden="1">
      <c r="A54" s="191" t="s">
        <v>301</v>
      </c>
      <c r="B54" s="184">
        <v>29</v>
      </c>
      <c r="C54" s="181" t="str">
        <f>VLOOKUP(B54,'пр.взв.'!B6:H133,2,FALSE)</f>
        <v>Малоземов Леонид Александрович</v>
      </c>
      <c r="D54" s="179" t="str">
        <f>VLOOKUP(B54,'пр.взв.'!B6:H133,3,FALSE)</f>
        <v>10.10.82 мс</v>
      </c>
      <c r="E54" s="185" t="str">
        <f>VLOOKUP(B54,'пр.взв.'!B5:H181,4,FALSE)</f>
        <v>ПФО</v>
      </c>
      <c r="F54" s="177" t="str">
        <f>VLOOKUP(B54,'пр.взв.'!B6:H133,5,FALSE)</f>
        <v>Нижегородская Выкса Д</v>
      </c>
      <c r="G54" s="179" t="str">
        <f>VLOOKUP(B54,'пр.взв.'!B6:H133,6,FALSE)</f>
        <v>001520</v>
      </c>
      <c r="H54" s="187" t="str">
        <f>VLOOKUP(B54,'пр.взв.'!B2:H155,7,FALSE)</f>
        <v>Ефремов ЕА </v>
      </c>
    </row>
    <row r="55" spans="1:8" ht="12.75" customHeight="1" hidden="1">
      <c r="A55" s="191"/>
      <c r="B55" s="184"/>
      <c r="C55" s="182"/>
      <c r="D55" s="180"/>
      <c r="E55" s="186"/>
      <c r="F55" s="178"/>
      <c r="G55" s="180"/>
      <c r="H55" s="188"/>
    </row>
    <row r="56" spans="1:8" ht="12.75" customHeight="1" hidden="1">
      <c r="A56" s="191" t="s">
        <v>301</v>
      </c>
      <c r="B56" s="184">
        <v>35</v>
      </c>
      <c r="C56" s="181" t="str">
        <f>VLOOKUP(B56,'пр.взв.'!B6:H133,2,FALSE)</f>
        <v>Шукюров Рамиль Дадашалиевич</v>
      </c>
      <c r="D56" s="179" t="str">
        <f>VLOOKUP(B56,'пр.взв.'!B6:H133,3,FALSE)</f>
        <v>11.01.87 мс</v>
      </c>
      <c r="E56" s="185" t="str">
        <f>VLOOKUP(B56,'пр.взв.'!B5:H183,4,FALSE)</f>
        <v>УФО</v>
      </c>
      <c r="F56" s="177" t="str">
        <f>VLOOKUP(B56,'пр.взв.'!B6:H133,5,FALSE)</f>
        <v>УФО ХМАО-Югра Радужный  МО</v>
      </c>
      <c r="G56" s="189">
        <f>VLOOKUP(B56,'пр.взв.'!B6:H133,6,FALSE)</f>
        <v>0</v>
      </c>
      <c r="H56" s="187" t="str">
        <f>VLOOKUP(B56,'пр.взв.'!B3:H157,7,FALSE)</f>
        <v>Саркисян АА Закарьяев АФ</v>
      </c>
    </row>
    <row r="57" spans="1:8" ht="12.75" customHeight="1" hidden="1">
      <c r="A57" s="191"/>
      <c r="B57" s="184"/>
      <c r="C57" s="182"/>
      <c r="D57" s="180"/>
      <c r="E57" s="186"/>
      <c r="F57" s="178"/>
      <c r="G57" s="190"/>
      <c r="H57" s="188"/>
    </row>
    <row r="58" spans="1:8" ht="12.75" customHeight="1" hidden="1">
      <c r="A58" s="191" t="s">
        <v>301</v>
      </c>
      <c r="B58" s="184">
        <v>27</v>
      </c>
      <c r="C58" s="181" t="str">
        <f>VLOOKUP(B58,'пр.взв.'!B6:H133,2,FALSE)</f>
        <v>Старостин Николай Николаевич</v>
      </c>
      <c r="D58" s="179" t="str">
        <f>VLOOKUP(B58,'пр.взв.'!B6:H133,3,FALSE)</f>
        <v>20.11.92 кмс</v>
      </c>
      <c r="E58" s="185" t="str">
        <f>VLOOKUP(B58,'пр.взв.'!B5:H185,4,FALSE)</f>
        <v>ПФО</v>
      </c>
      <c r="F58" s="177" t="str">
        <f>VLOOKUP(B58,'пр.взв.'!B6:H133,5,FALSE)</f>
        <v>Оренбургская Оренбург</v>
      </c>
      <c r="G58" s="189">
        <f>VLOOKUP(B58,'пр.взв.'!B6:H133,6,FALSE)</f>
        <v>0</v>
      </c>
      <c r="H58" s="187" t="str">
        <f>VLOOKUP(B58,'пр.взв.'!B3:H159,7,FALSE)</f>
        <v>Пашкин В.А.</v>
      </c>
    </row>
    <row r="59" spans="1:8" ht="12.75" customHeight="1" hidden="1">
      <c r="A59" s="191"/>
      <c r="B59" s="184"/>
      <c r="C59" s="182"/>
      <c r="D59" s="180"/>
      <c r="E59" s="186"/>
      <c r="F59" s="178"/>
      <c r="G59" s="190"/>
      <c r="H59" s="188"/>
    </row>
    <row r="60" spans="1:8" ht="12.75" customHeight="1">
      <c r="A60" s="191" t="s">
        <v>301</v>
      </c>
      <c r="B60" s="184">
        <v>15</v>
      </c>
      <c r="C60" s="181" t="str">
        <f>VLOOKUP(B60,'пр.взв.'!B6:H133,2,FALSE)</f>
        <v>Успаев Бислан Абубакарович</v>
      </c>
      <c r="D60" s="179" t="str">
        <f>VLOOKUP(B60,'пр.взв.'!B6:H133,3,FALSE)</f>
        <v>27.06.91 кмс</v>
      </c>
      <c r="E60" s="185" t="str">
        <f>VLOOKUP(B60,'пр.взв.'!B6:H187,4,FALSE)</f>
        <v>СКФО</v>
      </c>
      <c r="F60" s="177" t="str">
        <f>VLOOKUP(B60,'пр.взв.'!B6:H133,5,FALSE)</f>
        <v>Чеченская,Грозный Д</v>
      </c>
      <c r="G60" s="189">
        <f>VLOOKUP(B60,'пр.взв.'!B6:H133,6,FALSE)</f>
        <v>0</v>
      </c>
      <c r="H60" s="187" t="str">
        <f>VLOOKUP(B60,'пр.взв.'!B3:H161,7,FALSE)</f>
        <v>Аюбов ИЗ</v>
      </c>
    </row>
    <row r="61" spans="1:8" ht="12.75" customHeight="1">
      <c r="A61" s="191"/>
      <c r="B61" s="184"/>
      <c r="C61" s="182"/>
      <c r="D61" s="180"/>
      <c r="E61" s="186"/>
      <c r="F61" s="178"/>
      <c r="G61" s="190"/>
      <c r="H61" s="188"/>
    </row>
    <row r="62" spans="1:8" ht="12.75" customHeight="1">
      <c r="A62" s="191" t="s">
        <v>301</v>
      </c>
      <c r="B62" s="184">
        <v>18</v>
      </c>
      <c r="C62" s="181" t="str">
        <f>VLOOKUP(B62,'пр.взв.'!B6:H133,2,FALSE)</f>
        <v>Бокиев Муродило Кудратович</v>
      </c>
      <c r="D62" s="179" t="str">
        <f>VLOOKUP(B62,'пр.взв.'!B6:H133,3,FALSE)</f>
        <v>14.01.90, МС</v>
      </c>
      <c r="E62" s="185" t="str">
        <f>VLOOKUP(B62,'пр.взв.'!B2:H189,4,FALSE)</f>
        <v>СФО</v>
      </c>
      <c r="F62" s="177" t="str">
        <f>VLOOKUP(B62,'пр.взв.'!B6:H133,5,FALSE)</f>
        <v>  Иркутская, Иркутск, Д</v>
      </c>
      <c r="G62" s="189">
        <f>VLOOKUP(B62,'пр.взв.'!B6:H133,6,FALSE)</f>
        <v>0</v>
      </c>
      <c r="H62" s="187" t="str">
        <f>VLOOKUP(B62,'пр.взв.'!B3:H163,7,FALSE)</f>
        <v>Журавлев Ю.М.   </v>
      </c>
    </row>
    <row r="63" spans="1:8" ht="12.75" customHeight="1">
      <c r="A63" s="191"/>
      <c r="B63" s="184"/>
      <c r="C63" s="182"/>
      <c r="D63" s="180"/>
      <c r="E63" s="186"/>
      <c r="F63" s="178"/>
      <c r="G63" s="190"/>
      <c r="H63" s="188"/>
    </row>
    <row r="64" spans="1:8" ht="12.75" customHeight="1">
      <c r="A64" s="191" t="s">
        <v>301</v>
      </c>
      <c r="B64" s="184">
        <v>26</v>
      </c>
      <c r="C64" s="181" t="str">
        <f>VLOOKUP(B64,'пр.взв.'!B6:H133,2,FALSE)</f>
        <v>Мхитарян Артак Камоевич</v>
      </c>
      <c r="D64" s="179" t="str">
        <f>VLOOKUP(B64,'пр.взв.'!B6:H133,3,FALSE)</f>
        <v>06.10.91 мс</v>
      </c>
      <c r="E64" s="185" t="str">
        <f>VLOOKUP(B64,'пр.взв.'!B4:H191,4,FALSE)</f>
        <v>ЦФО</v>
      </c>
      <c r="F64" s="177" t="str">
        <f>VLOOKUP(B64,'пр.взв.'!B6:H133,5,FALSE)</f>
        <v>ЦФО Рязанская Рязань МО</v>
      </c>
      <c r="G64" s="179" t="str">
        <f>VLOOKUP(B64,'пр.взв.'!B6:H133,6,FALSE)</f>
        <v>001667</v>
      </c>
      <c r="H64" s="187" t="str">
        <f>VLOOKUP(B64,'пр.взв.'!B3:H165,7,FALSE)</f>
        <v> Мальцев СА Фофанов КН</v>
      </c>
    </row>
    <row r="65" spans="1:8" ht="12.75" customHeight="1">
      <c r="A65" s="191"/>
      <c r="B65" s="184"/>
      <c r="C65" s="182"/>
      <c r="D65" s="180"/>
      <c r="E65" s="186"/>
      <c r="F65" s="178"/>
      <c r="G65" s="180"/>
      <c r="H65" s="188"/>
    </row>
    <row r="66" spans="1:8" ht="12.75" customHeight="1">
      <c r="A66" s="191" t="s">
        <v>301</v>
      </c>
      <c r="B66" s="184">
        <v>22</v>
      </c>
      <c r="C66" s="181" t="str">
        <f>VLOOKUP(B66,'пр.взв.'!B6:H133,2,FALSE)</f>
        <v>Лапшин Николай Васильевич</v>
      </c>
      <c r="D66" s="179" t="str">
        <f>VLOOKUP(B66,'пр.взв.'!B6:H133,3,FALSE)</f>
        <v>16.08.88, мс</v>
      </c>
      <c r="E66" s="185" t="str">
        <f>VLOOKUP(B66,'пр.взв.'!B6:H193,4,FALSE)</f>
        <v>ПФО</v>
      </c>
      <c r="F66" s="177" t="str">
        <f>VLOOKUP(B66,'пр.взв.'!B6:H133,5,FALSE)</f>
        <v>Чувашия, Чебоксары Д</v>
      </c>
      <c r="G66" s="179">
        <f>VLOOKUP(B66,'пр.взв.'!B6:H133,6,FALSE)</f>
        <v>1287</v>
      </c>
      <c r="H66" s="187" t="str">
        <f>VLOOKUP(B66,'пр.взв.'!B4:H167,7,FALSE)</f>
        <v>Мальков ВФ, Малов СА</v>
      </c>
    </row>
    <row r="67" spans="1:8" ht="12.75" customHeight="1">
      <c r="A67" s="191"/>
      <c r="B67" s="184"/>
      <c r="C67" s="182"/>
      <c r="D67" s="180"/>
      <c r="E67" s="186"/>
      <c r="F67" s="178"/>
      <c r="G67" s="180"/>
      <c r="H67" s="188"/>
    </row>
    <row r="68" spans="1:8" ht="12.75" customHeight="1">
      <c r="A68" s="191" t="s">
        <v>301</v>
      </c>
      <c r="B68" s="184">
        <v>4</v>
      </c>
      <c r="C68" s="181" t="str">
        <f>VLOOKUP(B68,'пр.взв.'!B6:H133,2,FALSE)</f>
        <v>Мальцев Евгений Михайлович</v>
      </c>
      <c r="D68" s="179" t="str">
        <f>VLOOKUP(B68,'пр.взв.'!B6:H133,3,FALSE)</f>
        <v>14.03.88 мс</v>
      </c>
      <c r="E68" s="185" t="str">
        <f>VLOOKUP(B68,'пр.взв.'!B6:H195,4,FALSE)</f>
        <v>ЦФО</v>
      </c>
      <c r="F68" s="177" t="str">
        <f>VLOOKUP(B68,'пр.взв.'!B6:H133,5,FALSE)</f>
        <v>Рязанская Рязань МО</v>
      </c>
      <c r="G68" s="179" t="str">
        <f>VLOOKUP(B68,'пр.взв.'!B6:H133,6,FALSE)</f>
        <v>001504 </v>
      </c>
      <c r="H68" s="187" t="str">
        <f>VLOOKUP(B68,'пр.взв.'!B4:H169,7,FALSE)</f>
        <v>Гаврюшин ЮА Гришакин КВ</v>
      </c>
    </row>
    <row r="69" spans="1:8" ht="12.75" customHeight="1">
      <c r="A69" s="191"/>
      <c r="B69" s="184"/>
      <c r="C69" s="182"/>
      <c r="D69" s="180"/>
      <c r="E69" s="186"/>
      <c r="F69" s="178"/>
      <c r="G69" s="180"/>
      <c r="H69" s="188"/>
    </row>
    <row r="70" spans="1:8" ht="12.75" customHeight="1">
      <c r="A70" s="191" t="s">
        <v>301</v>
      </c>
      <c r="B70" s="184">
        <v>28</v>
      </c>
      <c r="C70" s="181" t="str">
        <f>VLOOKUP(B70,'пр.взв.'!B6:H133,2,FALSE)</f>
        <v>Гладких Владимир Андреевич</v>
      </c>
      <c r="D70" s="179" t="str">
        <f>VLOOKUP(B70,'пр.взв.'!B6:H133,3,FALSE)</f>
        <v>08.11.92, МС</v>
      </c>
      <c r="E70" s="185" t="str">
        <f>VLOOKUP(B70,'пр.взв.'!B1:H197,4,FALSE)</f>
        <v>УФО</v>
      </c>
      <c r="F70" s="177" t="str">
        <f>VLOOKUP(B70,'пр.взв.'!B6:H133,5,FALSE)</f>
        <v> Челябинская, Увелка МО</v>
      </c>
      <c r="G70" s="179" t="str">
        <f>VLOOKUP(B70,'пр.взв.'!B6:H133,6,FALSE)</f>
        <v>002966</v>
      </c>
      <c r="H70" s="187" t="str">
        <f>VLOOKUP(B70,'пр.взв.'!B4:H171,7,FALSE)</f>
        <v>Абдурахманов С.А.,Симонов ВС</v>
      </c>
    </row>
    <row r="71" spans="1:8" ht="12.75" customHeight="1">
      <c r="A71" s="191"/>
      <c r="B71" s="184"/>
      <c r="C71" s="182"/>
      <c r="D71" s="180"/>
      <c r="E71" s="186"/>
      <c r="F71" s="178"/>
      <c r="G71" s="180"/>
      <c r="H71" s="188"/>
    </row>
    <row r="72" spans="1:8" ht="12.75" customHeight="1">
      <c r="A72" s="191" t="s">
        <v>301</v>
      </c>
      <c r="B72" s="184">
        <v>24</v>
      </c>
      <c r="C72" s="181" t="str">
        <f>VLOOKUP(B72,'пр.взв.'!B6:H133,2,FALSE)</f>
        <v>Бархударян Артур Самвелович</v>
      </c>
      <c r="D72" s="179" t="str">
        <f>VLOOKUP(B72,'пр.взв.'!B6:H133,3,FALSE)</f>
        <v>07.11.83 мс</v>
      </c>
      <c r="E72" s="185" t="str">
        <f>VLOOKUP(B72,'пр.взв.'!B2:H199,4,FALSE)</f>
        <v>ПФО</v>
      </c>
      <c r="F72" s="177" t="str">
        <f>VLOOKUP(B72,'пр.взв.'!B6:H133,5,FALSE)</f>
        <v>Пермский Березники МО</v>
      </c>
      <c r="G72" s="179" t="str">
        <f>VLOOKUP(B72,'пр.взв.'!B6:H133,6,FALSE)</f>
        <v>015109.</v>
      </c>
      <c r="H72" s="187" t="str">
        <f>VLOOKUP(B72,'пр.взв.'!B4:H173,7,FALSE)</f>
        <v>Рахмуллин В.В.</v>
      </c>
    </row>
    <row r="73" spans="1:8" ht="12.75" customHeight="1">
      <c r="A73" s="191"/>
      <c r="B73" s="184"/>
      <c r="C73" s="182"/>
      <c r="D73" s="180"/>
      <c r="E73" s="186"/>
      <c r="F73" s="178"/>
      <c r="G73" s="180"/>
      <c r="H73" s="188"/>
    </row>
    <row r="74" spans="1:8" ht="12.75" customHeight="1">
      <c r="A74" s="191" t="s">
        <v>302</v>
      </c>
      <c r="B74" s="184">
        <v>1</v>
      </c>
      <c r="C74" s="181" t="str">
        <f>VLOOKUP(B74,'пр.взв.'!B6:H133,2,FALSE)</f>
        <v>Гюльахмедов Нурмет Аминулла-оглы </v>
      </c>
      <c r="D74" s="179" t="str">
        <f>VLOOKUP(B74,'пр.взв.'!B6:H133,3,FALSE)</f>
        <v>27.08.92 мс</v>
      </c>
      <c r="E74" s="185" t="str">
        <f>VLOOKUP(B74,'пр.взв.'!B4:H201,4,FALSE)</f>
        <v>ЦФО</v>
      </c>
      <c r="F74" s="177" t="str">
        <f>VLOOKUP(B74,'пр.взв.'!B6:H133,5,FALSE)</f>
        <v>Липецкая Липецк ЛОК</v>
      </c>
      <c r="G74" s="189">
        <f>VLOOKUP(B74,'пр.взв.'!B6:H133,6,FALSE)</f>
        <v>0</v>
      </c>
      <c r="H74" s="187" t="str">
        <f>VLOOKUP(B74,'пр.взв.'!B4:H175,7,FALSE)</f>
        <v>Баранов  СА</v>
      </c>
    </row>
    <row r="75" spans="1:8" ht="12.75" customHeight="1">
      <c r="A75" s="191"/>
      <c r="B75" s="184"/>
      <c r="C75" s="182"/>
      <c r="D75" s="180"/>
      <c r="E75" s="186"/>
      <c r="F75" s="178"/>
      <c r="G75" s="190"/>
      <c r="H75" s="188"/>
    </row>
    <row r="76" spans="1:8" ht="12.75" customHeight="1">
      <c r="A76" s="191" t="s">
        <v>302</v>
      </c>
      <c r="B76" s="184">
        <v>41</v>
      </c>
      <c r="C76" s="181" t="str">
        <f>VLOOKUP(B76,'пр.взв.'!B6:H133,2,FALSE)</f>
        <v>Казарян Аршак Володяевич</v>
      </c>
      <c r="D76" s="179" t="str">
        <f>VLOOKUP(B76,'пр.взв.'!B6:H133,3,FALSE)</f>
        <v>29.01.79 мсмк </v>
      </c>
      <c r="E76" s="185" t="str">
        <f>VLOOKUP(B76,'пр.взв.'!B6:H203,4,FALSE)</f>
        <v>ПФО</v>
      </c>
      <c r="F76" s="177" t="str">
        <f>VLOOKUP(B76,'пр.взв.'!B6:H133,5,FALSE)</f>
        <v>Пермский кр Березники Д</v>
      </c>
      <c r="G76" s="189" t="str">
        <f>VLOOKUP(B76,'пр.взв.'!B6:H133,6,FALSE)</f>
        <v> </v>
      </c>
      <c r="H76" s="187" t="str">
        <f>VLOOKUP(B76,'пр.взв.'!B5:H177,7,FALSE)</f>
        <v>Рахмуллин ВВ</v>
      </c>
    </row>
    <row r="77" spans="1:8" ht="12.75" customHeight="1">
      <c r="A77" s="191"/>
      <c r="B77" s="184"/>
      <c r="C77" s="182"/>
      <c r="D77" s="180"/>
      <c r="E77" s="186"/>
      <c r="F77" s="178"/>
      <c r="G77" s="190"/>
      <c r="H77" s="188"/>
    </row>
    <row r="78" spans="1:8" ht="12.75" customHeight="1">
      <c r="A78" s="191" t="s">
        <v>302</v>
      </c>
      <c r="B78" s="184">
        <v>3</v>
      </c>
      <c r="C78" s="181" t="str">
        <f>VLOOKUP(B78,'пр.взв.'!B6:H133,2,FALSE)</f>
        <v>Гасанов Махир Ровшан Оглы</v>
      </c>
      <c r="D78" s="179" t="str">
        <f>VLOOKUP(B78,'пр.взв.'!B6:H133,3,FALSE)</f>
        <v>02.09.89 кмс</v>
      </c>
      <c r="E78" s="185" t="str">
        <f>VLOOKUP(B78,'пр.взв.'!B1:H205,4,FALSE)</f>
        <v>МОС</v>
      </c>
      <c r="F78" s="177" t="str">
        <f>VLOOKUP(B78,'пр.взв.'!B6:H133,5,FALSE)</f>
        <v>Москва </v>
      </c>
      <c r="G78" s="189" t="str">
        <f>VLOOKUP(B78,'пр.взв.'!B6:H133,6,FALSE)</f>
        <v> </v>
      </c>
      <c r="H78" s="187" t="str">
        <f>VLOOKUP(B78,'пр.взв.'!B2:H179,7,FALSE)</f>
        <v>Котов АН, Гвоздков ДМ</v>
      </c>
    </row>
    <row r="79" spans="1:8" ht="12.75" customHeight="1">
      <c r="A79" s="191"/>
      <c r="B79" s="184"/>
      <c r="C79" s="182"/>
      <c r="D79" s="180"/>
      <c r="E79" s="186"/>
      <c r="F79" s="178"/>
      <c r="G79" s="190"/>
      <c r="H79" s="188"/>
    </row>
    <row r="80" spans="1:8" ht="12.75" customHeight="1">
      <c r="A80" s="191" t="s">
        <v>302</v>
      </c>
      <c r="B80" s="184">
        <v>2</v>
      </c>
      <c r="C80" s="181" t="str">
        <f>VLOOKUP(B80,'пр.взв.'!B6:H133,2,FALSE)</f>
        <v>Алиев Умар Геланиевич</v>
      </c>
      <c r="D80" s="179" t="str">
        <f>VLOOKUP(B80,'пр.взв.'!B6:H133,3,FALSE)</f>
        <v>13.08.91 кмс</v>
      </c>
      <c r="E80" s="185" t="str">
        <f>VLOOKUP(B80,'пр.взв.'!B1:H207,4,FALSE)</f>
        <v>СКФО</v>
      </c>
      <c r="F80" s="177" t="str">
        <f>VLOOKUP(B80,'пр.взв.'!B6:H133,5,FALSE)</f>
        <v>Чеченская,Грозный Д</v>
      </c>
      <c r="G80" s="189">
        <f>VLOOKUP(B80,'пр.взв.'!B6:H133,6,FALSE)</f>
        <v>0</v>
      </c>
      <c r="H80" s="187" t="str">
        <f>VLOOKUP(B80,'пр.взв.'!B4:H181,7,FALSE)</f>
        <v>Ахмаров Р</v>
      </c>
    </row>
    <row r="81" spans="1:8" ht="12.75" customHeight="1">
      <c r="A81" s="191"/>
      <c r="B81" s="184"/>
      <c r="C81" s="182"/>
      <c r="D81" s="180"/>
      <c r="E81" s="186"/>
      <c r="F81" s="178"/>
      <c r="G81" s="190"/>
      <c r="H81" s="188"/>
    </row>
    <row r="82" spans="1:8" ht="12.75" customHeight="1">
      <c r="A82" s="191" t="s">
        <v>302</v>
      </c>
      <c r="B82" s="184">
        <v>10</v>
      </c>
      <c r="C82" s="181" t="str">
        <f>VLOOKUP(B82,'пр.взв.'!B6:H133,2,FALSE)</f>
        <v>Григорян Грайр Аркадьевич</v>
      </c>
      <c r="D82" s="179" t="str">
        <f>VLOOKUP(B82,'пр.взв.'!B6:H133,3,FALSE)</f>
        <v>20.06.91 кмс</v>
      </c>
      <c r="E82" s="185" t="str">
        <f>VLOOKUP(B82,'пр.взв.'!B2:H209,4,FALSE)</f>
        <v>ЮФО </v>
      </c>
      <c r="F82" s="177" t="str">
        <f>VLOOKUP(B82,'пр.взв.'!B6:H133,5,FALSE)</f>
        <v>Краснодарский, Краснодар, Д</v>
      </c>
      <c r="G82" s="189">
        <f>VLOOKUP(B82,'пр.взв.'!B6:H133,6,FALSE)</f>
        <v>0</v>
      </c>
      <c r="H82" s="187" t="str">
        <f>VLOOKUP(B82,'пр.взв.'!B5:H183,7,FALSE)</f>
        <v>Хайбулаев Г.А.,Бураков АП</v>
      </c>
    </row>
    <row r="83" spans="1:8" ht="12.75" customHeight="1">
      <c r="A83" s="191"/>
      <c r="B83" s="184"/>
      <c r="C83" s="182"/>
      <c r="D83" s="180"/>
      <c r="E83" s="186"/>
      <c r="F83" s="178"/>
      <c r="G83" s="190"/>
      <c r="H83" s="188"/>
    </row>
    <row r="84" spans="1:8" ht="12.75" customHeight="1">
      <c r="A84" s="191" t="s">
        <v>302</v>
      </c>
      <c r="B84" s="184">
        <v>38</v>
      </c>
      <c r="C84" s="181" t="str">
        <f>VLOOKUP(B84,'пр.взв.'!B6:H133,2,FALSE)</f>
        <v>Медведский Юрий Валерьевич </v>
      </c>
      <c r="D84" s="179" t="str">
        <f>VLOOKUP(B84,'пр.взв.'!B6:H133,3,FALSE)</f>
        <v>14.02.86 мс</v>
      </c>
      <c r="E84" s="185" t="str">
        <f>VLOOKUP(B84,'пр.взв.'!B4:H211,4,FALSE)</f>
        <v>ДВФ0</v>
      </c>
      <c r="F84" s="177" t="str">
        <f>VLOOKUP(B84,'пр.взв.'!B6:H133,5,FALSE)</f>
        <v>Приморский Лучегорск  Д</v>
      </c>
      <c r="G84" s="179" t="str">
        <f>VLOOKUP(B84,'пр.взв.'!B6:H133,6,FALSE)</f>
        <v>000681</v>
      </c>
      <c r="H84" s="187" t="str">
        <f>VLOOKUP(B84,'пр.взв.'!B5:H185,7,FALSE)</f>
        <v> Аксенова ОД Гуляев ВИ</v>
      </c>
    </row>
    <row r="85" spans="1:8" ht="12.75" customHeight="1">
      <c r="A85" s="191"/>
      <c r="B85" s="184"/>
      <c r="C85" s="182"/>
      <c r="D85" s="180"/>
      <c r="E85" s="186"/>
      <c r="F85" s="178"/>
      <c r="G85" s="180"/>
      <c r="H85" s="188"/>
    </row>
    <row r="86" spans="1:8" ht="12.75" customHeight="1">
      <c r="A86" s="191" t="s">
        <v>302</v>
      </c>
      <c r="B86" s="184">
        <v>36</v>
      </c>
      <c r="C86" s="181" t="str">
        <f>VLOOKUP(B86,'пр.взв.'!B6:H133,2,FALSE)</f>
        <v>Джамалов Адам Абдурахманович</v>
      </c>
      <c r="D86" s="179" t="str">
        <f>VLOOKUP(B86,'пр.взв.'!B6:H133,3,FALSE)</f>
        <v>07.02.93 кмс</v>
      </c>
      <c r="E86" s="185" t="str">
        <f>VLOOKUP(B86,'пр.взв.'!B1:H213,4,FALSE)</f>
        <v>МОС</v>
      </c>
      <c r="F86" s="177" t="str">
        <f>VLOOKUP(B86,'пр.взв.'!B6:H133,5,FALSE)</f>
        <v>Москва </v>
      </c>
      <c r="G86" s="189">
        <f>VLOOKUP(B86,'пр.взв.'!B6:H133,6,FALSE)</f>
        <v>0</v>
      </c>
      <c r="H86" s="187" t="str">
        <f>VLOOKUP(B86,'пр.взв.'!B6:H187,7,FALSE)</f>
        <v>Гаджиев АЛ</v>
      </c>
    </row>
    <row r="87" spans="1:8" ht="12.75" customHeight="1">
      <c r="A87" s="191"/>
      <c r="B87" s="184"/>
      <c r="C87" s="182"/>
      <c r="D87" s="180"/>
      <c r="E87" s="186"/>
      <c r="F87" s="178"/>
      <c r="G87" s="190"/>
      <c r="H87" s="188"/>
    </row>
    <row r="88" spans="1:8" ht="12.75" customHeight="1">
      <c r="A88" s="191" t="s">
        <v>302</v>
      </c>
      <c r="B88" s="184">
        <v>40</v>
      </c>
      <c r="C88" s="181" t="str">
        <f>VLOOKUP(B88,'пр.взв.'!B6:H133,2,FALSE)</f>
        <v>Шангин Александр Игоревич</v>
      </c>
      <c r="D88" s="179" t="str">
        <f>VLOOKUP(B88,'пр.взв.'!B6:H133,3,FALSE)</f>
        <v>07.03.91 кмс</v>
      </c>
      <c r="E88" s="185" t="str">
        <f>VLOOKUP(B88,'пр.взв.'!B1:H215,4,FALSE)</f>
        <v>ДВФ0</v>
      </c>
      <c r="F88" s="177" t="str">
        <f>VLOOKUP(B88,'пр.взв.'!B6:H133,5,FALSE)</f>
        <v>Приморский Владивосток ВС</v>
      </c>
      <c r="G88" s="179" t="str">
        <f>VLOOKUP(B88,'пр.взв.'!B6:H133,6,FALSE)</f>
        <v>003503</v>
      </c>
      <c r="H88" s="187" t="str">
        <f>VLOOKUP(B88,'пр.взв.'!B6:H189,7,FALSE)</f>
        <v>Денисов ВЛ Ноговицин И.</v>
      </c>
    </row>
    <row r="89" spans="1:8" ht="12.75" customHeight="1" thickBot="1">
      <c r="A89" s="214"/>
      <c r="B89" s="215"/>
      <c r="C89" s="216"/>
      <c r="D89" s="217"/>
      <c r="E89" s="225"/>
      <c r="F89" s="218"/>
      <c r="G89" s="217"/>
      <c r="H89" s="219"/>
    </row>
    <row r="90" spans="1:8" ht="11.25" customHeight="1" hidden="1">
      <c r="A90" s="221" t="s">
        <v>74</v>
      </c>
      <c r="B90" s="222"/>
      <c r="C90" s="220" t="e">
        <f>VLOOKUP(B90,'пр.взв.'!B6:H133,2,FALSE)</f>
        <v>#N/A</v>
      </c>
      <c r="D90" s="223" t="e">
        <f>VLOOKUP(B90,'пр.взв.'!B6:H133,3,FALSE)</f>
        <v>#N/A</v>
      </c>
      <c r="E90" s="226" t="e">
        <f>VLOOKUP(B90,'пр.взв.'!B1:H217,4,FALSE)</f>
        <v>#N/A</v>
      </c>
      <c r="F90" s="224" t="e">
        <f>VLOOKUP(B90,'пр.взв.'!B6:H133,5,FALSE)</f>
        <v>#N/A</v>
      </c>
      <c r="G90" s="223" t="e">
        <f>VLOOKUP(B90,'пр.взв.'!B6:H133,6,FALSE)</f>
        <v>#N/A</v>
      </c>
      <c r="H90" s="220" t="e">
        <f>VLOOKUP(B90,'пр.взв.'!B6:H191,7,FALSE)</f>
        <v>#N/A</v>
      </c>
    </row>
    <row r="91" spans="1:8" ht="11.25" customHeight="1" hidden="1">
      <c r="A91" s="183"/>
      <c r="B91" s="184"/>
      <c r="C91" s="182"/>
      <c r="D91" s="180"/>
      <c r="E91" s="186"/>
      <c r="F91" s="178"/>
      <c r="G91" s="180"/>
      <c r="H91" s="182"/>
    </row>
    <row r="92" spans="1:8" ht="12.75" hidden="1">
      <c r="A92" s="183" t="s">
        <v>75</v>
      </c>
      <c r="B92" s="184"/>
      <c r="C92" s="181" t="e">
        <f>VLOOKUP(B92,'пр.взв.'!B6:H133,2,FALSE)</f>
        <v>#N/A</v>
      </c>
      <c r="D92" s="179" t="e">
        <f>VLOOKUP(B92,'пр.взв.'!B6:H133,3,FALSE)</f>
        <v>#N/A</v>
      </c>
      <c r="E92" s="185" t="e">
        <f>VLOOKUP(B92,'пр.взв.'!B2:H219,4,FALSE)</f>
        <v>#N/A</v>
      </c>
      <c r="F92" s="177" t="e">
        <f>VLOOKUP(B92,'пр.взв.'!B6:H133,5,FALSE)</f>
        <v>#N/A</v>
      </c>
      <c r="G92" s="179" t="e">
        <f>VLOOKUP(B92,'пр.взв.'!B6:H133,6,FALSE)</f>
        <v>#N/A</v>
      </c>
      <c r="H92" s="181" t="e">
        <f>VLOOKUP(B92,'пр.взв.'!B6:H193,7,FALSE)</f>
        <v>#N/A</v>
      </c>
    </row>
    <row r="93" spans="1:8" ht="12.75" hidden="1">
      <c r="A93" s="183"/>
      <c r="B93" s="184"/>
      <c r="C93" s="182"/>
      <c r="D93" s="180"/>
      <c r="E93" s="186"/>
      <c r="F93" s="178"/>
      <c r="G93" s="180"/>
      <c r="H93" s="182"/>
    </row>
    <row r="94" spans="1:8" ht="12.75" hidden="1">
      <c r="A94" s="183" t="s">
        <v>76</v>
      </c>
      <c r="B94" s="184"/>
      <c r="C94" s="181" t="e">
        <f>VLOOKUP(B94,'пр.взв.'!B6:H133,2,FALSE)</f>
        <v>#N/A</v>
      </c>
      <c r="D94" s="179" t="e">
        <f>VLOOKUP(B94,'пр.взв.'!B6:H133,3,FALSE)</f>
        <v>#N/A</v>
      </c>
      <c r="E94" s="185" t="e">
        <f>VLOOKUP(B94,'пр.взв.'!B4:H221,4,FALSE)</f>
        <v>#N/A</v>
      </c>
      <c r="F94" s="177" t="e">
        <f>VLOOKUP(B94,'пр.взв.'!B6:H133,5,FALSE)</f>
        <v>#N/A</v>
      </c>
      <c r="G94" s="179" t="e">
        <f>VLOOKUP(B94,'пр.взв.'!B6:H133,6,FALSE)</f>
        <v>#N/A</v>
      </c>
      <c r="H94" s="181" t="e">
        <f>VLOOKUP(B94,'пр.взв.'!B6:H195,7,FALSE)</f>
        <v>#N/A</v>
      </c>
    </row>
    <row r="95" spans="1:8" ht="12.75" hidden="1">
      <c r="A95" s="183"/>
      <c r="B95" s="184"/>
      <c r="C95" s="182"/>
      <c r="D95" s="180"/>
      <c r="E95" s="186"/>
      <c r="F95" s="178"/>
      <c r="G95" s="180"/>
      <c r="H95" s="182"/>
    </row>
    <row r="96" spans="1:8" ht="12.75" hidden="1">
      <c r="A96" s="183" t="s">
        <v>77</v>
      </c>
      <c r="B96" s="184"/>
      <c r="C96" s="181" t="e">
        <f>VLOOKUP(B96,'пр.взв.'!B6:H133,2,FALSE)</f>
        <v>#N/A</v>
      </c>
      <c r="D96" s="179" t="e">
        <f>VLOOKUP(B96,'пр.взв.'!B6:H133,3,FALSE)</f>
        <v>#N/A</v>
      </c>
      <c r="E96" s="185" t="e">
        <f>VLOOKUP(B96,'пр.взв.'!B1:H223,4,FALSE)</f>
        <v>#N/A</v>
      </c>
      <c r="F96" s="177" t="e">
        <f>VLOOKUP(B96,'пр.взв.'!B6:H133,5,FALSE)</f>
        <v>#N/A</v>
      </c>
      <c r="G96" s="179" t="e">
        <f>VLOOKUP(B96,'пр.взв.'!B6:H133,6,FALSE)</f>
        <v>#N/A</v>
      </c>
      <c r="H96" s="181" t="e">
        <f>VLOOKUP(B96,'пр.взв.'!B7:H197,7,FALSE)</f>
        <v>#N/A</v>
      </c>
    </row>
    <row r="97" spans="1:8" ht="12.75" hidden="1">
      <c r="A97" s="183"/>
      <c r="B97" s="184"/>
      <c r="C97" s="182"/>
      <c r="D97" s="180"/>
      <c r="E97" s="186"/>
      <c r="F97" s="178"/>
      <c r="G97" s="180"/>
      <c r="H97" s="182"/>
    </row>
    <row r="98" spans="1:8" ht="12.75" hidden="1">
      <c r="A98" s="183" t="s">
        <v>78</v>
      </c>
      <c r="B98" s="184"/>
      <c r="C98" s="181" t="e">
        <f>VLOOKUP(B98,'пр.взв.'!B6:H133,2,FALSE)</f>
        <v>#N/A</v>
      </c>
      <c r="D98" s="179" t="e">
        <f>VLOOKUP(B98,'пр.взв.'!B6:H133,3,FALSE)</f>
        <v>#N/A</v>
      </c>
      <c r="E98" s="185" t="e">
        <f>VLOOKUP(B98,'пр.взв.'!B2:H225,4,FALSE)</f>
        <v>#N/A</v>
      </c>
      <c r="F98" s="177" t="e">
        <f>VLOOKUP(B98,'пр.взв.'!B6:H133,5,FALSE)</f>
        <v>#N/A</v>
      </c>
      <c r="G98" s="179" t="e">
        <f>VLOOKUP(B98,'пр.взв.'!B6:H133,6,FALSE)</f>
        <v>#N/A</v>
      </c>
      <c r="H98" s="181" t="e">
        <f>VLOOKUP(B98,'пр.взв.'!B2:H199,7,FALSE)</f>
        <v>#N/A</v>
      </c>
    </row>
    <row r="99" spans="1:8" ht="12.75" hidden="1">
      <c r="A99" s="183"/>
      <c r="B99" s="184"/>
      <c r="C99" s="182"/>
      <c r="D99" s="180"/>
      <c r="E99" s="186"/>
      <c r="F99" s="178"/>
      <c r="G99" s="180"/>
      <c r="H99" s="182"/>
    </row>
    <row r="100" spans="1:8" ht="12.75" hidden="1">
      <c r="A100" s="183" t="s">
        <v>79</v>
      </c>
      <c r="B100" s="184"/>
      <c r="C100" s="181" t="e">
        <f>VLOOKUP(B100,'пр.взв.'!B6:H133,2,FALSE)</f>
        <v>#N/A</v>
      </c>
      <c r="D100" s="179" t="e">
        <f>VLOOKUP(B100,'пр.взв.'!B6:H133,3,FALSE)</f>
        <v>#N/A</v>
      </c>
      <c r="E100" s="185" t="e">
        <f>VLOOKUP(B100,'пр.взв.'!B2:H227,4,FALSE)</f>
        <v>#N/A</v>
      </c>
      <c r="F100" s="177" t="e">
        <f>VLOOKUP(B100,'пр.взв.'!B6:H133,5,FALSE)</f>
        <v>#N/A</v>
      </c>
      <c r="G100" s="179" t="e">
        <f>VLOOKUP(B100,'пр.взв.'!B6:H133,6,FALSE)</f>
        <v>#N/A</v>
      </c>
      <c r="H100" s="181" t="e">
        <f>VLOOKUP(B100,'пр.взв.'!B4:H201,7,FALSE)</f>
        <v>#N/A</v>
      </c>
    </row>
    <row r="101" spans="1:8" ht="12.75" hidden="1">
      <c r="A101" s="183"/>
      <c r="B101" s="184"/>
      <c r="C101" s="182"/>
      <c r="D101" s="180"/>
      <c r="E101" s="186"/>
      <c r="F101" s="178"/>
      <c r="G101" s="180"/>
      <c r="H101" s="182"/>
    </row>
    <row r="102" spans="1:8" ht="12.75" hidden="1">
      <c r="A102" s="183" t="s">
        <v>80</v>
      </c>
      <c r="B102" s="184"/>
      <c r="C102" s="181" t="e">
        <f>VLOOKUP(B102,'пр.взв.'!B6:H133,2,FALSE)</f>
        <v>#N/A</v>
      </c>
      <c r="D102" s="179" t="e">
        <f>VLOOKUP(B102,'пр.взв.'!B6:H133,3,FALSE)</f>
        <v>#N/A</v>
      </c>
      <c r="E102" s="185" t="e">
        <f>VLOOKUP(B102,'пр.взв.'!B2:H229,4,FALSE)</f>
        <v>#N/A</v>
      </c>
      <c r="F102" s="177" t="e">
        <f>VLOOKUP(B102,'пр.взв.'!B6:H133,5,FALSE)</f>
        <v>#N/A</v>
      </c>
      <c r="G102" s="179" t="e">
        <f>VLOOKUP(B102,'пр.взв.'!B6:H133,6,FALSE)</f>
        <v>#N/A</v>
      </c>
      <c r="H102" s="181" t="e">
        <f>VLOOKUP(B102,'пр.взв.'!B6:H203,7,FALSE)</f>
        <v>#N/A</v>
      </c>
    </row>
    <row r="103" spans="1:8" ht="12.75" hidden="1">
      <c r="A103" s="183"/>
      <c r="B103" s="184"/>
      <c r="C103" s="182"/>
      <c r="D103" s="180"/>
      <c r="E103" s="186"/>
      <c r="F103" s="178"/>
      <c r="G103" s="180"/>
      <c r="H103" s="182"/>
    </row>
    <row r="104" spans="1:8" ht="12.75" hidden="1">
      <c r="A104" s="183" t="s">
        <v>81</v>
      </c>
      <c r="B104" s="184"/>
      <c r="C104" s="181" t="e">
        <f>VLOOKUP(B104,'пр.взв.'!B6:H133,2,FALSE)</f>
        <v>#N/A</v>
      </c>
      <c r="D104" s="179" t="e">
        <f>VLOOKUP(B104,'пр.взв.'!B6:H133,3,FALSE)</f>
        <v>#N/A</v>
      </c>
      <c r="E104" s="185" t="e">
        <f>VLOOKUP(B104,'пр.взв.'!B4:H231,4,FALSE)</f>
        <v>#N/A</v>
      </c>
      <c r="F104" s="177" t="e">
        <f>VLOOKUP(B104,'пр.взв.'!B6:H133,5,FALSE)</f>
        <v>#N/A</v>
      </c>
      <c r="G104" s="179" t="e">
        <f>VLOOKUP(B104,'пр.взв.'!B6:H133,6,FALSE)</f>
        <v>#N/A</v>
      </c>
      <c r="H104" s="181" t="e">
        <f>VLOOKUP(B104,'пр.взв.'!B7:H205,7,FALSE)</f>
        <v>#N/A</v>
      </c>
    </row>
    <row r="105" spans="1:8" ht="12.75" hidden="1">
      <c r="A105" s="183"/>
      <c r="B105" s="184"/>
      <c r="C105" s="182"/>
      <c r="D105" s="180"/>
      <c r="E105" s="186"/>
      <c r="F105" s="178"/>
      <c r="G105" s="180"/>
      <c r="H105" s="182"/>
    </row>
    <row r="106" spans="1:8" ht="12.75" hidden="1">
      <c r="A106" s="183" t="s">
        <v>82</v>
      </c>
      <c r="B106" s="184"/>
      <c r="C106" s="181" t="e">
        <f>VLOOKUP(B106,'пр.взв.'!B6:H133,2,FALSE)</f>
        <v>#N/A</v>
      </c>
      <c r="D106" s="179" t="e">
        <f>VLOOKUP(B106,'пр.взв.'!B6:H133,3,FALSE)</f>
        <v>#N/A</v>
      </c>
      <c r="E106" s="185" t="e">
        <f>VLOOKUP(B106,'пр.взв.'!B1:H233,4,FALSE)</f>
        <v>#N/A</v>
      </c>
      <c r="F106" s="177" t="e">
        <f>VLOOKUP(B106,'пр.взв.'!B6:H133,5,FALSE)</f>
        <v>#N/A</v>
      </c>
      <c r="G106" s="179" t="e">
        <f>VLOOKUP(B106,'пр.взв.'!B6:H133,6,FALSE)</f>
        <v>#N/A</v>
      </c>
      <c r="H106" s="181" t="e">
        <f>VLOOKUP(B106,'пр.взв.'!B1:H207,7,FALSE)</f>
        <v>#N/A</v>
      </c>
    </row>
    <row r="107" spans="1:8" ht="12.75" hidden="1">
      <c r="A107" s="183"/>
      <c r="B107" s="184"/>
      <c r="C107" s="182"/>
      <c r="D107" s="180"/>
      <c r="E107" s="186"/>
      <c r="F107" s="178"/>
      <c r="G107" s="180"/>
      <c r="H107" s="182"/>
    </row>
    <row r="108" spans="1:8" ht="12.75" hidden="1">
      <c r="A108" s="183" t="s">
        <v>83</v>
      </c>
      <c r="B108" s="184"/>
      <c r="C108" s="181" t="e">
        <f>VLOOKUP(B108,'пр.взв.'!B6:H133,2,FALSE)</f>
        <v>#N/A</v>
      </c>
      <c r="D108" s="179" t="e">
        <f>VLOOKUP(B108,'пр.взв.'!B6:H133,3,FALSE)</f>
        <v>#N/A</v>
      </c>
      <c r="E108" s="185" t="e">
        <f>VLOOKUP(B108,'пр.взв.'!B1:H235,4,FALSE)</f>
        <v>#N/A</v>
      </c>
      <c r="F108" s="177" t="e">
        <f>VLOOKUP(B108,'пр.взв.'!B6:H133,5,FALSE)</f>
        <v>#N/A</v>
      </c>
      <c r="G108" s="179" t="e">
        <f>VLOOKUP(B108,'пр.взв.'!B6:H133,6,FALSE)</f>
        <v>#N/A</v>
      </c>
      <c r="H108" s="181" t="e">
        <f>VLOOKUP(B108,'пр.взв.'!B82:H209,7,FALSE)</f>
        <v>#N/A</v>
      </c>
    </row>
    <row r="109" spans="1:8" ht="12.75" hidden="1">
      <c r="A109" s="183"/>
      <c r="B109" s="184"/>
      <c r="C109" s="182"/>
      <c r="D109" s="180"/>
      <c r="E109" s="186"/>
      <c r="F109" s="178"/>
      <c r="G109" s="180"/>
      <c r="H109" s="182"/>
    </row>
    <row r="110" spans="1:8" ht="12.75" hidden="1">
      <c r="A110" s="183" t="s">
        <v>84</v>
      </c>
      <c r="B110" s="184"/>
      <c r="C110" s="181" t="e">
        <f>VLOOKUP(B110,'пр.взв.'!B6:H133,2,FALSE)</f>
        <v>#N/A</v>
      </c>
      <c r="D110" s="179" t="e">
        <f>VLOOKUP(B110,'пр.взв.'!B6:H133,3,FALSE)</f>
        <v>#N/A</v>
      </c>
      <c r="E110" s="185" t="e">
        <f>VLOOKUP(B110,'пр.взв.'!B1:H237,4,FALSE)</f>
        <v>#N/A</v>
      </c>
      <c r="F110" s="177" t="e">
        <f>VLOOKUP(B110,'пр.взв.'!B6:H133,5,FALSE)</f>
        <v>#N/A</v>
      </c>
      <c r="G110" s="179" t="e">
        <f>VLOOKUP(B110,'пр.взв.'!B6:H133,6,FALSE)</f>
        <v>#N/A</v>
      </c>
      <c r="H110" s="181" t="e">
        <f>VLOOKUP(B110,'пр.взв.'!B4:H211,7,FALSE)</f>
        <v>#N/A</v>
      </c>
    </row>
    <row r="111" spans="1:8" ht="12.75" hidden="1">
      <c r="A111" s="183"/>
      <c r="B111" s="184"/>
      <c r="C111" s="182"/>
      <c r="D111" s="180"/>
      <c r="E111" s="186"/>
      <c r="F111" s="178"/>
      <c r="G111" s="180"/>
      <c r="H111" s="182"/>
    </row>
    <row r="112" spans="1:8" ht="12.75" hidden="1">
      <c r="A112" s="183" t="s">
        <v>85</v>
      </c>
      <c r="B112" s="184"/>
      <c r="C112" s="181" t="e">
        <f>VLOOKUP(B112,'пр.взв.'!B6:H133,2,FALSE)</f>
        <v>#N/A</v>
      </c>
      <c r="D112" s="179" t="e">
        <f>VLOOKUP(B112,'пр.взв.'!B6:H133,3,FALSE)</f>
        <v>#N/A</v>
      </c>
      <c r="E112" s="185" t="e">
        <f>VLOOKUP(B112,'пр.взв.'!B2:H239,4,FALSE)</f>
        <v>#N/A</v>
      </c>
      <c r="F112" s="177" t="e">
        <f>VLOOKUP(B112,'пр.взв.'!B16:H133,5,FALSE)</f>
        <v>#N/A</v>
      </c>
      <c r="G112" s="179" t="e">
        <f>VLOOKUP(B112,'пр.взв.'!B6:H133,6,FALSE)</f>
        <v>#N/A</v>
      </c>
      <c r="H112" s="181" t="e">
        <f>VLOOKUP(B112,'пр.взв.'!B6:H213,7,FALSE)</f>
        <v>#N/A</v>
      </c>
    </row>
    <row r="113" spans="1:8" ht="12.75" hidden="1">
      <c r="A113" s="183"/>
      <c r="B113" s="184"/>
      <c r="C113" s="182"/>
      <c r="D113" s="180"/>
      <c r="E113" s="186"/>
      <c r="F113" s="178"/>
      <c r="G113" s="180"/>
      <c r="H113" s="182"/>
    </row>
    <row r="114" spans="1:8" ht="12.75" hidden="1">
      <c r="A114" s="183" t="s">
        <v>86</v>
      </c>
      <c r="B114" s="184"/>
      <c r="C114" s="181" t="e">
        <f>VLOOKUP(B114,'пр.взв.'!B1:H135,2,FALSE)</f>
        <v>#N/A</v>
      </c>
      <c r="D114" s="179" t="e">
        <f>VLOOKUP(B114,'пр.взв.'!B6:H133,3,FALSE)</f>
        <v>#N/A</v>
      </c>
      <c r="E114" s="185" t="e">
        <f>VLOOKUP(B114,'пр.взв.'!B4:H241,4,FALSE)</f>
        <v>#N/A</v>
      </c>
      <c r="F114" s="177" t="e">
        <f>VLOOKUP(B114,'пр.взв.'!B6:H133,5,FALSE)</f>
        <v>#N/A</v>
      </c>
      <c r="G114" s="179" t="e">
        <f>VLOOKUP(B114,'пр.взв.'!B6:H133,6,FALSE)</f>
        <v>#N/A</v>
      </c>
      <c r="H114" s="181" t="e">
        <f>VLOOKUP(B114,'пр.взв.'!B1:H215,7,FALSE)</f>
        <v>#N/A</v>
      </c>
    </row>
    <row r="115" spans="1:8" ht="12.75" hidden="1">
      <c r="A115" s="183"/>
      <c r="B115" s="184"/>
      <c r="C115" s="182"/>
      <c r="D115" s="180"/>
      <c r="E115" s="186"/>
      <c r="F115" s="178"/>
      <c r="G115" s="180"/>
      <c r="H115" s="182"/>
    </row>
    <row r="116" spans="1:8" ht="12.75" hidden="1">
      <c r="A116" s="183" t="s">
        <v>87</v>
      </c>
      <c r="B116" s="184"/>
      <c r="C116" s="181" t="e">
        <f>VLOOKUP(B116,'пр.взв.'!B6:H133,2,FALSE)</f>
        <v>#N/A</v>
      </c>
      <c r="D116" s="179" t="e">
        <f>VLOOKUP(B116,'пр.взв.'!B6:H133,3,FALSE)</f>
        <v>#N/A</v>
      </c>
      <c r="E116" s="185" t="e">
        <f>VLOOKUP(B116,'пр.взв.'!B6:H243,4,FALSE)</f>
        <v>#N/A</v>
      </c>
      <c r="F116" s="177" t="e">
        <f>VLOOKUP(B116,'пр.взв.'!B6:H133,5,FALSE)</f>
        <v>#N/A</v>
      </c>
      <c r="G116" s="179" t="e">
        <f>VLOOKUP(B116,'пр.взв.'!B16:H133,6,FALSE)</f>
        <v>#N/A</v>
      </c>
      <c r="H116" s="181" t="e">
        <f>VLOOKUP(B116,'пр.взв.'!B1:H217,7,FALSE)</f>
        <v>#N/A</v>
      </c>
    </row>
    <row r="117" spans="1:8" ht="12.75" hidden="1">
      <c r="A117" s="183"/>
      <c r="B117" s="184"/>
      <c r="C117" s="182"/>
      <c r="D117" s="180"/>
      <c r="E117" s="186"/>
      <c r="F117" s="178"/>
      <c r="G117" s="180"/>
      <c r="H117" s="182"/>
    </row>
    <row r="118" spans="1:8" ht="12.75" hidden="1">
      <c r="A118" s="183" t="s">
        <v>88</v>
      </c>
      <c r="B118" s="184"/>
      <c r="C118" s="181" t="e">
        <f>VLOOKUP(B118,'пр.взв.'!B6:H133,2,FALSE)</f>
        <v>#N/A</v>
      </c>
      <c r="D118" s="179" t="e">
        <f>VLOOKUP(B118,'пр.взв.'!B6:H133,3,FALSE)</f>
        <v>#N/A</v>
      </c>
      <c r="E118" s="185" t="e">
        <f>VLOOKUP(B118,'пр.взв.'!B8:H245,4,FALSE)</f>
        <v>#N/A</v>
      </c>
      <c r="F118" s="177" t="e">
        <f>VLOOKUP(B118,'пр.взв.'!B6:H133,5,FALSE)</f>
        <v>#N/A</v>
      </c>
      <c r="G118" s="179" t="e">
        <f>VLOOKUP(B118,'пр.взв.'!B6:H133,6,FALSE)</f>
        <v>#N/A</v>
      </c>
      <c r="H118" s="181" t="e">
        <f>VLOOKUP(B118,'пр.взв.'!B1:H219,7,FALSE)</f>
        <v>#N/A</v>
      </c>
    </row>
    <row r="119" spans="1:8" ht="12.75" hidden="1">
      <c r="A119" s="183"/>
      <c r="B119" s="184"/>
      <c r="C119" s="182"/>
      <c r="D119" s="180"/>
      <c r="E119" s="186"/>
      <c r="F119" s="178"/>
      <c r="G119" s="180"/>
      <c r="H119" s="182"/>
    </row>
    <row r="120" spans="1:8" ht="12.75" hidden="1">
      <c r="A120" s="183" t="s">
        <v>89</v>
      </c>
      <c r="B120" s="184"/>
      <c r="C120" s="181" t="e">
        <f>VLOOKUP(B120,'пр.взв.'!B6:H133,2,FALSE)</f>
        <v>#N/A</v>
      </c>
      <c r="D120" s="179" t="e">
        <f>VLOOKUP(B120,'пр.взв.'!B6:H133,3,FALSE)</f>
        <v>#N/A</v>
      </c>
      <c r="E120" s="185" t="e">
        <f>VLOOKUP(B120,'пр.взв.'!B1:H247,4,FALSE)</f>
        <v>#N/A</v>
      </c>
      <c r="F120" s="177" t="e">
        <f>VLOOKUP(B120,'пр.взв.'!B6:H133,5,FALSE)</f>
        <v>#N/A</v>
      </c>
      <c r="G120" s="179" t="e">
        <f>VLOOKUP(B120,'пр.взв.'!B6:H133,6,FALSE)</f>
        <v>#N/A</v>
      </c>
      <c r="H120" s="181" t="e">
        <f>VLOOKUP(B120,'пр.взв.'!B4:H221,7,FALSE)</f>
        <v>#N/A</v>
      </c>
    </row>
    <row r="121" spans="1:8" ht="12.75" hidden="1">
      <c r="A121" s="183"/>
      <c r="B121" s="184"/>
      <c r="C121" s="182"/>
      <c r="D121" s="180"/>
      <c r="E121" s="186"/>
      <c r="F121" s="178"/>
      <c r="G121" s="180"/>
      <c r="H121" s="182"/>
    </row>
    <row r="122" spans="1:8" ht="12.75" hidden="1">
      <c r="A122" s="183" t="s">
        <v>90</v>
      </c>
      <c r="B122" s="184"/>
      <c r="C122" s="181" t="e">
        <f>VLOOKUP(B122,'пр.взв.'!B6:H133,2,FALSE)</f>
        <v>#N/A</v>
      </c>
      <c r="D122" s="179" t="e">
        <f>VLOOKUP(B122,'пр.взв.'!B6:H133,3,FALSE)</f>
        <v>#N/A</v>
      </c>
      <c r="E122" s="185" t="e">
        <f>VLOOKUP(B122,'пр.взв.'!B2:H249,4,FALSE)</f>
        <v>#N/A</v>
      </c>
      <c r="F122" s="177" t="e">
        <f>VLOOKUP(B122,'пр.взв.'!B6:H133,5,FALSE)</f>
        <v>#N/A</v>
      </c>
      <c r="G122" s="179" t="e">
        <f>VLOOKUP(B122,'пр.взв.'!B6:H2133,6,FALSE)</f>
        <v>#N/A</v>
      </c>
      <c r="H122" s="181" t="e">
        <f>VLOOKUP(B122,'пр.взв.'!B1:H223,7,FALSE)</f>
        <v>#N/A</v>
      </c>
    </row>
    <row r="123" spans="1:8" ht="12.75" hidden="1">
      <c r="A123" s="183"/>
      <c r="B123" s="184"/>
      <c r="C123" s="182"/>
      <c r="D123" s="180"/>
      <c r="E123" s="186"/>
      <c r="F123" s="178"/>
      <c r="G123" s="180"/>
      <c r="H123" s="182"/>
    </row>
    <row r="124" spans="1:8" ht="12.75" hidden="1">
      <c r="A124" s="183" t="s">
        <v>91</v>
      </c>
      <c r="B124" s="184"/>
      <c r="C124" s="181" t="e">
        <f>VLOOKUP(B124,'пр.взв.'!B6:H133,2,FALSE)</f>
        <v>#N/A</v>
      </c>
      <c r="D124" s="179" t="e">
        <f>VLOOKUP(B124,'пр.взв.'!B6:H133,3,FALSE)</f>
        <v>#N/A</v>
      </c>
      <c r="E124" s="185" t="e">
        <f>VLOOKUP(B124,'пр.взв.'!B4:H251,4,FALSE)</f>
        <v>#N/A</v>
      </c>
      <c r="F124" s="177" t="e">
        <f>VLOOKUP(B124,'пр.взв.'!B6:H133,5,FALSE)</f>
        <v>#N/A</v>
      </c>
      <c r="G124" s="179" t="e">
        <f>VLOOKUP(B124,'пр.взв.'!B6:H133,6,FALSE)</f>
        <v>#N/A</v>
      </c>
      <c r="H124" s="181" t="e">
        <f>VLOOKUP(B124,'пр.взв.'!B1:H225,7,FALSE)</f>
        <v>#N/A</v>
      </c>
    </row>
    <row r="125" spans="1:8" ht="12.75" hidden="1">
      <c r="A125" s="183"/>
      <c r="B125" s="184"/>
      <c r="C125" s="182"/>
      <c r="D125" s="180"/>
      <c r="E125" s="186"/>
      <c r="F125" s="178"/>
      <c r="G125" s="180"/>
      <c r="H125" s="182"/>
    </row>
    <row r="126" spans="1:8" ht="12.75" hidden="1">
      <c r="A126" s="183" t="s">
        <v>92</v>
      </c>
      <c r="B126" s="184"/>
      <c r="C126" s="181" t="e">
        <f>VLOOKUP(B126,'пр.взв.'!B6:H133,2,FALSE)</f>
        <v>#N/A</v>
      </c>
      <c r="D126" s="179" t="e">
        <f>VLOOKUP(B126,'пр.взв.'!B6:H133,3,FALSE)</f>
        <v>#N/A</v>
      </c>
      <c r="E126" s="185" t="e">
        <f>VLOOKUP(B126,'пр.взв.'!B1:H253,4,FALSE)</f>
        <v>#N/A</v>
      </c>
      <c r="F126" s="177" t="e">
        <f>VLOOKUP(B126,'пр.взв.'!B6:H133,5,FALSE)</f>
        <v>#N/A</v>
      </c>
      <c r="G126" s="179" t="e">
        <f>VLOOKUP(B126,'пр.взв.'!B6:H133,6,FALSE)</f>
        <v>#N/A</v>
      </c>
      <c r="H126" s="181" t="e">
        <f>VLOOKUP(B126,'пр.взв.'!B1:H227,7,FALSE)</f>
        <v>#N/A</v>
      </c>
    </row>
    <row r="127" spans="1:8" ht="12.75" hidden="1">
      <c r="A127" s="183"/>
      <c r="B127" s="184"/>
      <c r="C127" s="182"/>
      <c r="D127" s="180"/>
      <c r="E127" s="186"/>
      <c r="F127" s="178"/>
      <c r="G127" s="180"/>
      <c r="H127" s="182"/>
    </row>
    <row r="128" spans="1:8" ht="12.75" hidden="1">
      <c r="A128" s="183" t="s">
        <v>93</v>
      </c>
      <c r="B128" s="184"/>
      <c r="C128" s="181" t="e">
        <f>VLOOKUP(B128,'пр.взв.'!B6:H133,2,FALSE)</f>
        <v>#N/A</v>
      </c>
      <c r="D128" s="179" t="e">
        <f>VLOOKUP(B128,'пр.взв.'!B6:H133,3,FALSE)</f>
        <v>#N/A</v>
      </c>
      <c r="E128" s="185" t="e">
        <f>VLOOKUP(B128,'пр.взв.'!B1:H255,4,FALSE)</f>
        <v>#N/A</v>
      </c>
      <c r="F128" s="177" t="e">
        <f>VLOOKUP(B128,'пр.взв.'!B6:H133,5,FALSE)</f>
        <v>#N/A</v>
      </c>
      <c r="G128" s="179" t="e">
        <f>VLOOKUP(B128,'пр.взв.'!B6:H133,6,FALSE)</f>
        <v>#N/A</v>
      </c>
      <c r="H128" s="181" t="e">
        <f>VLOOKUP(B128,'пр.взв.'!B1:H229,7,FALSE)</f>
        <v>#N/A</v>
      </c>
    </row>
    <row r="129" spans="1:8" ht="12.75" hidden="1">
      <c r="A129" s="183"/>
      <c r="B129" s="184"/>
      <c r="C129" s="182"/>
      <c r="D129" s="180"/>
      <c r="E129" s="186"/>
      <c r="F129" s="178"/>
      <c r="G129" s="180"/>
      <c r="H129" s="182"/>
    </row>
    <row r="130" spans="1:8" ht="12.75" hidden="1">
      <c r="A130" s="183" t="s">
        <v>94</v>
      </c>
      <c r="B130" s="184"/>
      <c r="C130" s="181" t="e">
        <f>VLOOKUP(B130,'пр.взв.'!B6:H133,2,FALSE)</f>
        <v>#N/A</v>
      </c>
      <c r="D130" s="179" t="e">
        <f>VLOOKUP(B130,'пр.взв.'!B6:H133,3,FALSE)</f>
        <v>#N/A</v>
      </c>
      <c r="E130" s="185" t="e">
        <f>VLOOKUP(B130,'пр.взв.'!B1:H257,4,FALSE)</f>
        <v>#N/A</v>
      </c>
      <c r="F130" s="177" t="e">
        <f>VLOOKUP(B130,'пр.взв.'!B6:H133,5,FALSE)</f>
        <v>#N/A</v>
      </c>
      <c r="G130" s="179" t="e">
        <f>VLOOKUP(B130,'пр.взв.'!B6:H133,6,FALSE)</f>
        <v>#N/A</v>
      </c>
      <c r="H130" s="181" t="e">
        <f>VLOOKUP(B130,'пр.взв.'!B4:H231,7,FALSE)</f>
        <v>#N/A</v>
      </c>
    </row>
    <row r="131" spans="1:8" ht="12.75" hidden="1">
      <c r="A131" s="183"/>
      <c r="B131" s="184"/>
      <c r="C131" s="182"/>
      <c r="D131" s="180"/>
      <c r="E131" s="186"/>
      <c r="F131" s="178"/>
      <c r="G131" s="180"/>
      <c r="H131" s="182"/>
    </row>
    <row r="132" spans="1:8" ht="12.75" hidden="1">
      <c r="A132" s="183" t="s">
        <v>95</v>
      </c>
      <c r="B132" s="184"/>
      <c r="C132" s="181" t="e">
        <f>VLOOKUP(B132,'пр.взв.'!B6:H133,2,FALSE)</f>
        <v>#N/A</v>
      </c>
      <c r="D132" s="179" t="e">
        <f>VLOOKUP(B132,'пр.взв.'!B6:H133,3,FALSE)</f>
        <v>#N/A</v>
      </c>
      <c r="E132" s="185" t="e">
        <f>VLOOKUP(B132,'пр.взв.'!B1:H259,4,FALSE)</f>
        <v>#N/A</v>
      </c>
      <c r="F132" s="177" t="e">
        <f>VLOOKUP(B132,'пр.взв.'!B6:H133,5,FALSE)</f>
        <v>#N/A</v>
      </c>
      <c r="G132" s="179" t="e">
        <f>VLOOKUP(B132,'пр.взв.'!B6:H133,6,FALSE)</f>
        <v>#N/A</v>
      </c>
      <c r="H132" s="181" t="e">
        <f>VLOOKUP(B132,'пр.взв.'!B6:H133,7,FALSE)</f>
        <v>#N/A</v>
      </c>
    </row>
    <row r="133" spans="1:8" ht="12.75" hidden="1">
      <c r="A133" s="183"/>
      <c r="B133" s="184"/>
      <c r="C133" s="182"/>
      <c r="D133" s="180"/>
      <c r="E133" s="186"/>
      <c r="F133" s="178"/>
      <c r="G133" s="180"/>
      <c r="H133" s="182"/>
    </row>
    <row r="134" spans="1:7" ht="36" customHeight="1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26.25" customHeight="1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98:E99"/>
    <mergeCell ref="E104:E105"/>
    <mergeCell ref="E106:E107"/>
    <mergeCell ref="E108:E109"/>
    <mergeCell ref="E110:E111"/>
    <mergeCell ref="E112:E113"/>
    <mergeCell ref="E76:E77"/>
    <mergeCell ref="E80:E81"/>
    <mergeCell ref="E82:E83"/>
    <mergeCell ref="E88:E89"/>
    <mergeCell ref="E90:E91"/>
    <mergeCell ref="E92:E93"/>
    <mergeCell ref="E62:E63"/>
    <mergeCell ref="E64:E65"/>
    <mergeCell ref="E66:E67"/>
    <mergeCell ref="E70:E71"/>
    <mergeCell ref="E72:E73"/>
    <mergeCell ref="E74:E75"/>
    <mergeCell ref="E46:E47"/>
    <mergeCell ref="E48:E49"/>
    <mergeCell ref="E50:E51"/>
    <mergeCell ref="E52:E53"/>
    <mergeCell ref="E54:E55"/>
    <mergeCell ref="E60:E61"/>
    <mergeCell ref="E56:E57"/>
    <mergeCell ref="E58:E59"/>
    <mergeCell ref="E34:E35"/>
    <mergeCell ref="E36:E37"/>
    <mergeCell ref="E38:E39"/>
    <mergeCell ref="E40:E41"/>
    <mergeCell ref="E42:E43"/>
    <mergeCell ref="E44:E45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A84:A85"/>
    <mergeCell ref="B84:B85"/>
    <mergeCell ref="C84:C85"/>
    <mergeCell ref="D84:D85"/>
    <mergeCell ref="F84:F85"/>
    <mergeCell ref="G84:G85"/>
    <mergeCell ref="C78:C79"/>
    <mergeCell ref="D78:D79"/>
    <mergeCell ref="E78:E79"/>
    <mergeCell ref="H82:H83"/>
    <mergeCell ref="H78:H79"/>
    <mergeCell ref="H80:H81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F74:F75"/>
    <mergeCell ref="G74:G75"/>
    <mergeCell ref="A78:A79"/>
    <mergeCell ref="B78:B79"/>
    <mergeCell ref="H74:H75"/>
    <mergeCell ref="A76:A77"/>
    <mergeCell ref="B76:B77"/>
    <mergeCell ref="C76:C77"/>
    <mergeCell ref="D76:D77"/>
    <mergeCell ref="F76:F77"/>
    <mergeCell ref="A74:A75"/>
    <mergeCell ref="B74:B75"/>
    <mergeCell ref="C74:C75"/>
    <mergeCell ref="D74:D75"/>
    <mergeCell ref="A66:A67"/>
    <mergeCell ref="B66:B67"/>
    <mergeCell ref="C66:C67"/>
    <mergeCell ref="D66:D67"/>
    <mergeCell ref="A72:A73"/>
    <mergeCell ref="B72:B73"/>
    <mergeCell ref="C72:C73"/>
    <mergeCell ref="D72:D73"/>
    <mergeCell ref="G66:G67"/>
    <mergeCell ref="H66:H67"/>
    <mergeCell ref="F72:F73"/>
    <mergeCell ref="G72:G73"/>
    <mergeCell ref="H72:H73"/>
    <mergeCell ref="C70:C71"/>
    <mergeCell ref="G62:G63"/>
    <mergeCell ref="H62:H63"/>
    <mergeCell ref="F64:F65"/>
    <mergeCell ref="G64:G65"/>
    <mergeCell ref="G70:G71"/>
    <mergeCell ref="H64:H65"/>
    <mergeCell ref="H70:H71"/>
    <mergeCell ref="F70:F71"/>
    <mergeCell ref="F60:F61"/>
    <mergeCell ref="F66:F67"/>
    <mergeCell ref="F48:F49"/>
    <mergeCell ref="F50:F51"/>
    <mergeCell ref="F52:F53"/>
    <mergeCell ref="F44:F45"/>
    <mergeCell ref="F46:F47"/>
    <mergeCell ref="F58:F59"/>
    <mergeCell ref="F62:F63"/>
    <mergeCell ref="A62:A63"/>
    <mergeCell ref="B62:B63"/>
    <mergeCell ref="C62:C63"/>
    <mergeCell ref="D62:D63"/>
    <mergeCell ref="D70:D71"/>
    <mergeCell ref="A64:A65"/>
    <mergeCell ref="B64:B65"/>
    <mergeCell ref="C64:C65"/>
    <mergeCell ref="A70:A71"/>
    <mergeCell ref="B70:B71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G54:G55"/>
    <mergeCell ref="H54:H55"/>
    <mergeCell ref="F56:F57"/>
    <mergeCell ref="G56:G57"/>
    <mergeCell ref="H56:H57"/>
    <mergeCell ref="F54:F55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B40:B41"/>
    <mergeCell ref="C40:C41"/>
    <mergeCell ref="D40:D41"/>
    <mergeCell ref="A44:A45"/>
    <mergeCell ref="B44:B45"/>
    <mergeCell ref="C44:C45"/>
    <mergeCell ref="D44:D45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6:G47"/>
    <mergeCell ref="H46:H47"/>
    <mergeCell ref="G48:G49"/>
    <mergeCell ref="H48:H49"/>
    <mergeCell ref="G50:G51"/>
    <mergeCell ref="H50:H51"/>
    <mergeCell ref="G40:G41"/>
    <mergeCell ref="H40:H41"/>
    <mergeCell ref="G42:G43"/>
    <mergeCell ref="H42:H43"/>
    <mergeCell ref="G44:G45"/>
    <mergeCell ref="H44:H45"/>
    <mergeCell ref="H32:H33"/>
    <mergeCell ref="G34:G35"/>
    <mergeCell ref="H34:H35"/>
    <mergeCell ref="G36:G37"/>
    <mergeCell ref="H36:H37"/>
    <mergeCell ref="G38:G39"/>
    <mergeCell ref="H38:H39"/>
    <mergeCell ref="G10:G11"/>
    <mergeCell ref="E8:E9"/>
    <mergeCell ref="E10:E11"/>
    <mergeCell ref="A6:A7"/>
    <mergeCell ref="B6:B7"/>
    <mergeCell ref="G32:G33"/>
    <mergeCell ref="E28:E29"/>
    <mergeCell ref="E30:E31"/>
    <mergeCell ref="E32:E33"/>
    <mergeCell ref="E6:E7"/>
    <mergeCell ref="A4:A5"/>
    <mergeCell ref="B4:B5"/>
    <mergeCell ref="C4:C5"/>
    <mergeCell ref="D4:D5"/>
    <mergeCell ref="G8:G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A10:A11"/>
    <mergeCell ref="B10:B11"/>
    <mergeCell ref="C10:C11"/>
    <mergeCell ref="D10:D11"/>
    <mergeCell ref="F8:F9"/>
    <mergeCell ref="H8:H9"/>
    <mergeCell ref="F10:F11"/>
    <mergeCell ref="H10:H11"/>
    <mergeCell ref="A8:A9"/>
    <mergeCell ref="B8:B9"/>
    <mergeCell ref="A12:A13"/>
    <mergeCell ref="B12:B13"/>
    <mergeCell ref="C12:C13"/>
    <mergeCell ref="D12:D13"/>
    <mergeCell ref="G12:G13"/>
    <mergeCell ref="G14:G15"/>
    <mergeCell ref="E12:E13"/>
    <mergeCell ref="E14:E15"/>
    <mergeCell ref="F12:F13"/>
    <mergeCell ref="D14:D15"/>
    <mergeCell ref="H12:H13"/>
    <mergeCell ref="F14:F15"/>
    <mergeCell ref="H14:H15"/>
    <mergeCell ref="A14:A15"/>
    <mergeCell ref="B14:B15"/>
    <mergeCell ref="A16:A17"/>
    <mergeCell ref="B16:B17"/>
    <mergeCell ref="C16:C17"/>
    <mergeCell ref="D16:D17"/>
    <mergeCell ref="C14:C15"/>
    <mergeCell ref="A18:A19"/>
    <mergeCell ref="B18:B19"/>
    <mergeCell ref="C18:C19"/>
    <mergeCell ref="D18:D19"/>
    <mergeCell ref="F16:F17"/>
    <mergeCell ref="H16:H17"/>
    <mergeCell ref="G16:G17"/>
    <mergeCell ref="G18:G19"/>
    <mergeCell ref="E16:E17"/>
    <mergeCell ref="E18:E19"/>
    <mergeCell ref="A20:A21"/>
    <mergeCell ref="B20:B21"/>
    <mergeCell ref="C20:C21"/>
    <mergeCell ref="D20:D21"/>
    <mergeCell ref="G20:G21"/>
    <mergeCell ref="G22:G23"/>
    <mergeCell ref="E20:E21"/>
    <mergeCell ref="E22:E23"/>
    <mergeCell ref="A22:A23"/>
    <mergeCell ref="B22:B23"/>
    <mergeCell ref="F18:F19"/>
    <mergeCell ref="H18:H19"/>
    <mergeCell ref="F20:F21"/>
    <mergeCell ref="H20:H21"/>
    <mergeCell ref="F22:F23"/>
    <mergeCell ref="H22:H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F24:F25"/>
    <mergeCell ref="H24:H25"/>
    <mergeCell ref="G24:G25"/>
    <mergeCell ref="G26:G27"/>
    <mergeCell ref="E24:E25"/>
    <mergeCell ref="E26:E27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H26:H27"/>
    <mergeCell ref="F28:F29"/>
    <mergeCell ref="H28:H29"/>
    <mergeCell ref="F30:F31"/>
    <mergeCell ref="G30:G31"/>
    <mergeCell ref="G28:G29"/>
    <mergeCell ref="H30:H31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A104:A105"/>
    <mergeCell ref="B104:B105"/>
    <mergeCell ref="C104:C105"/>
    <mergeCell ref="D104:D105"/>
    <mergeCell ref="F100:F101"/>
    <mergeCell ref="G100:G101"/>
    <mergeCell ref="C100:C101"/>
    <mergeCell ref="D100:D101"/>
    <mergeCell ref="E100:E101"/>
    <mergeCell ref="E102:E103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A120:A121"/>
    <mergeCell ref="B120:B121"/>
    <mergeCell ref="C120:C121"/>
    <mergeCell ref="D120:D121"/>
    <mergeCell ref="F116:F117"/>
    <mergeCell ref="G116:G117"/>
    <mergeCell ref="C116:C117"/>
    <mergeCell ref="D116:D117"/>
    <mergeCell ref="E116:E117"/>
    <mergeCell ref="E118:E119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C126:C127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H130:H131"/>
    <mergeCell ref="A128:A129"/>
    <mergeCell ref="B128:B129"/>
    <mergeCell ref="C128:C129"/>
    <mergeCell ref="D128:D129"/>
    <mergeCell ref="F124:F125"/>
    <mergeCell ref="G124:G125"/>
    <mergeCell ref="H124:H125"/>
    <mergeCell ref="A126:A127"/>
    <mergeCell ref="B126:B127"/>
    <mergeCell ref="A132:A133"/>
    <mergeCell ref="B132:B133"/>
    <mergeCell ref="C132:C133"/>
    <mergeCell ref="D132:D133"/>
    <mergeCell ref="F128:F129"/>
    <mergeCell ref="G128:G129"/>
    <mergeCell ref="A130:A131"/>
    <mergeCell ref="B130:B131"/>
    <mergeCell ref="C130:C131"/>
    <mergeCell ref="D130:D131"/>
    <mergeCell ref="B2:C2"/>
    <mergeCell ref="D2:H2"/>
    <mergeCell ref="C3:D3"/>
    <mergeCell ref="G3:H3"/>
    <mergeCell ref="F132:F133"/>
    <mergeCell ref="G132:G133"/>
    <mergeCell ref="H132:H133"/>
    <mergeCell ref="H128:H129"/>
    <mergeCell ref="F130:F131"/>
    <mergeCell ref="G130:G13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61">
      <selection activeCell="F82" sqref="F82:F8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4.8515625" style="0" customWidth="1"/>
    <col min="4" max="4" width="14.14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213" t="s">
        <v>30</v>
      </c>
      <c r="B1" s="213"/>
      <c r="C1" s="213"/>
      <c r="D1" s="213"/>
      <c r="E1" s="213"/>
      <c r="F1" s="213"/>
      <c r="G1" s="213"/>
      <c r="H1" s="213"/>
    </row>
    <row r="2" spans="2:8" ht="19.5" customHeight="1" thickBot="1">
      <c r="B2" s="170" t="s">
        <v>33</v>
      </c>
      <c r="C2" s="170"/>
      <c r="D2" s="274" t="str">
        <f>HYPERLINK('[1]реквизиты'!$A$2)</f>
        <v>Чемпионат России по САМБО среди мужчин</v>
      </c>
      <c r="E2" s="275"/>
      <c r="F2" s="275"/>
      <c r="G2" s="275"/>
      <c r="H2" s="276"/>
    </row>
    <row r="3" spans="2:8" ht="12.75" customHeight="1" thickBot="1">
      <c r="B3" s="112"/>
      <c r="C3" s="174" t="str">
        <f>HYPERLINK('[1]реквизиты'!$A$3)</f>
        <v>7-12  марта  2012 г.  г. Пермь</v>
      </c>
      <c r="D3" s="174"/>
      <c r="E3" s="132"/>
      <c r="G3" s="277" t="s">
        <v>285</v>
      </c>
      <c r="H3" s="277"/>
    </row>
    <row r="4" spans="1:8" ht="12.75" customHeight="1">
      <c r="A4" s="205" t="s">
        <v>2</v>
      </c>
      <c r="B4" s="197" t="s">
        <v>3</v>
      </c>
      <c r="C4" s="197" t="s">
        <v>4</v>
      </c>
      <c r="D4" s="197" t="s">
        <v>5</v>
      </c>
      <c r="E4" s="201" t="s">
        <v>6</v>
      </c>
      <c r="F4" s="202"/>
      <c r="G4" s="197" t="s">
        <v>9</v>
      </c>
      <c r="H4" s="193" t="s">
        <v>7</v>
      </c>
    </row>
    <row r="5" spans="1:8" ht="12.75" customHeight="1" thickBot="1">
      <c r="A5" s="206"/>
      <c r="B5" s="198"/>
      <c r="C5" s="198"/>
      <c r="D5" s="198"/>
      <c r="E5" s="203"/>
      <c r="F5" s="204"/>
      <c r="G5" s="198"/>
      <c r="H5" s="194"/>
    </row>
    <row r="6" spans="1:8" ht="12.75" customHeight="1">
      <c r="A6" s="243" t="s">
        <v>34</v>
      </c>
      <c r="B6" s="244">
        <v>1</v>
      </c>
      <c r="C6" s="182" t="s">
        <v>241</v>
      </c>
      <c r="D6" s="180" t="s">
        <v>242</v>
      </c>
      <c r="E6" s="226" t="s">
        <v>157</v>
      </c>
      <c r="F6" s="178" t="s">
        <v>243</v>
      </c>
      <c r="G6" s="247"/>
      <c r="H6" s="188" t="s">
        <v>244</v>
      </c>
    </row>
    <row r="7" spans="1:8" ht="12.75" customHeight="1">
      <c r="A7" s="230"/>
      <c r="B7" s="234"/>
      <c r="C7" s="232"/>
      <c r="D7" s="233"/>
      <c r="E7" s="186"/>
      <c r="F7" s="227"/>
      <c r="G7" s="229"/>
      <c r="H7" s="228"/>
    </row>
    <row r="8" spans="1:8" ht="12.75" customHeight="1">
      <c r="A8" s="230" t="s">
        <v>35</v>
      </c>
      <c r="B8" s="242">
        <v>2</v>
      </c>
      <c r="C8" s="235" t="s">
        <v>267</v>
      </c>
      <c r="D8" s="236" t="s">
        <v>268</v>
      </c>
      <c r="E8" s="240" t="s">
        <v>264</v>
      </c>
      <c r="F8" s="237" t="s">
        <v>265</v>
      </c>
      <c r="G8" s="239"/>
      <c r="H8" s="238" t="s">
        <v>269</v>
      </c>
    </row>
    <row r="9" spans="1:8" ht="12.75" customHeight="1">
      <c r="A9" s="230"/>
      <c r="B9" s="242"/>
      <c r="C9" s="235"/>
      <c r="D9" s="236"/>
      <c r="E9" s="241"/>
      <c r="F9" s="237"/>
      <c r="G9" s="239"/>
      <c r="H9" s="238"/>
    </row>
    <row r="10" spans="1:8" ht="12.75" customHeight="1">
      <c r="A10" s="230" t="s">
        <v>36</v>
      </c>
      <c r="B10" s="231">
        <v>3</v>
      </c>
      <c r="C10" s="232" t="s">
        <v>203</v>
      </c>
      <c r="D10" s="233" t="s">
        <v>308</v>
      </c>
      <c r="E10" s="185" t="s">
        <v>169</v>
      </c>
      <c r="F10" s="227" t="s">
        <v>204</v>
      </c>
      <c r="G10" s="229" t="s">
        <v>132</v>
      </c>
      <c r="H10" s="228" t="s">
        <v>205</v>
      </c>
    </row>
    <row r="11" spans="1:8" ht="12.75" customHeight="1">
      <c r="A11" s="230"/>
      <c r="B11" s="231"/>
      <c r="C11" s="232"/>
      <c r="D11" s="233"/>
      <c r="E11" s="186"/>
      <c r="F11" s="227"/>
      <c r="G11" s="229"/>
      <c r="H11" s="228"/>
    </row>
    <row r="12" spans="1:8" ht="12.75" customHeight="1">
      <c r="A12" s="230" t="s">
        <v>283</v>
      </c>
      <c r="B12" s="231">
        <v>4</v>
      </c>
      <c r="C12" s="232" t="s">
        <v>250</v>
      </c>
      <c r="D12" s="233" t="s">
        <v>251</v>
      </c>
      <c r="E12" s="185" t="s">
        <v>157</v>
      </c>
      <c r="F12" s="227" t="s">
        <v>247</v>
      </c>
      <c r="G12" s="229" t="s">
        <v>252</v>
      </c>
      <c r="H12" s="228" t="s">
        <v>253</v>
      </c>
    </row>
    <row r="13" spans="1:8" ht="12.75" customHeight="1">
      <c r="A13" s="230"/>
      <c r="B13" s="231"/>
      <c r="C13" s="232"/>
      <c r="D13" s="233"/>
      <c r="E13" s="186"/>
      <c r="F13" s="227"/>
      <c r="G13" s="229"/>
      <c r="H13" s="228"/>
    </row>
    <row r="14" spans="1:8" ht="12.75" customHeight="1">
      <c r="A14" s="230" t="s">
        <v>37</v>
      </c>
      <c r="B14" s="234">
        <v>5</v>
      </c>
      <c r="C14" s="235" t="s">
        <v>236</v>
      </c>
      <c r="D14" s="236" t="s">
        <v>237</v>
      </c>
      <c r="E14" s="240" t="s">
        <v>169</v>
      </c>
      <c r="F14" s="237" t="s">
        <v>170</v>
      </c>
      <c r="G14" s="239"/>
      <c r="H14" s="238" t="s">
        <v>303</v>
      </c>
    </row>
    <row r="15" spans="1:8" ht="12.75" customHeight="1">
      <c r="A15" s="230"/>
      <c r="B15" s="234"/>
      <c r="C15" s="235"/>
      <c r="D15" s="236"/>
      <c r="E15" s="241"/>
      <c r="F15" s="237"/>
      <c r="G15" s="239"/>
      <c r="H15" s="238"/>
    </row>
    <row r="16" spans="1:8" ht="12.75" customHeight="1">
      <c r="A16" s="230" t="s">
        <v>284</v>
      </c>
      <c r="B16" s="231">
        <v>6</v>
      </c>
      <c r="C16" s="232" t="s">
        <v>134</v>
      </c>
      <c r="D16" s="233" t="s">
        <v>309</v>
      </c>
      <c r="E16" s="185" t="s">
        <v>112</v>
      </c>
      <c r="F16" s="227" t="s">
        <v>135</v>
      </c>
      <c r="G16" s="229" t="s">
        <v>132</v>
      </c>
      <c r="H16" s="228" t="s">
        <v>114</v>
      </c>
    </row>
    <row r="17" spans="1:8" ht="12.75" customHeight="1">
      <c r="A17" s="230"/>
      <c r="B17" s="231"/>
      <c r="C17" s="232"/>
      <c r="D17" s="233"/>
      <c r="E17" s="186"/>
      <c r="F17" s="227"/>
      <c r="G17" s="229"/>
      <c r="H17" s="228"/>
    </row>
    <row r="18" spans="1:8" ht="12.75" customHeight="1">
      <c r="A18" s="230" t="s">
        <v>38</v>
      </c>
      <c r="B18" s="234">
        <v>7</v>
      </c>
      <c r="C18" s="232" t="s">
        <v>110</v>
      </c>
      <c r="D18" s="233" t="s">
        <v>111</v>
      </c>
      <c r="E18" s="185" t="s">
        <v>112</v>
      </c>
      <c r="F18" s="227" t="s">
        <v>113</v>
      </c>
      <c r="G18" s="229"/>
      <c r="H18" s="228" t="s">
        <v>114</v>
      </c>
    </row>
    <row r="19" spans="1:8" ht="12.75" customHeight="1">
      <c r="A19" s="230"/>
      <c r="B19" s="234"/>
      <c r="C19" s="232"/>
      <c r="D19" s="233"/>
      <c r="E19" s="186"/>
      <c r="F19" s="227"/>
      <c r="G19" s="229"/>
      <c r="H19" s="228"/>
    </row>
    <row r="20" spans="1:8" ht="12.75" customHeight="1">
      <c r="A20" s="230" t="s">
        <v>39</v>
      </c>
      <c r="B20" s="231">
        <v>8</v>
      </c>
      <c r="C20" s="235" t="s">
        <v>228</v>
      </c>
      <c r="D20" s="236" t="s">
        <v>229</v>
      </c>
      <c r="E20" s="240" t="s">
        <v>117</v>
      </c>
      <c r="F20" s="237" t="s">
        <v>230</v>
      </c>
      <c r="G20" s="239"/>
      <c r="H20" s="238" t="s">
        <v>304</v>
      </c>
    </row>
    <row r="21" spans="1:8" ht="12.75" customHeight="1">
      <c r="A21" s="230"/>
      <c r="B21" s="231"/>
      <c r="C21" s="235"/>
      <c r="D21" s="236"/>
      <c r="E21" s="241"/>
      <c r="F21" s="237"/>
      <c r="G21" s="239"/>
      <c r="H21" s="238"/>
    </row>
    <row r="22" spans="1:8" ht="12.75" customHeight="1">
      <c r="A22" s="230" t="s">
        <v>40</v>
      </c>
      <c r="B22" s="234">
        <v>9</v>
      </c>
      <c r="C22" s="232" t="s">
        <v>185</v>
      </c>
      <c r="D22" s="233" t="s">
        <v>186</v>
      </c>
      <c r="E22" s="185" t="s">
        <v>152</v>
      </c>
      <c r="F22" s="227" t="s">
        <v>187</v>
      </c>
      <c r="G22" s="229"/>
      <c r="H22" s="228" t="s">
        <v>188</v>
      </c>
    </row>
    <row r="23" spans="1:8" ht="12.75" customHeight="1">
      <c r="A23" s="230"/>
      <c r="B23" s="234"/>
      <c r="C23" s="232"/>
      <c r="D23" s="233"/>
      <c r="E23" s="186"/>
      <c r="F23" s="227"/>
      <c r="G23" s="229"/>
      <c r="H23" s="228"/>
    </row>
    <row r="24" spans="1:8" ht="12.75" customHeight="1">
      <c r="A24" s="230" t="s">
        <v>41</v>
      </c>
      <c r="B24" s="234">
        <v>10</v>
      </c>
      <c r="C24" s="232" t="s">
        <v>145</v>
      </c>
      <c r="D24" s="233" t="s">
        <v>146</v>
      </c>
      <c r="E24" s="185" t="s">
        <v>147</v>
      </c>
      <c r="F24" s="227" t="s">
        <v>148</v>
      </c>
      <c r="G24" s="229"/>
      <c r="H24" s="228" t="s">
        <v>149</v>
      </c>
    </row>
    <row r="25" spans="1:8" ht="12.75" customHeight="1">
      <c r="A25" s="230"/>
      <c r="B25" s="234"/>
      <c r="C25" s="232"/>
      <c r="D25" s="233"/>
      <c r="E25" s="186"/>
      <c r="F25" s="227"/>
      <c r="G25" s="229"/>
      <c r="H25" s="228"/>
    </row>
    <row r="26" spans="1:8" ht="12.75" customHeight="1">
      <c r="A26" s="230" t="s">
        <v>42</v>
      </c>
      <c r="B26" s="234">
        <v>11</v>
      </c>
      <c r="C26" s="232" t="s">
        <v>136</v>
      </c>
      <c r="D26" s="233" t="s">
        <v>137</v>
      </c>
      <c r="E26" s="185" t="s">
        <v>117</v>
      </c>
      <c r="F26" s="227" t="s">
        <v>138</v>
      </c>
      <c r="G26" s="229" t="s">
        <v>139</v>
      </c>
      <c r="H26" s="228" t="s">
        <v>140</v>
      </c>
    </row>
    <row r="27" spans="1:8" ht="12.75" customHeight="1">
      <c r="A27" s="230"/>
      <c r="B27" s="234"/>
      <c r="C27" s="232"/>
      <c r="D27" s="233"/>
      <c r="E27" s="186"/>
      <c r="F27" s="227"/>
      <c r="G27" s="229"/>
      <c r="H27" s="228"/>
    </row>
    <row r="28" spans="1:8" ht="12.75" customHeight="1">
      <c r="A28" s="230" t="s">
        <v>43</v>
      </c>
      <c r="B28" s="234">
        <v>12</v>
      </c>
      <c r="C28" s="232" t="s">
        <v>150</v>
      </c>
      <c r="D28" s="233" t="s">
        <v>151</v>
      </c>
      <c r="E28" s="185" t="s">
        <v>152</v>
      </c>
      <c r="F28" s="227" t="s">
        <v>153</v>
      </c>
      <c r="G28" s="229" t="s">
        <v>154</v>
      </c>
      <c r="H28" s="228" t="s">
        <v>155</v>
      </c>
    </row>
    <row r="29" spans="1:8" ht="12.75" customHeight="1">
      <c r="A29" s="230"/>
      <c r="B29" s="234"/>
      <c r="C29" s="232"/>
      <c r="D29" s="233"/>
      <c r="E29" s="186"/>
      <c r="F29" s="227"/>
      <c r="G29" s="229"/>
      <c r="H29" s="228"/>
    </row>
    <row r="30" spans="1:8" ht="12.75" customHeight="1">
      <c r="A30" s="230" t="s">
        <v>44</v>
      </c>
      <c r="B30" s="231">
        <v>13</v>
      </c>
      <c r="C30" s="232" t="s">
        <v>126</v>
      </c>
      <c r="D30" s="233" t="s">
        <v>127</v>
      </c>
      <c r="E30" s="185" t="s">
        <v>112</v>
      </c>
      <c r="F30" s="227" t="s">
        <v>128</v>
      </c>
      <c r="G30" s="229"/>
      <c r="H30" s="228" t="s">
        <v>129</v>
      </c>
    </row>
    <row r="31" spans="1:8" ht="12.75" customHeight="1">
      <c r="A31" s="230"/>
      <c r="B31" s="231"/>
      <c r="C31" s="232"/>
      <c r="D31" s="233"/>
      <c r="E31" s="186"/>
      <c r="F31" s="227"/>
      <c r="G31" s="229"/>
      <c r="H31" s="228"/>
    </row>
    <row r="32" spans="1:8" ht="12.75" customHeight="1">
      <c r="A32" s="230" t="s">
        <v>45</v>
      </c>
      <c r="B32" s="234">
        <v>14</v>
      </c>
      <c r="C32" s="232" t="s">
        <v>200</v>
      </c>
      <c r="D32" s="233" t="s">
        <v>201</v>
      </c>
      <c r="E32" s="185" t="s">
        <v>169</v>
      </c>
      <c r="F32" s="227" t="s">
        <v>170</v>
      </c>
      <c r="G32" s="229" t="s">
        <v>202</v>
      </c>
      <c r="H32" s="228" t="s">
        <v>305</v>
      </c>
    </row>
    <row r="33" spans="1:8" ht="12.75" customHeight="1">
      <c r="A33" s="230"/>
      <c r="B33" s="234"/>
      <c r="C33" s="232"/>
      <c r="D33" s="233"/>
      <c r="E33" s="186"/>
      <c r="F33" s="227"/>
      <c r="G33" s="229"/>
      <c r="H33" s="228"/>
    </row>
    <row r="34" spans="1:8" ht="12.75" customHeight="1">
      <c r="A34" s="230" t="s">
        <v>46</v>
      </c>
      <c r="B34" s="242">
        <v>15</v>
      </c>
      <c r="C34" s="235" t="s">
        <v>262</v>
      </c>
      <c r="D34" s="236" t="s">
        <v>263</v>
      </c>
      <c r="E34" s="240" t="s">
        <v>264</v>
      </c>
      <c r="F34" s="237" t="s">
        <v>265</v>
      </c>
      <c r="G34" s="239"/>
      <c r="H34" s="238" t="s">
        <v>266</v>
      </c>
    </row>
    <row r="35" spans="1:8" ht="12.75" customHeight="1">
      <c r="A35" s="230"/>
      <c r="B35" s="242"/>
      <c r="C35" s="235"/>
      <c r="D35" s="236"/>
      <c r="E35" s="241"/>
      <c r="F35" s="237"/>
      <c r="G35" s="239"/>
      <c r="H35" s="238"/>
    </row>
    <row r="36" spans="1:8" ht="12.75" customHeight="1">
      <c r="A36" s="230" t="s">
        <v>47</v>
      </c>
      <c r="B36" s="231">
        <v>16</v>
      </c>
      <c r="C36" s="232" t="s">
        <v>206</v>
      </c>
      <c r="D36" s="233" t="s">
        <v>207</v>
      </c>
      <c r="E36" s="185" t="s">
        <v>208</v>
      </c>
      <c r="F36" s="227" t="s">
        <v>209</v>
      </c>
      <c r="G36" s="229" t="s">
        <v>210</v>
      </c>
      <c r="H36" s="228" t="s">
        <v>211</v>
      </c>
    </row>
    <row r="37" spans="1:8" ht="12.75" customHeight="1">
      <c r="A37" s="230"/>
      <c r="B37" s="231"/>
      <c r="C37" s="232"/>
      <c r="D37" s="233"/>
      <c r="E37" s="186"/>
      <c r="F37" s="227"/>
      <c r="G37" s="229"/>
      <c r="H37" s="228"/>
    </row>
    <row r="38" spans="1:8" ht="12.75" customHeight="1">
      <c r="A38" s="230" t="s">
        <v>48</v>
      </c>
      <c r="B38" s="234">
        <v>17</v>
      </c>
      <c r="C38" s="232" t="s">
        <v>189</v>
      </c>
      <c r="D38" s="233" t="s">
        <v>190</v>
      </c>
      <c r="E38" s="185" t="s">
        <v>191</v>
      </c>
      <c r="F38" s="227" t="s">
        <v>192</v>
      </c>
      <c r="G38" s="229" t="s">
        <v>193</v>
      </c>
      <c r="H38" s="228" t="s">
        <v>194</v>
      </c>
    </row>
    <row r="39" spans="1:8" ht="12.75" customHeight="1">
      <c r="A39" s="230"/>
      <c r="B39" s="234"/>
      <c r="C39" s="232"/>
      <c r="D39" s="233"/>
      <c r="E39" s="186"/>
      <c r="F39" s="227"/>
      <c r="G39" s="229"/>
      <c r="H39" s="228"/>
    </row>
    <row r="40" spans="1:8" ht="12.75" customHeight="1">
      <c r="A40" s="230" t="s">
        <v>49</v>
      </c>
      <c r="B40" s="242">
        <v>18</v>
      </c>
      <c r="C40" s="245" t="s">
        <v>270</v>
      </c>
      <c r="D40" s="246" t="s">
        <v>271</v>
      </c>
      <c r="E40" s="185" t="s">
        <v>152</v>
      </c>
      <c r="F40" s="227" t="s">
        <v>272</v>
      </c>
      <c r="G40" s="229"/>
      <c r="H40" s="228" t="s">
        <v>273</v>
      </c>
    </row>
    <row r="41" spans="1:8" ht="12.75" customHeight="1">
      <c r="A41" s="230"/>
      <c r="B41" s="242"/>
      <c r="C41" s="245"/>
      <c r="D41" s="246"/>
      <c r="E41" s="186"/>
      <c r="F41" s="227"/>
      <c r="G41" s="229"/>
      <c r="H41" s="228"/>
    </row>
    <row r="42" spans="1:8" ht="12.75" customHeight="1">
      <c r="A42" s="230" t="s">
        <v>50</v>
      </c>
      <c r="B42" s="231">
        <v>19</v>
      </c>
      <c r="C42" s="232" t="s">
        <v>156</v>
      </c>
      <c r="D42" s="233" t="s">
        <v>310</v>
      </c>
      <c r="E42" s="185" t="s">
        <v>157</v>
      </c>
      <c r="F42" s="227" t="s">
        <v>158</v>
      </c>
      <c r="G42" s="229" t="s">
        <v>159</v>
      </c>
      <c r="H42" s="228" t="s">
        <v>160</v>
      </c>
    </row>
    <row r="43" spans="1:8" ht="12.75" customHeight="1">
      <c r="A43" s="230"/>
      <c r="B43" s="231"/>
      <c r="C43" s="232"/>
      <c r="D43" s="233"/>
      <c r="E43" s="186"/>
      <c r="F43" s="227"/>
      <c r="G43" s="229"/>
      <c r="H43" s="228"/>
    </row>
    <row r="44" spans="1:8" ht="12.75" customHeight="1">
      <c r="A44" s="230" t="s">
        <v>51</v>
      </c>
      <c r="B44" s="231">
        <v>20</v>
      </c>
      <c r="C44" s="232" t="s">
        <v>121</v>
      </c>
      <c r="D44" s="233" t="s">
        <v>122</v>
      </c>
      <c r="E44" s="185" t="s">
        <v>112</v>
      </c>
      <c r="F44" s="227" t="s">
        <v>123</v>
      </c>
      <c r="G44" s="229" t="s">
        <v>124</v>
      </c>
      <c r="H44" s="228" t="s">
        <v>125</v>
      </c>
    </row>
    <row r="45" spans="1:8" ht="12.75" customHeight="1">
      <c r="A45" s="230"/>
      <c r="B45" s="231"/>
      <c r="C45" s="232"/>
      <c r="D45" s="233"/>
      <c r="E45" s="186"/>
      <c r="F45" s="227"/>
      <c r="G45" s="229"/>
      <c r="H45" s="228"/>
    </row>
    <row r="46" spans="1:8" ht="12.75" customHeight="1">
      <c r="A46" s="230" t="s">
        <v>52</v>
      </c>
      <c r="B46" s="231">
        <v>21</v>
      </c>
      <c r="C46" s="235" t="s">
        <v>215</v>
      </c>
      <c r="D46" s="236" t="s">
        <v>216</v>
      </c>
      <c r="E46" s="240" t="s">
        <v>163</v>
      </c>
      <c r="F46" s="237" t="s">
        <v>217</v>
      </c>
      <c r="G46" s="239"/>
      <c r="H46" s="238" t="s">
        <v>218</v>
      </c>
    </row>
    <row r="47" spans="1:8" ht="12.75" customHeight="1">
      <c r="A47" s="230"/>
      <c r="B47" s="231"/>
      <c r="C47" s="235"/>
      <c r="D47" s="236"/>
      <c r="E47" s="241"/>
      <c r="F47" s="237"/>
      <c r="G47" s="239"/>
      <c r="H47" s="238"/>
    </row>
    <row r="48" spans="1:8" ht="12.75" customHeight="1">
      <c r="A48" s="230" t="s">
        <v>53</v>
      </c>
      <c r="B48" s="234">
        <v>22</v>
      </c>
      <c r="C48" s="232" t="s">
        <v>172</v>
      </c>
      <c r="D48" s="233" t="s">
        <v>173</v>
      </c>
      <c r="E48" s="185" t="s">
        <v>117</v>
      </c>
      <c r="F48" s="227" t="s">
        <v>174</v>
      </c>
      <c r="G48" s="229">
        <v>1287</v>
      </c>
      <c r="H48" s="228" t="s">
        <v>175</v>
      </c>
    </row>
    <row r="49" spans="1:8" ht="12.75" customHeight="1">
      <c r="A49" s="230"/>
      <c r="B49" s="234"/>
      <c r="C49" s="232"/>
      <c r="D49" s="233"/>
      <c r="E49" s="186"/>
      <c r="F49" s="227"/>
      <c r="G49" s="229"/>
      <c r="H49" s="228"/>
    </row>
    <row r="50" spans="1:8" ht="12.75" customHeight="1">
      <c r="A50" s="230" t="s">
        <v>54</v>
      </c>
      <c r="B50" s="234">
        <v>23</v>
      </c>
      <c r="C50" s="232" t="s">
        <v>104</v>
      </c>
      <c r="D50" s="233" t="s">
        <v>105</v>
      </c>
      <c r="E50" s="185" t="s">
        <v>106</v>
      </c>
      <c r="F50" s="227" t="s">
        <v>107</v>
      </c>
      <c r="G50" s="229" t="s">
        <v>108</v>
      </c>
      <c r="H50" s="228" t="s">
        <v>109</v>
      </c>
    </row>
    <row r="51" spans="1:8" ht="12.75" customHeight="1">
      <c r="A51" s="230"/>
      <c r="B51" s="234"/>
      <c r="C51" s="232"/>
      <c r="D51" s="233"/>
      <c r="E51" s="186"/>
      <c r="F51" s="227"/>
      <c r="G51" s="229"/>
      <c r="H51" s="228"/>
    </row>
    <row r="52" spans="1:8" ht="12.75" customHeight="1">
      <c r="A52" s="230" t="s">
        <v>55</v>
      </c>
      <c r="B52" s="231">
        <v>24</v>
      </c>
      <c r="C52" s="232" t="s">
        <v>115</v>
      </c>
      <c r="D52" s="233" t="s">
        <v>116</v>
      </c>
      <c r="E52" s="185" t="s">
        <v>117</v>
      </c>
      <c r="F52" s="227" t="s">
        <v>118</v>
      </c>
      <c r="G52" s="229" t="s">
        <v>119</v>
      </c>
      <c r="H52" s="228" t="s">
        <v>120</v>
      </c>
    </row>
    <row r="53" spans="1:8" ht="12.75" customHeight="1">
      <c r="A53" s="230"/>
      <c r="B53" s="231"/>
      <c r="C53" s="232"/>
      <c r="D53" s="233"/>
      <c r="E53" s="186"/>
      <c r="F53" s="227"/>
      <c r="G53" s="229"/>
      <c r="H53" s="228"/>
    </row>
    <row r="54" spans="1:8" ht="12.75" customHeight="1">
      <c r="A54" s="230" t="s">
        <v>56</v>
      </c>
      <c r="B54" s="234">
        <v>25</v>
      </c>
      <c r="C54" s="232" t="s">
        <v>130</v>
      </c>
      <c r="D54" s="233" t="s">
        <v>131</v>
      </c>
      <c r="E54" s="185" t="s">
        <v>112</v>
      </c>
      <c r="F54" s="227" t="s">
        <v>113</v>
      </c>
      <c r="G54" s="229" t="s">
        <v>132</v>
      </c>
      <c r="H54" s="228" t="s">
        <v>133</v>
      </c>
    </row>
    <row r="55" spans="1:8" ht="12.75" customHeight="1">
      <c r="A55" s="230"/>
      <c r="B55" s="234"/>
      <c r="C55" s="232"/>
      <c r="D55" s="233"/>
      <c r="E55" s="186"/>
      <c r="F55" s="227"/>
      <c r="G55" s="229"/>
      <c r="H55" s="228"/>
    </row>
    <row r="56" spans="1:8" ht="12.75" customHeight="1">
      <c r="A56" s="230" t="s">
        <v>57</v>
      </c>
      <c r="B56" s="242">
        <v>26</v>
      </c>
      <c r="C56" s="232" t="s">
        <v>274</v>
      </c>
      <c r="D56" s="233" t="s">
        <v>275</v>
      </c>
      <c r="E56" s="185" t="s">
        <v>157</v>
      </c>
      <c r="F56" s="227" t="s">
        <v>276</v>
      </c>
      <c r="G56" s="229" t="s">
        <v>277</v>
      </c>
      <c r="H56" s="228" t="s">
        <v>278</v>
      </c>
    </row>
    <row r="57" spans="1:8" ht="12.75" customHeight="1">
      <c r="A57" s="230"/>
      <c r="B57" s="242"/>
      <c r="C57" s="232"/>
      <c r="D57" s="233"/>
      <c r="E57" s="186"/>
      <c r="F57" s="227"/>
      <c r="G57" s="229"/>
      <c r="H57" s="228"/>
    </row>
    <row r="58" spans="1:8" ht="12.75" customHeight="1">
      <c r="A58" s="230" t="s">
        <v>58</v>
      </c>
      <c r="B58" s="242">
        <v>27</v>
      </c>
      <c r="C58" s="235" t="s">
        <v>279</v>
      </c>
      <c r="D58" s="236" t="s">
        <v>280</v>
      </c>
      <c r="E58" s="240" t="s">
        <v>117</v>
      </c>
      <c r="F58" s="237" t="s">
        <v>281</v>
      </c>
      <c r="G58" s="239"/>
      <c r="H58" s="238" t="s">
        <v>282</v>
      </c>
    </row>
    <row r="59" spans="1:8" ht="12.75" customHeight="1">
      <c r="A59" s="230"/>
      <c r="B59" s="242"/>
      <c r="C59" s="235"/>
      <c r="D59" s="236"/>
      <c r="E59" s="241"/>
      <c r="F59" s="237"/>
      <c r="G59" s="239"/>
      <c r="H59" s="238"/>
    </row>
    <row r="60" spans="1:8" ht="12.75" customHeight="1">
      <c r="A60" s="230" t="s">
        <v>59</v>
      </c>
      <c r="B60" s="231">
        <v>28</v>
      </c>
      <c r="C60" s="232" t="s">
        <v>141</v>
      </c>
      <c r="D60" s="233" t="s">
        <v>311</v>
      </c>
      <c r="E60" s="185" t="s">
        <v>112</v>
      </c>
      <c r="F60" s="227" t="s">
        <v>142</v>
      </c>
      <c r="G60" s="229" t="s">
        <v>143</v>
      </c>
      <c r="H60" s="228" t="s">
        <v>144</v>
      </c>
    </row>
    <row r="61" spans="1:8" ht="12.75" customHeight="1">
      <c r="A61" s="230"/>
      <c r="B61" s="231"/>
      <c r="C61" s="232"/>
      <c r="D61" s="233"/>
      <c r="E61" s="186"/>
      <c r="F61" s="227"/>
      <c r="G61" s="229"/>
      <c r="H61" s="228"/>
    </row>
    <row r="62" spans="1:8" ht="12.75" customHeight="1">
      <c r="A62" s="230" t="s">
        <v>60</v>
      </c>
      <c r="B62" s="231">
        <v>29</v>
      </c>
      <c r="C62" s="232" t="s">
        <v>176</v>
      </c>
      <c r="D62" s="233" t="s">
        <v>312</v>
      </c>
      <c r="E62" s="185" t="s">
        <v>117</v>
      </c>
      <c r="F62" s="227" t="s">
        <v>177</v>
      </c>
      <c r="G62" s="229" t="s">
        <v>178</v>
      </c>
      <c r="H62" s="228" t="s">
        <v>179</v>
      </c>
    </row>
    <row r="63" spans="1:8" ht="12.75" customHeight="1">
      <c r="A63" s="230"/>
      <c r="B63" s="231"/>
      <c r="C63" s="232"/>
      <c r="D63" s="233"/>
      <c r="E63" s="186"/>
      <c r="F63" s="227"/>
      <c r="G63" s="229"/>
      <c r="H63" s="228"/>
    </row>
    <row r="64" spans="1:8" ht="12.75" customHeight="1">
      <c r="A64" s="230" t="s">
        <v>61</v>
      </c>
      <c r="B64" s="231">
        <v>30</v>
      </c>
      <c r="C64" s="235" t="s">
        <v>233</v>
      </c>
      <c r="D64" s="236" t="s">
        <v>313</v>
      </c>
      <c r="E64" s="240" t="s">
        <v>157</v>
      </c>
      <c r="F64" s="237" t="s">
        <v>234</v>
      </c>
      <c r="G64" s="239"/>
      <c r="H64" s="238" t="s">
        <v>235</v>
      </c>
    </row>
    <row r="65" spans="1:8" ht="12.75" customHeight="1">
      <c r="A65" s="230"/>
      <c r="B65" s="231"/>
      <c r="C65" s="235"/>
      <c r="D65" s="236"/>
      <c r="E65" s="241"/>
      <c r="F65" s="237"/>
      <c r="G65" s="239"/>
      <c r="H65" s="238"/>
    </row>
    <row r="66" spans="1:8" ht="12.75" customHeight="1">
      <c r="A66" s="230" t="s">
        <v>62</v>
      </c>
      <c r="B66" s="234">
        <v>31</v>
      </c>
      <c r="C66" s="232" t="s">
        <v>161</v>
      </c>
      <c r="D66" s="233" t="s">
        <v>162</v>
      </c>
      <c r="E66" s="185" t="s">
        <v>163</v>
      </c>
      <c r="F66" s="227" t="s">
        <v>164</v>
      </c>
      <c r="G66" s="229" t="s">
        <v>165</v>
      </c>
      <c r="H66" s="228" t="s">
        <v>166</v>
      </c>
    </row>
    <row r="67" spans="1:8" ht="12.75" customHeight="1">
      <c r="A67" s="230"/>
      <c r="B67" s="234"/>
      <c r="C67" s="232"/>
      <c r="D67" s="233"/>
      <c r="E67" s="186"/>
      <c r="F67" s="227"/>
      <c r="G67" s="229"/>
      <c r="H67" s="228"/>
    </row>
    <row r="68" spans="1:8" ht="12.75" customHeight="1">
      <c r="A68" s="230" t="s">
        <v>63</v>
      </c>
      <c r="B68" s="234">
        <v>32</v>
      </c>
      <c r="C68" s="232" t="s">
        <v>195</v>
      </c>
      <c r="D68" s="233" t="s">
        <v>196</v>
      </c>
      <c r="E68" s="185" t="s">
        <v>191</v>
      </c>
      <c r="F68" s="227" t="s">
        <v>197</v>
      </c>
      <c r="G68" s="229" t="s">
        <v>198</v>
      </c>
      <c r="H68" s="228" t="s">
        <v>199</v>
      </c>
    </row>
    <row r="69" spans="1:8" ht="12.75" customHeight="1">
      <c r="A69" s="230"/>
      <c r="B69" s="234"/>
      <c r="C69" s="232"/>
      <c r="D69" s="233"/>
      <c r="E69" s="186"/>
      <c r="F69" s="227"/>
      <c r="G69" s="229"/>
      <c r="H69" s="228"/>
    </row>
    <row r="70" spans="1:8" ht="12.75" customHeight="1">
      <c r="A70" s="230" t="s">
        <v>64</v>
      </c>
      <c r="B70" s="234">
        <v>33</v>
      </c>
      <c r="C70" s="232" t="s">
        <v>245</v>
      </c>
      <c r="D70" s="233" t="s">
        <v>246</v>
      </c>
      <c r="E70" s="185" t="s">
        <v>157</v>
      </c>
      <c r="F70" s="227" t="s">
        <v>247</v>
      </c>
      <c r="G70" s="229" t="s">
        <v>248</v>
      </c>
      <c r="H70" s="228" t="s">
        <v>249</v>
      </c>
    </row>
    <row r="71" spans="1:8" ht="12.75" customHeight="1">
      <c r="A71" s="230"/>
      <c r="B71" s="234"/>
      <c r="C71" s="232"/>
      <c r="D71" s="233"/>
      <c r="E71" s="186"/>
      <c r="F71" s="227"/>
      <c r="G71" s="229"/>
      <c r="H71" s="228"/>
    </row>
    <row r="72" spans="1:8" ht="12.75" customHeight="1">
      <c r="A72" s="230" t="s">
        <v>65</v>
      </c>
      <c r="B72" s="234">
        <v>34</v>
      </c>
      <c r="C72" s="232" t="s">
        <v>167</v>
      </c>
      <c r="D72" s="233" t="s">
        <v>168</v>
      </c>
      <c r="E72" s="185" t="s">
        <v>169</v>
      </c>
      <c r="F72" s="227" t="s">
        <v>170</v>
      </c>
      <c r="G72" s="229" t="s">
        <v>171</v>
      </c>
      <c r="H72" s="228" t="s">
        <v>306</v>
      </c>
    </row>
    <row r="73" spans="1:8" ht="12.75" customHeight="1">
      <c r="A73" s="230"/>
      <c r="B73" s="234"/>
      <c r="C73" s="232"/>
      <c r="D73" s="233"/>
      <c r="E73" s="186"/>
      <c r="F73" s="227"/>
      <c r="G73" s="229"/>
      <c r="H73" s="228"/>
    </row>
    <row r="74" spans="1:8" ht="12.75" customHeight="1">
      <c r="A74" s="230" t="s">
        <v>66</v>
      </c>
      <c r="B74" s="242">
        <v>35</v>
      </c>
      <c r="C74" s="232" t="s">
        <v>254</v>
      </c>
      <c r="D74" s="233" t="s">
        <v>255</v>
      </c>
      <c r="E74" s="185" t="s">
        <v>112</v>
      </c>
      <c r="F74" s="227" t="s">
        <v>256</v>
      </c>
      <c r="G74" s="229"/>
      <c r="H74" s="228" t="s">
        <v>257</v>
      </c>
    </row>
    <row r="75" spans="1:8" ht="12.75" customHeight="1">
      <c r="A75" s="230"/>
      <c r="B75" s="242"/>
      <c r="C75" s="232"/>
      <c r="D75" s="233"/>
      <c r="E75" s="186"/>
      <c r="F75" s="227"/>
      <c r="G75" s="229"/>
      <c r="H75" s="228"/>
    </row>
    <row r="76" spans="1:8" ht="12.75" customHeight="1">
      <c r="A76" s="230" t="s">
        <v>67</v>
      </c>
      <c r="B76" s="231">
        <v>36</v>
      </c>
      <c r="C76" s="235" t="s">
        <v>231</v>
      </c>
      <c r="D76" s="236" t="s">
        <v>314</v>
      </c>
      <c r="E76" s="240" t="s">
        <v>169</v>
      </c>
      <c r="F76" s="237" t="s">
        <v>204</v>
      </c>
      <c r="G76" s="239"/>
      <c r="H76" s="238" t="s">
        <v>232</v>
      </c>
    </row>
    <row r="77" spans="1:8" ht="12.75" customHeight="1">
      <c r="A77" s="230"/>
      <c r="B77" s="231"/>
      <c r="C77" s="235"/>
      <c r="D77" s="236"/>
      <c r="E77" s="241"/>
      <c r="F77" s="237"/>
      <c r="G77" s="239"/>
      <c r="H77" s="238"/>
    </row>
    <row r="78" spans="1:8" ht="12.75" customHeight="1">
      <c r="A78" s="230" t="s">
        <v>68</v>
      </c>
      <c r="B78" s="234">
        <v>37</v>
      </c>
      <c r="C78" s="235" t="s">
        <v>224</v>
      </c>
      <c r="D78" s="236" t="s">
        <v>225</v>
      </c>
      <c r="E78" s="240" t="s">
        <v>208</v>
      </c>
      <c r="F78" s="237" t="s">
        <v>226</v>
      </c>
      <c r="G78" s="239">
        <v>17243</v>
      </c>
      <c r="H78" s="238" t="s">
        <v>227</v>
      </c>
    </row>
    <row r="79" spans="1:8" ht="12.75" customHeight="1">
      <c r="A79" s="230"/>
      <c r="B79" s="234"/>
      <c r="C79" s="235"/>
      <c r="D79" s="236"/>
      <c r="E79" s="241"/>
      <c r="F79" s="237"/>
      <c r="G79" s="239"/>
      <c r="H79" s="238"/>
    </row>
    <row r="80" spans="1:8" ht="12.75" customHeight="1">
      <c r="A80" s="230" t="s">
        <v>69</v>
      </c>
      <c r="B80" s="234">
        <v>38</v>
      </c>
      <c r="C80" s="232" t="s">
        <v>180</v>
      </c>
      <c r="D80" s="233" t="s">
        <v>181</v>
      </c>
      <c r="E80" s="185" t="s">
        <v>163</v>
      </c>
      <c r="F80" s="227" t="s">
        <v>182</v>
      </c>
      <c r="G80" s="229" t="s">
        <v>183</v>
      </c>
      <c r="H80" s="228" t="s">
        <v>184</v>
      </c>
    </row>
    <row r="81" spans="1:8" ht="12.75" customHeight="1">
      <c r="A81" s="230"/>
      <c r="B81" s="234"/>
      <c r="C81" s="232"/>
      <c r="D81" s="233"/>
      <c r="E81" s="186"/>
      <c r="F81" s="227"/>
      <c r="G81" s="229"/>
      <c r="H81" s="228"/>
    </row>
    <row r="82" spans="1:8" ht="12.75" customHeight="1">
      <c r="A82" s="230" t="s">
        <v>70</v>
      </c>
      <c r="B82" s="242">
        <v>39</v>
      </c>
      <c r="C82" s="235" t="s">
        <v>258</v>
      </c>
      <c r="D82" s="236" t="s">
        <v>259</v>
      </c>
      <c r="E82" s="240" t="s">
        <v>264</v>
      </c>
      <c r="F82" s="237" t="s">
        <v>260</v>
      </c>
      <c r="G82" s="239"/>
      <c r="H82" s="238" t="s">
        <v>261</v>
      </c>
    </row>
    <row r="83" spans="1:8" ht="12.75" customHeight="1">
      <c r="A83" s="230"/>
      <c r="B83" s="242"/>
      <c r="C83" s="235"/>
      <c r="D83" s="236"/>
      <c r="E83" s="241"/>
      <c r="F83" s="237"/>
      <c r="G83" s="239"/>
      <c r="H83" s="238"/>
    </row>
    <row r="84" spans="1:8" ht="12.75" customHeight="1">
      <c r="A84" s="230" t="s">
        <v>71</v>
      </c>
      <c r="B84" s="234">
        <v>40</v>
      </c>
      <c r="C84" s="235" t="s">
        <v>219</v>
      </c>
      <c r="D84" s="236" t="s">
        <v>220</v>
      </c>
      <c r="E84" s="240" t="s">
        <v>163</v>
      </c>
      <c r="F84" s="237" t="s">
        <v>221</v>
      </c>
      <c r="G84" s="248" t="s">
        <v>222</v>
      </c>
      <c r="H84" s="238" t="s">
        <v>223</v>
      </c>
    </row>
    <row r="85" spans="1:8" ht="12.75" customHeight="1">
      <c r="A85" s="230"/>
      <c r="B85" s="234"/>
      <c r="C85" s="235"/>
      <c r="D85" s="236"/>
      <c r="E85" s="241"/>
      <c r="F85" s="237"/>
      <c r="G85" s="248"/>
      <c r="H85" s="238"/>
    </row>
    <row r="86" spans="1:8" ht="12.75" customHeight="1">
      <c r="A86" s="230" t="s">
        <v>72</v>
      </c>
      <c r="B86" s="231">
        <v>41</v>
      </c>
      <c r="C86" s="235" t="s">
        <v>212</v>
      </c>
      <c r="D86" s="236" t="s">
        <v>315</v>
      </c>
      <c r="E86" s="240" t="s">
        <v>117</v>
      </c>
      <c r="F86" s="237" t="s">
        <v>213</v>
      </c>
      <c r="G86" s="239" t="s">
        <v>132</v>
      </c>
      <c r="H86" s="238" t="s">
        <v>214</v>
      </c>
    </row>
    <row r="87" spans="1:8" ht="12.75" customHeight="1">
      <c r="A87" s="230"/>
      <c r="B87" s="231"/>
      <c r="C87" s="235"/>
      <c r="D87" s="236"/>
      <c r="E87" s="241"/>
      <c r="F87" s="237"/>
      <c r="G87" s="239"/>
      <c r="H87" s="238"/>
    </row>
    <row r="88" spans="1:8" ht="12.75" customHeight="1">
      <c r="A88" s="230" t="s">
        <v>73</v>
      </c>
      <c r="B88" s="234">
        <v>42</v>
      </c>
      <c r="C88" s="232" t="s">
        <v>238</v>
      </c>
      <c r="D88" s="233" t="s">
        <v>239</v>
      </c>
      <c r="E88" s="185" t="s">
        <v>112</v>
      </c>
      <c r="F88" s="227" t="s">
        <v>240</v>
      </c>
      <c r="G88" s="229">
        <v>1337</v>
      </c>
      <c r="H88" s="228" t="s">
        <v>307</v>
      </c>
    </row>
    <row r="89" spans="1:8" ht="12.75" customHeight="1" thickBot="1">
      <c r="A89" s="249"/>
      <c r="B89" s="250"/>
      <c r="C89" s="251"/>
      <c r="D89" s="252"/>
      <c r="E89" s="225"/>
      <c r="F89" s="253"/>
      <c r="G89" s="254"/>
      <c r="H89" s="255"/>
    </row>
    <row r="90" spans="1:8" ht="12.75" customHeight="1" hidden="1">
      <c r="A90" s="256"/>
      <c r="B90" s="258"/>
      <c r="C90" s="259"/>
      <c r="D90" s="260"/>
      <c r="E90" s="269"/>
      <c r="F90" s="262"/>
      <c r="G90" s="264"/>
      <c r="H90" s="259"/>
    </row>
    <row r="91" spans="1:8" ht="12.75" customHeight="1" hidden="1">
      <c r="A91" s="257"/>
      <c r="B91" s="242"/>
      <c r="C91" s="245"/>
      <c r="D91" s="261"/>
      <c r="E91" s="270"/>
      <c r="F91" s="263"/>
      <c r="G91" s="265"/>
      <c r="H91" s="266"/>
    </row>
    <row r="92" spans="1:8" ht="12.75" customHeight="1" hidden="1">
      <c r="A92" s="257"/>
      <c r="B92" s="242"/>
      <c r="C92" s="267"/>
      <c r="D92" s="257"/>
      <c r="E92" s="271"/>
      <c r="F92" s="268"/>
      <c r="G92" s="265"/>
      <c r="H92" s="257"/>
    </row>
    <row r="93" spans="1:8" ht="12.75" customHeight="1" hidden="1">
      <c r="A93" s="257"/>
      <c r="B93" s="242"/>
      <c r="C93" s="267"/>
      <c r="D93" s="257"/>
      <c r="E93" s="270"/>
      <c r="F93" s="263"/>
      <c r="G93" s="265"/>
      <c r="H93" s="257"/>
    </row>
    <row r="94" spans="1:8" ht="12.75" customHeight="1" hidden="1">
      <c r="A94" s="257"/>
      <c r="B94" s="242"/>
      <c r="C94" s="267"/>
      <c r="D94" s="257"/>
      <c r="E94" s="271"/>
      <c r="F94" s="268"/>
      <c r="G94" s="265"/>
      <c r="H94" s="257"/>
    </row>
    <row r="95" spans="1:8" ht="12.75" customHeight="1" hidden="1">
      <c r="A95" s="257"/>
      <c r="B95" s="242"/>
      <c r="C95" s="267"/>
      <c r="D95" s="257"/>
      <c r="E95" s="270"/>
      <c r="F95" s="263"/>
      <c r="G95" s="265"/>
      <c r="H95" s="257"/>
    </row>
    <row r="96" spans="1:8" ht="12.75" customHeight="1" hidden="1">
      <c r="A96" s="257"/>
      <c r="B96" s="242"/>
      <c r="C96" s="267"/>
      <c r="D96" s="257"/>
      <c r="E96" s="271"/>
      <c r="F96" s="268"/>
      <c r="G96" s="265"/>
      <c r="H96" s="257"/>
    </row>
    <row r="97" spans="1:8" ht="12.75" customHeight="1" hidden="1">
      <c r="A97" s="257"/>
      <c r="B97" s="242"/>
      <c r="C97" s="267"/>
      <c r="D97" s="257"/>
      <c r="E97" s="270"/>
      <c r="F97" s="263"/>
      <c r="G97" s="265"/>
      <c r="H97" s="257"/>
    </row>
    <row r="98" spans="1:8" ht="12.75" customHeight="1" hidden="1">
      <c r="A98" s="257"/>
      <c r="B98" s="242"/>
      <c r="C98" s="267"/>
      <c r="D98" s="257"/>
      <c r="E98" s="271"/>
      <c r="F98" s="268"/>
      <c r="G98" s="265"/>
      <c r="H98" s="257"/>
    </row>
    <row r="99" spans="1:8" ht="12.75" customHeight="1" hidden="1">
      <c r="A99" s="257"/>
      <c r="B99" s="242"/>
      <c r="C99" s="267"/>
      <c r="D99" s="257"/>
      <c r="E99" s="270"/>
      <c r="F99" s="263"/>
      <c r="G99" s="265"/>
      <c r="H99" s="257"/>
    </row>
    <row r="100" spans="1:8" ht="12.75" customHeight="1" hidden="1">
      <c r="A100" s="257"/>
      <c r="B100" s="242"/>
      <c r="C100" s="267"/>
      <c r="D100" s="257"/>
      <c r="E100" s="271"/>
      <c r="F100" s="268"/>
      <c r="G100" s="265"/>
      <c r="H100" s="257"/>
    </row>
    <row r="101" spans="1:8" ht="12.75" customHeight="1" hidden="1">
      <c r="A101" s="257"/>
      <c r="B101" s="242"/>
      <c r="C101" s="267"/>
      <c r="D101" s="257"/>
      <c r="E101" s="270"/>
      <c r="F101" s="263"/>
      <c r="G101" s="265"/>
      <c r="H101" s="257"/>
    </row>
    <row r="102" spans="1:8" ht="12.75" customHeight="1" hidden="1">
      <c r="A102" s="257"/>
      <c r="B102" s="242"/>
      <c r="C102" s="267"/>
      <c r="D102" s="257"/>
      <c r="E102" s="271"/>
      <c r="F102" s="268"/>
      <c r="G102" s="265"/>
      <c r="H102" s="257"/>
    </row>
    <row r="103" spans="1:8" ht="12.75" customHeight="1" hidden="1">
      <c r="A103" s="257"/>
      <c r="B103" s="242"/>
      <c r="C103" s="267"/>
      <c r="D103" s="257"/>
      <c r="E103" s="270"/>
      <c r="F103" s="263"/>
      <c r="G103" s="265"/>
      <c r="H103" s="257"/>
    </row>
    <row r="104" spans="1:8" ht="12.75" customHeight="1" hidden="1">
      <c r="A104" s="257"/>
      <c r="B104" s="242"/>
      <c r="C104" s="267"/>
      <c r="D104" s="257"/>
      <c r="E104" s="271"/>
      <c r="F104" s="268"/>
      <c r="G104" s="265"/>
      <c r="H104" s="257"/>
    </row>
    <row r="105" spans="1:8" ht="12.75" customHeight="1" hidden="1">
      <c r="A105" s="257"/>
      <c r="B105" s="242"/>
      <c r="C105" s="267"/>
      <c r="D105" s="257"/>
      <c r="E105" s="270"/>
      <c r="F105" s="263"/>
      <c r="G105" s="265"/>
      <c r="H105" s="257"/>
    </row>
    <row r="106" spans="1:8" ht="12.75" customHeight="1" hidden="1">
      <c r="A106" s="257"/>
      <c r="B106" s="242"/>
      <c r="C106" s="232"/>
      <c r="D106" s="233"/>
      <c r="E106" s="185"/>
      <c r="F106" s="227"/>
      <c r="G106" s="233"/>
      <c r="H106" s="232"/>
    </row>
    <row r="107" spans="1:8" ht="12.75" customHeight="1" hidden="1">
      <c r="A107" s="257"/>
      <c r="B107" s="242"/>
      <c r="C107" s="232"/>
      <c r="D107" s="233"/>
      <c r="E107" s="186"/>
      <c r="F107" s="227"/>
      <c r="G107" s="233"/>
      <c r="H107" s="232"/>
    </row>
    <row r="108" spans="1:8" ht="12.75" customHeight="1" hidden="1">
      <c r="A108" s="257"/>
      <c r="B108" s="242"/>
      <c r="C108" s="232"/>
      <c r="D108" s="272"/>
      <c r="E108" s="185"/>
      <c r="F108" s="227"/>
      <c r="G108" s="233"/>
      <c r="H108" s="232"/>
    </row>
    <row r="109" spans="1:8" ht="12.75" customHeight="1" hidden="1">
      <c r="A109" s="257"/>
      <c r="B109" s="242"/>
      <c r="C109" s="232"/>
      <c r="D109" s="272"/>
      <c r="E109" s="186"/>
      <c r="F109" s="227"/>
      <c r="G109" s="233"/>
      <c r="H109" s="232"/>
    </row>
    <row r="110" spans="1:8" ht="12.75" customHeight="1" hidden="1">
      <c r="A110" s="257"/>
      <c r="B110" s="242"/>
      <c r="C110" s="232"/>
      <c r="D110" s="233"/>
      <c r="E110" s="185"/>
      <c r="F110" s="227"/>
      <c r="G110" s="233"/>
      <c r="H110" s="232"/>
    </row>
    <row r="111" spans="1:8" ht="12.75" customHeight="1" hidden="1">
      <c r="A111" s="257"/>
      <c r="B111" s="242"/>
      <c r="C111" s="232"/>
      <c r="D111" s="233"/>
      <c r="E111" s="186"/>
      <c r="F111" s="227"/>
      <c r="G111" s="233"/>
      <c r="H111" s="232"/>
    </row>
    <row r="112" spans="1:8" ht="12.75" customHeight="1" hidden="1">
      <c r="A112" s="257"/>
      <c r="B112" s="242"/>
      <c r="C112" s="245"/>
      <c r="D112" s="246"/>
      <c r="E112" s="185"/>
      <c r="F112" s="227"/>
      <c r="G112" s="233"/>
      <c r="H112" s="232"/>
    </row>
    <row r="113" spans="1:8" ht="12.75" customHeight="1" hidden="1">
      <c r="A113" s="257"/>
      <c r="B113" s="242"/>
      <c r="C113" s="245"/>
      <c r="D113" s="273"/>
      <c r="E113" s="186"/>
      <c r="F113" s="227"/>
      <c r="G113" s="233"/>
      <c r="H113" s="232"/>
    </row>
    <row r="114" spans="1:8" ht="12.75" customHeight="1" hidden="1">
      <c r="A114" s="257"/>
      <c r="B114" s="242"/>
      <c r="C114" s="232"/>
      <c r="D114" s="233"/>
      <c r="E114" s="185"/>
      <c r="F114" s="227"/>
      <c r="G114" s="233"/>
      <c r="H114" s="232"/>
    </row>
    <row r="115" spans="1:8" ht="12.75" customHeight="1" hidden="1">
      <c r="A115" s="257"/>
      <c r="B115" s="242"/>
      <c r="C115" s="232"/>
      <c r="D115" s="233"/>
      <c r="E115" s="186"/>
      <c r="F115" s="227"/>
      <c r="G115" s="233"/>
      <c r="H115" s="232"/>
    </row>
    <row r="116" spans="1:8" ht="12.75" customHeight="1" hidden="1">
      <c r="A116" s="257"/>
      <c r="B116" s="242"/>
      <c r="C116" s="232"/>
      <c r="D116" s="233"/>
      <c r="E116" s="185"/>
      <c r="F116" s="227"/>
      <c r="G116" s="233"/>
      <c r="H116" s="232"/>
    </row>
    <row r="117" spans="1:8" ht="12.75" customHeight="1" hidden="1">
      <c r="A117" s="257"/>
      <c r="B117" s="242"/>
      <c r="C117" s="232"/>
      <c r="D117" s="233"/>
      <c r="E117" s="186"/>
      <c r="F117" s="227"/>
      <c r="G117" s="233"/>
      <c r="H117" s="232"/>
    </row>
    <row r="118" spans="1:8" ht="12.75" customHeight="1" hidden="1">
      <c r="A118" s="257"/>
      <c r="B118" s="242"/>
      <c r="C118" s="245"/>
      <c r="D118" s="246"/>
      <c r="E118" s="185"/>
      <c r="F118" s="227"/>
      <c r="G118" s="233"/>
      <c r="H118" s="232"/>
    </row>
    <row r="119" spans="1:8" ht="12.75" customHeight="1" hidden="1">
      <c r="A119" s="257"/>
      <c r="B119" s="242"/>
      <c r="C119" s="245"/>
      <c r="D119" s="273"/>
      <c r="E119" s="186"/>
      <c r="F119" s="227"/>
      <c r="G119" s="233"/>
      <c r="H119" s="232"/>
    </row>
    <row r="120" spans="1:8" ht="12.75" customHeight="1" hidden="1">
      <c r="A120" s="257"/>
      <c r="B120" s="242"/>
      <c r="C120" s="232"/>
      <c r="D120" s="233"/>
      <c r="E120" s="185"/>
      <c r="F120" s="227"/>
      <c r="G120" s="233"/>
      <c r="H120" s="232"/>
    </row>
    <row r="121" spans="1:8" ht="12.75" customHeight="1" hidden="1">
      <c r="A121" s="257"/>
      <c r="B121" s="242"/>
      <c r="C121" s="232"/>
      <c r="D121" s="233"/>
      <c r="E121" s="186"/>
      <c r="F121" s="227"/>
      <c r="G121" s="233"/>
      <c r="H121" s="232"/>
    </row>
    <row r="122" spans="1:8" ht="12.75" customHeight="1" hidden="1">
      <c r="A122" s="257"/>
      <c r="B122" s="242"/>
      <c r="C122" s="232"/>
      <c r="D122" s="233"/>
      <c r="E122" s="185"/>
      <c r="F122" s="227"/>
      <c r="G122" s="233"/>
      <c r="H122" s="232"/>
    </row>
    <row r="123" spans="1:8" ht="12.75" customHeight="1" hidden="1">
      <c r="A123" s="257"/>
      <c r="B123" s="242"/>
      <c r="C123" s="232"/>
      <c r="D123" s="233"/>
      <c r="E123" s="186"/>
      <c r="F123" s="227"/>
      <c r="G123" s="233"/>
      <c r="H123" s="232"/>
    </row>
    <row r="124" spans="1:8" ht="12.75" customHeight="1" hidden="1">
      <c r="A124" s="257"/>
      <c r="B124" s="242"/>
      <c r="C124" s="232"/>
      <c r="D124" s="233"/>
      <c r="E124" s="185"/>
      <c r="F124" s="227"/>
      <c r="G124" s="233"/>
      <c r="H124" s="232"/>
    </row>
    <row r="125" spans="1:8" ht="12.75" customHeight="1" hidden="1">
      <c r="A125" s="257"/>
      <c r="B125" s="242"/>
      <c r="C125" s="232"/>
      <c r="D125" s="233"/>
      <c r="E125" s="186"/>
      <c r="F125" s="227"/>
      <c r="G125" s="233"/>
      <c r="H125" s="232"/>
    </row>
    <row r="126" spans="1:8" ht="12.75" customHeight="1" hidden="1">
      <c r="A126" s="257"/>
      <c r="B126" s="242"/>
      <c r="C126" s="267"/>
      <c r="D126" s="257"/>
      <c r="E126" s="271"/>
      <c r="F126" s="268"/>
      <c r="G126" s="265"/>
      <c r="H126" s="257"/>
    </row>
    <row r="127" spans="1:8" ht="12.75" customHeight="1" hidden="1">
      <c r="A127" s="257"/>
      <c r="B127" s="242"/>
      <c r="C127" s="267"/>
      <c r="D127" s="257"/>
      <c r="E127" s="270"/>
      <c r="F127" s="263"/>
      <c r="G127" s="265"/>
      <c r="H127" s="257"/>
    </row>
    <row r="128" spans="1:8" ht="12.75" customHeight="1" hidden="1">
      <c r="A128" s="257"/>
      <c r="B128" s="242"/>
      <c r="C128" s="267"/>
      <c r="D128" s="257"/>
      <c r="E128" s="271"/>
      <c r="F128" s="268"/>
      <c r="G128" s="265"/>
      <c r="H128" s="257"/>
    </row>
    <row r="129" spans="1:8" ht="12.75" customHeight="1" hidden="1">
      <c r="A129" s="257"/>
      <c r="B129" s="242"/>
      <c r="C129" s="267"/>
      <c r="D129" s="257"/>
      <c r="E129" s="270"/>
      <c r="F129" s="263"/>
      <c r="G129" s="265"/>
      <c r="H129" s="257"/>
    </row>
    <row r="130" spans="1:8" ht="12.75" hidden="1">
      <c r="A130" s="257"/>
      <c r="B130" s="242"/>
      <c r="C130" s="267"/>
      <c r="D130" s="257"/>
      <c r="E130" s="271"/>
      <c r="F130" s="268"/>
      <c r="G130" s="265"/>
      <c r="H130" s="257"/>
    </row>
    <row r="131" spans="1:8" ht="12.75" hidden="1">
      <c r="A131" s="257"/>
      <c r="B131" s="242"/>
      <c r="C131" s="267"/>
      <c r="D131" s="257"/>
      <c r="E131" s="270"/>
      <c r="F131" s="263"/>
      <c r="G131" s="265"/>
      <c r="H131" s="257"/>
    </row>
    <row r="132" spans="1:8" ht="12.75" hidden="1">
      <c r="A132" s="257"/>
      <c r="B132" s="242"/>
      <c r="C132" s="232"/>
      <c r="D132" s="233"/>
      <c r="E132" s="185"/>
      <c r="F132" s="227"/>
      <c r="G132" s="233"/>
      <c r="H132" s="232"/>
    </row>
    <row r="133" spans="1:8" ht="12.75" hidden="1">
      <c r="A133" s="257"/>
      <c r="B133" s="242"/>
      <c r="C133" s="232"/>
      <c r="D133" s="233"/>
      <c r="E133" s="186"/>
      <c r="F133" s="227"/>
      <c r="G133" s="233"/>
      <c r="H133" s="232"/>
    </row>
    <row r="134" spans="1:7" ht="45" customHeight="1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31.5" customHeight="1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E30:E31"/>
    <mergeCell ref="E32:E33"/>
    <mergeCell ref="E34:E35"/>
    <mergeCell ref="E42:E43"/>
    <mergeCell ref="E44:E45"/>
    <mergeCell ref="E46:E47"/>
    <mergeCell ref="E36:E37"/>
    <mergeCell ref="E14:E15"/>
    <mergeCell ref="E16:E17"/>
    <mergeCell ref="E18:E19"/>
    <mergeCell ref="E20:E21"/>
    <mergeCell ref="E22:E23"/>
    <mergeCell ref="E24:E25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28:E129"/>
    <mergeCell ref="A130:A131"/>
    <mergeCell ref="B130:B131"/>
    <mergeCell ref="C130:C131"/>
    <mergeCell ref="D130:D131"/>
    <mergeCell ref="F130:F131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6:E127"/>
    <mergeCell ref="E124:E125"/>
    <mergeCell ref="A126:A127"/>
    <mergeCell ref="B126:B127"/>
    <mergeCell ref="C126:C127"/>
    <mergeCell ref="D126:D127"/>
    <mergeCell ref="F126:F127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2:E123"/>
    <mergeCell ref="E120:E121"/>
    <mergeCell ref="A122:A123"/>
    <mergeCell ref="B122:B123"/>
    <mergeCell ref="C122:C123"/>
    <mergeCell ref="D122:D123"/>
    <mergeCell ref="F122:F123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18:E119"/>
    <mergeCell ref="E116:E117"/>
    <mergeCell ref="A118:A119"/>
    <mergeCell ref="B118:B119"/>
    <mergeCell ref="C118:C119"/>
    <mergeCell ref="D118:D119"/>
    <mergeCell ref="F118:F119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4:E115"/>
    <mergeCell ref="E112:E113"/>
    <mergeCell ref="A114:A115"/>
    <mergeCell ref="B114:B115"/>
    <mergeCell ref="C114:C115"/>
    <mergeCell ref="D114:D115"/>
    <mergeCell ref="F114:F115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0:E111"/>
    <mergeCell ref="E108:E109"/>
    <mergeCell ref="A110:A111"/>
    <mergeCell ref="B110:B111"/>
    <mergeCell ref="C110:C111"/>
    <mergeCell ref="D110:D111"/>
    <mergeCell ref="F110:F111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06:E107"/>
    <mergeCell ref="E104:E105"/>
    <mergeCell ref="A106:A107"/>
    <mergeCell ref="B106:B107"/>
    <mergeCell ref="C106:C107"/>
    <mergeCell ref="D106:D107"/>
    <mergeCell ref="F106:F107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2:E103"/>
    <mergeCell ref="E100:E101"/>
    <mergeCell ref="A102:A103"/>
    <mergeCell ref="B102:B103"/>
    <mergeCell ref="C102:C103"/>
    <mergeCell ref="D102:D103"/>
    <mergeCell ref="F102:F103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98:E99"/>
    <mergeCell ref="E96:E97"/>
    <mergeCell ref="A98:A99"/>
    <mergeCell ref="B98:B99"/>
    <mergeCell ref="C98:C99"/>
    <mergeCell ref="D98:D99"/>
    <mergeCell ref="F98:F99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4:E95"/>
    <mergeCell ref="E92:E93"/>
    <mergeCell ref="A94:A95"/>
    <mergeCell ref="B94:B95"/>
    <mergeCell ref="C94:C95"/>
    <mergeCell ref="D94:D95"/>
    <mergeCell ref="F94:F95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0:E91"/>
    <mergeCell ref="E88:E89"/>
    <mergeCell ref="A90:A91"/>
    <mergeCell ref="B90:B91"/>
    <mergeCell ref="C90:C91"/>
    <mergeCell ref="D90:D91"/>
    <mergeCell ref="F90:F91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86:E87"/>
    <mergeCell ref="E84:E85"/>
    <mergeCell ref="A86:A87"/>
    <mergeCell ref="B86:B87"/>
    <mergeCell ref="C86:C87"/>
    <mergeCell ref="D86:D87"/>
    <mergeCell ref="F86:F87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2:E83"/>
    <mergeCell ref="E80:E81"/>
    <mergeCell ref="A82:A83"/>
    <mergeCell ref="B82:B83"/>
    <mergeCell ref="C82:C83"/>
    <mergeCell ref="D82:D83"/>
    <mergeCell ref="F82:F83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78:E79"/>
    <mergeCell ref="E76:E77"/>
    <mergeCell ref="A78:A79"/>
    <mergeCell ref="B78:B79"/>
    <mergeCell ref="C78:C79"/>
    <mergeCell ref="D78:D79"/>
    <mergeCell ref="F78:F79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4:E75"/>
    <mergeCell ref="E72:E73"/>
    <mergeCell ref="A74:A75"/>
    <mergeCell ref="B74:B75"/>
    <mergeCell ref="C74:C75"/>
    <mergeCell ref="D74:D75"/>
    <mergeCell ref="F74:F75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0:E71"/>
    <mergeCell ref="A70:A71"/>
    <mergeCell ref="B70:B71"/>
    <mergeCell ref="C70:C71"/>
    <mergeCell ref="D70:D71"/>
    <mergeCell ref="F70:F71"/>
    <mergeCell ref="G70:G71"/>
    <mergeCell ref="B4:B5"/>
    <mergeCell ref="C4:C5"/>
    <mergeCell ref="D4:D5"/>
    <mergeCell ref="D8:D9"/>
    <mergeCell ref="D12:D13"/>
    <mergeCell ref="G6:G7"/>
    <mergeCell ref="G8:G9"/>
    <mergeCell ref="G10:G11"/>
    <mergeCell ref="E12:E13"/>
    <mergeCell ref="A68:A69"/>
    <mergeCell ref="B68:B69"/>
    <mergeCell ref="C68:C69"/>
    <mergeCell ref="D68:D69"/>
    <mergeCell ref="F68:F69"/>
    <mergeCell ref="H68:H69"/>
    <mergeCell ref="G68:G69"/>
    <mergeCell ref="E68:E69"/>
    <mergeCell ref="A66:A67"/>
    <mergeCell ref="B66:B67"/>
    <mergeCell ref="C66:C67"/>
    <mergeCell ref="D66:D67"/>
    <mergeCell ref="F66:F67"/>
    <mergeCell ref="H66:H67"/>
    <mergeCell ref="G66:G67"/>
    <mergeCell ref="E66:E67"/>
    <mergeCell ref="A64:A65"/>
    <mergeCell ref="B64:B65"/>
    <mergeCell ref="C64:C65"/>
    <mergeCell ref="D64:D65"/>
    <mergeCell ref="F64:F65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E62:E63"/>
    <mergeCell ref="A60:A61"/>
    <mergeCell ref="B60:B61"/>
    <mergeCell ref="C60:C61"/>
    <mergeCell ref="D60:D61"/>
    <mergeCell ref="F60:F61"/>
    <mergeCell ref="H60:H61"/>
    <mergeCell ref="G60:G61"/>
    <mergeCell ref="E60:E61"/>
    <mergeCell ref="A58:A59"/>
    <mergeCell ref="B58:B59"/>
    <mergeCell ref="C58:C59"/>
    <mergeCell ref="D58:D59"/>
    <mergeCell ref="F58:F59"/>
    <mergeCell ref="H58:H59"/>
    <mergeCell ref="G58:G59"/>
    <mergeCell ref="E58:E59"/>
    <mergeCell ref="A56:A57"/>
    <mergeCell ref="B56:B57"/>
    <mergeCell ref="C56:C57"/>
    <mergeCell ref="D56:D57"/>
    <mergeCell ref="F56:F57"/>
    <mergeCell ref="H56:H57"/>
    <mergeCell ref="G56:G57"/>
    <mergeCell ref="E56:E57"/>
    <mergeCell ref="A54:A55"/>
    <mergeCell ref="B54:B55"/>
    <mergeCell ref="C54:C55"/>
    <mergeCell ref="D54:D55"/>
    <mergeCell ref="F54:F55"/>
    <mergeCell ref="H54:H55"/>
    <mergeCell ref="G54:G55"/>
    <mergeCell ref="E54:E55"/>
    <mergeCell ref="A52:A53"/>
    <mergeCell ref="B52:B53"/>
    <mergeCell ref="C52:C53"/>
    <mergeCell ref="D52:D53"/>
    <mergeCell ref="F52:F53"/>
    <mergeCell ref="H52:H53"/>
    <mergeCell ref="G52:G53"/>
    <mergeCell ref="E52:E53"/>
    <mergeCell ref="A50:A51"/>
    <mergeCell ref="B50:B51"/>
    <mergeCell ref="C50:C51"/>
    <mergeCell ref="D50:D51"/>
    <mergeCell ref="F50:F51"/>
    <mergeCell ref="H50:H51"/>
    <mergeCell ref="G50:G51"/>
    <mergeCell ref="E50:E51"/>
    <mergeCell ref="A48:A49"/>
    <mergeCell ref="B48:B49"/>
    <mergeCell ref="C48:C49"/>
    <mergeCell ref="D48:D49"/>
    <mergeCell ref="F48:F49"/>
    <mergeCell ref="H48:H49"/>
    <mergeCell ref="G48:G49"/>
    <mergeCell ref="E48:E49"/>
    <mergeCell ref="A46:A47"/>
    <mergeCell ref="B46:B47"/>
    <mergeCell ref="C46:C47"/>
    <mergeCell ref="D46:D47"/>
    <mergeCell ref="F46:F47"/>
    <mergeCell ref="H46:H47"/>
    <mergeCell ref="G46:G47"/>
    <mergeCell ref="A44:A45"/>
    <mergeCell ref="B44:B45"/>
    <mergeCell ref="C44:C45"/>
    <mergeCell ref="D44:D45"/>
    <mergeCell ref="F44:F45"/>
    <mergeCell ref="H44:H45"/>
    <mergeCell ref="G44:G45"/>
    <mergeCell ref="A42:A43"/>
    <mergeCell ref="B42:B43"/>
    <mergeCell ref="C42:C43"/>
    <mergeCell ref="D42:D43"/>
    <mergeCell ref="F42:F43"/>
    <mergeCell ref="H42:H43"/>
    <mergeCell ref="G42:G43"/>
    <mergeCell ref="B34:B35"/>
    <mergeCell ref="B36:B37"/>
    <mergeCell ref="B38:B39"/>
    <mergeCell ref="B40:B41"/>
    <mergeCell ref="A34:A35"/>
    <mergeCell ref="A36:A37"/>
    <mergeCell ref="A38:A39"/>
    <mergeCell ref="A40:A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E6:E7"/>
    <mergeCell ref="E8:E9"/>
    <mergeCell ref="E10:E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18:F19"/>
    <mergeCell ref="H18:H19"/>
    <mergeCell ref="F20:F21"/>
    <mergeCell ref="H20:H21"/>
    <mergeCell ref="G18:G19"/>
    <mergeCell ref="G20:G21"/>
    <mergeCell ref="A22:A23"/>
    <mergeCell ref="B22:B23"/>
    <mergeCell ref="C22:C23"/>
    <mergeCell ref="D22:D23"/>
    <mergeCell ref="G22:G23"/>
    <mergeCell ref="G24:G25"/>
    <mergeCell ref="F22:F23"/>
    <mergeCell ref="D24:D25"/>
    <mergeCell ref="H22:H23"/>
    <mergeCell ref="F24:F25"/>
    <mergeCell ref="H24:H25"/>
    <mergeCell ref="A24:A25"/>
    <mergeCell ref="B24:B25"/>
    <mergeCell ref="A26:A27"/>
    <mergeCell ref="B26:B27"/>
    <mergeCell ref="C26:C27"/>
    <mergeCell ref="D26:D27"/>
    <mergeCell ref="C24:C25"/>
    <mergeCell ref="A28:A29"/>
    <mergeCell ref="B28:B29"/>
    <mergeCell ref="C28:C29"/>
    <mergeCell ref="D28:D29"/>
    <mergeCell ref="F26:F27"/>
    <mergeCell ref="H26:H27"/>
    <mergeCell ref="G26:G27"/>
    <mergeCell ref="G28:G29"/>
    <mergeCell ref="E26:E27"/>
    <mergeCell ref="E28:E29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F32:F33"/>
    <mergeCell ref="H32:H33"/>
    <mergeCell ref="G32:G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278" t="str">
        <f>HYPERLINK('[1]реквизиты'!$A$2)</f>
        <v>Чемпионат России по САМБО среди мужчин</v>
      </c>
      <c r="B1" s="279"/>
      <c r="C1" s="279"/>
      <c r="D1" s="279"/>
      <c r="E1" s="279"/>
      <c r="F1" s="279"/>
      <c r="G1" s="279"/>
      <c r="H1" s="280"/>
    </row>
    <row r="2" spans="1:8" ht="12.75">
      <c r="A2" s="281" t="str">
        <f>HYPERLINK('[1]реквизиты'!$A$3)</f>
        <v>7-12  марта  2012 г.  г. Пермь</v>
      </c>
      <c r="B2" s="281"/>
      <c r="C2" s="281"/>
      <c r="D2" s="281"/>
      <c r="E2" s="281"/>
      <c r="F2" s="281"/>
      <c r="G2" s="281"/>
      <c r="H2" s="281"/>
    </row>
    <row r="3" spans="1:8" ht="18.75" thickBot="1">
      <c r="A3" s="282" t="s">
        <v>96</v>
      </c>
      <c r="B3" s="282"/>
      <c r="C3" s="282"/>
      <c r="D3" s="282"/>
      <c r="E3" s="282"/>
      <c r="F3" s="282"/>
      <c r="G3" s="282"/>
      <c r="H3" s="282"/>
    </row>
    <row r="4" spans="2:8" ht="18.75" thickBot="1">
      <c r="B4" s="125"/>
      <c r="C4" s="126"/>
      <c r="D4" s="283" t="str">
        <f>HYPERLINK('пр.взв.'!G3)</f>
        <v>в.к. 57 кг</v>
      </c>
      <c r="E4" s="284"/>
      <c r="F4" s="285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 customHeight="1">
      <c r="A6" s="286" t="s">
        <v>97</v>
      </c>
      <c r="B6" s="289" t="str">
        <f>VLOOKUP(J6,'пр.взв.'!B6:H133,2,FALSE)</f>
        <v>Хертек Саян Калдар Оолович</v>
      </c>
      <c r="C6" s="289"/>
      <c r="D6" s="289"/>
      <c r="E6" s="289"/>
      <c r="F6" s="289"/>
      <c r="G6" s="289"/>
      <c r="H6" s="291" t="str">
        <f>VLOOKUP(J6,'пр.взв.'!B6:H133,3,FALSE)</f>
        <v>05.09.87 мс</v>
      </c>
      <c r="I6" s="126"/>
      <c r="J6" s="127">
        <f>'пр.хода А'!M31</f>
        <v>5</v>
      </c>
    </row>
    <row r="7" spans="1:10" ht="18" customHeight="1">
      <c r="A7" s="287"/>
      <c r="B7" s="290"/>
      <c r="C7" s="290"/>
      <c r="D7" s="290"/>
      <c r="E7" s="290"/>
      <c r="F7" s="290"/>
      <c r="G7" s="290"/>
      <c r="H7" s="292"/>
      <c r="I7" s="126"/>
      <c r="J7" s="127"/>
    </row>
    <row r="8" spans="1:10" ht="18">
      <c r="A8" s="287"/>
      <c r="B8" s="293" t="str">
        <f>VLOOKUP(J6,'пр.взв.'!B6:H133,4,FALSE)</f>
        <v>МОС</v>
      </c>
      <c r="C8" s="293"/>
      <c r="D8" s="293" t="str">
        <f>VLOOKUP(J6,'пр.взв.'!B6:H133,5,FALSE)</f>
        <v>Москва Д</v>
      </c>
      <c r="E8" s="293"/>
      <c r="F8" s="293"/>
      <c r="G8" s="293"/>
      <c r="H8" s="292"/>
      <c r="I8" s="126"/>
      <c r="J8" s="127"/>
    </row>
    <row r="9" spans="1:10" ht="18.75" thickBot="1">
      <c r="A9" s="288"/>
      <c r="B9" s="294"/>
      <c r="C9" s="294"/>
      <c r="D9" s="294"/>
      <c r="E9" s="294"/>
      <c r="F9" s="294"/>
      <c r="G9" s="294"/>
      <c r="H9" s="295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 customHeight="1">
      <c r="A11" s="296" t="s">
        <v>98</v>
      </c>
      <c r="B11" s="289" t="str">
        <f>VLOOKUP(J11,'пр.взв.'!B6:H133,2,FALSE)</f>
        <v>Ялышев Сергей Шамилевич</v>
      </c>
      <c r="C11" s="289"/>
      <c r="D11" s="289"/>
      <c r="E11" s="289"/>
      <c r="F11" s="289"/>
      <c r="G11" s="289"/>
      <c r="H11" s="291" t="str">
        <f>VLOOKUP(J11,'пр.взв.'!B6:H133,3,FALSE)</f>
        <v>24.02.82 мсмк</v>
      </c>
      <c r="I11" s="126"/>
      <c r="J11" s="127">
        <f>'пр.хода А'!M39</f>
        <v>16</v>
      </c>
    </row>
    <row r="12" spans="1:10" ht="18" customHeight="1">
      <c r="A12" s="297"/>
      <c r="B12" s="290"/>
      <c r="C12" s="290"/>
      <c r="D12" s="290"/>
      <c r="E12" s="290"/>
      <c r="F12" s="290"/>
      <c r="G12" s="290"/>
      <c r="H12" s="292"/>
      <c r="I12" s="126"/>
      <c r="J12" s="127"/>
    </row>
    <row r="13" spans="1:10" ht="18">
      <c r="A13" s="297"/>
      <c r="B13" s="293" t="str">
        <f>VLOOKUP(J11,'пр.взв.'!B6:H133,4,FALSE)</f>
        <v>СПБ</v>
      </c>
      <c r="C13" s="293"/>
      <c r="D13" s="293" t="str">
        <f>VLOOKUP(J11,'пр.взв.'!B1:H138,5,FALSE)</f>
        <v>С.Петербург Д</v>
      </c>
      <c r="E13" s="293"/>
      <c r="F13" s="293"/>
      <c r="G13" s="293"/>
      <c r="H13" s="292"/>
      <c r="I13" s="126"/>
      <c r="J13" s="127"/>
    </row>
    <row r="14" spans="1:10" ht="18.75" thickBot="1">
      <c r="A14" s="298"/>
      <c r="B14" s="294"/>
      <c r="C14" s="294"/>
      <c r="D14" s="294"/>
      <c r="E14" s="294"/>
      <c r="F14" s="294"/>
      <c r="G14" s="294"/>
      <c r="H14" s="295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 customHeight="1">
      <c r="A16" s="299" t="s">
        <v>99</v>
      </c>
      <c r="B16" s="289" t="str">
        <f>VLOOKUP(J16,'пр.взв.'!B6:H133,2,FALSE)</f>
        <v>Тухфатуллин Илья Шамилевич</v>
      </c>
      <c r="C16" s="289"/>
      <c r="D16" s="289"/>
      <c r="E16" s="289"/>
      <c r="F16" s="289"/>
      <c r="G16" s="289"/>
      <c r="H16" s="291" t="str">
        <f>VLOOKUP(J16,'пр.взв.'!B6:H133,3,FALSE)</f>
        <v>21.08.88 мсмк</v>
      </c>
      <c r="I16" s="126"/>
      <c r="J16" s="131">
        <f>'пр.хода А'!R19</f>
        <v>14</v>
      </c>
    </row>
    <row r="17" spans="1:10" ht="18" customHeight="1">
      <c r="A17" s="300"/>
      <c r="B17" s="290"/>
      <c r="C17" s="290"/>
      <c r="D17" s="290"/>
      <c r="E17" s="290"/>
      <c r="F17" s="290"/>
      <c r="G17" s="290"/>
      <c r="H17" s="292"/>
      <c r="I17" s="126"/>
      <c r="J17" s="127"/>
    </row>
    <row r="18" spans="1:10" ht="18">
      <c r="A18" s="300"/>
      <c r="B18" s="293" t="str">
        <f>VLOOKUP(J16,'пр.взв.'!B6:H133,4,FALSE)</f>
        <v>МОС</v>
      </c>
      <c r="C18" s="293"/>
      <c r="D18" s="293" t="str">
        <f>VLOOKUP(J16,'пр.взв.'!B1:H143,5,FALSE)</f>
        <v>Москва Д</v>
      </c>
      <c r="E18" s="293"/>
      <c r="F18" s="293"/>
      <c r="G18" s="293"/>
      <c r="H18" s="292"/>
      <c r="I18" s="126"/>
      <c r="J18" s="127"/>
    </row>
    <row r="19" spans="1:10" ht="18.75" thickBot="1">
      <c r="A19" s="301"/>
      <c r="B19" s="294"/>
      <c r="C19" s="294"/>
      <c r="D19" s="294"/>
      <c r="E19" s="294"/>
      <c r="F19" s="294"/>
      <c r="G19" s="294"/>
      <c r="H19" s="295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 customHeight="1">
      <c r="A21" s="299" t="s">
        <v>99</v>
      </c>
      <c r="B21" s="289" t="str">
        <f>VLOOKUP(J21,'пр.взв.'!B6:H133,2,FALSE)</f>
        <v>Мавлияров Артур Ильфатович</v>
      </c>
      <c r="C21" s="289"/>
      <c r="D21" s="289"/>
      <c r="E21" s="289"/>
      <c r="F21" s="289"/>
      <c r="G21" s="289"/>
      <c r="H21" s="291" t="str">
        <f>VLOOKUP(J21,'пр.взв.'!B6:H133,3,FALSE)</f>
        <v>29.09.91 кмс</v>
      </c>
      <c r="I21" s="126"/>
      <c r="J21" s="127">
        <f>'пр.хода Б'!R18</f>
        <v>6</v>
      </c>
    </row>
    <row r="22" spans="1:10" ht="18" customHeight="1">
      <c r="A22" s="300"/>
      <c r="B22" s="290"/>
      <c r="C22" s="290"/>
      <c r="D22" s="290"/>
      <c r="E22" s="290"/>
      <c r="F22" s="290"/>
      <c r="G22" s="290"/>
      <c r="H22" s="292"/>
      <c r="I22" s="126"/>
      <c r="J22" s="127"/>
    </row>
    <row r="23" spans="1:9" ht="18">
      <c r="A23" s="300"/>
      <c r="B23" s="293" t="str">
        <f>VLOOKUP(J21,'пр.взв.'!B6:H133,4,FALSE)</f>
        <v>УФО</v>
      </c>
      <c r="C23" s="293"/>
      <c r="D23" s="293" t="str">
        <f>VLOOKUP(J21,'пр.взв.'!B1:H148,5,FALSE)</f>
        <v>Свердловская В.Пышма Д</v>
      </c>
      <c r="E23" s="293"/>
      <c r="F23" s="293"/>
      <c r="G23" s="293"/>
      <c r="H23" s="292"/>
      <c r="I23" s="126"/>
    </row>
    <row r="24" spans="1:9" ht="18.75" thickBot="1">
      <c r="A24" s="301"/>
      <c r="B24" s="294"/>
      <c r="C24" s="294"/>
      <c r="D24" s="294"/>
      <c r="E24" s="294"/>
      <c r="F24" s="294"/>
      <c r="G24" s="294"/>
      <c r="H24" s="295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100</v>
      </c>
      <c r="B26" s="126"/>
      <c r="C26" s="126"/>
      <c r="D26" s="126"/>
      <c r="E26" s="126"/>
      <c r="F26" s="126"/>
      <c r="G26" s="126"/>
      <c r="H26" s="126"/>
    </row>
    <row r="27" spans="1:8" ht="13.5" thickBot="1">
      <c r="A27" s="79"/>
      <c r="B27" s="79"/>
      <c r="C27" s="79"/>
      <c r="D27" s="79"/>
      <c r="E27" s="79"/>
      <c r="F27" s="79"/>
      <c r="G27" s="79"/>
      <c r="H27" s="79"/>
    </row>
    <row r="28" spans="1:10" ht="12.75">
      <c r="A28" s="302" t="str">
        <f>VLOOKUP(J28,'пр.взв.'!B7:H133,7,FALSE)</f>
        <v>Фунтиков ПВ Монгуш В</v>
      </c>
      <c r="B28" s="303"/>
      <c r="C28" s="303"/>
      <c r="D28" s="303"/>
      <c r="E28" s="303"/>
      <c r="F28" s="303"/>
      <c r="G28" s="303"/>
      <c r="H28" s="291"/>
      <c r="J28">
        <f>'пр.хода А'!M31</f>
        <v>5</v>
      </c>
    </row>
    <row r="29" spans="1:8" ht="13.5" thickBot="1">
      <c r="A29" s="304"/>
      <c r="B29" s="294"/>
      <c r="C29" s="294"/>
      <c r="D29" s="294"/>
      <c r="E29" s="294"/>
      <c r="F29" s="294"/>
      <c r="G29" s="294"/>
      <c r="H29" s="295"/>
    </row>
    <row r="30" spans="1:8" ht="12.75">
      <c r="A30" s="79"/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8">
      <c r="A32" s="126" t="s">
        <v>101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140625" style="0" customWidth="1"/>
  </cols>
  <sheetData>
    <row r="1" spans="1:9" ht="30" customHeight="1" thickBot="1">
      <c r="A1" s="274" t="str">
        <f>HYPERLINK('[1]реквизиты'!$A$2)</f>
        <v>Чемпионат России по САМБО среди мужчин</v>
      </c>
      <c r="B1" s="275"/>
      <c r="C1" s="275"/>
      <c r="D1" s="275"/>
      <c r="E1" s="275"/>
      <c r="F1" s="275"/>
      <c r="G1" s="275"/>
      <c r="H1" s="275"/>
      <c r="I1" s="276"/>
    </row>
    <row r="2" spans="4:7" ht="12.75" customHeight="1">
      <c r="D2" s="320" t="str">
        <f>HYPERLINK('пр.взв.'!G3)</f>
        <v>в.к. 57 кг</v>
      </c>
      <c r="E2" s="320"/>
      <c r="F2" s="320"/>
      <c r="G2" s="320"/>
    </row>
    <row r="3" spans="3:7" ht="19.5" customHeight="1">
      <c r="C3" s="59" t="s">
        <v>29</v>
      </c>
      <c r="D3" s="321"/>
      <c r="E3" s="321"/>
      <c r="F3" s="321"/>
      <c r="G3" s="321"/>
    </row>
    <row r="4" ht="21" customHeight="1">
      <c r="C4" s="60" t="s">
        <v>12</v>
      </c>
    </row>
    <row r="5" spans="1:9" ht="12.75">
      <c r="A5" s="261" t="s">
        <v>13</v>
      </c>
      <c r="B5" s="261" t="s">
        <v>3</v>
      </c>
      <c r="C5" s="260" t="s">
        <v>4</v>
      </c>
      <c r="D5" s="261" t="s">
        <v>14</v>
      </c>
      <c r="E5" s="316" t="s">
        <v>15</v>
      </c>
      <c r="F5" s="317"/>
      <c r="G5" s="261" t="s">
        <v>16</v>
      </c>
      <c r="H5" s="261" t="s">
        <v>17</v>
      </c>
      <c r="I5" s="261" t="s">
        <v>18</v>
      </c>
    </row>
    <row r="6" spans="1:9" ht="12.75">
      <c r="A6" s="311"/>
      <c r="B6" s="311"/>
      <c r="C6" s="311"/>
      <c r="D6" s="311"/>
      <c r="E6" s="324"/>
      <c r="F6" s="325"/>
      <c r="G6" s="311"/>
      <c r="H6" s="311"/>
      <c r="I6" s="311"/>
    </row>
    <row r="7" spans="1:9" ht="12.75">
      <c r="A7" s="314"/>
      <c r="B7" s="315">
        <f>'пр.хода А'!Q15</f>
        <v>17</v>
      </c>
      <c r="C7" s="307" t="str">
        <f>VLOOKUP(B7,'пр.взв.'!B6:C132,2,FALSE)</f>
        <v>Погосян Воскан Манукович</v>
      </c>
      <c r="D7" s="322" t="str">
        <f>VLOOKUP(B7,'пр.взв.'!B6:D132,3,FALSE)</f>
        <v>30.07.88 мс</v>
      </c>
      <c r="E7" s="305" t="str">
        <f>VLOOKUP(B7,'пр.взв.'!B6:H133,4,FALSE)</f>
        <v>ЮФО</v>
      </c>
      <c r="F7" s="309" t="str">
        <f>VLOOKUP(B7,'пр.взв.'!B6:F132,5,FALSE)</f>
        <v>Краснодарски Армавир  Д</v>
      </c>
      <c r="G7" s="323"/>
      <c r="H7" s="265"/>
      <c r="I7" s="261"/>
    </row>
    <row r="8" spans="1:9" ht="12.75">
      <c r="A8" s="314"/>
      <c r="B8" s="261"/>
      <c r="C8" s="307"/>
      <c r="D8" s="322"/>
      <c r="E8" s="306"/>
      <c r="F8" s="310"/>
      <c r="G8" s="323"/>
      <c r="H8" s="265"/>
      <c r="I8" s="261"/>
    </row>
    <row r="9" spans="1:9" ht="12.75">
      <c r="A9" s="312"/>
      <c r="B9" s="315">
        <f>'пр.хода А'!Q23</f>
        <v>14</v>
      </c>
      <c r="C9" s="307" t="str">
        <f>VLOOKUP(B9,'пр.взв.'!B6:C132,2,FALSE)</f>
        <v>Тухфатуллин Илья Шамилевич</v>
      </c>
      <c r="D9" s="307" t="str">
        <f>VLOOKUP(B9,'пр.взв.'!B6:D132,3,FALSE)</f>
        <v>21.08.88 мсмк</v>
      </c>
      <c r="E9" s="305" t="str">
        <f>VLOOKUP(B9,'пр.взв.'!B3:H135,4,FALSE)</f>
        <v>МОС</v>
      </c>
      <c r="F9" s="309" t="str">
        <f>VLOOKUP(B9,'пр.взв.'!B6:F132,5,FALSE)</f>
        <v>Москва Д</v>
      </c>
      <c r="G9" s="308"/>
      <c r="H9" s="261"/>
      <c r="I9" s="261"/>
    </row>
    <row r="10" spans="1:9" ht="12.75">
      <c r="A10" s="312"/>
      <c r="B10" s="261"/>
      <c r="C10" s="307"/>
      <c r="D10" s="307"/>
      <c r="E10" s="306"/>
      <c r="F10" s="310"/>
      <c r="G10" s="308"/>
      <c r="H10" s="261"/>
      <c r="I10" s="261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321" t="str">
        <f>HYPERLINK('пр.взв.'!G3)</f>
        <v>в.к. 57 кг</v>
      </c>
      <c r="E15" s="321"/>
      <c r="F15" s="321"/>
      <c r="G15" s="321"/>
      <c r="H15" s="113"/>
    </row>
    <row r="16" spans="3:8" ht="12.75" customHeight="1">
      <c r="C16" s="60" t="s">
        <v>20</v>
      </c>
      <c r="D16" s="326"/>
      <c r="E16" s="326"/>
      <c r="F16" s="326"/>
      <c r="G16" s="326"/>
      <c r="H16" s="114"/>
    </row>
    <row r="17" spans="1:9" ht="12.75">
      <c r="A17" s="261" t="s">
        <v>13</v>
      </c>
      <c r="B17" s="261" t="s">
        <v>3</v>
      </c>
      <c r="C17" s="260" t="s">
        <v>4</v>
      </c>
      <c r="D17" s="260" t="s">
        <v>14</v>
      </c>
      <c r="E17" s="316" t="s">
        <v>15</v>
      </c>
      <c r="F17" s="317"/>
      <c r="G17" s="260" t="s">
        <v>16</v>
      </c>
      <c r="H17" s="260" t="s">
        <v>17</v>
      </c>
      <c r="I17" s="261" t="s">
        <v>18</v>
      </c>
    </row>
    <row r="18" spans="1:9" ht="12.75">
      <c r="A18" s="311"/>
      <c r="B18" s="311"/>
      <c r="C18" s="311"/>
      <c r="D18" s="311"/>
      <c r="E18" s="318"/>
      <c r="F18" s="319"/>
      <c r="G18" s="311"/>
      <c r="H18" s="311"/>
      <c r="I18" s="311"/>
    </row>
    <row r="19" spans="1:9" ht="12.75">
      <c r="A19" s="314"/>
      <c r="B19" s="315">
        <f>'пр.хода Б'!Q14</f>
        <v>6</v>
      </c>
      <c r="C19" s="307" t="str">
        <f>VLOOKUP(B19,'пр.взв.'!B6:C132,2,FALSE)</f>
        <v>Мавлияров Артур Ильфатович</v>
      </c>
      <c r="D19" s="307" t="str">
        <f>VLOOKUP(B19,'пр.взв.'!B6:D132,3,FALSE)</f>
        <v>29.09.91 кмс</v>
      </c>
      <c r="E19" s="305" t="str">
        <f>VLOOKUP(B19,'пр.взв.'!B1:H145,4,FALSE)</f>
        <v>УФО</v>
      </c>
      <c r="F19" s="309" t="str">
        <f>VLOOKUP(B19,'пр.взв.'!B6:F132,5,FALSE)</f>
        <v>Свердловская В.Пышма Д</v>
      </c>
      <c r="G19" s="308"/>
      <c r="H19" s="265"/>
      <c r="I19" s="261"/>
    </row>
    <row r="20" spans="1:9" ht="12.75">
      <c r="A20" s="314"/>
      <c r="B20" s="261"/>
      <c r="C20" s="307"/>
      <c r="D20" s="307"/>
      <c r="E20" s="306"/>
      <c r="F20" s="310"/>
      <c r="G20" s="308"/>
      <c r="H20" s="265"/>
      <c r="I20" s="261"/>
    </row>
    <row r="21" spans="1:9" ht="12.75">
      <c r="A21" s="312"/>
      <c r="B21" s="315">
        <f>'пр.хода Б'!Q22</f>
        <v>7</v>
      </c>
      <c r="C21" s="307" t="str">
        <f>VLOOKUP(B21,'пр.взв.'!B6:C132,2,FALSE)</f>
        <v>Аткунов Аймерген Сергеевич</v>
      </c>
      <c r="D21" s="307" t="str">
        <f>VLOOKUP(B21,'пр.взв.'!B6:D132,3,FALSE)</f>
        <v>14.04.89 мс</v>
      </c>
      <c r="E21" s="305" t="str">
        <f>VLOOKUP(B21,'пр.взв.'!B2:H147,4,FALSE)</f>
        <v>УФО</v>
      </c>
      <c r="F21" s="309" t="str">
        <f>VLOOKUP(B21,'пр.взв.'!B6:F132,5,FALSE)</f>
        <v> Свердловская В.Пышма Д</v>
      </c>
      <c r="G21" s="308"/>
      <c r="H21" s="261"/>
      <c r="I21" s="261"/>
    </row>
    <row r="22" spans="1:9" ht="12.75">
      <c r="A22" s="312"/>
      <c r="B22" s="261"/>
      <c r="C22" s="307"/>
      <c r="D22" s="307"/>
      <c r="E22" s="306"/>
      <c r="F22" s="310"/>
      <c r="G22" s="308"/>
      <c r="H22" s="261"/>
      <c r="I22" s="261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321" t="str">
        <f>HYPERLINK('пр.взв.'!G3)</f>
        <v>в.к. 57 кг</v>
      </c>
      <c r="E28" s="321"/>
      <c r="F28" s="321"/>
      <c r="G28" s="321"/>
      <c r="H28" s="113"/>
    </row>
    <row r="29" spans="3:8" ht="15.75" customHeight="1">
      <c r="C29" s="58" t="s">
        <v>21</v>
      </c>
      <c r="D29" s="326"/>
      <c r="E29" s="326"/>
      <c r="F29" s="326"/>
      <c r="G29" s="326"/>
      <c r="H29" s="114"/>
    </row>
    <row r="30" spans="1:9" ht="12.75">
      <c r="A30" s="261" t="s">
        <v>13</v>
      </c>
      <c r="B30" s="261" t="s">
        <v>3</v>
      </c>
      <c r="C30" s="260" t="s">
        <v>4</v>
      </c>
      <c r="D30" s="260" t="s">
        <v>14</v>
      </c>
      <c r="E30" s="316" t="s">
        <v>15</v>
      </c>
      <c r="F30" s="317"/>
      <c r="G30" s="260" t="s">
        <v>16</v>
      </c>
      <c r="H30" s="260" t="s">
        <v>17</v>
      </c>
      <c r="I30" s="261" t="s">
        <v>18</v>
      </c>
    </row>
    <row r="31" spans="1:9" ht="12.75">
      <c r="A31" s="311"/>
      <c r="B31" s="311"/>
      <c r="C31" s="311"/>
      <c r="D31" s="311"/>
      <c r="E31" s="318"/>
      <c r="F31" s="319"/>
      <c r="G31" s="311"/>
      <c r="H31" s="311"/>
      <c r="I31" s="311"/>
    </row>
    <row r="32" spans="1:9" ht="12.75">
      <c r="A32" s="314"/>
      <c r="B32" s="315">
        <f>'пр.хода А'!M35</f>
        <v>5</v>
      </c>
      <c r="C32" s="307" t="str">
        <f>VLOOKUP(B32,'пр.взв.'!B6:C132,2,FALSE)</f>
        <v>Хертек Саян Калдар Оолович</v>
      </c>
      <c r="D32" s="307" t="str">
        <f>VLOOKUP(B32,'пр.взв.'!B6:D132,3,FALSE)</f>
        <v>05.09.87 мс</v>
      </c>
      <c r="E32" s="305" t="str">
        <f>VLOOKUP(B32,'пр.взв.'!B3:H158,4,FALSE)</f>
        <v>МОС</v>
      </c>
      <c r="F32" s="309" t="str">
        <f>VLOOKUP(B32,'пр.взв.'!B6:F132,5,FALSE)</f>
        <v>Москва Д</v>
      </c>
      <c r="G32" s="308"/>
      <c r="H32" s="265"/>
      <c r="I32" s="261"/>
    </row>
    <row r="33" spans="1:9" ht="12.75">
      <c r="A33" s="314"/>
      <c r="B33" s="261"/>
      <c r="C33" s="307"/>
      <c r="D33" s="307"/>
      <c r="E33" s="306"/>
      <c r="F33" s="310"/>
      <c r="G33" s="308"/>
      <c r="H33" s="265"/>
      <c r="I33" s="261"/>
    </row>
    <row r="34" spans="1:9" ht="12.75">
      <c r="A34" s="312"/>
      <c r="B34" s="313" t="str">
        <f>'пр.хода Б'!M35</f>
        <v>16</v>
      </c>
      <c r="C34" s="307" t="str">
        <f>'пр.взв.'!C36</f>
        <v>Ялышев Сергей Шамилевич</v>
      </c>
      <c r="D34" s="307" t="str">
        <f>'пр.взв.'!D36</f>
        <v>24.02.82 мсмк</v>
      </c>
      <c r="E34" s="307" t="str">
        <f>'пр.взв.'!E36</f>
        <v>СПБ</v>
      </c>
      <c r="F34" s="307" t="str">
        <f>'пр.взв.'!F36</f>
        <v>С.Петербург Д</v>
      </c>
      <c r="G34" s="308"/>
      <c r="H34" s="261"/>
      <c r="I34" s="261"/>
    </row>
    <row r="35" spans="1:9" ht="12.75">
      <c r="A35" s="312"/>
      <c r="B35" s="261"/>
      <c r="C35" s="307"/>
      <c r="D35" s="307"/>
      <c r="E35" s="307"/>
      <c r="F35" s="307"/>
      <c r="G35" s="308"/>
      <c r="H35" s="261"/>
      <c r="I35" s="261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G17:G18"/>
    <mergeCell ref="H17:H18"/>
    <mergeCell ref="I17:I18"/>
    <mergeCell ref="A17:A18"/>
    <mergeCell ref="B17:B18"/>
    <mergeCell ref="C17:C18"/>
    <mergeCell ref="D17:D18"/>
    <mergeCell ref="E17:F18"/>
    <mergeCell ref="F19:F20"/>
    <mergeCell ref="G19:G20"/>
    <mergeCell ref="H19:H20"/>
    <mergeCell ref="I19:I20"/>
    <mergeCell ref="A19:A20"/>
    <mergeCell ref="B19:B20"/>
    <mergeCell ref="C19:C20"/>
    <mergeCell ref="D19:D20"/>
    <mergeCell ref="F21:F22"/>
    <mergeCell ref="G21:G22"/>
    <mergeCell ref="H21:H22"/>
    <mergeCell ref="I21:I22"/>
    <mergeCell ref="A21:A22"/>
    <mergeCell ref="B21:B22"/>
    <mergeCell ref="C21:C22"/>
    <mergeCell ref="D21:D22"/>
    <mergeCell ref="H30:H31"/>
    <mergeCell ref="I30:I31"/>
    <mergeCell ref="A30:A31"/>
    <mergeCell ref="B30:B31"/>
    <mergeCell ref="C30:C31"/>
    <mergeCell ref="D30:D31"/>
    <mergeCell ref="E30:F31"/>
    <mergeCell ref="I32:I33"/>
    <mergeCell ref="A32:A33"/>
    <mergeCell ref="B32:B33"/>
    <mergeCell ref="C32:C33"/>
    <mergeCell ref="D32:D33"/>
    <mergeCell ref="E32:E33"/>
    <mergeCell ref="I34:I35"/>
    <mergeCell ref="A34:A35"/>
    <mergeCell ref="B34:B35"/>
    <mergeCell ref="C34:C35"/>
    <mergeCell ref="D34:D35"/>
    <mergeCell ref="E34:E35"/>
    <mergeCell ref="E9:E10"/>
    <mergeCell ref="E19:E20"/>
    <mergeCell ref="E21:E22"/>
    <mergeCell ref="F34:F35"/>
    <mergeCell ref="G34:G35"/>
    <mergeCell ref="H34:H35"/>
    <mergeCell ref="F32:F33"/>
    <mergeCell ref="G32:G33"/>
    <mergeCell ref="H32:H33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F6" sqref="A1:H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22.140625" style="0" customWidth="1"/>
    <col min="5" max="5" width="13.28125" style="0" customWidth="1"/>
    <col min="6" max="6" width="23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345" t="s">
        <v>102</v>
      </c>
      <c r="C1" s="345"/>
      <c r="D1" s="345"/>
      <c r="E1" s="345"/>
      <c r="F1" s="345"/>
      <c r="G1" s="345"/>
      <c r="H1" s="345"/>
      <c r="I1" s="143"/>
      <c r="J1" s="345" t="s">
        <v>102</v>
      </c>
      <c r="K1" s="345"/>
      <c r="L1" s="345"/>
      <c r="M1" s="345"/>
      <c r="N1" s="345"/>
      <c r="O1" s="345"/>
      <c r="P1" s="345"/>
    </row>
    <row r="2" spans="2:16" ht="12.75" customHeight="1">
      <c r="B2" s="346" t="str">
        <f>'пр.взв.'!G3</f>
        <v>в.к. 57 кг</v>
      </c>
      <c r="C2" s="347"/>
      <c r="D2" s="347"/>
      <c r="E2" s="347"/>
      <c r="F2" s="347"/>
      <c r="G2" s="347"/>
      <c r="H2" s="347"/>
      <c r="I2" s="144"/>
      <c r="J2" s="346" t="str">
        <f>'пр.взв.'!G3</f>
        <v>в.к. 57 кг</v>
      </c>
      <c r="K2" s="347"/>
      <c r="L2" s="347"/>
      <c r="M2" s="347"/>
      <c r="N2" s="347"/>
      <c r="O2" s="347"/>
      <c r="P2" s="347"/>
    </row>
    <row r="3" spans="2:16" ht="12.75" customHeight="1" thickBot="1">
      <c r="B3" s="145" t="s">
        <v>291</v>
      </c>
      <c r="C3" s="146"/>
      <c r="D3" s="147" t="s">
        <v>295</v>
      </c>
      <c r="E3" s="148"/>
      <c r="F3" s="148"/>
      <c r="G3" s="148"/>
      <c r="H3" s="148"/>
      <c r="I3" s="148"/>
      <c r="J3" s="145" t="s">
        <v>292</v>
      </c>
      <c r="K3" s="146"/>
      <c r="L3" s="147" t="s">
        <v>295</v>
      </c>
      <c r="M3" s="148"/>
      <c r="N3" s="145"/>
      <c r="O3" s="148"/>
      <c r="P3" s="148"/>
    </row>
    <row r="4" spans="1:16" ht="12.75">
      <c r="A4" s="348" t="s">
        <v>103</v>
      </c>
      <c r="B4" s="350" t="s">
        <v>3</v>
      </c>
      <c r="C4" s="352" t="s">
        <v>4</v>
      </c>
      <c r="D4" s="352" t="s">
        <v>14</v>
      </c>
      <c r="E4" s="197" t="s">
        <v>15</v>
      </c>
      <c r="F4" s="352" t="s">
        <v>16</v>
      </c>
      <c r="G4" s="352" t="s">
        <v>17</v>
      </c>
      <c r="H4" s="354" t="s">
        <v>18</v>
      </c>
      <c r="I4" s="348" t="s">
        <v>103</v>
      </c>
      <c r="J4" s="350" t="s">
        <v>3</v>
      </c>
      <c r="K4" s="352" t="s">
        <v>4</v>
      </c>
      <c r="L4" s="352" t="s">
        <v>14</v>
      </c>
      <c r="M4" s="197" t="s">
        <v>15</v>
      </c>
      <c r="N4" s="352" t="s">
        <v>16</v>
      </c>
      <c r="O4" s="352" t="s">
        <v>17</v>
      </c>
      <c r="P4" s="354" t="s">
        <v>18</v>
      </c>
    </row>
    <row r="5" spans="1:16" ht="13.5" thickBot="1">
      <c r="A5" s="349"/>
      <c r="B5" s="351"/>
      <c r="C5" s="353"/>
      <c r="D5" s="353"/>
      <c r="E5" s="198"/>
      <c r="F5" s="353"/>
      <c r="G5" s="353"/>
      <c r="H5" s="355"/>
      <c r="I5" s="349"/>
      <c r="J5" s="351"/>
      <c r="K5" s="353"/>
      <c r="L5" s="353"/>
      <c r="M5" s="198"/>
      <c r="N5" s="353"/>
      <c r="O5" s="353"/>
      <c r="P5" s="355"/>
    </row>
    <row r="6" spans="1:16" ht="11.25" customHeight="1">
      <c r="A6" s="360">
        <v>1</v>
      </c>
      <c r="B6" s="337">
        <v>17</v>
      </c>
      <c r="C6" s="327" t="str">
        <f>VLOOKUP(B6,'пр.взв.'!B6:H133,2,FALSE)</f>
        <v>Погосян Воскан Манукович</v>
      </c>
      <c r="D6" s="327" t="str">
        <f>VLOOKUP(C6,'пр.взв.'!C6:I133,2,FALSE)</f>
        <v>30.07.88 мс</v>
      </c>
      <c r="E6" s="327" t="str">
        <f>VLOOKUP(D6,'пр.взв.'!D6:J133,2,FALSE)</f>
        <v>ЮФО</v>
      </c>
      <c r="F6" s="341"/>
      <c r="G6" s="264"/>
      <c r="H6" s="260"/>
      <c r="I6" s="334">
        <v>1</v>
      </c>
      <c r="J6" s="337">
        <v>6</v>
      </c>
      <c r="K6" s="331" t="str">
        <f>VLOOKUP(J6,'пр.взв.'!B6:H133,2,FALSE)</f>
        <v>Мавлияров Артур Ильфатович</v>
      </c>
      <c r="L6" s="331" t="str">
        <f>VLOOKUP(K6,'пр.взв.'!C6:I133,2,FALSE)</f>
        <v>29.09.91 кмс</v>
      </c>
      <c r="M6" s="331" t="str">
        <f>VLOOKUP(L6,'пр.взв.'!D6:J133,2,FALSE)</f>
        <v>УФО</v>
      </c>
      <c r="N6" s="330"/>
      <c r="O6" s="341"/>
      <c r="P6" s="264"/>
    </row>
    <row r="7" spans="1:16" ht="17.25" customHeight="1">
      <c r="A7" s="361"/>
      <c r="B7" s="338"/>
      <c r="C7" s="332"/>
      <c r="D7" s="332"/>
      <c r="E7" s="332"/>
      <c r="F7" s="308"/>
      <c r="G7" s="265"/>
      <c r="H7" s="261"/>
      <c r="I7" s="335"/>
      <c r="J7" s="338"/>
      <c r="K7" s="332"/>
      <c r="L7" s="332"/>
      <c r="M7" s="332"/>
      <c r="N7" s="308"/>
      <c r="O7" s="308"/>
      <c r="P7" s="265"/>
    </row>
    <row r="8" spans="1:16" ht="11.25" customHeight="1">
      <c r="A8" s="361"/>
      <c r="B8" s="338">
        <v>31</v>
      </c>
      <c r="C8" s="327" t="str">
        <f>VLOOKUP(B8,'пр.взв.'!B1:H135,2,FALSE)</f>
        <v>Изамутдинов Гусен Мугутдинович</v>
      </c>
      <c r="D8" s="327" t="str">
        <f>VLOOKUP(C8,'пр.взв.'!C1:I135,2,FALSE)</f>
        <v>28.11.81 мс</v>
      </c>
      <c r="E8" s="327" t="str">
        <f>VLOOKUP(D8,'пр.взв.'!D1:J135,2,FALSE)</f>
        <v>ДВФ0</v>
      </c>
      <c r="F8" s="329"/>
      <c r="G8" s="311"/>
      <c r="H8" s="311"/>
      <c r="I8" s="335"/>
      <c r="J8" s="338">
        <v>20</v>
      </c>
      <c r="K8" s="327" t="str">
        <f>VLOOKUP(J8,'пр.взв.'!B1:H135,2,FALSE)</f>
        <v>Егоров Алексей Геннадьевич</v>
      </c>
      <c r="L8" s="327" t="str">
        <f>VLOOKUP(K8,'пр.взв.'!C1:I135,2,FALSE)</f>
        <v>26.01.80 мсмк</v>
      </c>
      <c r="M8" s="327" t="str">
        <f>VLOOKUP(L8,'пр.взв.'!D1:J135,2,FALSE)</f>
        <v>УФО</v>
      </c>
      <c r="N8" s="329"/>
      <c r="O8" s="329"/>
      <c r="P8" s="311"/>
    </row>
    <row r="9" spans="1:16" ht="17.25" customHeight="1" thickBot="1">
      <c r="A9" s="361"/>
      <c r="B9" s="362"/>
      <c r="C9" s="357"/>
      <c r="D9" s="357"/>
      <c r="E9" s="357"/>
      <c r="F9" s="358"/>
      <c r="G9" s="359"/>
      <c r="H9" s="359"/>
      <c r="I9" s="336"/>
      <c r="J9" s="339"/>
      <c r="K9" s="328"/>
      <c r="L9" s="328"/>
      <c r="M9" s="328"/>
      <c r="N9" s="340"/>
      <c r="O9" s="340"/>
      <c r="P9" s="198"/>
    </row>
    <row r="10" spans="1:16" ht="11.25" customHeight="1">
      <c r="A10" s="334">
        <v>2</v>
      </c>
      <c r="B10" s="337"/>
      <c r="C10" s="331" t="e">
        <f>VLOOKUP(B10,'пр.взв.'!B1:H137,2,FALSE)</f>
        <v>#N/A</v>
      </c>
      <c r="D10" s="331" t="e">
        <f>VLOOKUP(C10,'пр.взв.'!C1:I137,2,FALSE)</f>
        <v>#N/A</v>
      </c>
      <c r="E10" s="331" t="e">
        <f>VLOOKUP(D10,'пр.взв.'!D1:J137,2,FALSE)</f>
        <v>#N/A</v>
      </c>
      <c r="F10" s="343"/>
      <c r="G10" s="344"/>
      <c r="H10" s="356"/>
      <c r="I10" s="334">
        <v>2</v>
      </c>
      <c r="J10" s="337"/>
      <c r="K10" s="331" t="e">
        <f>VLOOKUP(J10,'пр.взв.'!B1:H137,2,FALSE)</f>
        <v>#N/A</v>
      </c>
      <c r="L10" s="331" t="e">
        <f>VLOOKUP(K10,'пр.взв.'!C1:I137,2,FALSE)</f>
        <v>#N/A</v>
      </c>
      <c r="M10" s="331" t="e">
        <f>VLOOKUP(L10,'пр.взв.'!D1:J137,2,FALSE)</f>
        <v>#N/A</v>
      </c>
      <c r="N10" s="342"/>
      <c r="O10" s="343"/>
      <c r="P10" s="344"/>
    </row>
    <row r="11" spans="1:16" ht="17.25" customHeight="1">
      <c r="A11" s="335"/>
      <c r="B11" s="338"/>
      <c r="C11" s="332"/>
      <c r="D11" s="332"/>
      <c r="E11" s="332"/>
      <c r="F11" s="308"/>
      <c r="G11" s="265"/>
      <c r="H11" s="261"/>
      <c r="I11" s="335"/>
      <c r="J11" s="338"/>
      <c r="K11" s="332"/>
      <c r="L11" s="332"/>
      <c r="M11" s="332"/>
      <c r="N11" s="308"/>
      <c r="O11" s="308"/>
      <c r="P11" s="265"/>
    </row>
    <row r="12" spans="1:16" ht="11.25" customHeight="1">
      <c r="A12" s="335"/>
      <c r="B12" s="338">
        <v>19</v>
      </c>
      <c r="C12" s="327" t="str">
        <f>VLOOKUP(B12,'пр.взв.'!B2:H139,2,FALSE)</f>
        <v>Иванов Дмитрий Сергеевич</v>
      </c>
      <c r="D12" s="327" t="str">
        <f>VLOOKUP(C12,'пр.взв.'!C2:I139,2,FALSE)</f>
        <v>23.12.92, МС</v>
      </c>
      <c r="E12" s="327" t="str">
        <f>VLOOKUP(D12,'пр.взв.'!D2:J139,2,FALSE)</f>
        <v>ЦФО</v>
      </c>
      <c r="F12" s="329"/>
      <c r="G12" s="311"/>
      <c r="H12" s="311"/>
      <c r="I12" s="335"/>
      <c r="J12" s="338">
        <v>20</v>
      </c>
      <c r="K12" s="327" t="str">
        <f>VLOOKUP(J12,'пр.взв.'!B1:H139,2,FALSE)</f>
        <v>Егоров Алексей Геннадьевич</v>
      </c>
      <c r="L12" s="327" t="str">
        <f>VLOOKUP(K12,'пр.взв.'!C1:I139,2,FALSE)</f>
        <v>26.01.80 мсмк</v>
      </c>
      <c r="M12" s="327" t="str">
        <f>VLOOKUP(L12,'пр.взв.'!D1:J139,2,FALSE)</f>
        <v>УФО</v>
      </c>
      <c r="N12" s="329"/>
      <c r="O12" s="329"/>
      <c r="P12" s="311"/>
    </row>
    <row r="13" spans="1:16" ht="16.5" customHeight="1" thickBot="1">
      <c r="A13" s="336"/>
      <c r="B13" s="339"/>
      <c r="C13" s="328"/>
      <c r="D13" s="328"/>
      <c r="E13" s="328"/>
      <c r="F13" s="340"/>
      <c r="G13" s="198"/>
      <c r="H13" s="198"/>
      <c r="I13" s="336"/>
      <c r="J13" s="339"/>
      <c r="K13" s="328"/>
      <c r="L13" s="328"/>
      <c r="M13" s="328"/>
      <c r="N13" s="340"/>
      <c r="O13" s="340"/>
      <c r="P13" s="198"/>
    </row>
    <row r="14" spans="1:16" ht="11.25" customHeight="1">
      <c r="A14" s="334">
        <v>3</v>
      </c>
      <c r="B14" s="337"/>
      <c r="C14" s="331" t="e">
        <f>VLOOKUP(B14,'пр.взв.'!B4:H141,2,FALSE)</f>
        <v>#N/A</v>
      </c>
      <c r="D14" s="331" t="e">
        <f>VLOOKUP(C14,'пр.взв.'!C4:I141,2,FALSE)</f>
        <v>#N/A</v>
      </c>
      <c r="E14" s="331" t="e">
        <f>VLOOKUP(D14,'пр.взв.'!D4:J141,2,FALSE)</f>
        <v>#N/A</v>
      </c>
      <c r="F14" s="343"/>
      <c r="G14" s="344"/>
      <c r="H14" s="356"/>
      <c r="I14" s="334">
        <v>2</v>
      </c>
      <c r="J14" s="337"/>
      <c r="K14" s="331" t="e">
        <f>VLOOKUP(J14,'пр.взв.'!B1:H141,2,FALSE)</f>
        <v>#N/A</v>
      </c>
      <c r="L14" s="331" t="e">
        <f>VLOOKUP(K14,'пр.взв.'!C1:I141,2,FALSE)</f>
        <v>#N/A</v>
      </c>
      <c r="M14" s="331" t="e">
        <f>VLOOKUP(L14,'пр.взв.'!D1:J141,2,FALSE)</f>
        <v>#N/A</v>
      </c>
      <c r="N14" s="330"/>
      <c r="O14" s="341"/>
      <c r="P14" s="264"/>
    </row>
    <row r="15" spans="1:16" ht="14.25" customHeight="1">
      <c r="A15" s="335"/>
      <c r="B15" s="338"/>
      <c r="C15" s="332"/>
      <c r="D15" s="332"/>
      <c r="E15" s="332"/>
      <c r="F15" s="308"/>
      <c r="G15" s="265"/>
      <c r="H15" s="261"/>
      <c r="I15" s="335"/>
      <c r="J15" s="338"/>
      <c r="K15" s="332"/>
      <c r="L15" s="332"/>
      <c r="M15" s="332"/>
      <c r="N15" s="308"/>
      <c r="O15" s="308"/>
      <c r="P15" s="265"/>
    </row>
    <row r="16" spans="1:16" ht="11.25" customHeight="1">
      <c r="A16" s="335"/>
      <c r="B16" s="338">
        <v>11</v>
      </c>
      <c r="C16" s="327" t="str">
        <f>VLOOKUP(B16,'пр.взв.'!B6:H143,2,FALSE)</f>
        <v>Березовский Владимир Сергеевич</v>
      </c>
      <c r="D16" s="327" t="str">
        <f>VLOOKUP(C16,'пр.взв.'!C6:I143,2,FALSE)</f>
        <v>18.01.89 мс</v>
      </c>
      <c r="E16" s="327" t="str">
        <f>VLOOKUP(D16,'пр.взв.'!D6:J143,2,FALSE)</f>
        <v>ПФО</v>
      </c>
      <c r="F16" s="329"/>
      <c r="G16" s="311"/>
      <c r="H16" s="311"/>
      <c r="I16" s="335"/>
      <c r="J16" s="338">
        <v>12</v>
      </c>
      <c r="K16" s="327" t="str">
        <f>VLOOKUP(J16,'пр.взв.'!B1:H143,2,FALSE)</f>
        <v>Донцов Григорий Александрович</v>
      </c>
      <c r="L16" s="327" t="str">
        <f>VLOOKUP(K16,'пр.взв.'!C1:I143,2,FALSE)</f>
        <v>27.06.86 мс</v>
      </c>
      <c r="M16" s="327" t="str">
        <f>VLOOKUP(L16,'пр.взв.'!D1:J143,2,FALSE)</f>
        <v>СФО</v>
      </c>
      <c r="N16" s="329"/>
      <c r="O16" s="329"/>
      <c r="P16" s="311"/>
    </row>
    <row r="17" spans="1:16" ht="15.75" customHeight="1" thickBot="1">
      <c r="A17" s="336"/>
      <c r="B17" s="339"/>
      <c r="C17" s="328"/>
      <c r="D17" s="328"/>
      <c r="E17" s="328"/>
      <c r="F17" s="340"/>
      <c r="G17" s="198"/>
      <c r="H17" s="198"/>
      <c r="I17" s="336"/>
      <c r="J17" s="339"/>
      <c r="K17" s="328"/>
      <c r="L17" s="328"/>
      <c r="M17" s="328"/>
      <c r="N17" s="340"/>
      <c r="O17" s="340"/>
      <c r="P17" s="198"/>
    </row>
    <row r="18" spans="1:16" ht="11.25" customHeight="1">
      <c r="A18" s="334">
        <v>4</v>
      </c>
      <c r="B18" s="337">
        <v>7</v>
      </c>
      <c r="C18" s="331" t="str">
        <f>VLOOKUP(B18,'пр.взв.'!B2:H145,2,FALSE)</f>
        <v>Аткунов Аймерген Сергеевич</v>
      </c>
      <c r="D18" s="331" t="str">
        <f>VLOOKUP(C18,'пр.взв.'!C2:I145,2,FALSE)</f>
        <v>14.04.89 мс</v>
      </c>
      <c r="E18" s="331" t="str">
        <f>VLOOKUP(D18,'пр.взв.'!D2:J145,2,FALSE)</f>
        <v>УФО</v>
      </c>
      <c r="F18" s="343"/>
      <c r="G18" s="344"/>
      <c r="H18" s="356"/>
      <c r="I18" s="334">
        <v>20</v>
      </c>
      <c r="J18" s="337">
        <v>8</v>
      </c>
      <c r="K18" s="331" t="str">
        <f>VLOOKUP(J18,'пр.взв.'!B1:H145,2,FALSE)</f>
        <v>Батраков Вячаслав Евгеньевич</v>
      </c>
      <c r="L18" s="331" t="str">
        <f>VLOOKUP(K18,'пр.взв.'!C1:I145,2,FALSE)</f>
        <v>28.02.90 мс</v>
      </c>
      <c r="M18" s="331" t="str">
        <f>VLOOKUP(L18,'пр.взв.'!D1:J145,2,FALSE)</f>
        <v>ПФО</v>
      </c>
      <c r="N18" s="308"/>
      <c r="O18" s="333"/>
      <c r="P18" s="265"/>
    </row>
    <row r="19" spans="1:16" ht="14.25" customHeight="1">
      <c r="A19" s="335"/>
      <c r="B19" s="338"/>
      <c r="C19" s="332"/>
      <c r="D19" s="332"/>
      <c r="E19" s="332"/>
      <c r="F19" s="308"/>
      <c r="G19" s="265"/>
      <c r="H19" s="261"/>
      <c r="I19" s="335"/>
      <c r="J19" s="338"/>
      <c r="K19" s="332"/>
      <c r="L19" s="332"/>
      <c r="M19" s="332"/>
      <c r="N19" s="308"/>
      <c r="O19" s="308"/>
      <c r="P19" s="265"/>
    </row>
    <row r="20" spans="1:16" ht="11.25" customHeight="1">
      <c r="A20" s="335"/>
      <c r="B20" s="338">
        <v>31</v>
      </c>
      <c r="C20" s="327" t="str">
        <f>VLOOKUP(B20,'пр.взв.'!B2:H147,2,FALSE)</f>
        <v>Изамутдинов Гусен Мугутдинович</v>
      </c>
      <c r="D20" s="327" t="str">
        <f>VLOOKUP(C20,'пр.взв.'!C2:I147,2,FALSE)</f>
        <v>28.11.81 мс</v>
      </c>
      <c r="E20" s="327" t="str">
        <f>VLOOKUP(D20,'пр.взв.'!D2:J147,2,FALSE)</f>
        <v>ДВФ0</v>
      </c>
      <c r="F20" s="329"/>
      <c r="G20" s="311"/>
      <c r="H20" s="311"/>
      <c r="I20" s="335"/>
      <c r="J20" s="338">
        <v>16</v>
      </c>
      <c r="K20" s="327" t="str">
        <f>VLOOKUP(J20,'пр.взв.'!B2:H147,2,FALSE)</f>
        <v>Ялышев Сергей Шамилевич</v>
      </c>
      <c r="L20" s="327" t="str">
        <f>VLOOKUP(K20,'пр.взв.'!C2:I147,2,FALSE)</f>
        <v>24.02.82 мсмк</v>
      </c>
      <c r="M20" s="327" t="str">
        <f>VLOOKUP(L20,'пр.взв.'!D2:J147,2,FALSE)</f>
        <v>СПБ</v>
      </c>
      <c r="N20" s="329"/>
      <c r="O20" s="329"/>
      <c r="P20" s="311"/>
    </row>
    <row r="21" spans="1:16" ht="19.5" customHeight="1" thickBot="1">
      <c r="A21" s="336"/>
      <c r="B21" s="339"/>
      <c r="C21" s="328"/>
      <c r="D21" s="328"/>
      <c r="E21" s="328"/>
      <c r="F21" s="340"/>
      <c r="G21" s="198"/>
      <c r="H21" s="198"/>
      <c r="I21" s="336"/>
      <c r="J21" s="339"/>
      <c r="K21" s="328"/>
      <c r="L21" s="328"/>
      <c r="M21" s="328"/>
      <c r="N21" s="340"/>
      <c r="O21" s="340"/>
      <c r="P21" s="198"/>
    </row>
    <row r="22" spans="1:16" ht="11.25" customHeight="1">
      <c r="A22" s="334">
        <v>3</v>
      </c>
      <c r="B22" s="337"/>
      <c r="C22" s="331" t="e">
        <f>VLOOKUP(B22,'пр.взв.'!B2:H149,2,FALSE)</f>
        <v>#N/A</v>
      </c>
      <c r="D22" s="331" t="e">
        <f>VLOOKUP(C22,'пр.взв.'!C2:I149,2,FALSE)</f>
        <v>#N/A</v>
      </c>
      <c r="E22" s="331" t="e">
        <f>VLOOKUP(D22,'пр.взв.'!D2:J149,2,FALSE)</f>
        <v>#N/A</v>
      </c>
      <c r="F22" s="343"/>
      <c r="G22" s="344"/>
      <c r="H22" s="356"/>
      <c r="I22" s="334">
        <v>3</v>
      </c>
      <c r="J22" s="337"/>
      <c r="K22" s="331" t="e">
        <f>VLOOKUP(J22,'пр.взв.'!B2:H149,2,FALSE)</f>
        <v>#N/A</v>
      </c>
      <c r="L22" s="331" t="e">
        <f>VLOOKUP(K22,'пр.взв.'!C2:I149,2,FALSE)</f>
        <v>#N/A</v>
      </c>
      <c r="M22" s="331" t="e">
        <f>VLOOKUP(L22,'пр.взв.'!D2:J149,2,FALSE)</f>
        <v>#N/A</v>
      </c>
      <c r="N22" s="330"/>
      <c r="O22" s="341"/>
      <c r="P22" s="264"/>
    </row>
    <row r="23" spans="1:16" ht="14.25" customHeight="1">
      <c r="A23" s="335"/>
      <c r="B23" s="338"/>
      <c r="C23" s="332"/>
      <c r="D23" s="332"/>
      <c r="E23" s="332"/>
      <c r="F23" s="308"/>
      <c r="G23" s="265"/>
      <c r="H23" s="261"/>
      <c r="I23" s="335"/>
      <c r="J23" s="338"/>
      <c r="K23" s="332"/>
      <c r="L23" s="332"/>
      <c r="M23" s="332"/>
      <c r="N23" s="308"/>
      <c r="O23" s="308"/>
      <c r="P23" s="265"/>
    </row>
    <row r="24" spans="1:16" ht="11.25" customHeight="1">
      <c r="A24" s="335"/>
      <c r="B24" s="338">
        <v>37</v>
      </c>
      <c r="C24" s="327" t="str">
        <f>VLOOKUP(B24,'пр.взв.'!B2:H151,2,FALSE)</f>
        <v>Евлоев Руслан Темирланович</v>
      </c>
      <c r="D24" s="327" t="str">
        <f>VLOOKUP(C24,'пр.взв.'!C2:I151,2,FALSE)</f>
        <v>30.04.94 кмс</v>
      </c>
      <c r="E24" s="327" t="str">
        <f>VLOOKUP(D24,'пр.взв.'!D2:J151,2,FALSE)</f>
        <v>СПБ</v>
      </c>
      <c r="F24" s="329"/>
      <c r="G24" s="311"/>
      <c r="H24" s="311"/>
      <c r="I24" s="335"/>
      <c r="J24" s="338">
        <v>38</v>
      </c>
      <c r="K24" s="327" t="str">
        <f>VLOOKUP(J24,'пр.взв.'!B2:H151,2,FALSE)</f>
        <v>Медведский Юрий Валерьевич </v>
      </c>
      <c r="L24" s="327" t="str">
        <f>VLOOKUP(K24,'пр.взв.'!C2:I151,2,FALSE)</f>
        <v>14.02.86 мс</v>
      </c>
      <c r="M24" s="327" t="str">
        <f>VLOOKUP(L24,'пр.взв.'!D2:J151,2,FALSE)</f>
        <v>ДВФ0</v>
      </c>
      <c r="N24" s="329"/>
      <c r="O24" s="329"/>
      <c r="P24" s="311"/>
    </row>
    <row r="25" spans="1:16" ht="14.25" customHeight="1" thickBot="1">
      <c r="A25" s="336"/>
      <c r="B25" s="339"/>
      <c r="C25" s="328"/>
      <c r="D25" s="328"/>
      <c r="E25" s="328"/>
      <c r="F25" s="340"/>
      <c r="G25" s="198"/>
      <c r="H25" s="198"/>
      <c r="I25" s="336"/>
      <c r="J25" s="339"/>
      <c r="K25" s="328"/>
      <c r="L25" s="328"/>
      <c r="M25" s="328"/>
      <c r="N25" s="340"/>
      <c r="O25" s="340"/>
      <c r="P25" s="198"/>
    </row>
    <row r="26" spans="1:16" ht="11.25" customHeight="1">
      <c r="A26" s="334">
        <v>6</v>
      </c>
      <c r="B26" s="337">
        <v>21</v>
      </c>
      <c r="C26" s="331" t="str">
        <f>VLOOKUP(B26,'пр.взв.'!B2:H153,2,FALSE)</f>
        <v>Шутиков Владимир Дмитриевич</v>
      </c>
      <c r="D26" s="331" t="str">
        <f>VLOOKUP(C26,'пр.взв.'!C2:I153,2,FALSE)</f>
        <v>19.09.90 мс</v>
      </c>
      <c r="E26" s="331" t="str">
        <f>VLOOKUP(D26,'пр.взв.'!D2:J153,2,FALSE)</f>
        <v>ДВФ0</v>
      </c>
      <c r="F26" s="343"/>
      <c r="G26" s="344"/>
      <c r="H26" s="356"/>
      <c r="I26" s="334">
        <v>22</v>
      </c>
      <c r="J26" s="337">
        <v>22</v>
      </c>
      <c r="K26" s="331" t="str">
        <f>VLOOKUP(J26,'пр.взв.'!B2:H153,2,FALSE)</f>
        <v>Лапшин Николай Васильевич</v>
      </c>
      <c r="L26" s="331" t="str">
        <f>VLOOKUP(K26,'пр.взв.'!C2:I153,2,FALSE)</f>
        <v>16.08.88, мс</v>
      </c>
      <c r="M26" s="331" t="str">
        <f>VLOOKUP(L26,'пр.взв.'!D2:J153,2,FALSE)</f>
        <v>ПФО</v>
      </c>
      <c r="N26" s="342"/>
      <c r="O26" s="343"/>
      <c r="P26" s="344"/>
    </row>
    <row r="27" spans="1:16" ht="11.25" customHeight="1">
      <c r="A27" s="335"/>
      <c r="B27" s="338"/>
      <c r="C27" s="332"/>
      <c r="D27" s="332"/>
      <c r="E27" s="332"/>
      <c r="F27" s="308"/>
      <c r="G27" s="265"/>
      <c r="H27" s="261"/>
      <c r="I27" s="335"/>
      <c r="J27" s="338"/>
      <c r="K27" s="332"/>
      <c r="L27" s="332"/>
      <c r="M27" s="332"/>
      <c r="N27" s="308"/>
      <c r="O27" s="308"/>
      <c r="P27" s="265"/>
    </row>
    <row r="28" spans="1:16" ht="11.25" customHeight="1">
      <c r="A28" s="335"/>
      <c r="B28" s="338">
        <v>53</v>
      </c>
      <c r="C28" s="327" t="e">
        <f>VLOOKUP(B28,'пр.взв.'!B2:H155,2,FALSE)</f>
        <v>#N/A</v>
      </c>
      <c r="D28" s="327" t="e">
        <f>VLOOKUP(C28,'пр.взв.'!C2:I155,2,FALSE)</f>
        <v>#N/A</v>
      </c>
      <c r="E28" s="327" t="e">
        <f>VLOOKUP(D28,'пр.взв.'!D2:J155,2,FALSE)</f>
        <v>#N/A</v>
      </c>
      <c r="F28" s="329"/>
      <c r="G28" s="311"/>
      <c r="H28" s="311"/>
      <c r="I28" s="335"/>
      <c r="J28" s="338">
        <v>54</v>
      </c>
      <c r="K28" s="327" t="e">
        <f>VLOOKUP(J28,'пр.взв.'!B2:H155,2,FALSE)</f>
        <v>#N/A</v>
      </c>
      <c r="L28" s="327" t="e">
        <f>VLOOKUP(K28,'пр.взв.'!C2:I155,2,FALSE)</f>
        <v>#N/A</v>
      </c>
      <c r="M28" s="327" t="e">
        <f>VLOOKUP(L28,'пр.взв.'!D2:J155,2,FALSE)</f>
        <v>#N/A</v>
      </c>
      <c r="N28" s="329"/>
      <c r="O28" s="329"/>
      <c r="P28" s="311"/>
    </row>
    <row r="29" spans="1:16" ht="11.25" customHeight="1" thickBot="1">
      <c r="A29" s="336"/>
      <c r="B29" s="339"/>
      <c r="C29" s="328"/>
      <c r="D29" s="328"/>
      <c r="E29" s="328"/>
      <c r="F29" s="340"/>
      <c r="G29" s="198"/>
      <c r="H29" s="198"/>
      <c r="I29" s="336"/>
      <c r="J29" s="339"/>
      <c r="K29" s="328"/>
      <c r="L29" s="328"/>
      <c r="M29" s="328"/>
      <c r="N29" s="340"/>
      <c r="O29" s="340"/>
      <c r="P29" s="198"/>
    </row>
    <row r="30" spans="1:16" ht="11.25" customHeight="1">
      <c r="A30" s="334">
        <v>7</v>
      </c>
      <c r="B30" s="337">
        <v>13</v>
      </c>
      <c r="C30" s="331" t="str">
        <f>VLOOKUP(B30,'пр.взв.'!B3:H157,2,FALSE)</f>
        <v>Пономаренко Даниил Юрьевич</v>
      </c>
      <c r="D30" s="331" t="str">
        <f>VLOOKUP(C30,'пр.взв.'!C3:I157,2,FALSE)</f>
        <v>07.09.91 мс</v>
      </c>
      <c r="E30" s="331" t="str">
        <f>VLOOKUP(D30,'пр.взв.'!D3:J157,2,FALSE)</f>
        <v>УФО</v>
      </c>
      <c r="F30" s="343"/>
      <c r="G30" s="344"/>
      <c r="H30" s="356"/>
      <c r="I30" s="334">
        <v>23</v>
      </c>
      <c r="J30" s="337">
        <v>14</v>
      </c>
      <c r="K30" s="331" t="str">
        <f>VLOOKUP(J30,'пр.взв.'!B3:H157,2,FALSE)</f>
        <v>Тухфатуллин Илья Шамилевич</v>
      </c>
      <c r="L30" s="331" t="str">
        <f>VLOOKUP(K30,'пр.взв.'!C3:I157,2,FALSE)</f>
        <v>21.08.88 мсмк</v>
      </c>
      <c r="M30" s="331" t="str">
        <f>VLOOKUP(L30,'пр.взв.'!D3:J157,2,FALSE)</f>
        <v>МОС</v>
      </c>
      <c r="N30" s="330"/>
      <c r="O30" s="341"/>
      <c r="P30" s="264"/>
    </row>
    <row r="31" spans="1:16" ht="11.25" customHeight="1">
      <c r="A31" s="335"/>
      <c r="B31" s="338"/>
      <c r="C31" s="332"/>
      <c r="D31" s="332"/>
      <c r="E31" s="332"/>
      <c r="F31" s="308"/>
      <c r="G31" s="265"/>
      <c r="H31" s="261"/>
      <c r="I31" s="335"/>
      <c r="J31" s="338"/>
      <c r="K31" s="332"/>
      <c r="L31" s="332"/>
      <c r="M31" s="332"/>
      <c r="N31" s="308"/>
      <c r="O31" s="308"/>
      <c r="P31" s="265"/>
    </row>
    <row r="32" spans="1:16" ht="11.25" customHeight="1">
      <c r="A32" s="335"/>
      <c r="B32" s="338">
        <v>45</v>
      </c>
      <c r="C32" s="327" t="e">
        <f>VLOOKUP(B32,'пр.взв.'!B32:H159,2,FALSE)</f>
        <v>#N/A</v>
      </c>
      <c r="D32" s="327" t="e">
        <f>VLOOKUP(C32,'пр.взв.'!C32:I159,2,FALSE)</f>
        <v>#N/A</v>
      </c>
      <c r="E32" s="327" t="e">
        <f>VLOOKUP(D32,'пр.взв.'!D32:J159,2,FALSE)</f>
        <v>#N/A</v>
      </c>
      <c r="F32" s="329"/>
      <c r="G32" s="311"/>
      <c r="H32" s="311"/>
      <c r="I32" s="335"/>
      <c r="J32" s="338">
        <v>46</v>
      </c>
      <c r="K32" s="327" t="e">
        <f>VLOOKUP(J32,'пр.взв.'!B3:H159,2,FALSE)</f>
        <v>#N/A</v>
      </c>
      <c r="L32" s="327" t="e">
        <f>VLOOKUP(K32,'пр.взв.'!C3:I159,2,FALSE)</f>
        <v>#N/A</v>
      </c>
      <c r="M32" s="327" t="e">
        <f>VLOOKUP(L32,'пр.взв.'!D3:J159,2,FALSE)</f>
        <v>#N/A</v>
      </c>
      <c r="N32" s="329"/>
      <c r="O32" s="329"/>
      <c r="P32" s="311"/>
    </row>
    <row r="33" spans="1:16" ht="11.25" customHeight="1" thickBot="1">
      <c r="A33" s="336"/>
      <c r="B33" s="339"/>
      <c r="C33" s="328"/>
      <c r="D33" s="328"/>
      <c r="E33" s="328"/>
      <c r="F33" s="340"/>
      <c r="G33" s="198"/>
      <c r="H33" s="198"/>
      <c r="I33" s="336"/>
      <c r="J33" s="339"/>
      <c r="K33" s="328"/>
      <c r="L33" s="328"/>
      <c r="M33" s="328"/>
      <c r="N33" s="340"/>
      <c r="O33" s="340"/>
      <c r="P33" s="198"/>
    </row>
    <row r="34" spans="1:16" ht="11.25" customHeight="1">
      <c r="A34" s="334">
        <v>8</v>
      </c>
      <c r="B34" s="337">
        <v>29</v>
      </c>
      <c r="C34" s="331" t="str">
        <f>VLOOKUP(B34,'пр.взв.'!B4:H161,2,FALSE)</f>
        <v>Малоземов Леонид Александрович</v>
      </c>
      <c r="D34" s="331" t="str">
        <f>VLOOKUP(C34,'пр.взв.'!C4:I161,2,FALSE)</f>
        <v>10.10.82 мс</v>
      </c>
      <c r="E34" s="331" t="str">
        <f>VLOOKUP(D34,'пр.взв.'!D4:J161,2,FALSE)</f>
        <v>ПФО</v>
      </c>
      <c r="F34" s="343"/>
      <c r="G34" s="344"/>
      <c r="H34" s="356"/>
      <c r="I34" s="334">
        <v>24</v>
      </c>
      <c r="J34" s="337">
        <v>30</v>
      </c>
      <c r="K34" s="331" t="str">
        <f>VLOOKUP(J34,'пр.взв.'!B3:H161,2,FALSE)</f>
        <v>Мусаэлян Валерий Аясерович</v>
      </c>
      <c r="L34" s="331" t="str">
        <f>VLOOKUP(K34,'пр.взв.'!C3:I161,2,FALSE)</f>
        <v>24.06.89 кмс</v>
      </c>
      <c r="M34" s="331" t="str">
        <f>VLOOKUP(L34,'пр.взв.'!D3:J161,2,FALSE)</f>
        <v>ЦФО</v>
      </c>
      <c r="N34" s="308"/>
      <c r="O34" s="333"/>
      <c r="P34" s="265"/>
    </row>
    <row r="35" spans="1:16" ht="11.25" customHeight="1">
      <c r="A35" s="335"/>
      <c r="B35" s="338"/>
      <c r="C35" s="332"/>
      <c r="D35" s="332"/>
      <c r="E35" s="332"/>
      <c r="F35" s="308"/>
      <c r="G35" s="265"/>
      <c r="H35" s="261"/>
      <c r="I35" s="335"/>
      <c r="J35" s="338"/>
      <c r="K35" s="332"/>
      <c r="L35" s="332"/>
      <c r="M35" s="332"/>
      <c r="N35" s="308"/>
      <c r="O35" s="308"/>
      <c r="P35" s="265"/>
    </row>
    <row r="36" spans="1:16" ht="11.25" customHeight="1">
      <c r="A36" s="335"/>
      <c r="B36" s="338">
        <v>61</v>
      </c>
      <c r="C36" s="327" t="e">
        <f>VLOOKUP(B36,'пр.взв.'!B6:H163,2,FALSE)</f>
        <v>#N/A</v>
      </c>
      <c r="D36" s="327" t="e">
        <f>VLOOKUP(C36,'пр.взв.'!C6:I163,2,FALSE)</f>
        <v>#N/A</v>
      </c>
      <c r="E36" s="327" t="e">
        <f>VLOOKUP(D36,'пр.взв.'!D6:J163,2,FALSE)</f>
        <v>#N/A</v>
      </c>
      <c r="F36" s="329"/>
      <c r="G36" s="311"/>
      <c r="H36" s="311"/>
      <c r="I36" s="335"/>
      <c r="J36" s="338">
        <v>62</v>
      </c>
      <c r="K36" s="327" t="e">
        <f>VLOOKUP(J36,'пр.взв.'!B3:H163,2,FALSE)</f>
        <v>#N/A</v>
      </c>
      <c r="L36" s="327" t="e">
        <f>VLOOKUP(K36,'пр.взв.'!C3:I163,2,FALSE)</f>
        <v>#N/A</v>
      </c>
      <c r="M36" s="327" t="e">
        <f>VLOOKUP(L36,'пр.взв.'!D3:J163,2,FALSE)</f>
        <v>#N/A</v>
      </c>
      <c r="N36" s="329"/>
      <c r="O36" s="329"/>
      <c r="P36" s="311"/>
    </row>
    <row r="37" spans="1:16" ht="11.25" customHeight="1" thickBot="1">
      <c r="A37" s="336"/>
      <c r="B37" s="339"/>
      <c r="C37" s="328"/>
      <c r="D37" s="328"/>
      <c r="E37" s="328"/>
      <c r="F37" s="340"/>
      <c r="G37" s="198"/>
      <c r="H37" s="198"/>
      <c r="I37" s="336"/>
      <c r="J37" s="339"/>
      <c r="K37" s="328"/>
      <c r="L37" s="328"/>
      <c r="M37" s="328"/>
      <c r="N37" s="330"/>
      <c r="O37" s="330"/>
      <c r="P37" s="260"/>
    </row>
    <row r="38" spans="1:16" ht="11.25" customHeight="1">
      <c r="A38" s="334">
        <v>4</v>
      </c>
      <c r="B38" s="337">
        <v>3</v>
      </c>
      <c r="C38" s="331" t="str">
        <f>VLOOKUP(B38,'пр.взв.'!B3:H165,2,FALSE)</f>
        <v>Гасанов Махир Ровшан Оглы</v>
      </c>
      <c r="D38" s="331" t="str">
        <f>VLOOKUP(C38,'пр.взв.'!C3:I165,2,FALSE)</f>
        <v>02.09.89 кмс</v>
      </c>
      <c r="E38" s="331" t="str">
        <f>VLOOKUP(D38,'пр.взв.'!D3:J165,2,FALSE)</f>
        <v>МОС</v>
      </c>
      <c r="F38" s="343"/>
      <c r="G38" s="344"/>
      <c r="H38" s="356"/>
      <c r="I38" s="334">
        <v>4</v>
      </c>
      <c r="J38" s="337">
        <v>4</v>
      </c>
      <c r="K38" s="331" t="str">
        <f>VLOOKUP(J38,'пр.взв.'!B3:H165,2,FALSE)</f>
        <v>Мальцев Евгений Михайлович</v>
      </c>
      <c r="L38" s="331" t="str">
        <f>VLOOKUP(K38,'пр.взв.'!C3:I165,2,FALSE)</f>
        <v>14.03.88 мс</v>
      </c>
      <c r="M38" s="331" t="str">
        <f>VLOOKUP(L38,'пр.взв.'!D3:J165,2,FALSE)</f>
        <v>ЦФО</v>
      </c>
      <c r="N38" s="330"/>
      <c r="O38" s="341"/>
      <c r="P38" s="264"/>
    </row>
    <row r="39" spans="1:16" ht="14.25" customHeight="1">
      <c r="A39" s="335"/>
      <c r="B39" s="338"/>
      <c r="C39" s="332"/>
      <c r="D39" s="332"/>
      <c r="E39" s="332"/>
      <c r="F39" s="308"/>
      <c r="G39" s="265"/>
      <c r="H39" s="261"/>
      <c r="I39" s="335"/>
      <c r="J39" s="338"/>
      <c r="K39" s="332"/>
      <c r="L39" s="332"/>
      <c r="M39" s="332"/>
      <c r="N39" s="308"/>
      <c r="O39" s="308"/>
      <c r="P39" s="265"/>
    </row>
    <row r="40" spans="1:16" ht="11.25" customHeight="1">
      <c r="A40" s="335"/>
      <c r="B40" s="338">
        <v>35</v>
      </c>
      <c r="C40" s="327" t="str">
        <f>VLOOKUP(B40,'пр.взв.'!B4:H167,2,FALSE)</f>
        <v>Шукюров Рамиль Дадашалиевич</v>
      </c>
      <c r="D40" s="327" t="str">
        <f>VLOOKUP(C40,'пр.взв.'!C4:I167,2,FALSE)</f>
        <v>11.01.87 мс</v>
      </c>
      <c r="E40" s="327" t="str">
        <f>VLOOKUP(D40,'пр.взв.'!D4:J167,2,FALSE)</f>
        <v>УФО</v>
      </c>
      <c r="F40" s="329"/>
      <c r="G40" s="311"/>
      <c r="H40" s="311"/>
      <c r="I40" s="335"/>
      <c r="J40" s="338">
        <v>36</v>
      </c>
      <c r="K40" s="327" t="str">
        <f>VLOOKUP(J40,'пр.взв.'!B4:H167,2,FALSE)</f>
        <v>Джамалов Адам Абдурахманович</v>
      </c>
      <c r="L40" s="327" t="str">
        <f>VLOOKUP(K40,'пр.взв.'!C4:I167,2,FALSE)</f>
        <v>07.02.93 кмс</v>
      </c>
      <c r="M40" s="327" t="str">
        <f>VLOOKUP(L40,'пр.взв.'!D4:J167,2,FALSE)</f>
        <v>МОС</v>
      </c>
      <c r="N40" s="329"/>
      <c r="O40" s="329"/>
      <c r="P40" s="311"/>
    </row>
    <row r="41" spans="1:16" ht="15" customHeight="1" thickBot="1">
      <c r="A41" s="336"/>
      <c r="B41" s="339"/>
      <c r="C41" s="328"/>
      <c r="D41" s="328"/>
      <c r="E41" s="328"/>
      <c r="F41" s="340"/>
      <c r="G41" s="198"/>
      <c r="H41" s="198"/>
      <c r="I41" s="336"/>
      <c r="J41" s="339"/>
      <c r="K41" s="328"/>
      <c r="L41" s="328"/>
      <c r="M41" s="328"/>
      <c r="N41" s="340"/>
      <c r="O41" s="340"/>
      <c r="P41" s="198"/>
    </row>
    <row r="42" spans="1:16" ht="11.25" customHeight="1">
      <c r="A42" s="334">
        <v>10</v>
      </c>
      <c r="B42" s="337">
        <v>19</v>
      </c>
      <c r="C42" s="331" t="str">
        <f>VLOOKUP(B42,'пр.взв.'!B4:H169,2,FALSE)</f>
        <v>Иванов Дмитрий Сергеевич</v>
      </c>
      <c r="D42" s="331" t="str">
        <f>VLOOKUP(C42,'пр.взв.'!C4:I169,2,FALSE)</f>
        <v>23.12.92, МС</v>
      </c>
      <c r="E42" s="331" t="str">
        <f>VLOOKUP(D42,'пр.взв.'!D4:J169,2,FALSE)</f>
        <v>ЦФО</v>
      </c>
      <c r="F42" s="343"/>
      <c r="G42" s="344"/>
      <c r="H42" s="356"/>
      <c r="I42" s="334">
        <v>26</v>
      </c>
      <c r="J42" s="337">
        <v>20</v>
      </c>
      <c r="K42" s="331" t="str">
        <f>VLOOKUP(J42,'пр.взв.'!B4:H169,2,FALSE)</f>
        <v>Егоров Алексей Геннадьевич</v>
      </c>
      <c r="L42" s="331" t="str">
        <f>VLOOKUP(K42,'пр.взв.'!C4:I169,2,FALSE)</f>
        <v>26.01.80 мсмк</v>
      </c>
      <c r="M42" s="331" t="str">
        <f>VLOOKUP(L42,'пр.взв.'!D4:J169,2,FALSE)</f>
        <v>УФО</v>
      </c>
      <c r="N42" s="342"/>
      <c r="O42" s="343"/>
      <c r="P42" s="344"/>
    </row>
    <row r="43" spans="1:16" ht="11.25" customHeight="1">
      <c r="A43" s="335"/>
      <c r="B43" s="338"/>
      <c r="C43" s="332"/>
      <c r="D43" s="332"/>
      <c r="E43" s="332"/>
      <c r="F43" s="308"/>
      <c r="G43" s="265"/>
      <c r="H43" s="261"/>
      <c r="I43" s="335"/>
      <c r="J43" s="338"/>
      <c r="K43" s="332"/>
      <c r="L43" s="332"/>
      <c r="M43" s="332"/>
      <c r="N43" s="308"/>
      <c r="O43" s="308"/>
      <c r="P43" s="265"/>
    </row>
    <row r="44" spans="1:16" ht="11.25" customHeight="1">
      <c r="A44" s="335"/>
      <c r="B44" s="338">
        <v>51</v>
      </c>
      <c r="C44" s="327" t="e">
        <f>VLOOKUP(B44,'пр.взв.'!B4:H171,2,FALSE)</f>
        <v>#N/A</v>
      </c>
      <c r="D44" s="327" t="e">
        <f>VLOOKUP(C44,'пр.взв.'!C4:I171,2,FALSE)</f>
        <v>#N/A</v>
      </c>
      <c r="E44" s="327" t="e">
        <f>VLOOKUP(D44,'пр.взв.'!D4:J171,2,FALSE)</f>
        <v>#N/A</v>
      </c>
      <c r="F44" s="329"/>
      <c r="G44" s="311"/>
      <c r="H44" s="311"/>
      <c r="I44" s="335"/>
      <c r="J44" s="338">
        <v>52</v>
      </c>
      <c r="K44" s="327" t="e">
        <f>VLOOKUP(J44,'пр.взв.'!B4:H171,2,FALSE)</f>
        <v>#N/A</v>
      </c>
      <c r="L44" s="327" t="e">
        <f>VLOOKUP(K44,'пр.взв.'!C4:I171,2,FALSE)</f>
        <v>#N/A</v>
      </c>
      <c r="M44" s="327" t="e">
        <f>VLOOKUP(L44,'пр.взв.'!D4:J171,2,FALSE)</f>
        <v>#N/A</v>
      </c>
      <c r="N44" s="329"/>
      <c r="O44" s="329"/>
      <c r="P44" s="311"/>
    </row>
    <row r="45" spans="1:16" ht="11.25" customHeight="1" thickBot="1">
      <c r="A45" s="336"/>
      <c r="B45" s="339"/>
      <c r="C45" s="328"/>
      <c r="D45" s="328"/>
      <c r="E45" s="328"/>
      <c r="F45" s="340"/>
      <c r="G45" s="198"/>
      <c r="H45" s="198"/>
      <c r="I45" s="336"/>
      <c r="J45" s="339"/>
      <c r="K45" s="328"/>
      <c r="L45" s="328"/>
      <c r="M45" s="328"/>
      <c r="N45" s="340"/>
      <c r="O45" s="340"/>
      <c r="P45" s="198"/>
    </row>
    <row r="46" spans="1:16" ht="11.25" customHeight="1">
      <c r="A46" s="334">
        <v>11</v>
      </c>
      <c r="B46" s="337">
        <v>11</v>
      </c>
      <c r="C46" s="331" t="str">
        <f>VLOOKUP(B46,'пр.взв.'!B4:H173,2,FALSE)</f>
        <v>Березовский Владимир Сергеевич</v>
      </c>
      <c r="D46" s="331" t="str">
        <f>VLOOKUP(C46,'пр.взв.'!C4:I173,2,FALSE)</f>
        <v>18.01.89 мс</v>
      </c>
      <c r="E46" s="331" t="str">
        <f>VLOOKUP(D46,'пр.взв.'!D4:J173,2,FALSE)</f>
        <v>ПФО</v>
      </c>
      <c r="F46" s="343"/>
      <c r="G46" s="344"/>
      <c r="H46" s="356"/>
      <c r="I46" s="334">
        <v>27</v>
      </c>
      <c r="J46" s="337">
        <v>12</v>
      </c>
      <c r="K46" s="331" t="str">
        <f>VLOOKUP(J46,'пр.взв.'!B4:H173,2,FALSE)</f>
        <v>Донцов Григорий Александрович</v>
      </c>
      <c r="L46" s="331" t="str">
        <f>VLOOKUP(K46,'пр.взв.'!C4:I173,2,FALSE)</f>
        <v>27.06.86 мс</v>
      </c>
      <c r="M46" s="331" t="str">
        <f>VLOOKUP(L46,'пр.взв.'!D4:J173,2,FALSE)</f>
        <v>СФО</v>
      </c>
      <c r="N46" s="330"/>
      <c r="O46" s="341"/>
      <c r="P46" s="264"/>
    </row>
    <row r="47" spans="1:16" ht="11.25" customHeight="1">
      <c r="A47" s="335"/>
      <c r="B47" s="338"/>
      <c r="C47" s="332"/>
      <c r="D47" s="332"/>
      <c r="E47" s="332"/>
      <c r="F47" s="308"/>
      <c r="G47" s="265"/>
      <c r="H47" s="261"/>
      <c r="I47" s="335"/>
      <c r="J47" s="338"/>
      <c r="K47" s="332"/>
      <c r="L47" s="332"/>
      <c r="M47" s="332"/>
      <c r="N47" s="308"/>
      <c r="O47" s="308"/>
      <c r="P47" s="265"/>
    </row>
    <row r="48" spans="1:16" ht="11.25" customHeight="1">
      <c r="A48" s="335"/>
      <c r="B48" s="338">
        <v>43</v>
      </c>
      <c r="C48" s="327" t="e">
        <f>VLOOKUP(B48,'пр.взв.'!B4:H175,2,FALSE)</f>
        <v>#N/A</v>
      </c>
      <c r="D48" s="327" t="e">
        <f>VLOOKUP(C48,'пр.взв.'!C4:I175,2,FALSE)</f>
        <v>#N/A</v>
      </c>
      <c r="E48" s="327" t="e">
        <f>VLOOKUP(D48,'пр.взв.'!D4:J175,2,FALSE)</f>
        <v>#N/A</v>
      </c>
      <c r="F48" s="329"/>
      <c r="G48" s="311"/>
      <c r="H48" s="311"/>
      <c r="I48" s="335"/>
      <c r="J48" s="338">
        <v>44</v>
      </c>
      <c r="K48" s="327" t="e">
        <f>VLOOKUP(J48,'пр.взв.'!B4:H175,2,FALSE)</f>
        <v>#N/A</v>
      </c>
      <c r="L48" s="327" t="e">
        <f>VLOOKUP(K48,'пр.взв.'!C4:I175,2,FALSE)</f>
        <v>#N/A</v>
      </c>
      <c r="M48" s="327" t="e">
        <f>VLOOKUP(L48,'пр.взв.'!D4:J175,2,FALSE)</f>
        <v>#N/A</v>
      </c>
      <c r="N48" s="329"/>
      <c r="O48" s="329"/>
      <c r="P48" s="311"/>
    </row>
    <row r="49" spans="1:16" ht="11.25" customHeight="1" thickBot="1">
      <c r="A49" s="336"/>
      <c r="B49" s="339"/>
      <c r="C49" s="328"/>
      <c r="D49" s="328"/>
      <c r="E49" s="328"/>
      <c r="F49" s="340"/>
      <c r="G49" s="198"/>
      <c r="H49" s="198"/>
      <c r="I49" s="336"/>
      <c r="J49" s="339"/>
      <c r="K49" s="328"/>
      <c r="L49" s="328"/>
      <c r="M49" s="328"/>
      <c r="N49" s="340"/>
      <c r="O49" s="340"/>
      <c r="P49" s="198"/>
    </row>
    <row r="50" spans="1:16" ht="11.25" customHeight="1">
      <c r="A50" s="334">
        <v>12</v>
      </c>
      <c r="B50" s="337">
        <v>27</v>
      </c>
      <c r="C50" s="331" t="str">
        <f>VLOOKUP(B50,'пр.взв.'!B5:H177,2,FALSE)</f>
        <v>Старостин Николай Николаевич</v>
      </c>
      <c r="D50" s="331" t="str">
        <f>VLOOKUP(C50,'пр.взв.'!C5:I177,2,FALSE)</f>
        <v>20.11.92 кмс</v>
      </c>
      <c r="E50" s="331" t="str">
        <f>VLOOKUP(D50,'пр.взв.'!D5:J177,2,FALSE)</f>
        <v>ПФО</v>
      </c>
      <c r="F50" s="343"/>
      <c r="G50" s="344"/>
      <c r="H50" s="356"/>
      <c r="I50" s="334">
        <v>28</v>
      </c>
      <c r="J50" s="337">
        <v>28</v>
      </c>
      <c r="K50" s="331" t="str">
        <f>VLOOKUP(J50,'пр.взв.'!B5:H177,2,FALSE)</f>
        <v>Гладких Владимир Андреевич</v>
      </c>
      <c r="L50" s="331" t="str">
        <f>VLOOKUP(K50,'пр.взв.'!C5:I177,2,FALSE)</f>
        <v>08.11.92, МС</v>
      </c>
      <c r="M50" s="331" t="str">
        <f>VLOOKUP(L50,'пр.взв.'!D5:J177,2,FALSE)</f>
        <v>УФО</v>
      </c>
      <c r="N50" s="308"/>
      <c r="O50" s="333"/>
      <c r="P50" s="265"/>
    </row>
    <row r="51" spans="1:16" ht="11.25" customHeight="1">
      <c r="A51" s="335"/>
      <c r="B51" s="338"/>
      <c r="C51" s="332"/>
      <c r="D51" s="332"/>
      <c r="E51" s="332"/>
      <c r="F51" s="308"/>
      <c r="G51" s="265"/>
      <c r="H51" s="261"/>
      <c r="I51" s="335"/>
      <c r="J51" s="338"/>
      <c r="K51" s="332"/>
      <c r="L51" s="332"/>
      <c r="M51" s="332"/>
      <c r="N51" s="308"/>
      <c r="O51" s="308"/>
      <c r="P51" s="265"/>
    </row>
    <row r="52" spans="1:16" ht="11.25" customHeight="1">
      <c r="A52" s="335"/>
      <c r="B52" s="338">
        <v>59</v>
      </c>
      <c r="C52" s="327" t="e">
        <f>VLOOKUP(B52,'пр.взв.'!B5:H179,2,FALSE)</f>
        <v>#N/A</v>
      </c>
      <c r="D52" s="327" t="e">
        <f>VLOOKUP(C52,'пр.взв.'!C5:I179,2,FALSE)</f>
        <v>#N/A</v>
      </c>
      <c r="E52" s="327" t="e">
        <f>VLOOKUP(D52,'пр.взв.'!D5:J179,2,FALSE)</f>
        <v>#N/A</v>
      </c>
      <c r="F52" s="329"/>
      <c r="G52" s="311"/>
      <c r="H52" s="311"/>
      <c r="I52" s="335"/>
      <c r="J52" s="338">
        <v>60</v>
      </c>
      <c r="K52" s="327" t="e">
        <f>VLOOKUP(J52,'пр.взв.'!B5:H179,2,FALSE)</f>
        <v>#N/A</v>
      </c>
      <c r="L52" s="327" t="e">
        <f>VLOOKUP(K52,'пр.взв.'!C5:I179,2,FALSE)</f>
        <v>#N/A</v>
      </c>
      <c r="M52" s="327" t="e">
        <f>VLOOKUP(L52,'пр.взв.'!D5:J179,2,FALSE)</f>
        <v>#N/A</v>
      </c>
      <c r="N52" s="329"/>
      <c r="O52" s="329"/>
      <c r="P52" s="311"/>
    </row>
    <row r="53" spans="1:16" ht="11.25" customHeight="1" thickBot="1">
      <c r="A53" s="336"/>
      <c r="B53" s="339"/>
      <c r="C53" s="328"/>
      <c r="D53" s="328"/>
      <c r="E53" s="328"/>
      <c r="F53" s="340"/>
      <c r="G53" s="198"/>
      <c r="H53" s="198"/>
      <c r="I53" s="336"/>
      <c r="J53" s="339"/>
      <c r="K53" s="328"/>
      <c r="L53" s="328"/>
      <c r="M53" s="328"/>
      <c r="N53" s="340"/>
      <c r="O53" s="340"/>
      <c r="P53" s="198"/>
    </row>
    <row r="54" spans="1:16" ht="11.25" customHeight="1">
      <c r="A54" s="334">
        <v>5</v>
      </c>
      <c r="B54" s="337">
        <v>7</v>
      </c>
      <c r="C54" s="331" t="str">
        <f>VLOOKUP(B54,'пр.взв.'!B5:H181,2,FALSE)</f>
        <v>Аткунов Аймерген Сергеевич</v>
      </c>
      <c r="D54" s="331" t="str">
        <f>VLOOKUP(C54,'пр.взв.'!C5:I181,2,FALSE)</f>
        <v>14.04.89 мс</v>
      </c>
      <c r="E54" s="331" t="str">
        <f>VLOOKUP(D54,'пр.взв.'!D5:J181,2,FALSE)</f>
        <v>УФО</v>
      </c>
      <c r="F54" s="343"/>
      <c r="G54" s="344"/>
      <c r="H54" s="356"/>
      <c r="I54" s="334">
        <v>5</v>
      </c>
      <c r="J54" s="337">
        <v>8</v>
      </c>
      <c r="K54" s="331" t="str">
        <f>VLOOKUP(J54,'пр.взв.'!B5:H181,2,FALSE)</f>
        <v>Батраков Вячаслав Евгеньевич</v>
      </c>
      <c r="L54" s="331" t="str">
        <f>VLOOKUP(K54,'пр.взв.'!C5:I181,2,FALSE)</f>
        <v>28.02.90 мс</v>
      </c>
      <c r="M54" s="331" t="str">
        <f>VLOOKUP(L54,'пр.взв.'!D5:J181,2,FALSE)</f>
        <v>ПФО</v>
      </c>
      <c r="N54" s="330"/>
      <c r="O54" s="341"/>
      <c r="P54" s="264"/>
    </row>
    <row r="55" spans="1:16" ht="13.5" customHeight="1">
      <c r="A55" s="335"/>
      <c r="B55" s="338"/>
      <c r="C55" s="332"/>
      <c r="D55" s="332"/>
      <c r="E55" s="332"/>
      <c r="F55" s="308"/>
      <c r="G55" s="265"/>
      <c r="H55" s="261"/>
      <c r="I55" s="335"/>
      <c r="J55" s="338"/>
      <c r="K55" s="332"/>
      <c r="L55" s="332"/>
      <c r="M55" s="332"/>
      <c r="N55" s="308"/>
      <c r="O55" s="308"/>
      <c r="P55" s="265"/>
    </row>
    <row r="56" spans="1:16" ht="11.25" customHeight="1">
      <c r="A56" s="335"/>
      <c r="B56" s="338">
        <v>39</v>
      </c>
      <c r="C56" s="327" t="str">
        <f>VLOOKUP(B56,'пр.взв.'!B5:H183,2,FALSE)</f>
        <v>Шихабудинов Асхаб Магомеднабиевич</v>
      </c>
      <c r="D56" s="327" t="str">
        <f>VLOOKUP(C56,'пр.взв.'!C5:I183,2,FALSE)</f>
        <v>28.04.93 кмс</v>
      </c>
      <c r="E56" s="327" t="str">
        <f>VLOOKUP(D56,'пр.взв.'!D5:J183,2,FALSE)</f>
        <v>СКФО</v>
      </c>
      <c r="F56" s="329"/>
      <c r="G56" s="311"/>
      <c r="H56" s="311"/>
      <c r="I56" s="335"/>
      <c r="J56" s="338">
        <v>40</v>
      </c>
      <c r="K56" s="327" t="str">
        <f>VLOOKUP(J56,'пр.взв.'!B5:H183,2,FALSE)</f>
        <v>Шангин Александр Игоревич</v>
      </c>
      <c r="L56" s="327" t="str">
        <f>VLOOKUP(K56,'пр.взв.'!C5:I183,2,FALSE)</f>
        <v>07.03.91 кмс</v>
      </c>
      <c r="M56" s="327" t="str">
        <f>VLOOKUP(L56,'пр.взв.'!D5:J183,2,FALSE)</f>
        <v>ДВФ0</v>
      </c>
      <c r="N56" s="329"/>
      <c r="O56" s="329"/>
      <c r="P56" s="311"/>
    </row>
    <row r="57" spans="1:16" ht="13.5" customHeight="1" thickBot="1">
      <c r="A57" s="336"/>
      <c r="B57" s="339"/>
      <c r="C57" s="328"/>
      <c r="D57" s="328"/>
      <c r="E57" s="328"/>
      <c r="F57" s="340"/>
      <c r="G57" s="198"/>
      <c r="H57" s="198"/>
      <c r="I57" s="336"/>
      <c r="J57" s="339"/>
      <c r="K57" s="328"/>
      <c r="L57" s="328"/>
      <c r="M57" s="328"/>
      <c r="N57" s="340"/>
      <c r="O57" s="340"/>
      <c r="P57" s="198"/>
    </row>
    <row r="58" spans="1:16" ht="11.25" customHeight="1">
      <c r="A58" s="334">
        <v>14</v>
      </c>
      <c r="B58" s="337">
        <v>23</v>
      </c>
      <c r="C58" s="331" t="str">
        <f>VLOOKUP(B58,'пр.взв.'!B5:H185,2,FALSE)</f>
        <v>Еликов Берден Данилович</v>
      </c>
      <c r="D58" s="331" t="str">
        <f>VLOOKUP(C58,'пр.взв.'!C5:I185,2,FALSE)</f>
        <v>07.11.88, МС</v>
      </c>
      <c r="E58" s="331" t="str">
        <f>VLOOKUP(D58,'пр.взв.'!D5:J185,2,FALSE)</f>
        <v>CФО</v>
      </c>
      <c r="F58" s="343"/>
      <c r="G58" s="344"/>
      <c r="H58" s="356"/>
      <c r="I58" s="334">
        <v>30</v>
      </c>
      <c r="J58" s="337">
        <v>24</v>
      </c>
      <c r="K58" s="331" t="str">
        <f>VLOOKUP(J58,'пр.взв.'!B5:H185,2,FALSE)</f>
        <v>Бархударян Артур Самвелович</v>
      </c>
      <c r="L58" s="331" t="str">
        <f>VLOOKUP(K58,'пр.взв.'!C5:I185,2,FALSE)</f>
        <v>07.11.83 мс</v>
      </c>
      <c r="M58" s="331" t="str">
        <f>VLOOKUP(L58,'пр.взв.'!D5:J185,2,FALSE)</f>
        <v>ПФО</v>
      </c>
      <c r="N58" s="342"/>
      <c r="O58" s="343"/>
      <c r="P58" s="344"/>
    </row>
    <row r="59" spans="1:16" ht="11.25" customHeight="1">
      <c r="A59" s="335"/>
      <c r="B59" s="338"/>
      <c r="C59" s="332"/>
      <c r="D59" s="332"/>
      <c r="E59" s="332"/>
      <c r="F59" s="308"/>
      <c r="G59" s="265"/>
      <c r="H59" s="261"/>
      <c r="I59" s="335"/>
      <c r="J59" s="338"/>
      <c r="K59" s="332"/>
      <c r="L59" s="332"/>
      <c r="M59" s="332"/>
      <c r="N59" s="308"/>
      <c r="O59" s="308"/>
      <c r="P59" s="265"/>
    </row>
    <row r="60" spans="1:16" ht="11.25" customHeight="1">
      <c r="A60" s="335"/>
      <c r="B60" s="338">
        <v>55</v>
      </c>
      <c r="C60" s="327" t="e">
        <f>VLOOKUP(B60,'пр.взв.'!B6:H187,2,FALSE)</f>
        <v>#N/A</v>
      </c>
      <c r="D60" s="327" t="e">
        <f>VLOOKUP(C60,'пр.взв.'!C6:I187,2,FALSE)</f>
        <v>#N/A</v>
      </c>
      <c r="E60" s="327" t="e">
        <f>VLOOKUP(D60,'пр.взв.'!D6:J187,2,FALSE)</f>
        <v>#N/A</v>
      </c>
      <c r="F60" s="329"/>
      <c r="G60" s="311"/>
      <c r="H60" s="311"/>
      <c r="I60" s="335"/>
      <c r="J60" s="338">
        <v>56</v>
      </c>
      <c r="K60" s="327" t="e">
        <f>VLOOKUP(J60,'пр.взв.'!B6:H187,2,FALSE)</f>
        <v>#N/A</v>
      </c>
      <c r="L60" s="327" t="e">
        <f>VLOOKUP(K60,'пр.взв.'!C6:I187,2,FALSE)</f>
        <v>#N/A</v>
      </c>
      <c r="M60" s="327" t="e">
        <f>VLOOKUP(L60,'пр.взв.'!D6:J187,2,FALSE)</f>
        <v>#N/A</v>
      </c>
      <c r="N60" s="329"/>
      <c r="O60" s="329"/>
      <c r="P60" s="311"/>
    </row>
    <row r="61" spans="1:16" ht="11.25" customHeight="1" thickBot="1">
      <c r="A61" s="336"/>
      <c r="B61" s="339"/>
      <c r="C61" s="328"/>
      <c r="D61" s="328"/>
      <c r="E61" s="328"/>
      <c r="F61" s="340"/>
      <c r="G61" s="198"/>
      <c r="H61" s="198"/>
      <c r="I61" s="336"/>
      <c r="J61" s="339"/>
      <c r="K61" s="328"/>
      <c r="L61" s="328"/>
      <c r="M61" s="328"/>
      <c r="N61" s="340"/>
      <c r="O61" s="340"/>
      <c r="P61" s="198"/>
    </row>
    <row r="62" spans="1:16" ht="11.25" customHeight="1">
      <c r="A62" s="334">
        <v>15</v>
      </c>
      <c r="B62" s="337">
        <v>15</v>
      </c>
      <c r="C62" s="331" t="str">
        <f>VLOOKUP(B62,'пр.взв.'!B6:H189,2,FALSE)</f>
        <v>Успаев Бислан Абубакарович</v>
      </c>
      <c r="D62" s="331" t="str">
        <f>VLOOKUP(C62,'пр.взв.'!C6:I189,2,FALSE)</f>
        <v>27.06.91 кмс</v>
      </c>
      <c r="E62" s="331" t="str">
        <f>VLOOKUP(D62,'пр.взв.'!D6:J189,2,FALSE)</f>
        <v>СКФО</v>
      </c>
      <c r="F62" s="343"/>
      <c r="G62" s="344"/>
      <c r="H62" s="356"/>
      <c r="I62" s="334">
        <v>31</v>
      </c>
      <c r="J62" s="337">
        <v>16</v>
      </c>
      <c r="K62" s="331" t="str">
        <f>VLOOKUP(J62,'пр.взв.'!B6:H189,2,FALSE)</f>
        <v>Ялышев Сергей Шамилевич</v>
      </c>
      <c r="L62" s="331" t="str">
        <f>VLOOKUP(K62,'пр.взв.'!C6:I189,2,FALSE)</f>
        <v>24.02.82 мсмк</v>
      </c>
      <c r="M62" s="331" t="str">
        <f>VLOOKUP(L62,'пр.взв.'!D6:J189,2,FALSE)</f>
        <v>СПБ</v>
      </c>
      <c r="N62" s="330"/>
      <c r="O62" s="341"/>
      <c r="P62" s="264"/>
    </row>
    <row r="63" spans="1:16" ht="11.25" customHeight="1">
      <c r="A63" s="335"/>
      <c r="B63" s="338"/>
      <c r="C63" s="332"/>
      <c r="D63" s="332"/>
      <c r="E63" s="332"/>
      <c r="F63" s="308"/>
      <c r="G63" s="265"/>
      <c r="H63" s="261"/>
      <c r="I63" s="335"/>
      <c r="J63" s="338"/>
      <c r="K63" s="332"/>
      <c r="L63" s="332"/>
      <c r="M63" s="332"/>
      <c r="N63" s="308"/>
      <c r="O63" s="308"/>
      <c r="P63" s="265"/>
    </row>
    <row r="64" spans="1:16" ht="11.25" customHeight="1">
      <c r="A64" s="335"/>
      <c r="B64" s="338">
        <v>47</v>
      </c>
      <c r="C64" s="327" t="e">
        <f>VLOOKUP(B64,'пр.взв.'!B6:H191,2,FALSE)</f>
        <v>#N/A</v>
      </c>
      <c r="D64" s="327" t="e">
        <f>VLOOKUP(C64,'пр.взв.'!C6:I191,2,FALSE)</f>
        <v>#N/A</v>
      </c>
      <c r="E64" s="327" t="e">
        <f>VLOOKUP(D64,'пр.взв.'!D6:J191,2,FALSE)</f>
        <v>#N/A</v>
      </c>
      <c r="F64" s="329"/>
      <c r="G64" s="311"/>
      <c r="H64" s="311"/>
      <c r="I64" s="335"/>
      <c r="J64" s="338">
        <v>48</v>
      </c>
      <c r="K64" s="327" t="e">
        <f>VLOOKUP(J64,'пр.взв.'!B6:H191,2,FALSE)</f>
        <v>#N/A</v>
      </c>
      <c r="L64" s="327" t="e">
        <f>VLOOKUP(K64,'пр.взв.'!C6:I191,2,FALSE)</f>
        <v>#N/A</v>
      </c>
      <c r="M64" s="327" t="e">
        <f>VLOOKUP(L64,'пр.взв.'!D6:J191,2,FALSE)</f>
        <v>#N/A</v>
      </c>
      <c r="N64" s="329"/>
      <c r="O64" s="329"/>
      <c r="P64" s="311"/>
    </row>
    <row r="65" spans="1:16" ht="11.25" customHeight="1" thickBot="1">
      <c r="A65" s="336"/>
      <c r="B65" s="339"/>
      <c r="C65" s="328"/>
      <c r="D65" s="328"/>
      <c r="E65" s="328"/>
      <c r="F65" s="340"/>
      <c r="G65" s="198"/>
      <c r="H65" s="198"/>
      <c r="I65" s="336"/>
      <c r="J65" s="339"/>
      <c r="K65" s="328"/>
      <c r="L65" s="328"/>
      <c r="M65" s="328"/>
      <c r="N65" s="340"/>
      <c r="O65" s="340"/>
      <c r="P65" s="198"/>
    </row>
    <row r="66" spans="1:16" ht="11.25" customHeight="1">
      <c r="A66" s="334">
        <v>16</v>
      </c>
      <c r="B66" s="337">
        <v>31</v>
      </c>
      <c r="C66" s="331" t="str">
        <f>VLOOKUP(B66,'пр.взв.'!B6:H193,2,FALSE)</f>
        <v>Изамутдинов Гусен Мугутдинович</v>
      </c>
      <c r="D66" s="331" t="str">
        <f>VLOOKUP(C66,'пр.взв.'!C6:I193,2,FALSE)</f>
        <v>28.11.81 мс</v>
      </c>
      <c r="E66" s="331" t="str">
        <f>VLOOKUP(D66,'пр.взв.'!D6:J193,2,FALSE)</f>
        <v>ДВФ0</v>
      </c>
      <c r="F66" s="343"/>
      <c r="G66" s="344"/>
      <c r="H66" s="356"/>
      <c r="I66" s="334">
        <v>32</v>
      </c>
      <c r="J66" s="337">
        <v>32</v>
      </c>
      <c r="K66" s="331" t="str">
        <f>VLOOKUP(J66,'пр.взв.'!B6:H193,2,FALSE)</f>
        <v>Саакян Виталий Рачилович</v>
      </c>
      <c r="L66" s="331" t="str">
        <f>VLOOKUP(K66,'пр.взв.'!C6:I193,2,FALSE)</f>
        <v>18.04.87 мсмк</v>
      </c>
      <c r="M66" s="331" t="str">
        <f>VLOOKUP(L66,'пр.взв.'!D6:J193,2,FALSE)</f>
        <v>ЮФО</v>
      </c>
      <c r="N66" s="308"/>
      <c r="O66" s="333"/>
      <c r="P66" s="265"/>
    </row>
    <row r="67" spans="1:16" ht="11.25" customHeight="1">
      <c r="A67" s="335"/>
      <c r="B67" s="338"/>
      <c r="C67" s="332"/>
      <c r="D67" s="332"/>
      <c r="E67" s="332"/>
      <c r="F67" s="308"/>
      <c r="G67" s="265"/>
      <c r="H67" s="261"/>
      <c r="I67" s="335"/>
      <c r="J67" s="338"/>
      <c r="K67" s="332"/>
      <c r="L67" s="332"/>
      <c r="M67" s="332"/>
      <c r="N67" s="308"/>
      <c r="O67" s="308"/>
      <c r="P67" s="265"/>
    </row>
    <row r="68" spans="1:16" ht="11.25" customHeight="1">
      <c r="A68" s="335"/>
      <c r="B68" s="338">
        <v>63</v>
      </c>
      <c r="C68" s="327" t="e">
        <f>VLOOKUP(B68,'пр.взв.'!B6:H195,2,FALSE)</f>
        <v>#N/A</v>
      </c>
      <c r="D68" s="327" t="e">
        <f>VLOOKUP(C68,'пр.взв.'!C6:I195,2,FALSE)</f>
        <v>#N/A</v>
      </c>
      <c r="E68" s="327" t="e">
        <f>VLOOKUP(D68,'пр.взв.'!D6:J195,2,FALSE)</f>
        <v>#N/A</v>
      </c>
      <c r="F68" s="329"/>
      <c r="G68" s="311"/>
      <c r="H68" s="311"/>
      <c r="I68" s="335"/>
      <c r="J68" s="338">
        <v>64</v>
      </c>
      <c r="K68" s="327" t="e">
        <f>VLOOKUP(J68,'пр.взв.'!B6:H195,2,FALSE)</f>
        <v>#N/A</v>
      </c>
      <c r="L68" s="327" t="e">
        <f>VLOOKUP(K68,'пр.взв.'!C6:I195,2,FALSE)</f>
        <v>#N/A</v>
      </c>
      <c r="M68" s="327" t="e">
        <f>VLOOKUP(L68,'пр.взв.'!D6:J195,2,FALSE)</f>
        <v>#N/A</v>
      </c>
      <c r="N68" s="329"/>
      <c r="O68" s="329"/>
      <c r="P68" s="311"/>
    </row>
    <row r="69" spans="1:16" ht="11.25" customHeight="1" thickBot="1">
      <c r="A69" s="336"/>
      <c r="B69" s="339"/>
      <c r="C69" s="328"/>
      <c r="D69" s="328"/>
      <c r="E69" s="328"/>
      <c r="F69" s="340"/>
      <c r="G69" s="198"/>
      <c r="H69" s="198"/>
      <c r="I69" s="336"/>
      <c r="J69" s="339"/>
      <c r="K69" s="328"/>
      <c r="L69" s="328"/>
      <c r="M69" s="328"/>
      <c r="N69" s="330"/>
      <c r="O69" s="330"/>
      <c r="P69" s="260"/>
    </row>
  </sheetData>
  <sheetProtection/>
  <mergeCells count="500"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A6:A9"/>
    <mergeCell ref="B6:B7"/>
    <mergeCell ref="C6:C7"/>
    <mergeCell ref="D6:D7"/>
    <mergeCell ref="B8:B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10:A13"/>
    <mergeCell ref="B10:B11"/>
    <mergeCell ref="C10:C11"/>
    <mergeCell ref="D10:D11"/>
    <mergeCell ref="B12:B13"/>
    <mergeCell ref="C12:C13"/>
    <mergeCell ref="D12:D13"/>
    <mergeCell ref="E12:E13"/>
    <mergeCell ref="F12:F13"/>
    <mergeCell ref="G12:G13"/>
    <mergeCell ref="H12:H13"/>
    <mergeCell ref="E10:E11"/>
    <mergeCell ref="F10:F11"/>
    <mergeCell ref="G10:G11"/>
    <mergeCell ref="H10:H11"/>
    <mergeCell ref="A14:A17"/>
    <mergeCell ref="B14:B15"/>
    <mergeCell ref="C14:C15"/>
    <mergeCell ref="D14:D15"/>
    <mergeCell ref="B16:B17"/>
    <mergeCell ref="C16:C17"/>
    <mergeCell ref="D16:D17"/>
    <mergeCell ref="E16:E17"/>
    <mergeCell ref="F16:F17"/>
    <mergeCell ref="G16:G17"/>
    <mergeCell ref="H16:H17"/>
    <mergeCell ref="E14:E15"/>
    <mergeCell ref="F14:F15"/>
    <mergeCell ref="G14:G15"/>
    <mergeCell ref="H14:H15"/>
    <mergeCell ref="A18:A21"/>
    <mergeCell ref="B18:B19"/>
    <mergeCell ref="C18:C19"/>
    <mergeCell ref="D18:D19"/>
    <mergeCell ref="B20:B21"/>
    <mergeCell ref="C20:C21"/>
    <mergeCell ref="D20:D21"/>
    <mergeCell ref="E20:E21"/>
    <mergeCell ref="F20:F21"/>
    <mergeCell ref="G20:G21"/>
    <mergeCell ref="H20:H21"/>
    <mergeCell ref="E18:E19"/>
    <mergeCell ref="F18:F19"/>
    <mergeCell ref="G18:G19"/>
    <mergeCell ref="H18:H19"/>
    <mergeCell ref="A22:A25"/>
    <mergeCell ref="B22:B23"/>
    <mergeCell ref="C22:C23"/>
    <mergeCell ref="D22:D23"/>
    <mergeCell ref="B24:B25"/>
    <mergeCell ref="C24:C25"/>
    <mergeCell ref="D24:D25"/>
    <mergeCell ref="E24:E25"/>
    <mergeCell ref="F24:F25"/>
    <mergeCell ref="G24:G25"/>
    <mergeCell ref="H24:H25"/>
    <mergeCell ref="E22:E23"/>
    <mergeCell ref="F22:F23"/>
    <mergeCell ref="G22:G23"/>
    <mergeCell ref="H22:H23"/>
    <mergeCell ref="A26:A29"/>
    <mergeCell ref="B26:B27"/>
    <mergeCell ref="C26:C27"/>
    <mergeCell ref="D26:D27"/>
    <mergeCell ref="B28:B29"/>
    <mergeCell ref="C28:C29"/>
    <mergeCell ref="D28:D29"/>
    <mergeCell ref="E28:E29"/>
    <mergeCell ref="F28:F29"/>
    <mergeCell ref="G28:G29"/>
    <mergeCell ref="H28:H29"/>
    <mergeCell ref="E26:E27"/>
    <mergeCell ref="F26:F27"/>
    <mergeCell ref="G26:G27"/>
    <mergeCell ref="H26:H27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H32:H33"/>
    <mergeCell ref="E30:E31"/>
    <mergeCell ref="F30:F31"/>
    <mergeCell ref="G30:G31"/>
    <mergeCell ref="H30:H31"/>
    <mergeCell ref="A34:A37"/>
    <mergeCell ref="B34:B35"/>
    <mergeCell ref="C34:C35"/>
    <mergeCell ref="D34:D35"/>
    <mergeCell ref="B36:B37"/>
    <mergeCell ref="C36:C37"/>
    <mergeCell ref="D36:D37"/>
    <mergeCell ref="E36:E37"/>
    <mergeCell ref="F36:F37"/>
    <mergeCell ref="G36:G37"/>
    <mergeCell ref="H36:H37"/>
    <mergeCell ref="E34:E35"/>
    <mergeCell ref="F34:F35"/>
    <mergeCell ref="G34:G35"/>
    <mergeCell ref="H34:H35"/>
    <mergeCell ref="A38:A41"/>
    <mergeCell ref="B38:B39"/>
    <mergeCell ref="C38:C39"/>
    <mergeCell ref="D38:D39"/>
    <mergeCell ref="B40:B41"/>
    <mergeCell ref="C40:C41"/>
    <mergeCell ref="D40:D41"/>
    <mergeCell ref="E40:E41"/>
    <mergeCell ref="F40:F41"/>
    <mergeCell ref="G40:G41"/>
    <mergeCell ref="H40:H41"/>
    <mergeCell ref="E38:E39"/>
    <mergeCell ref="F38:F39"/>
    <mergeCell ref="G38:G39"/>
    <mergeCell ref="H38:H39"/>
    <mergeCell ref="A42:A45"/>
    <mergeCell ref="B42:B43"/>
    <mergeCell ref="C42:C43"/>
    <mergeCell ref="D42:D43"/>
    <mergeCell ref="B44:B45"/>
    <mergeCell ref="C44:C45"/>
    <mergeCell ref="D44:D45"/>
    <mergeCell ref="E44:E45"/>
    <mergeCell ref="F44:F45"/>
    <mergeCell ref="G44:G45"/>
    <mergeCell ref="H44:H45"/>
    <mergeCell ref="E42:E43"/>
    <mergeCell ref="F42:F43"/>
    <mergeCell ref="G42:G43"/>
    <mergeCell ref="H42:H43"/>
    <mergeCell ref="A46:A49"/>
    <mergeCell ref="B46:B47"/>
    <mergeCell ref="C46:C47"/>
    <mergeCell ref="D46:D47"/>
    <mergeCell ref="B48:B49"/>
    <mergeCell ref="C48:C49"/>
    <mergeCell ref="D48:D49"/>
    <mergeCell ref="E48:E49"/>
    <mergeCell ref="F48:F49"/>
    <mergeCell ref="G48:G49"/>
    <mergeCell ref="H48:H49"/>
    <mergeCell ref="E46:E47"/>
    <mergeCell ref="F46:F47"/>
    <mergeCell ref="G46:G47"/>
    <mergeCell ref="H46:H47"/>
    <mergeCell ref="A50:A53"/>
    <mergeCell ref="B50:B51"/>
    <mergeCell ref="C50:C51"/>
    <mergeCell ref="D50:D51"/>
    <mergeCell ref="B52:B53"/>
    <mergeCell ref="C52:C53"/>
    <mergeCell ref="D52:D53"/>
    <mergeCell ref="E52:E53"/>
    <mergeCell ref="F52:F53"/>
    <mergeCell ref="G52:G53"/>
    <mergeCell ref="H52:H53"/>
    <mergeCell ref="E50:E51"/>
    <mergeCell ref="F50:F51"/>
    <mergeCell ref="G50:G51"/>
    <mergeCell ref="H50:H51"/>
    <mergeCell ref="A54:A57"/>
    <mergeCell ref="B54:B55"/>
    <mergeCell ref="C54:C55"/>
    <mergeCell ref="D54:D55"/>
    <mergeCell ref="B56:B57"/>
    <mergeCell ref="C56:C57"/>
    <mergeCell ref="D56:D57"/>
    <mergeCell ref="E56:E57"/>
    <mergeCell ref="F56:F57"/>
    <mergeCell ref="G56:G57"/>
    <mergeCell ref="H56:H57"/>
    <mergeCell ref="E54:E55"/>
    <mergeCell ref="F54:F55"/>
    <mergeCell ref="G54:G55"/>
    <mergeCell ref="H54:H55"/>
    <mergeCell ref="A58:A61"/>
    <mergeCell ref="B58:B59"/>
    <mergeCell ref="C58:C59"/>
    <mergeCell ref="D58:D59"/>
    <mergeCell ref="B60:B61"/>
    <mergeCell ref="C60:C61"/>
    <mergeCell ref="D60:D61"/>
    <mergeCell ref="E60:E61"/>
    <mergeCell ref="F60:F61"/>
    <mergeCell ref="G60:G61"/>
    <mergeCell ref="H60:H61"/>
    <mergeCell ref="E58:E59"/>
    <mergeCell ref="F58:F59"/>
    <mergeCell ref="G58:G59"/>
    <mergeCell ref="H58:H59"/>
    <mergeCell ref="A62:A65"/>
    <mergeCell ref="B62:B63"/>
    <mergeCell ref="C62:C63"/>
    <mergeCell ref="D62:D63"/>
    <mergeCell ref="B64:B65"/>
    <mergeCell ref="C64:C65"/>
    <mergeCell ref="D64:D65"/>
    <mergeCell ref="E64:E65"/>
    <mergeCell ref="F64:F65"/>
    <mergeCell ref="G64:G65"/>
    <mergeCell ref="H64:H65"/>
    <mergeCell ref="E62:E63"/>
    <mergeCell ref="F62:F63"/>
    <mergeCell ref="G62:G63"/>
    <mergeCell ref="H62:H63"/>
    <mergeCell ref="A66:A69"/>
    <mergeCell ref="B66:B67"/>
    <mergeCell ref="C66:C67"/>
    <mergeCell ref="D66:D67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I6:I9"/>
    <mergeCell ref="J6:J7"/>
    <mergeCell ref="K6:K7"/>
    <mergeCell ref="L6:L7"/>
    <mergeCell ref="J8:J9"/>
    <mergeCell ref="K8:K9"/>
    <mergeCell ref="L8:L9"/>
    <mergeCell ref="M8:M9"/>
    <mergeCell ref="N8:N9"/>
    <mergeCell ref="O8:O9"/>
    <mergeCell ref="P8:P9"/>
    <mergeCell ref="M6:M7"/>
    <mergeCell ref="N6:N7"/>
    <mergeCell ref="O6:O7"/>
    <mergeCell ref="P6:P7"/>
    <mergeCell ref="I10:I13"/>
    <mergeCell ref="J10:J11"/>
    <mergeCell ref="K10:K11"/>
    <mergeCell ref="L10:L11"/>
    <mergeCell ref="J12:J13"/>
    <mergeCell ref="K12:K13"/>
    <mergeCell ref="L12:L13"/>
    <mergeCell ref="M12:M13"/>
    <mergeCell ref="N12:N13"/>
    <mergeCell ref="O12:O13"/>
    <mergeCell ref="P12:P13"/>
    <mergeCell ref="M10:M11"/>
    <mergeCell ref="N10:N11"/>
    <mergeCell ref="O10:O11"/>
    <mergeCell ref="P10:P11"/>
    <mergeCell ref="I14:I17"/>
    <mergeCell ref="J14:J15"/>
    <mergeCell ref="K14:K15"/>
    <mergeCell ref="L14:L15"/>
    <mergeCell ref="J16:J17"/>
    <mergeCell ref="K16:K17"/>
    <mergeCell ref="L16:L17"/>
    <mergeCell ref="M16:M17"/>
    <mergeCell ref="N16:N17"/>
    <mergeCell ref="O16:O17"/>
    <mergeCell ref="P16:P17"/>
    <mergeCell ref="M14:M15"/>
    <mergeCell ref="N14:N15"/>
    <mergeCell ref="O14:O15"/>
    <mergeCell ref="P14:P15"/>
    <mergeCell ref="I18:I21"/>
    <mergeCell ref="J18:J19"/>
    <mergeCell ref="K18:K19"/>
    <mergeCell ref="L18:L19"/>
    <mergeCell ref="J20:J21"/>
    <mergeCell ref="K20:K21"/>
    <mergeCell ref="L20:L21"/>
    <mergeCell ref="M20:M21"/>
    <mergeCell ref="N20:N21"/>
    <mergeCell ref="O20:O21"/>
    <mergeCell ref="P20:P21"/>
    <mergeCell ref="M18:M19"/>
    <mergeCell ref="N18:N19"/>
    <mergeCell ref="O18:O19"/>
    <mergeCell ref="P18:P19"/>
    <mergeCell ref="I22:I25"/>
    <mergeCell ref="J22:J23"/>
    <mergeCell ref="K22:K23"/>
    <mergeCell ref="L22:L23"/>
    <mergeCell ref="J24:J25"/>
    <mergeCell ref="K24:K25"/>
    <mergeCell ref="L24:L25"/>
    <mergeCell ref="M24:M25"/>
    <mergeCell ref="N24:N25"/>
    <mergeCell ref="O24:O25"/>
    <mergeCell ref="P24:P25"/>
    <mergeCell ref="M22:M23"/>
    <mergeCell ref="N22:N23"/>
    <mergeCell ref="O22:O23"/>
    <mergeCell ref="P22:P23"/>
    <mergeCell ref="I26:I29"/>
    <mergeCell ref="J26:J27"/>
    <mergeCell ref="K26:K27"/>
    <mergeCell ref="L26:L27"/>
    <mergeCell ref="J28:J29"/>
    <mergeCell ref="K28:K29"/>
    <mergeCell ref="L28:L29"/>
    <mergeCell ref="M28:M29"/>
    <mergeCell ref="N28:N29"/>
    <mergeCell ref="O28:O29"/>
    <mergeCell ref="P28:P29"/>
    <mergeCell ref="M26:M27"/>
    <mergeCell ref="N26:N27"/>
    <mergeCell ref="O26:O27"/>
    <mergeCell ref="P26:P27"/>
    <mergeCell ref="I30:I33"/>
    <mergeCell ref="J30:J31"/>
    <mergeCell ref="K30:K31"/>
    <mergeCell ref="L30:L31"/>
    <mergeCell ref="J32:J33"/>
    <mergeCell ref="K32:K33"/>
    <mergeCell ref="L32:L33"/>
    <mergeCell ref="M32:M33"/>
    <mergeCell ref="N32:N33"/>
    <mergeCell ref="O32:O33"/>
    <mergeCell ref="P32:P33"/>
    <mergeCell ref="M30:M31"/>
    <mergeCell ref="N30:N31"/>
    <mergeCell ref="O30:O31"/>
    <mergeCell ref="P30:P31"/>
    <mergeCell ref="I34:I37"/>
    <mergeCell ref="J34:J35"/>
    <mergeCell ref="K34:K35"/>
    <mergeCell ref="L34:L35"/>
    <mergeCell ref="J36:J37"/>
    <mergeCell ref="K36:K37"/>
    <mergeCell ref="L36:L37"/>
    <mergeCell ref="M36:M37"/>
    <mergeCell ref="N36:N37"/>
    <mergeCell ref="O36:O37"/>
    <mergeCell ref="P36:P37"/>
    <mergeCell ref="M34:M35"/>
    <mergeCell ref="N34:N35"/>
    <mergeCell ref="O34:O35"/>
    <mergeCell ref="P34:P35"/>
    <mergeCell ref="I38:I41"/>
    <mergeCell ref="J38:J39"/>
    <mergeCell ref="K38:K39"/>
    <mergeCell ref="L38:L39"/>
    <mergeCell ref="J40:J41"/>
    <mergeCell ref="K40:K41"/>
    <mergeCell ref="L40:L41"/>
    <mergeCell ref="M40:M41"/>
    <mergeCell ref="N40:N41"/>
    <mergeCell ref="O40:O41"/>
    <mergeCell ref="P40:P41"/>
    <mergeCell ref="M38:M39"/>
    <mergeCell ref="N38:N39"/>
    <mergeCell ref="O38:O39"/>
    <mergeCell ref="P38:P39"/>
    <mergeCell ref="I42:I45"/>
    <mergeCell ref="J42:J43"/>
    <mergeCell ref="K42:K43"/>
    <mergeCell ref="L42:L43"/>
    <mergeCell ref="J44:J45"/>
    <mergeCell ref="K44:K45"/>
    <mergeCell ref="L44:L45"/>
    <mergeCell ref="M44:M45"/>
    <mergeCell ref="N44:N45"/>
    <mergeCell ref="O44:O45"/>
    <mergeCell ref="P44:P45"/>
    <mergeCell ref="M42:M43"/>
    <mergeCell ref="N42:N43"/>
    <mergeCell ref="O42:O43"/>
    <mergeCell ref="P42:P43"/>
    <mergeCell ref="I46:I49"/>
    <mergeCell ref="J46:J47"/>
    <mergeCell ref="K46:K47"/>
    <mergeCell ref="L46:L47"/>
    <mergeCell ref="J48:J49"/>
    <mergeCell ref="K48:K49"/>
    <mergeCell ref="L48:L49"/>
    <mergeCell ref="M48:M49"/>
    <mergeCell ref="N48:N49"/>
    <mergeCell ref="O48:O49"/>
    <mergeCell ref="P48:P49"/>
    <mergeCell ref="M46:M47"/>
    <mergeCell ref="N46:N47"/>
    <mergeCell ref="O46:O47"/>
    <mergeCell ref="P46:P47"/>
    <mergeCell ref="I50:I53"/>
    <mergeCell ref="J50:J51"/>
    <mergeCell ref="K50:K51"/>
    <mergeCell ref="L50:L51"/>
    <mergeCell ref="J52:J53"/>
    <mergeCell ref="K52:K53"/>
    <mergeCell ref="L52:L53"/>
    <mergeCell ref="M52:M53"/>
    <mergeCell ref="N52:N53"/>
    <mergeCell ref="O52:O53"/>
    <mergeCell ref="P52:P53"/>
    <mergeCell ref="M50:M51"/>
    <mergeCell ref="N50:N51"/>
    <mergeCell ref="O50:O51"/>
    <mergeCell ref="P50:P51"/>
    <mergeCell ref="I54:I57"/>
    <mergeCell ref="J54:J55"/>
    <mergeCell ref="K54:K55"/>
    <mergeCell ref="L54:L55"/>
    <mergeCell ref="J56:J57"/>
    <mergeCell ref="K56:K57"/>
    <mergeCell ref="L56:L57"/>
    <mergeCell ref="M56:M57"/>
    <mergeCell ref="N56:N57"/>
    <mergeCell ref="O56:O57"/>
    <mergeCell ref="P56:P57"/>
    <mergeCell ref="M54:M55"/>
    <mergeCell ref="N54:N55"/>
    <mergeCell ref="O54:O55"/>
    <mergeCell ref="P54:P55"/>
    <mergeCell ref="I58:I61"/>
    <mergeCell ref="J58:J59"/>
    <mergeCell ref="K58:K59"/>
    <mergeCell ref="L58:L59"/>
    <mergeCell ref="J60:J61"/>
    <mergeCell ref="K60:K61"/>
    <mergeCell ref="L60:L61"/>
    <mergeCell ref="M60:M61"/>
    <mergeCell ref="N60:N61"/>
    <mergeCell ref="O60:O61"/>
    <mergeCell ref="P60:P61"/>
    <mergeCell ref="M58:M59"/>
    <mergeCell ref="N58:N59"/>
    <mergeCell ref="O58:O59"/>
    <mergeCell ref="P58:P59"/>
    <mergeCell ref="I62:I65"/>
    <mergeCell ref="J62:J63"/>
    <mergeCell ref="K62:K63"/>
    <mergeCell ref="L62:L63"/>
    <mergeCell ref="J64:J65"/>
    <mergeCell ref="K64:K65"/>
    <mergeCell ref="L64:L65"/>
    <mergeCell ref="M64:M65"/>
    <mergeCell ref="N64:N65"/>
    <mergeCell ref="O64:O65"/>
    <mergeCell ref="P64:P65"/>
    <mergeCell ref="M62:M63"/>
    <mergeCell ref="N62:N63"/>
    <mergeCell ref="O62:O63"/>
    <mergeCell ref="P62:P63"/>
    <mergeCell ref="I66:I69"/>
    <mergeCell ref="J66:J67"/>
    <mergeCell ref="K66:K67"/>
    <mergeCell ref="L66:L67"/>
    <mergeCell ref="J68:J69"/>
    <mergeCell ref="K68:K69"/>
    <mergeCell ref="L68:L69"/>
    <mergeCell ref="M68:M69"/>
    <mergeCell ref="N68:N69"/>
    <mergeCell ref="O68:O69"/>
    <mergeCell ref="P68:P69"/>
    <mergeCell ref="M66:M67"/>
    <mergeCell ref="N66:N67"/>
    <mergeCell ref="O66:O67"/>
    <mergeCell ref="P66:P6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64" t="str">
        <f>HYPERLINK('[1]реквизиты'!$A$2)</f>
        <v>Чемпионат России по САМБО среди мужчин</v>
      </c>
      <c r="B1" s="364"/>
      <c r="C1" s="364"/>
      <c r="D1" s="364"/>
      <c r="E1" s="364"/>
      <c r="F1" s="364"/>
      <c r="G1" s="364"/>
      <c r="H1" s="364"/>
      <c r="I1" s="364"/>
    </row>
    <row r="2" spans="1:9" ht="13.5" customHeight="1" thickBot="1">
      <c r="A2" s="174"/>
      <c r="B2" s="365"/>
      <c r="C2" s="365"/>
      <c r="D2" s="365"/>
      <c r="E2" s="365"/>
      <c r="F2" s="365"/>
      <c r="G2" s="365"/>
      <c r="H2" s="365"/>
      <c r="I2" s="366" t="str">
        <f>HYPERLINK('пр.взв.'!G3)</f>
        <v>в.к. 57 кг</v>
      </c>
    </row>
    <row r="3" spans="1:9" ht="12" customHeight="1">
      <c r="A3" s="367">
        <v>2</v>
      </c>
      <c r="B3" s="369" t="str">
        <f>VLOOKUP(A3,'пр.взв.'!B5:C132,2,FALSE)</f>
        <v>Алиев Умар Геланиевич</v>
      </c>
      <c r="C3" s="371" t="str">
        <f>VLOOKUP(A3,'пр.взв.'!B5:H132,3,FALSE)</f>
        <v>13.08.91 кмс</v>
      </c>
      <c r="D3" s="375" t="str">
        <f>VLOOKUP(A3,'пр.взв.'!B6:H133,4,FALSE)</f>
        <v>СКФО</v>
      </c>
      <c r="E3" s="373" t="str">
        <f>VLOOKUP(A3,'пр.взв.'!B5:F132,5,FALSE)</f>
        <v>Чеченская,Грозный Д</v>
      </c>
      <c r="F3" s="133"/>
      <c r="G3" s="78"/>
      <c r="H3" s="78"/>
      <c r="I3" s="366"/>
    </row>
    <row r="4" spans="1:9" ht="12" customHeight="1">
      <c r="A4" s="368"/>
      <c r="B4" s="370"/>
      <c r="C4" s="372"/>
      <c r="D4" s="376"/>
      <c r="E4" s="374"/>
      <c r="F4" s="134"/>
      <c r="G4" s="1"/>
      <c r="H4" s="79"/>
      <c r="I4" s="366" t="s">
        <v>11</v>
      </c>
    </row>
    <row r="5" spans="1:9" ht="12" customHeight="1">
      <c r="A5" s="368">
        <v>34</v>
      </c>
      <c r="B5" s="379" t="str">
        <f>VLOOKUP(A5,'пр.взв.'!B7:C134,2,FALSE)</f>
        <v>Кузьменко Алексей Сергеевич</v>
      </c>
      <c r="C5" s="370" t="str">
        <f>VLOOKUP(A5,'пр.взв.'!B7:H134,3,FALSE)</f>
        <v>27.07.90 кмс</v>
      </c>
      <c r="D5" s="377" t="str">
        <f>VLOOKUP(A5,'пр.взв.'!B6:H135,4,FALSE)</f>
        <v>МОС</v>
      </c>
      <c r="E5" s="382" t="str">
        <f>VLOOKUP(A5,'пр.взв.'!B7:F134,5,FALSE)</f>
        <v>Москва Д</v>
      </c>
      <c r="F5" s="135"/>
      <c r="G5" s="1"/>
      <c r="H5" s="1"/>
      <c r="I5" s="366"/>
    </row>
    <row r="6" spans="1:8" ht="12" customHeight="1" thickBot="1">
      <c r="A6" s="378"/>
      <c r="B6" s="380"/>
      <c r="C6" s="381"/>
      <c r="D6" s="376"/>
      <c r="E6" s="374"/>
      <c r="F6" s="136"/>
      <c r="G6" s="4"/>
      <c r="H6" s="1"/>
    </row>
    <row r="7" spans="1:8" ht="12" customHeight="1">
      <c r="A7" s="367">
        <v>18</v>
      </c>
      <c r="B7" s="369" t="str">
        <f>VLOOKUP(A7,'пр.взв.'!B9:C136,2,FALSE)</f>
        <v>Бокиев Муродило Кудратович</v>
      </c>
      <c r="C7" s="383" t="str">
        <f>VLOOKUP(A7,'пр.взв.'!B9:H136,3,FALSE)</f>
        <v>14.01.90, МС</v>
      </c>
      <c r="D7" s="375" t="str">
        <f>VLOOKUP(A7,'пр.взв.'!B1:H137,4,FALSE)</f>
        <v>СФО</v>
      </c>
      <c r="E7" s="373" t="str">
        <f>VLOOKUP(A7,'пр.взв.'!B9:F136,5,FALSE)</f>
        <v>  Иркутская, Иркутск, Д</v>
      </c>
      <c r="F7" s="136"/>
      <c r="G7" s="2"/>
      <c r="H7" s="1"/>
    </row>
    <row r="8" spans="1:8" ht="12" customHeight="1">
      <c r="A8" s="368"/>
      <c r="B8" s="370"/>
      <c r="C8" s="381"/>
      <c r="D8" s="376"/>
      <c r="E8" s="374"/>
      <c r="F8" s="137"/>
      <c r="G8" s="3"/>
      <c r="H8" s="1"/>
    </row>
    <row r="9" spans="1:8" ht="12" customHeight="1">
      <c r="A9" s="368">
        <v>50</v>
      </c>
      <c r="B9" s="379" t="e">
        <f>VLOOKUP(A9,'пр.взв.'!B11:C138,2,FALSE)</f>
        <v>#N/A</v>
      </c>
      <c r="C9" s="370" t="e">
        <f>VLOOKUP(A9,'пр.взв.'!B11:H138,3,FALSE)</f>
        <v>#N/A</v>
      </c>
      <c r="D9" s="377" t="e">
        <f>VLOOKUP(A9,'пр.взв.'!B2:H139,4,FALSE)</f>
        <v>#N/A</v>
      </c>
      <c r="E9" s="382" t="e">
        <f>VLOOKUP(A9,'пр.взв.'!B11:F138,5,FALSE)</f>
        <v>#N/A</v>
      </c>
      <c r="F9" s="138"/>
      <c r="G9" s="3"/>
      <c r="H9" s="1"/>
    </row>
    <row r="10" spans="1:8" ht="12" customHeight="1" thickBot="1">
      <c r="A10" s="378"/>
      <c r="B10" s="380"/>
      <c r="C10" s="381"/>
      <c r="D10" s="376"/>
      <c r="E10" s="374"/>
      <c r="F10" s="134"/>
      <c r="G10" s="3"/>
      <c r="H10" s="4"/>
    </row>
    <row r="11" spans="1:8" ht="12" customHeight="1">
      <c r="A11" s="367">
        <v>10</v>
      </c>
      <c r="B11" s="369" t="str">
        <f>VLOOKUP(A11,'пр.взв.'!B13:C140,2,FALSE)</f>
        <v>Григорян Грайр Аркадьевич</v>
      </c>
      <c r="C11" s="383" t="str">
        <f>VLOOKUP(A11,'пр.взв.'!B13:H140,3,FALSE)</f>
        <v>20.06.91 кмс</v>
      </c>
      <c r="D11" s="375" t="str">
        <f>VLOOKUP(A11,'пр.взв.'!B4:H141,4,FALSE)</f>
        <v>ЮФО </v>
      </c>
      <c r="E11" s="373" t="str">
        <f>VLOOKUP(A11,'пр.взв.'!B13:F140,5,FALSE)</f>
        <v>Краснодарский, Краснодар, Д</v>
      </c>
      <c r="F11" s="134"/>
      <c r="G11" s="3"/>
      <c r="H11" s="2"/>
    </row>
    <row r="12" spans="1:8" ht="12" customHeight="1">
      <c r="A12" s="368"/>
      <c r="B12" s="370"/>
      <c r="C12" s="381"/>
      <c r="D12" s="376"/>
      <c r="E12" s="374"/>
      <c r="F12" s="139"/>
      <c r="G12" s="3"/>
      <c r="H12" s="3"/>
    </row>
    <row r="13" spans="1:8" ht="12" customHeight="1">
      <c r="A13" s="368">
        <v>42</v>
      </c>
      <c r="B13" s="379" t="str">
        <f>VLOOKUP(A13,'пр.взв.'!B15:C142,2,FALSE)</f>
        <v>Агаев Эльшан Кемран оглы</v>
      </c>
      <c r="C13" s="370" t="str">
        <f>VLOOKUP(A13,'пр.взв.'!B15:H142,3,FALSE)</f>
        <v>10.05.88 мс</v>
      </c>
      <c r="D13" s="377" t="str">
        <f>VLOOKUP(A13,'пр.взв.'!B6:H143,4,FALSE)</f>
        <v>УФО</v>
      </c>
      <c r="E13" s="382" t="str">
        <f>VLOOKUP(A13,'пр.взв.'!B15:F142,5,FALSE)</f>
        <v>ХМАО-Югра Радужный  МО</v>
      </c>
      <c r="F13" s="135"/>
      <c r="G13" s="3"/>
      <c r="H13" s="3"/>
    </row>
    <row r="14" spans="1:8" ht="12" customHeight="1" thickBot="1">
      <c r="A14" s="378"/>
      <c r="B14" s="380"/>
      <c r="C14" s="381"/>
      <c r="D14" s="376"/>
      <c r="E14" s="374"/>
      <c r="F14" s="136"/>
      <c r="G14" s="5"/>
      <c r="H14" s="3"/>
    </row>
    <row r="15" spans="1:8" ht="12" customHeight="1">
      <c r="A15" s="367">
        <v>26</v>
      </c>
      <c r="B15" s="369" t="str">
        <f>VLOOKUP(A15,'пр.взв.'!B17:C144,2,FALSE)</f>
        <v>Мхитарян Артак Камоевич</v>
      </c>
      <c r="C15" s="383" t="str">
        <f>VLOOKUP(A15,'пр.взв.'!B17:H144,3,FALSE)</f>
        <v>06.10.91 мс</v>
      </c>
      <c r="D15" s="375" t="str">
        <f>VLOOKUP(A15,'пр.взв.'!B1:H145,4,FALSE)</f>
        <v>ЦФО</v>
      </c>
      <c r="E15" s="373" t="str">
        <f>VLOOKUP(A15,'пр.взв.'!B17:F144,5,FALSE)</f>
        <v>ЦФО Рязанская Рязань МО</v>
      </c>
      <c r="F15" s="136"/>
      <c r="G15" s="1"/>
      <c r="H15" s="3"/>
    </row>
    <row r="16" spans="1:8" ht="12" customHeight="1">
      <c r="A16" s="368"/>
      <c r="B16" s="370"/>
      <c r="C16" s="381"/>
      <c r="D16" s="376"/>
      <c r="E16" s="374"/>
      <c r="F16" s="137"/>
      <c r="G16" s="1"/>
      <c r="H16" s="3"/>
    </row>
    <row r="17" spans="1:8" ht="12" customHeight="1">
      <c r="A17" s="368">
        <v>58</v>
      </c>
      <c r="B17" s="379" t="e">
        <f>VLOOKUP(A17,'пр.взв.'!B19:C146,2,FALSE)</f>
        <v>#N/A</v>
      </c>
      <c r="C17" s="370" t="e">
        <f>VLOOKUP(A17,'пр.взв.'!B19:H146,3,FALSE)</f>
        <v>#N/A</v>
      </c>
      <c r="D17" s="377" t="e">
        <f>VLOOKUP(A17,'пр.взв.'!B2:H147,4,FALSE)</f>
        <v>#N/A</v>
      </c>
      <c r="E17" s="382" t="e">
        <f>VLOOKUP(A17,'пр.взв.'!B19:F146,5,FALSE)</f>
        <v>#N/A</v>
      </c>
      <c r="F17" s="138"/>
      <c r="G17" s="1"/>
      <c r="H17" s="3"/>
    </row>
    <row r="18" spans="1:9" ht="12" customHeight="1" thickBot="1">
      <c r="A18" s="378"/>
      <c r="B18" s="380"/>
      <c r="C18" s="381"/>
      <c r="D18" s="376"/>
      <c r="E18" s="374"/>
      <c r="F18" s="134"/>
      <c r="G18" s="1"/>
      <c r="H18" s="3"/>
      <c r="I18" s="79"/>
    </row>
    <row r="19" spans="1:9" ht="12" customHeight="1">
      <c r="A19" s="367">
        <v>6</v>
      </c>
      <c r="B19" s="369" t="str">
        <f>VLOOKUP(A19,'пр.взв.'!B5:C132,2,FALSE)</f>
        <v>Мавлияров Артур Ильфатович</v>
      </c>
      <c r="C19" s="383" t="str">
        <f>VLOOKUP(A19,'пр.взв.'!B5:H132,3,FALSE)</f>
        <v>29.09.91 кмс</v>
      </c>
      <c r="D19" s="375" t="str">
        <f>VLOOKUP(A19,'пр.взв.'!B2:H149,4,FALSE)</f>
        <v>УФО</v>
      </c>
      <c r="E19" s="373" t="str">
        <f>VLOOKUP(A19,'пр.взв.'!B5:H132,5,FALSE)</f>
        <v>Свердловская В.Пышма Д</v>
      </c>
      <c r="F19" s="134"/>
      <c r="G19" s="1"/>
      <c r="H19" s="3"/>
      <c r="I19" s="81"/>
    </row>
    <row r="20" spans="1:9" ht="12" customHeight="1">
      <c r="A20" s="368"/>
      <c r="B20" s="370"/>
      <c r="C20" s="381"/>
      <c r="D20" s="376"/>
      <c r="E20" s="374"/>
      <c r="F20" s="139"/>
      <c r="G20" s="1"/>
      <c r="H20" s="3"/>
      <c r="I20" s="80"/>
    </row>
    <row r="21" spans="1:9" ht="12" customHeight="1">
      <c r="A21" s="368">
        <v>38</v>
      </c>
      <c r="B21" s="379" t="str">
        <f>VLOOKUP(A21,'пр.взв.'!B23:C150,2,FALSE)</f>
        <v>Медведский Юрий Валерьевич </v>
      </c>
      <c r="C21" s="370" t="str">
        <f>VLOOKUP(A21,'пр.взв.'!B23:H150,3,FALSE)</f>
        <v>14.02.86 мс</v>
      </c>
      <c r="D21" s="377" t="str">
        <f>VLOOKUP(A21,'пр.взв.'!B4:H151,4,FALSE)</f>
        <v>ДВФ0</v>
      </c>
      <c r="E21" s="382" t="str">
        <f>VLOOKUP(A21,'пр.взв.'!B23:F150,5,FALSE)</f>
        <v>Приморский Лучегорск  Д</v>
      </c>
      <c r="F21" s="135"/>
      <c r="G21" s="1"/>
      <c r="H21" s="3"/>
      <c r="I21" s="80"/>
    </row>
    <row r="22" spans="1:9" ht="12" customHeight="1" thickBot="1">
      <c r="A22" s="378"/>
      <c r="B22" s="380"/>
      <c r="C22" s="381"/>
      <c r="D22" s="376"/>
      <c r="E22" s="374"/>
      <c r="F22" s="136"/>
      <c r="G22" s="4"/>
      <c r="H22" s="3"/>
      <c r="I22" s="80"/>
    </row>
    <row r="23" spans="1:9" ht="12" customHeight="1">
      <c r="A23" s="367">
        <v>22</v>
      </c>
      <c r="B23" s="369" t="str">
        <f>VLOOKUP(A23,'пр.взв.'!B25:C152,2,FALSE)</f>
        <v>Лапшин Николай Васильевич</v>
      </c>
      <c r="C23" s="383" t="str">
        <f>VLOOKUP(A23,'пр.взв.'!B25:H152,3,FALSE)</f>
        <v>16.08.88, мс</v>
      </c>
      <c r="D23" s="375" t="str">
        <f>VLOOKUP(A23,'пр.взв.'!B2:H153,4,FALSE)</f>
        <v>ПФО</v>
      </c>
      <c r="E23" s="373" t="str">
        <f>VLOOKUP(A23,'пр.взв.'!B25:F152,5,FALSE)</f>
        <v>Чувашия, Чебоксары Д</v>
      </c>
      <c r="F23" s="136"/>
      <c r="G23" s="2"/>
      <c r="H23" s="3"/>
      <c r="I23" s="80"/>
    </row>
    <row r="24" spans="1:9" ht="12" customHeight="1">
      <c r="A24" s="368"/>
      <c r="B24" s="370"/>
      <c r="C24" s="381"/>
      <c r="D24" s="376"/>
      <c r="E24" s="374"/>
      <c r="F24" s="137"/>
      <c r="G24" s="3"/>
      <c r="H24" s="3"/>
      <c r="I24" s="80"/>
    </row>
    <row r="25" spans="1:9" ht="12" customHeight="1">
      <c r="A25" s="368">
        <v>54</v>
      </c>
      <c r="B25" s="379" t="e">
        <f>VLOOKUP(A25,'пр.взв.'!B27:C154,2,FALSE)</f>
        <v>#N/A</v>
      </c>
      <c r="C25" s="370" t="e">
        <f>VLOOKUP(A25,'пр.взв.'!B27:H154,3,FALSE)</f>
        <v>#N/A</v>
      </c>
      <c r="D25" s="377" t="e">
        <f>VLOOKUP(A25,'пр.взв.'!B2:H155,4,FALSE)</f>
        <v>#N/A</v>
      </c>
      <c r="E25" s="382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78"/>
      <c r="B26" s="380"/>
      <c r="C26" s="381"/>
      <c r="D26" s="376"/>
      <c r="E26" s="374"/>
      <c r="F26" s="134"/>
      <c r="G26" s="3"/>
      <c r="H26" s="3"/>
      <c r="I26" s="80"/>
    </row>
    <row r="27" spans="1:9" ht="12" customHeight="1">
      <c r="A27" s="367">
        <v>14</v>
      </c>
      <c r="B27" s="369" t="str">
        <f>VLOOKUP(A27,'пр.взв.'!B29:C156,2,FALSE)</f>
        <v>Тухфатуллин Илья Шамилевич</v>
      </c>
      <c r="C27" s="383" t="str">
        <f>VLOOKUP(A27,'пр.взв.'!B29:H156,3,FALSE)</f>
        <v>21.08.88 мсмк</v>
      </c>
      <c r="D27" s="375" t="str">
        <f>VLOOKUP(A27,'пр.взв.'!B3:H157,4,FALSE)</f>
        <v>МОС</v>
      </c>
      <c r="E27" s="373" t="str">
        <f>VLOOKUP(A27,'пр.взв.'!B29:F156,5,FALSE)</f>
        <v>Москва Д</v>
      </c>
      <c r="F27" s="134"/>
      <c r="G27" s="3"/>
      <c r="H27" s="5"/>
      <c r="I27" s="80"/>
    </row>
    <row r="28" spans="1:9" ht="12" customHeight="1">
      <c r="A28" s="368"/>
      <c r="B28" s="370"/>
      <c r="C28" s="381"/>
      <c r="D28" s="376"/>
      <c r="E28" s="374"/>
      <c r="F28" s="139"/>
      <c r="G28" s="3"/>
      <c r="H28" s="1"/>
      <c r="I28" s="80"/>
    </row>
    <row r="29" spans="1:9" ht="12" customHeight="1">
      <c r="A29" s="368">
        <v>46</v>
      </c>
      <c r="B29" s="379" t="e">
        <f>VLOOKUP(A29,'пр.взв.'!B31:C158,2,FALSE)</f>
        <v>#N/A</v>
      </c>
      <c r="C29" s="370" t="e">
        <f>VLOOKUP(A29,'пр.взв.'!B31:H158,3,FALSE)</f>
        <v>#N/A</v>
      </c>
      <c r="D29" s="377" t="e">
        <f>VLOOKUP(A29,'пр.взв.'!B2:H159,4,FALSE)</f>
        <v>#N/A</v>
      </c>
      <c r="E29" s="382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78"/>
      <c r="B30" s="380"/>
      <c r="C30" s="381"/>
      <c r="D30" s="376"/>
      <c r="E30" s="374"/>
      <c r="F30" s="136"/>
      <c r="G30" s="5"/>
      <c r="H30" s="1"/>
      <c r="I30" s="80"/>
    </row>
    <row r="31" spans="1:9" ht="12" customHeight="1">
      <c r="A31" s="367">
        <v>30</v>
      </c>
      <c r="B31" s="369" t="str">
        <f>VLOOKUP(A31,'пр.взв.'!B33:C160,2,FALSE)</f>
        <v>Мусаэлян Валерий Аясерович</v>
      </c>
      <c r="C31" s="383" t="str">
        <f>VLOOKUP(A31,'пр.взв.'!B33:H160,3,FALSE)</f>
        <v>24.06.89 кмс</v>
      </c>
      <c r="D31" s="375" t="str">
        <f>VLOOKUP(A31,'пр.взв.'!B4:H161,4,FALSE)</f>
        <v>ЦФО</v>
      </c>
      <c r="E31" s="373" t="str">
        <f>VLOOKUP(A31,'пр.взв.'!B33:F160,5,FALSE)</f>
        <v>Воронежская, Воронеж </v>
      </c>
      <c r="F31" s="136"/>
      <c r="G31" s="1"/>
      <c r="H31" s="1"/>
      <c r="I31" s="80"/>
    </row>
    <row r="32" spans="1:9" ht="12" customHeight="1">
      <c r="A32" s="368"/>
      <c r="B32" s="370"/>
      <c r="C32" s="381"/>
      <c r="D32" s="376"/>
      <c r="E32" s="374"/>
      <c r="F32" s="137"/>
      <c r="G32" s="1"/>
      <c r="H32" s="1"/>
      <c r="I32" s="80"/>
    </row>
    <row r="33" spans="1:9" ht="12" customHeight="1">
      <c r="A33" s="368">
        <v>62</v>
      </c>
      <c r="B33" s="379" t="e">
        <f>VLOOKUP(A33,'пр.взв.'!B35:C162,2,FALSE)</f>
        <v>#N/A</v>
      </c>
      <c r="C33" s="384" t="e">
        <f>VLOOKUP(A33,'пр.взв.'!B35:H162,3,FALSE)</f>
        <v>#N/A</v>
      </c>
      <c r="D33" s="377" t="e">
        <f>VLOOKUP(A33,'пр.взв.'!B3:H163,4,FALSE)</f>
        <v>#N/A</v>
      </c>
      <c r="E33" s="382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78"/>
      <c r="B34" s="380"/>
      <c r="C34" s="385"/>
      <c r="D34" s="387"/>
      <c r="E34" s="386"/>
      <c r="F34" s="133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4"/>
      <c r="G35" s="1"/>
      <c r="H35" s="1"/>
      <c r="I35" s="83"/>
    </row>
    <row r="36" spans="1:9" ht="12" customHeight="1">
      <c r="A36" s="367">
        <v>4</v>
      </c>
      <c r="B36" s="369" t="str">
        <f>VLOOKUP(A36,'пр.взв.'!B5:H132,2,FALSE)</f>
        <v>Мальцев Евгений Михайлович</v>
      </c>
      <c r="C36" s="383" t="str">
        <f>VLOOKUP(A36,'пр.взв.'!B5:H132,3,FALSE)</f>
        <v>14.03.88 мс</v>
      </c>
      <c r="D36" s="375" t="str">
        <f>VLOOKUP(A36,'пр.взв.'!B3:H166,4,FALSE)</f>
        <v>ЦФО</v>
      </c>
      <c r="E36" s="373" t="str">
        <f>VLOOKUP(A36,'пр.взв.'!B5:H132,5,FALSE)</f>
        <v>Рязанская Рязань МО</v>
      </c>
      <c r="F36" s="133"/>
      <c r="G36" s="78"/>
      <c r="H36" s="78"/>
      <c r="I36" s="141"/>
    </row>
    <row r="37" spans="1:9" ht="12" customHeight="1">
      <c r="A37" s="368"/>
      <c r="B37" s="370"/>
      <c r="C37" s="381"/>
      <c r="D37" s="376"/>
      <c r="E37" s="374"/>
      <c r="F37" s="134"/>
      <c r="G37" s="1"/>
      <c r="H37" s="79"/>
      <c r="I37" s="80"/>
    </row>
    <row r="38" spans="1:9" ht="12" customHeight="1">
      <c r="A38" s="368">
        <v>36</v>
      </c>
      <c r="B38" s="379" t="str">
        <f>VLOOKUP(A38,'пр.взв.'!B7:H134,2,FALSE)</f>
        <v>Джамалов Адам Абдурахманович</v>
      </c>
      <c r="C38" s="370" t="str">
        <f>VLOOKUP(A38,'пр.взв.'!B7:H134,3,FALSE)</f>
        <v>07.02.93 кмс</v>
      </c>
      <c r="D38" s="377" t="str">
        <f>VLOOKUP(A38,'пр.взв.'!B3:H168,4,FALSE)</f>
        <v>МОС</v>
      </c>
      <c r="E38" s="382" t="str">
        <f>VLOOKUP(A38,'пр.взв.'!B7:H134,5,FALSE)</f>
        <v>Москва </v>
      </c>
      <c r="F38" s="135"/>
      <c r="G38" s="1"/>
      <c r="H38" s="1"/>
      <c r="I38" s="389"/>
    </row>
    <row r="39" spans="1:9" ht="12" customHeight="1" thickBot="1">
      <c r="A39" s="378"/>
      <c r="B39" s="380"/>
      <c r="C39" s="381"/>
      <c r="D39" s="376"/>
      <c r="E39" s="374"/>
      <c r="F39" s="136"/>
      <c r="G39" s="4"/>
      <c r="H39" s="1"/>
      <c r="I39" s="389"/>
    </row>
    <row r="40" spans="1:9" ht="12" customHeight="1">
      <c r="A40" s="388">
        <v>20</v>
      </c>
      <c r="B40" s="369" t="str">
        <f>VLOOKUP(A40,'пр.взв.'!B9:H136,2,FALSE)</f>
        <v>Егоров Алексей Геннадьевич</v>
      </c>
      <c r="C40" s="383" t="str">
        <f>VLOOKUP(A40,'пр.взв.'!B9:H136,3,FALSE)</f>
        <v>26.01.80 мсмк</v>
      </c>
      <c r="D40" s="375" t="str">
        <f>VLOOKUP(A40,'пр.взв.'!B4:H170,4,FALSE)</f>
        <v>УФО</v>
      </c>
      <c r="E40" s="373" t="str">
        <f>VLOOKUP(A40,'пр.взв.'!B9:H136,5,FALSE)</f>
        <v>Свердловская Екатеринбург ПР</v>
      </c>
      <c r="F40" s="136"/>
      <c r="G40" s="2"/>
      <c r="H40" s="1"/>
      <c r="I40" s="80"/>
    </row>
    <row r="41" spans="1:9" ht="12" customHeight="1">
      <c r="A41" s="368"/>
      <c r="B41" s="370"/>
      <c r="C41" s="381"/>
      <c r="D41" s="376"/>
      <c r="E41" s="374"/>
      <c r="F41" s="137"/>
      <c r="G41" s="3"/>
      <c r="H41" s="1"/>
      <c r="I41" s="80"/>
    </row>
    <row r="42" spans="1:9" ht="12" customHeight="1">
      <c r="A42" s="368">
        <v>52</v>
      </c>
      <c r="B42" s="379" t="e">
        <f>VLOOKUP(A42,'пр.взв.'!B11:H138,2,FALSE)</f>
        <v>#N/A</v>
      </c>
      <c r="C42" s="370" t="e">
        <f>VLOOKUP(A42,'пр.взв.'!B11:H138,3,FALSE)</f>
        <v>#N/A</v>
      </c>
      <c r="D42" s="377" t="e">
        <f>VLOOKUP(A42,'пр.взв.'!B5:H172,4,FALSE)</f>
        <v>#N/A</v>
      </c>
      <c r="E42" s="382" t="e">
        <f>VLOOKUP(A42,'пр.взв.'!B11:H138,5,FALSE)</f>
        <v>#N/A</v>
      </c>
      <c r="F42" s="138"/>
      <c r="G42" s="3"/>
      <c r="H42" s="1"/>
      <c r="I42" s="80"/>
    </row>
    <row r="43" spans="1:9" ht="12" customHeight="1" thickBot="1">
      <c r="A43" s="378"/>
      <c r="B43" s="380"/>
      <c r="C43" s="381"/>
      <c r="D43" s="376"/>
      <c r="E43" s="374"/>
      <c r="F43" s="134"/>
      <c r="G43" s="3"/>
      <c r="H43" s="4"/>
      <c r="I43" s="80"/>
    </row>
    <row r="44" spans="1:9" ht="12" customHeight="1">
      <c r="A44" s="367">
        <v>12</v>
      </c>
      <c r="B44" s="369" t="str">
        <f>VLOOKUP(A44,'пр.взв.'!B13:H140,2,FALSE)</f>
        <v>Донцов Григорий Александрович</v>
      </c>
      <c r="C44" s="383" t="str">
        <f>VLOOKUP(A44,'пр.взв.'!B13:H140,3,FALSE)</f>
        <v>27.06.86 мс</v>
      </c>
      <c r="D44" s="375" t="str">
        <f>VLOOKUP(A44,'пр.взв.'!B3:H174,4,FALSE)</f>
        <v>СФО</v>
      </c>
      <c r="E44" s="373" t="str">
        <f>VLOOKUP(A44,'пр.взв.'!B13:H140,5,FALSE)</f>
        <v>Кемеровская Новокузнецк Д</v>
      </c>
      <c r="F44" s="134"/>
      <c r="G44" s="3"/>
      <c r="H44" s="2"/>
      <c r="I44" s="80"/>
    </row>
    <row r="45" spans="1:9" ht="12" customHeight="1">
      <c r="A45" s="368"/>
      <c r="B45" s="370"/>
      <c r="C45" s="381"/>
      <c r="D45" s="376"/>
      <c r="E45" s="374"/>
      <c r="F45" s="139"/>
      <c r="G45" s="3"/>
      <c r="H45" s="3"/>
      <c r="I45" s="80"/>
    </row>
    <row r="46" spans="1:9" ht="12" customHeight="1">
      <c r="A46" s="368">
        <v>44</v>
      </c>
      <c r="B46" s="379" t="e">
        <f>VLOOKUP(A46,'пр.взв.'!B15:H142,2,FALSE)</f>
        <v>#N/A</v>
      </c>
      <c r="C46" s="370" t="e">
        <f>VLOOKUP(A46,'пр.взв.'!B15:H142,3,FALSE)</f>
        <v>#N/A</v>
      </c>
      <c r="D46" s="377" t="e">
        <f>VLOOKUP(A46,'пр.взв.'!B3:H176,4,FALSE)</f>
        <v>#N/A</v>
      </c>
      <c r="E46" s="382" t="e">
        <f>VLOOKUP(A46,'пр.взв.'!B15:H142,5,FALSE)</f>
        <v>#N/A</v>
      </c>
      <c r="F46" s="135"/>
      <c r="G46" s="3"/>
      <c r="H46" s="3"/>
      <c r="I46" s="80"/>
    </row>
    <row r="47" spans="1:9" ht="12" customHeight="1" thickBot="1">
      <c r="A47" s="378"/>
      <c r="B47" s="380"/>
      <c r="C47" s="381"/>
      <c r="D47" s="376"/>
      <c r="E47" s="374"/>
      <c r="F47" s="136"/>
      <c r="G47" s="5"/>
      <c r="H47" s="3"/>
      <c r="I47" s="80"/>
    </row>
    <row r="48" spans="1:9" ht="12" customHeight="1">
      <c r="A48" s="367">
        <v>28</v>
      </c>
      <c r="B48" s="369" t="str">
        <f>VLOOKUP(A48,'пр.взв.'!B17:H144,2,FALSE)</f>
        <v>Гладких Владимир Андреевич</v>
      </c>
      <c r="C48" s="383" t="str">
        <f>VLOOKUP(A48,'пр.взв.'!B17:H144,3,FALSE)</f>
        <v>08.11.92, МС</v>
      </c>
      <c r="D48" s="375" t="str">
        <f>VLOOKUP(A48,'пр.взв.'!B4:H178,4,FALSE)</f>
        <v>УФО</v>
      </c>
      <c r="E48" s="373" t="str">
        <f>VLOOKUP(A48,'пр.взв.'!B17:H144,5,FALSE)</f>
        <v> Челябинская, Увелка МО</v>
      </c>
      <c r="F48" s="136"/>
      <c r="G48" s="1"/>
      <c r="H48" s="3"/>
      <c r="I48" s="80"/>
    </row>
    <row r="49" spans="1:9" ht="12" customHeight="1">
      <c r="A49" s="368"/>
      <c r="B49" s="370"/>
      <c r="C49" s="381"/>
      <c r="D49" s="376"/>
      <c r="E49" s="374"/>
      <c r="F49" s="137"/>
      <c r="G49" s="1"/>
      <c r="H49" s="3"/>
      <c r="I49" s="80"/>
    </row>
    <row r="50" spans="1:9" ht="12" customHeight="1">
      <c r="A50" s="368">
        <v>60</v>
      </c>
      <c r="B50" s="379" t="e">
        <f>VLOOKUP(A50,'пр.взв.'!B19:H146,2,FALSE)</f>
        <v>#N/A</v>
      </c>
      <c r="C50" s="370" t="e">
        <f>VLOOKUP(A50,'пр.взв.'!B19:H146,3,FALSE)</f>
        <v>#N/A</v>
      </c>
      <c r="D50" s="377" t="e">
        <f>VLOOKUP(A50,'пр.взв.'!B5:H180,4,FALSE)</f>
        <v>#N/A</v>
      </c>
      <c r="E50" s="382" t="e">
        <f>VLOOKUP(A50,'пр.взв.'!B19:H146,5,FALSE)</f>
        <v>#N/A</v>
      </c>
      <c r="F50" s="138"/>
      <c r="G50" s="1"/>
      <c r="H50" s="3"/>
      <c r="I50" s="80"/>
    </row>
    <row r="51" spans="1:9" ht="12" customHeight="1" thickBot="1">
      <c r="A51" s="378"/>
      <c r="B51" s="380"/>
      <c r="C51" s="381"/>
      <c r="D51" s="376"/>
      <c r="E51" s="374"/>
      <c r="F51" s="134"/>
      <c r="G51" s="1"/>
      <c r="H51" s="3"/>
      <c r="I51" s="83"/>
    </row>
    <row r="52" spans="1:9" ht="12" customHeight="1">
      <c r="A52" s="367">
        <v>8</v>
      </c>
      <c r="B52" s="369" t="str">
        <f>VLOOKUP(A52,'пр.взв.'!B5:H132,2,FALSE)</f>
        <v>Батраков Вячаслав Евгеньевич</v>
      </c>
      <c r="C52" s="383" t="str">
        <f>VLOOKUP(A52,'пр.взв.'!B5:H132,3,FALSE)</f>
        <v>28.02.90 мс</v>
      </c>
      <c r="D52" s="375" t="str">
        <f>VLOOKUP(A52,'пр.взв.'!B3:H182,4,FALSE)</f>
        <v>ПФО</v>
      </c>
      <c r="E52" s="373" t="str">
        <f>VLOOKUP(A52,'пр.взв.'!B5:H132,5,FALSE)</f>
        <v>Пензенская ВС Пенза</v>
      </c>
      <c r="F52" s="134"/>
      <c r="G52" s="1"/>
      <c r="H52" s="3"/>
      <c r="I52" s="140"/>
    </row>
    <row r="53" spans="1:9" ht="12" customHeight="1">
      <c r="A53" s="368"/>
      <c r="B53" s="370"/>
      <c r="C53" s="381"/>
      <c r="D53" s="376"/>
      <c r="E53" s="374"/>
      <c r="F53" s="139"/>
      <c r="G53" s="1"/>
      <c r="H53" s="3"/>
      <c r="I53" s="84"/>
    </row>
    <row r="54" spans="1:9" ht="12" customHeight="1">
      <c r="A54" s="368">
        <v>40</v>
      </c>
      <c r="B54" s="379" t="str">
        <f>VLOOKUP(A54,'пр.взв.'!B23:H150,2,FALSE)</f>
        <v>Шангин Александр Игоревич</v>
      </c>
      <c r="C54" s="370" t="str">
        <f>VLOOKUP(A54,'пр.взв.'!B23:H150,3,FALSE)</f>
        <v>07.03.91 кмс</v>
      </c>
      <c r="D54" s="377" t="str">
        <f>VLOOKUP(A54,'пр.взв.'!B7:H184,4,FALSE)</f>
        <v>ДВФ0</v>
      </c>
      <c r="E54" s="382" t="str">
        <f>VLOOKUP(A54,'пр.взв.'!B23:H150,5,FALSE)</f>
        <v>Приморский Владивосток ВС</v>
      </c>
      <c r="F54" s="135"/>
      <c r="G54" s="1"/>
      <c r="H54" s="3"/>
      <c r="I54" s="84"/>
    </row>
    <row r="55" spans="1:9" ht="12" customHeight="1" thickBot="1">
      <c r="A55" s="378"/>
      <c r="B55" s="380"/>
      <c r="C55" s="381"/>
      <c r="D55" s="376"/>
      <c r="E55" s="374"/>
      <c r="F55" s="136"/>
      <c r="G55" s="4"/>
      <c r="H55" s="3"/>
      <c r="I55" s="84"/>
    </row>
    <row r="56" spans="1:9" ht="12" customHeight="1">
      <c r="A56" s="367">
        <v>24</v>
      </c>
      <c r="B56" s="369" t="str">
        <f>VLOOKUP(A56,'пр.взв.'!B25:H152,2,FALSE)</f>
        <v>Бархударян Артур Самвелович</v>
      </c>
      <c r="C56" s="383" t="str">
        <f>VLOOKUP(A56,'пр.взв.'!B25:H152,3,FALSE)</f>
        <v>07.11.83 мс</v>
      </c>
      <c r="D56" s="375" t="str">
        <f>VLOOKUP(A56,'пр.взв.'!B3:H186,4,FALSE)</f>
        <v>ПФО</v>
      </c>
      <c r="E56" s="373" t="str">
        <f>VLOOKUP(A56,'пр.взв.'!B25:H152,5,FALSE)</f>
        <v>Пермский Березники МО</v>
      </c>
      <c r="F56" s="136"/>
      <c r="G56" s="2"/>
      <c r="H56" s="3"/>
      <c r="I56" s="84"/>
    </row>
    <row r="57" spans="1:9" ht="12" customHeight="1">
      <c r="A57" s="368"/>
      <c r="B57" s="370"/>
      <c r="C57" s="381"/>
      <c r="D57" s="376"/>
      <c r="E57" s="374"/>
      <c r="F57" s="137"/>
      <c r="G57" s="3"/>
      <c r="H57" s="3"/>
      <c r="I57" s="84"/>
    </row>
    <row r="58" spans="1:8" ht="12" customHeight="1">
      <c r="A58" s="368">
        <v>56</v>
      </c>
      <c r="B58" s="379" t="e">
        <f>VLOOKUP(A58,'пр.взв.'!B27:H154,2,FALSE)</f>
        <v>#N/A</v>
      </c>
      <c r="C58" s="370" t="e">
        <f>VLOOKUP(A58,'пр.взв.'!B27:H154,3,FALSE)</f>
        <v>#N/A</v>
      </c>
      <c r="D58" s="377" t="e">
        <f>VLOOKUP(A58,'пр.взв.'!B3:H188,4,FALSE)</f>
        <v>#N/A</v>
      </c>
      <c r="E58" s="382" t="e">
        <f>VLOOKUP(A58,'пр.взв.'!B27:H154,5,FALSE)</f>
        <v>#N/A</v>
      </c>
      <c r="F58" s="138"/>
      <c r="G58" s="3"/>
      <c r="H58" s="3"/>
    </row>
    <row r="59" spans="1:8" ht="12" customHeight="1" thickBot="1">
      <c r="A59" s="378"/>
      <c r="B59" s="380"/>
      <c r="C59" s="381"/>
      <c r="D59" s="376"/>
      <c r="E59" s="374"/>
      <c r="F59" s="134"/>
      <c r="G59" s="3"/>
      <c r="H59" s="3"/>
    </row>
    <row r="60" spans="1:8" ht="12" customHeight="1">
      <c r="A60" s="367">
        <v>16</v>
      </c>
      <c r="B60" s="369" t="str">
        <f>VLOOKUP(A60,'пр.взв.'!B29:H156,2,FALSE)</f>
        <v>Ялышев Сергей Шамилевич</v>
      </c>
      <c r="C60" s="383" t="str">
        <f>VLOOKUP(A60,'пр.взв.'!B29:H156,3,FALSE)</f>
        <v>24.02.82 мсмк</v>
      </c>
      <c r="D60" s="375" t="str">
        <f>VLOOKUP(A60,'пр.взв.'!B3:H190,4,FALSE)</f>
        <v>СПБ</v>
      </c>
      <c r="E60" s="373" t="str">
        <f>VLOOKUP(A60,'пр.взв.'!B29:H156,5,FALSE)</f>
        <v>С.Петербург Д</v>
      </c>
      <c r="F60" s="134"/>
      <c r="G60" s="3"/>
      <c r="H60" s="5"/>
    </row>
    <row r="61" spans="1:8" ht="12" customHeight="1">
      <c r="A61" s="368"/>
      <c r="B61" s="370"/>
      <c r="C61" s="381"/>
      <c r="D61" s="376"/>
      <c r="E61" s="374"/>
      <c r="F61" s="139"/>
      <c r="G61" s="3"/>
      <c r="H61" s="1"/>
    </row>
    <row r="62" spans="1:8" ht="12" customHeight="1">
      <c r="A62" s="368">
        <v>48</v>
      </c>
      <c r="B62" s="379" t="e">
        <f>VLOOKUP(A62,'пр.взв.'!B31:H158,2,FALSE)</f>
        <v>#N/A</v>
      </c>
      <c r="C62" s="370" t="e">
        <f>VLOOKUP(A62,'пр.взв.'!B31:H158,3,FALSE)</f>
        <v>#N/A</v>
      </c>
      <c r="D62" s="377" t="e">
        <f>VLOOKUP(A62,'пр.взв.'!B3:H192,4,FALSE)</f>
        <v>#N/A</v>
      </c>
      <c r="E62" s="382" t="e">
        <f>VLOOKUP(A62,'пр.взв.'!B31:H158,5,FALSE)</f>
        <v>#N/A</v>
      </c>
      <c r="F62" s="135"/>
      <c r="G62" s="3"/>
      <c r="H62" s="1"/>
    </row>
    <row r="63" spans="1:8" ht="12" customHeight="1" thickBot="1">
      <c r="A63" s="378"/>
      <c r="B63" s="380"/>
      <c r="C63" s="381"/>
      <c r="D63" s="376"/>
      <c r="E63" s="374"/>
      <c r="F63" s="136"/>
      <c r="G63" s="5"/>
      <c r="H63" s="1"/>
    </row>
    <row r="64" spans="1:8" ht="12" customHeight="1">
      <c r="A64" s="367">
        <v>32</v>
      </c>
      <c r="B64" s="369" t="str">
        <f>VLOOKUP(A64,'пр.взв.'!B33:H160,2,FALSE)</f>
        <v>Саакян Виталий Рачилович</v>
      </c>
      <c r="C64" s="383" t="str">
        <f>VLOOKUP(A64,'пр.взв.'!B33:H160,3,FALSE)</f>
        <v>18.04.87 мсмк</v>
      </c>
      <c r="D64" s="375" t="str">
        <f>VLOOKUP(A64,'пр.взв.'!B3:H194,4,FALSE)</f>
        <v>ЮФО</v>
      </c>
      <c r="E64" s="373" t="str">
        <f>VLOOKUP(A64,'пр.взв.'!B33:H160,5,FALSE)</f>
        <v> Краснодарски Армавир Д</v>
      </c>
      <c r="F64" s="136"/>
      <c r="G64" s="1"/>
      <c r="H64" s="1"/>
    </row>
    <row r="65" spans="1:8" ht="12" customHeight="1">
      <c r="A65" s="368"/>
      <c r="B65" s="370"/>
      <c r="C65" s="381"/>
      <c r="D65" s="376"/>
      <c r="E65" s="374"/>
      <c r="F65" s="137"/>
      <c r="G65" s="1"/>
      <c r="H65" s="1"/>
    </row>
    <row r="66" spans="1:8" ht="12" customHeight="1">
      <c r="A66" s="368">
        <v>64</v>
      </c>
      <c r="B66" s="379" t="e">
        <f>VLOOKUP(A66,'пр.взв.'!B35:H162,2,FALSE)</f>
        <v>#N/A</v>
      </c>
      <c r="C66" s="384" t="e">
        <f>VLOOKUP(A66,'пр.взв.'!B35:H162,3,FALSE)</f>
        <v>#N/A</v>
      </c>
      <c r="D66" s="377" t="e">
        <f>VLOOKUP(A66,'пр.взв.'!B3:H196,4,FALSE)</f>
        <v>#N/A</v>
      </c>
      <c r="E66" s="382" t="e">
        <f>VLOOKUP(A66,'пр.взв.'!B35:H162,5,FALSE)</f>
        <v>#N/A</v>
      </c>
      <c r="F66" s="138"/>
      <c r="G66" s="1"/>
      <c r="H66" s="1"/>
    </row>
    <row r="67" spans="1:8" ht="12" customHeight="1" thickBot="1">
      <c r="A67" s="378"/>
      <c r="B67" s="380"/>
      <c r="C67" s="385"/>
      <c r="D67" s="387"/>
      <c r="E67" s="386"/>
      <c r="F67" s="133"/>
      <c r="G67" s="78"/>
      <c r="H67" s="78"/>
    </row>
    <row r="68" spans="2:6" ht="12" customHeight="1">
      <c r="B68" s="78"/>
      <c r="C68" s="78"/>
      <c r="D68" s="78"/>
      <c r="E68" s="78"/>
      <c r="F68" s="127"/>
    </row>
    <row r="69" spans="2:6" ht="27.75" customHeight="1">
      <c r="B69" s="78"/>
      <c r="C69" s="78"/>
      <c r="D69" s="78"/>
      <c r="E69" s="78"/>
      <c r="F69" s="127"/>
    </row>
    <row r="70" spans="1:9" ht="19.5" customHeight="1">
      <c r="A70" s="26" t="s">
        <v>22</v>
      </c>
      <c r="B70" s="85"/>
      <c r="C70" s="85"/>
      <c r="D70" s="85"/>
      <c r="E70" s="85"/>
      <c r="F70" s="174" t="str">
        <f>'пр.взв.'!G3</f>
        <v>в.к. 57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63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2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A64:A65"/>
    <mergeCell ref="B64:B65"/>
    <mergeCell ref="C64:C65"/>
    <mergeCell ref="E64:E65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A17:A18"/>
    <mergeCell ref="B17:B18"/>
    <mergeCell ref="C17:C18"/>
    <mergeCell ref="E17:E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D9:D10"/>
    <mergeCell ref="I2:I3"/>
    <mergeCell ref="A5:A6"/>
    <mergeCell ref="B5:B6"/>
    <mergeCell ref="C5:C6"/>
    <mergeCell ref="E5:E6"/>
    <mergeCell ref="D3:D4"/>
    <mergeCell ref="D5:D6"/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5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64" t="str">
        <f>HYPERLINK('[1]реквизиты'!$A$2)</f>
        <v>Чемпионат России по САМБО среди мужчин</v>
      </c>
      <c r="B1" s="364"/>
      <c r="C1" s="364"/>
      <c r="D1" s="364"/>
      <c r="E1" s="364"/>
      <c r="F1" s="364"/>
      <c r="G1" s="364"/>
      <c r="H1" s="364"/>
      <c r="I1" s="364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92"/>
      <c r="B2" s="393"/>
      <c r="C2" s="393"/>
      <c r="D2" s="393"/>
      <c r="E2" s="393"/>
      <c r="F2" s="393"/>
      <c r="G2" s="393"/>
      <c r="H2" s="393"/>
      <c r="I2" s="366" t="str">
        <f>HYPERLINK('пр.взв.'!G3)</f>
        <v>в.к. 57 кг</v>
      </c>
      <c r="P2" s="29"/>
      <c r="Q2" s="29"/>
      <c r="R2" s="29"/>
      <c r="S2" s="19"/>
      <c r="T2" s="19"/>
    </row>
    <row r="3" spans="1:9" ht="12" customHeight="1">
      <c r="A3" s="367">
        <v>1</v>
      </c>
      <c r="B3" s="383" t="str">
        <f>VLOOKUP(A3,'пр.взв.'!B5:C132,2,FALSE)</f>
        <v>Гюльахмедов Нурмет Аминулла-оглы </v>
      </c>
      <c r="C3" s="371" t="str">
        <f>VLOOKUP(A3,'пр.взв.'!B5:H132,3,FALSE)</f>
        <v>27.08.92 мс</v>
      </c>
      <c r="D3" s="375" t="str">
        <f>VLOOKUP(A3,'пр.взв.'!B6:H133,4,FALSE)</f>
        <v>ЦФО</v>
      </c>
      <c r="E3" s="373" t="str">
        <f>VLOOKUP(A3,'пр.взв.'!B5:F132,5,FALSE)</f>
        <v>Липецкая Липецк ЛОК</v>
      </c>
      <c r="F3" s="133"/>
      <c r="G3" s="78"/>
      <c r="H3" s="78"/>
      <c r="I3" s="366"/>
    </row>
    <row r="4" spans="1:9" ht="12" customHeight="1">
      <c r="A4" s="368"/>
      <c r="B4" s="381"/>
      <c r="C4" s="372"/>
      <c r="D4" s="376"/>
      <c r="E4" s="374"/>
      <c r="F4" s="134"/>
      <c r="G4" s="1"/>
      <c r="H4" s="79"/>
      <c r="I4" s="79"/>
    </row>
    <row r="5" spans="1:9" ht="12" customHeight="1">
      <c r="A5" s="368">
        <v>33</v>
      </c>
      <c r="B5" s="370" t="str">
        <f>VLOOKUP(A5,'пр.взв.'!B7:C134,2,FALSE)</f>
        <v>Козлов Роман Витальевич</v>
      </c>
      <c r="C5" s="370" t="str">
        <f>VLOOKUP(A5,'пр.взв.'!B7:H134,3,FALSE)</f>
        <v>04.05.90 мс</v>
      </c>
      <c r="D5" s="377" t="str">
        <f>VLOOKUP(A5,'пр.взв.'!B6:H135,4,FALSE)</f>
        <v>ЦФО</v>
      </c>
      <c r="E5" s="382" t="str">
        <f>VLOOKUP(A5,'пр.взв.'!B7:F134,5,FALSE)</f>
        <v>Рязанская Рязань МО</v>
      </c>
      <c r="F5" s="135"/>
      <c r="G5" s="1"/>
      <c r="H5" s="1"/>
      <c r="I5" s="366" t="s">
        <v>10</v>
      </c>
    </row>
    <row r="6" spans="1:9" ht="12" customHeight="1" thickBot="1">
      <c r="A6" s="378"/>
      <c r="B6" s="381"/>
      <c r="C6" s="381"/>
      <c r="D6" s="376"/>
      <c r="E6" s="374"/>
      <c r="F6" s="136"/>
      <c r="G6" s="4"/>
      <c r="H6" s="1"/>
      <c r="I6" s="366"/>
    </row>
    <row r="7" spans="1:9" ht="12" customHeight="1">
      <c r="A7" s="367">
        <v>17</v>
      </c>
      <c r="B7" s="383" t="str">
        <f>VLOOKUP(A7,'пр.взв.'!B9:C136,2,FALSE)</f>
        <v>Погосян Воскан Манукович</v>
      </c>
      <c r="C7" s="383" t="str">
        <f>VLOOKUP(A7,'пр.взв.'!B9:H136,3,FALSE)</f>
        <v>30.07.88 мс</v>
      </c>
      <c r="D7" s="375" t="str">
        <f>VLOOKUP(A7,'пр.взв.'!B1:H137,4,FALSE)</f>
        <v>ЮФО</v>
      </c>
      <c r="E7" s="373" t="str">
        <f>VLOOKUP(A7,'пр.взв.'!B9:F136,5,FALSE)</f>
        <v>Краснодарски Армавир  Д</v>
      </c>
      <c r="F7" s="136"/>
      <c r="G7" s="2"/>
      <c r="H7" s="1"/>
      <c r="I7" s="79"/>
    </row>
    <row r="8" spans="1:9" ht="12" customHeight="1">
      <c r="A8" s="368"/>
      <c r="B8" s="381"/>
      <c r="C8" s="381"/>
      <c r="D8" s="376"/>
      <c r="E8" s="374"/>
      <c r="F8" s="137"/>
      <c r="G8" s="3"/>
      <c r="H8" s="1"/>
      <c r="I8" s="79"/>
    </row>
    <row r="9" spans="1:9" ht="12" customHeight="1">
      <c r="A9" s="368">
        <v>49</v>
      </c>
      <c r="B9" s="370" t="e">
        <f>VLOOKUP(A9,'пр.взв.'!B11:C138,2,FALSE)</f>
        <v>#N/A</v>
      </c>
      <c r="C9" s="370" t="e">
        <f>VLOOKUP(A9,'пр.взв.'!B11:H138,3,FALSE)</f>
        <v>#N/A</v>
      </c>
      <c r="D9" s="377" t="e">
        <f>VLOOKUP(A9,'пр.взв.'!B2:H139,4,FALSE)</f>
        <v>#N/A</v>
      </c>
      <c r="E9" s="382" t="e">
        <f>VLOOKUP(A9,'пр.взв.'!B11:F138,5,FALSE)</f>
        <v>#N/A</v>
      </c>
      <c r="F9" s="138"/>
      <c r="G9" s="3"/>
      <c r="H9" s="1"/>
      <c r="I9" s="79"/>
    </row>
    <row r="10" spans="1:9" ht="12" customHeight="1" thickBot="1">
      <c r="A10" s="378"/>
      <c r="B10" s="381"/>
      <c r="C10" s="381"/>
      <c r="D10" s="376"/>
      <c r="E10" s="374"/>
      <c r="F10" s="134"/>
      <c r="G10" s="3"/>
      <c r="H10" s="4"/>
      <c r="I10" s="79"/>
    </row>
    <row r="11" spans="1:9" ht="12" customHeight="1">
      <c r="A11" s="367">
        <v>9</v>
      </c>
      <c r="B11" s="383" t="str">
        <f>VLOOKUP(A11,'пр.взв.'!B13:C140,2,FALSE)</f>
        <v>Монгуш Темир Орланович</v>
      </c>
      <c r="C11" s="383" t="str">
        <f>VLOOKUP(A11,'пр.взв.'!B13:H140,3,FALSE)</f>
        <v>26.01.88 кмс</v>
      </c>
      <c r="D11" s="375" t="str">
        <f>VLOOKUP(A11,'пр.взв.'!B4:H141,4,FALSE)</f>
        <v>СФО</v>
      </c>
      <c r="E11" s="373" t="str">
        <f>VLOOKUP(A11,'пр.взв.'!B13:F140,5,FALSE)</f>
        <v>Р. Тыва Кызыл МО</v>
      </c>
      <c r="F11" s="134"/>
      <c r="G11" s="3"/>
      <c r="H11" s="2"/>
      <c r="I11" s="79"/>
    </row>
    <row r="12" spans="1:9" ht="12" customHeight="1">
      <c r="A12" s="368"/>
      <c r="B12" s="381"/>
      <c r="C12" s="381"/>
      <c r="D12" s="376"/>
      <c r="E12" s="374"/>
      <c r="F12" s="139"/>
      <c r="G12" s="3"/>
      <c r="H12" s="3"/>
      <c r="I12" s="79"/>
    </row>
    <row r="13" spans="1:9" ht="12" customHeight="1">
      <c r="A13" s="368">
        <v>41</v>
      </c>
      <c r="B13" s="370" t="str">
        <f>VLOOKUP(A13,'пр.взв.'!B15:C142,2,FALSE)</f>
        <v>Казарян Аршак Володяевич</v>
      </c>
      <c r="C13" s="370" t="str">
        <f>VLOOKUP(A13,'пр.взв.'!B15:H142,3,FALSE)</f>
        <v>29.01.79 мсмк </v>
      </c>
      <c r="D13" s="377" t="str">
        <f>VLOOKUP(A13,'пр.взв.'!B6:H143,4,FALSE)</f>
        <v>ПФО</v>
      </c>
      <c r="E13" s="382" t="str">
        <f>VLOOKUP(A13,'пр.взв.'!B15:F142,5,FALSE)</f>
        <v>Пермский кр Березники Д</v>
      </c>
      <c r="F13" s="135"/>
      <c r="G13" s="3"/>
      <c r="H13" s="3"/>
      <c r="I13" s="79"/>
    </row>
    <row r="14" spans="1:9" ht="12" customHeight="1" thickBot="1">
      <c r="A14" s="378"/>
      <c r="B14" s="381"/>
      <c r="C14" s="381"/>
      <c r="D14" s="376"/>
      <c r="E14" s="374"/>
      <c r="F14" s="136"/>
      <c r="G14" s="5"/>
      <c r="H14" s="3"/>
      <c r="I14" s="79"/>
    </row>
    <row r="15" spans="1:9" ht="12" customHeight="1">
      <c r="A15" s="367">
        <v>25</v>
      </c>
      <c r="B15" s="383" t="str">
        <f>VLOOKUP(A15,'пр.взв.'!B17:C144,2,FALSE)</f>
        <v>Юдин Максим Александрович</v>
      </c>
      <c r="C15" s="383" t="str">
        <f>VLOOKUP(A15,'пр.взв.'!B17:H144,3,FALSE)</f>
        <v>14.02.91 кмс</v>
      </c>
      <c r="D15" s="375" t="str">
        <f>VLOOKUP(A15,'пр.взв.'!B1:H145,4,FALSE)</f>
        <v>УФО</v>
      </c>
      <c r="E15" s="373" t="str">
        <f>VLOOKUP(A15,'пр.взв.'!B17:F144,5,FALSE)</f>
        <v> Свердловская В.Пышма Д</v>
      </c>
      <c r="F15" s="136"/>
      <c r="G15" s="1"/>
      <c r="H15" s="3"/>
      <c r="I15" s="79"/>
    </row>
    <row r="16" spans="1:9" ht="12" customHeight="1">
      <c r="A16" s="368"/>
      <c r="B16" s="381"/>
      <c r="C16" s="381"/>
      <c r="D16" s="376"/>
      <c r="E16" s="374"/>
      <c r="F16" s="137"/>
      <c r="G16" s="1"/>
      <c r="H16" s="3"/>
      <c r="I16" s="79"/>
    </row>
    <row r="17" spans="1:9" ht="12" customHeight="1">
      <c r="A17" s="368">
        <v>57</v>
      </c>
      <c r="B17" s="370" t="e">
        <f>VLOOKUP(A17,'пр.взв.'!B19:C146,2,FALSE)</f>
        <v>#N/A</v>
      </c>
      <c r="C17" s="370" t="e">
        <f>VLOOKUP(A17,'пр.взв.'!B19:H146,3,FALSE)</f>
        <v>#N/A</v>
      </c>
      <c r="D17" s="377" t="e">
        <f>VLOOKUP(A17,'пр.взв.'!B2:H147,4,FALSE)</f>
        <v>#N/A</v>
      </c>
      <c r="E17" s="382" t="e">
        <f>VLOOKUP(A17,'пр.взв.'!B19:F146,5,FALSE)</f>
        <v>#N/A</v>
      </c>
      <c r="F17" s="138"/>
      <c r="G17" s="1"/>
      <c r="H17" s="3"/>
      <c r="I17" s="79"/>
    </row>
    <row r="18" spans="1:9" ht="12" customHeight="1" thickBot="1">
      <c r="A18" s="378"/>
      <c r="B18" s="381"/>
      <c r="C18" s="381"/>
      <c r="D18" s="376"/>
      <c r="E18" s="374"/>
      <c r="F18" s="134"/>
      <c r="G18" s="1"/>
      <c r="H18" s="3"/>
      <c r="I18" s="79"/>
    </row>
    <row r="19" spans="1:9" ht="12" customHeight="1">
      <c r="A19" s="367">
        <v>5</v>
      </c>
      <c r="B19" s="383" t="str">
        <f>VLOOKUP(A19,'пр.взв.'!B5:C132,2,FALSE)</f>
        <v>Хертек Саян Калдар Оолович</v>
      </c>
      <c r="C19" s="383" t="str">
        <f>VLOOKUP(A19,'пр.взв.'!B5:H132,3,FALSE)</f>
        <v>05.09.87 мс</v>
      </c>
      <c r="D19" s="375" t="str">
        <f>VLOOKUP(A19,'пр.взв.'!B2:H149,4,FALSE)</f>
        <v>МОС</v>
      </c>
      <c r="E19" s="373" t="str">
        <f>VLOOKUP(A19,'пр.взв.'!B5:H132,5,FALSE)</f>
        <v>Москва Д</v>
      </c>
      <c r="F19" s="134"/>
      <c r="G19" s="1"/>
      <c r="H19" s="3"/>
      <c r="I19" s="81"/>
    </row>
    <row r="20" spans="1:9" ht="12" customHeight="1">
      <c r="A20" s="368"/>
      <c r="B20" s="381"/>
      <c r="C20" s="381"/>
      <c r="D20" s="376"/>
      <c r="E20" s="374"/>
      <c r="F20" s="139"/>
      <c r="G20" s="1"/>
      <c r="H20" s="3"/>
      <c r="I20" s="80"/>
    </row>
    <row r="21" spans="1:9" ht="12" customHeight="1">
      <c r="A21" s="368">
        <v>37</v>
      </c>
      <c r="B21" s="370" t="str">
        <f>VLOOKUP(A21,'пр.взв.'!B23:C150,2,FALSE)</f>
        <v>Евлоев Руслан Темирланович</v>
      </c>
      <c r="C21" s="370" t="str">
        <f>VLOOKUP(A21,'пр.взв.'!B23:H150,3,FALSE)</f>
        <v>30.04.94 кмс</v>
      </c>
      <c r="D21" s="377" t="str">
        <f>VLOOKUP(A21,'пр.взв.'!B4:H151,4,FALSE)</f>
        <v>СПБ</v>
      </c>
      <c r="E21" s="382" t="str">
        <f>VLOOKUP(A21,'пр.взв.'!B23:F150,5,FALSE)</f>
        <v>С-Петербург  Д</v>
      </c>
      <c r="F21" s="135"/>
      <c r="G21" s="1"/>
      <c r="H21" s="3"/>
      <c r="I21" s="80"/>
    </row>
    <row r="22" spans="1:9" ht="12" customHeight="1" thickBot="1">
      <c r="A22" s="378"/>
      <c r="B22" s="381"/>
      <c r="C22" s="381"/>
      <c r="D22" s="376"/>
      <c r="E22" s="374"/>
      <c r="F22" s="136"/>
      <c r="G22" s="4"/>
      <c r="H22" s="3"/>
      <c r="I22" s="80"/>
    </row>
    <row r="23" spans="1:9" ht="12" customHeight="1">
      <c r="A23" s="367">
        <v>21</v>
      </c>
      <c r="B23" s="383" t="str">
        <f>VLOOKUP(A23,'пр.взв.'!B25:C152,2,FALSE)</f>
        <v>Шутиков Владимир Дмитриевич</v>
      </c>
      <c r="C23" s="383" t="str">
        <f>VLOOKUP(A23,'пр.взв.'!B25:H152,3,FALSE)</f>
        <v>19.09.90 мс</v>
      </c>
      <c r="D23" s="375" t="str">
        <f>VLOOKUP(A23,'пр.взв.'!B2:H153,4,FALSE)</f>
        <v>ДВФ0</v>
      </c>
      <c r="E23" s="373" t="str">
        <f>VLOOKUP(A23,'пр.взв.'!B25:F152,5,FALSE)</f>
        <v>Амурская, Благовещенск</v>
      </c>
      <c r="F23" s="136"/>
      <c r="G23" s="2"/>
      <c r="H23" s="3"/>
      <c r="I23" s="80"/>
    </row>
    <row r="24" spans="1:9" ht="12" customHeight="1">
      <c r="A24" s="368"/>
      <c r="B24" s="381"/>
      <c r="C24" s="381"/>
      <c r="D24" s="376"/>
      <c r="E24" s="374"/>
      <c r="F24" s="137"/>
      <c r="G24" s="3"/>
      <c r="H24" s="3"/>
      <c r="I24" s="80"/>
    </row>
    <row r="25" spans="1:9" ht="12" customHeight="1">
      <c r="A25" s="368">
        <v>53</v>
      </c>
      <c r="B25" s="370" t="e">
        <f>VLOOKUP(A25,'пр.взв.'!B27:C154,2,FALSE)</f>
        <v>#N/A</v>
      </c>
      <c r="C25" s="370" t="e">
        <f>VLOOKUP(A25,'пр.взв.'!B27:H154,3,FALSE)</f>
        <v>#N/A</v>
      </c>
      <c r="D25" s="377" t="e">
        <f>VLOOKUP(A25,'пр.взв.'!B2:H155,4,FALSE)</f>
        <v>#N/A</v>
      </c>
      <c r="E25" s="382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78"/>
      <c r="B26" s="381"/>
      <c r="C26" s="381"/>
      <c r="D26" s="376"/>
      <c r="E26" s="374"/>
      <c r="F26" s="134"/>
      <c r="G26" s="3"/>
      <c r="H26" s="3"/>
      <c r="I26" s="80"/>
    </row>
    <row r="27" spans="1:9" ht="12" customHeight="1">
      <c r="A27" s="367">
        <v>13</v>
      </c>
      <c r="B27" s="383" t="str">
        <f>VLOOKUP(A27,'пр.взв.'!B2:C156,2,FALSE)</f>
        <v>Пономаренко Даниил Юрьевич</v>
      </c>
      <c r="C27" s="383" t="str">
        <f>VLOOKUP(A27,'пр.взв.'!B2:H156,3,FALSE)</f>
        <v>07.09.91 мс</v>
      </c>
      <c r="D27" s="375" t="str">
        <f>VLOOKUP(A27,'пр.взв.'!B3:H157,4,FALSE)</f>
        <v>УФО</v>
      </c>
      <c r="E27" s="373" t="str">
        <f>VLOOKUP(A27,'пр.взв.'!B2:F156,5,FALSE)</f>
        <v>Свердловская В.Пышма ПР</v>
      </c>
      <c r="F27" s="134"/>
      <c r="G27" s="3"/>
      <c r="H27" s="5"/>
      <c r="I27" s="80"/>
    </row>
    <row r="28" spans="1:9" ht="12" customHeight="1">
      <c r="A28" s="368"/>
      <c r="B28" s="381"/>
      <c r="C28" s="381"/>
      <c r="D28" s="376"/>
      <c r="E28" s="374"/>
      <c r="F28" s="139"/>
      <c r="G28" s="3"/>
      <c r="H28" s="1"/>
      <c r="I28" s="80"/>
    </row>
    <row r="29" spans="1:9" ht="12" customHeight="1">
      <c r="A29" s="368">
        <v>45</v>
      </c>
      <c r="B29" s="370" t="e">
        <f>VLOOKUP(A29,'пр.взв.'!B31:C158,2,FALSE)</f>
        <v>#N/A</v>
      </c>
      <c r="C29" s="370" t="e">
        <f>VLOOKUP(A29,'пр.взв.'!B31:H158,3,FALSE)</f>
        <v>#N/A</v>
      </c>
      <c r="D29" s="377" t="e">
        <f>VLOOKUP(A29,'пр.взв.'!B2:H159,4,FALSE)</f>
        <v>#N/A</v>
      </c>
      <c r="E29" s="382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78"/>
      <c r="B30" s="381"/>
      <c r="C30" s="381"/>
      <c r="D30" s="376"/>
      <c r="E30" s="374"/>
      <c r="F30" s="136"/>
      <c r="G30" s="5"/>
      <c r="H30" s="1"/>
      <c r="I30" s="80"/>
    </row>
    <row r="31" spans="1:9" ht="12" customHeight="1">
      <c r="A31" s="367">
        <v>29</v>
      </c>
      <c r="B31" s="383" t="str">
        <f>VLOOKUP(A31,'пр.взв.'!B33:C160,2,FALSE)</f>
        <v>Малоземов Леонид Александрович</v>
      </c>
      <c r="C31" s="383" t="str">
        <f>VLOOKUP(A31,'пр.взв.'!B33:H160,3,FALSE)</f>
        <v>10.10.82 мс</v>
      </c>
      <c r="D31" s="375" t="str">
        <f>VLOOKUP(A31,'пр.взв.'!B4:H161,4,FALSE)</f>
        <v>ПФО</v>
      </c>
      <c r="E31" s="373" t="str">
        <f>VLOOKUP(A31,'пр.взв.'!B33:F160,5,FALSE)</f>
        <v>Нижегородская Выкса Д</v>
      </c>
      <c r="F31" s="136"/>
      <c r="G31" s="1"/>
      <c r="H31" s="1"/>
      <c r="I31" s="80"/>
    </row>
    <row r="32" spans="1:9" ht="12" customHeight="1">
      <c r="A32" s="368"/>
      <c r="B32" s="381"/>
      <c r="C32" s="381"/>
      <c r="D32" s="376"/>
      <c r="E32" s="374"/>
      <c r="F32" s="137"/>
      <c r="G32" s="1"/>
      <c r="H32" s="1"/>
      <c r="I32" s="80"/>
    </row>
    <row r="33" spans="1:9" ht="12" customHeight="1">
      <c r="A33" s="368">
        <v>61</v>
      </c>
      <c r="B33" s="384" t="e">
        <f>VLOOKUP(A33,'пр.взв.'!B35:C162,2,FALSE)</f>
        <v>#N/A</v>
      </c>
      <c r="C33" s="384" t="e">
        <f>VLOOKUP(A33,'пр.взв.'!B35:H162,3,FALSE)</f>
        <v>#N/A</v>
      </c>
      <c r="D33" s="377" t="e">
        <f>VLOOKUP(A33,'пр.взв.'!B3:H163,4,FALSE)</f>
        <v>#N/A</v>
      </c>
      <c r="E33" s="382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78"/>
      <c r="B34" s="385"/>
      <c r="C34" s="385"/>
      <c r="D34" s="387"/>
      <c r="E34" s="386"/>
      <c r="F34" s="133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4"/>
      <c r="G35" s="1"/>
      <c r="H35" s="1"/>
      <c r="I35" s="83"/>
      <c r="Q35" s="20"/>
    </row>
    <row r="36" spans="1:10" ht="12" customHeight="1">
      <c r="A36" s="367">
        <v>3</v>
      </c>
      <c r="B36" s="383" t="str">
        <f>VLOOKUP(A36,'пр.взв.'!B5:H132,2,FALSE)</f>
        <v>Гасанов Махир Ровшан Оглы</v>
      </c>
      <c r="C36" s="383" t="str">
        <f>VLOOKUP(A36,'пр.взв.'!B5:H132,3,FALSE)</f>
        <v>02.09.89 кмс</v>
      </c>
      <c r="D36" s="375" t="str">
        <f>VLOOKUP(A36,'пр.взв.'!B3:H166,4,FALSE)</f>
        <v>МОС</v>
      </c>
      <c r="E36" s="373" t="str">
        <f>VLOOKUP(A36,'пр.взв.'!B5:H132,5,FALSE)</f>
        <v>Москва </v>
      </c>
      <c r="F36" s="133"/>
      <c r="G36" s="78"/>
      <c r="H36" s="78"/>
      <c r="I36" s="141"/>
      <c r="J36" s="7"/>
    </row>
    <row r="37" spans="1:17" ht="12" customHeight="1">
      <c r="A37" s="368"/>
      <c r="B37" s="381"/>
      <c r="C37" s="381"/>
      <c r="D37" s="376"/>
      <c r="E37" s="374"/>
      <c r="F37" s="134"/>
      <c r="G37" s="1"/>
      <c r="H37" s="79"/>
      <c r="I37" s="80"/>
      <c r="J37" s="7"/>
      <c r="Q37" s="7"/>
    </row>
    <row r="38" spans="1:10" ht="12" customHeight="1">
      <c r="A38" s="368">
        <v>35</v>
      </c>
      <c r="B38" s="370" t="str">
        <f>VLOOKUP(A38,'пр.взв.'!B7:H134,2,FALSE)</f>
        <v>Шукюров Рамиль Дадашалиевич</v>
      </c>
      <c r="C38" s="370" t="str">
        <f>VLOOKUP(A38,'пр.взв.'!B7:H134,3,FALSE)</f>
        <v>11.01.87 мс</v>
      </c>
      <c r="D38" s="377" t="str">
        <f>VLOOKUP(A38,'пр.взв.'!B3:H168,4,FALSE)</f>
        <v>УФО</v>
      </c>
      <c r="E38" s="382" t="str">
        <f>VLOOKUP(A38,'пр.взв.'!B7:H134,5,FALSE)</f>
        <v>УФО ХМАО-Югра Радужный  МО</v>
      </c>
      <c r="F38" s="135"/>
      <c r="G38" s="1"/>
      <c r="H38" s="1"/>
      <c r="I38" s="389"/>
      <c r="J38" s="7"/>
    </row>
    <row r="39" spans="1:10" ht="12" customHeight="1" thickBot="1">
      <c r="A39" s="378"/>
      <c r="B39" s="381"/>
      <c r="C39" s="381"/>
      <c r="D39" s="376"/>
      <c r="E39" s="374"/>
      <c r="F39" s="136"/>
      <c r="G39" s="4"/>
      <c r="H39" s="1"/>
      <c r="I39" s="389"/>
      <c r="J39" s="7"/>
    </row>
    <row r="40" spans="1:10" ht="12" customHeight="1">
      <c r="A40" s="367">
        <v>19</v>
      </c>
      <c r="B40" s="383" t="str">
        <f>VLOOKUP(A40,'пр.взв.'!B9:H136,2,FALSE)</f>
        <v>Иванов Дмитрий Сергеевич</v>
      </c>
      <c r="C40" s="383" t="str">
        <f>VLOOKUP(A40,'пр.взв.'!B9:H136,3,FALSE)</f>
        <v>23.12.92, МС</v>
      </c>
      <c r="D40" s="375" t="str">
        <f>VLOOKUP(A40,'пр.взв.'!B4:H170,4,FALSE)</f>
        <v>ЦФО</v>
      </c>
      <c r="E40" s="373" t="str">
        <f>VLOOKUP(A40,'пр.взв.'!B9:H136,5,FALSE)</f>
        <v>  Тверская, Ржев, МО</v>
      </c>
      <c r="F40" s="136"/>
      <c r="G40" s="2"/>
      <c r="H40" s="1"/>
      <c r="I40" s="80"/>
      <c r="J40" s="7"/>
    </row>
    <row r="41" spans="1:10" ht="12" customHeight="1">
      <c r="A41" s="368"/>
      <c r="B41" s="381"/>
      <c r="C41" s="381"/>
      <c r="D41" s="376"/>
      <c r="E41" s="374"/>
      <c r="F41" s="137"/>
      <c r="G41" s="3"/>
      <c r="H41" s="1"/>
      <c r="I41" s="80"/>
      <c r="J41" s="7"/>
    </row>
    <row r="42" spans="1:10" ht="12" customHeight="1">
      <c r="A42" s="368">
        <v>51</v>
      </c>
      <c r="B42" s="370" t="e">
        <f>VLOOKUP(A42,'пр.взв.'!B11:H138,2,FALSE)</f>
        <v>#N/A</v>
      </c>
      <c r="C42" s="370" t="e">
        <f>VLOOKUP(A42,'пр.взв.'!B11:H138,3,FALSE)</f>
        <v>#N/A</v>
      </c>
      <c r="D42" s="377" t="e">
        <f>VLOOKUP(A42,'пр.взв.'!B5:H172,4,FALSE)</f>
        <v>#N/A</v>
      </c>
      <c r="E42" s="382" t="e">
        <f>VLOOKUP(A42,'пр.взв.'!B11:H138,5,FALSE)</f>
        <v>#N/A</v>
      </c>
      <c r="F42" s="138"/>
      <c r="G42" s="3"/>
      <c r="H42" s="1"/>
      <c r="I42" s="80"/>
      <c r="J42" s="7"/>
    </row>
    <row r="43" spans="1:10" ht="12" customHeight="1" thickBot="1">
      <c r="A43" s="394"/>
      <c r="B43" s="381"/>
      <c r="C43" s="381"/>
      <c r="D43" s="376"/>
      <c r="E43" s="374"/>
      <c r="F43" s="134"/>
      <c r="G43" s="3"/>
      <c r="H43" s="4"/>
      <c r="I43" s="80"/>
      <c r="J43" s="7"/>
    </row>
    <row r="44" spans="1:10" ht="12" customHeight="1">
      <c r="A44" s="367">
        <v>11</v>
      </c>
      <c r="B44" s="383" t="str">
        <f>VLOOKUP(A44,'пр.взв.'!B13:H140,2,FALSE)</f>
        <v>Березовский Владимир Сергеевич</v>
      </c>
      <c r="C44" s="383" t="str">
        <f>VLOOKUP(A44,'пр.взв.'!B13:H140,3,FALSE)</f>
        <v>18.01.89 мс</v>
      </c>
      <c r="D44" s="375" t="str">
        <f>VLOOKUP(A44,'пр.взв.'!B3:H174,4,FALSE)</f>
        <v>ПФО</v>
      </c>
      <c r="E44" s="373" t="str">
        <f>VLOOKUP(A44,'пр.взв.'!B13:H140,5,FALSE)</f>
        <v> Самарская Самара Д</v>
      </c>
      <c r="F44" s="134"/>
      <c r="G44" s="3"/>
      <c r="H44" s="2"/>
      <c r="I44" s="80"/>
      <c r="J44" s="7"/>
    </row>
    <row r="45" spans="1:10" ht="12" customHeight="1">
      <c r="A45" s="368"/>
      <c r="B45" s="381"/>
      <c r="C45" s="381"/>
      <c r="D45" s="376"/>
      <c r="E45" s="374"/>
      <c r="F45" s="139"/>
      <c r="G45" s="3"/>
      <c r="H45" s="3"/>
      <c r="I45" s="80"/>
      <c r="J45" s="7"/>
    </row>
    <row r="46" spans="1:10" ht="12" customHeight="1">
      <c r="A46" s="368">
        <v>43</v>
      </c>
      <c r="B46" s="370" t="e">
        <f>VLOOKUP(A46,'пр.взв.'!B15:H142,2,FALSE)</f>
        <v>#N/A</v>
      </c>
      <c r="C46" s="370" t="e">
        <f>VLOOKUP(A46,'пр.взв.'!B15:H142,3,FALSE)</f>
        <v>#N/A</v>
      </c>
      <c r="D46" s="377" t="e">
        <f>VLOOKUP(A46,'пр.взв.'!B3:H176,4,FALSE)</f>
        <v>#N/A</v>
      </c>
      <c r="E46" s="382" t="e">
        <f>VLOOKUP(A46,'пр.взв.'!B15:H142,5,FALSE)</f>
        <v>#N/A</v>
      </c>
      <c r="F46" s="135"/>
      <c r="G46" s="3"/>
      <c r="H46" s="3"/>
      <c r="I46" s="80"/>
      <c r="J46" s="7"/>
    </row>
    <row r="47" spans="1:10" ht="12" customHeight="1" thickBot="1">
      <c r="A47" s="378"/>
      <c r="B47" s="381"/>
      <c r="C47" s="381"/>
      <c r="D47" s="376"/>
      <c r="E47" s="374"/>
      <c r="F47" s="136"/>
      <c r="G47" s="5"/>
      <c r="H47" s="3"/>
      <c r="I47" s="80"/>
      <c r="J47" s="7"/>
    </row>
    <row r="48" spans="1:10" ht="12" customHeight="1">
      <c r="A48" s="367">
        <v>27</v>
      </c>
      <c r="B48" s="383" t="str">
        <f>VLOOKUP(A48,'пр.взв.'!B17:H144,2,FALSE)</f>
        <v>Старостин Николай Николаевич</v>
      </c>
      <c r="C48" s="383" t="str">
        <f>VLOOKUP(A48,'пр.взв.'!B17:H144,3,FALSE)</f>
        <v>20.11.92 кмс</v>
      </c>
      <c r="D48" s="375" t="str">
        <f>VLOOKUP(A48,'пр.взв.'!B4:H178,4,FALSE)</f>
        <v>ПФО</v>
      </c>
      <c r="E48" s="373" t="str">
        <f>VLOOKUP(A48,'пр.взв.'!B17:H144,5,FALSE)</f>
        <v>Оренбургская Оренбург</v>
      </c>
      <c r="F48" s="136"/>
      <c r="G48" s="1"/>
      <c r="H48" s="3"/>
      <c r="I48" s="80"/>
      <c r="J48" s="7"/>
    </row>
    <row r="49" spans="1:10" ht="12" customHeight="1">
      <c r="A49" s="368"/>
      <c r="B49" s="381"/>
      <c r="C49" s="381"/>
      <c r="D49" s="376"/>
      <c r="E49" s="374"/>
      <c r="F49" s="137"/>
      <c r="G49" s="1"/>
      <c r="H49" s="3"/>
      <c r="I49" s="80"/>
      <c r="J49" s="7"/>
    </row>
    <row r="50" spans="1:10" ht="12" customHeight="1">
      <c r="A50" s="368">
        <v>59</v>
      </c>
      <c r="B50" s="370" t="e">
        <f>VLOOKUP(A50,'пр.взв.'!B19:H146,2,FALSE)</f>
        <v>#N/A</v>
      </c>
      <c r="C50" s="370" t="e">
        <f>VLOOKUP(A50,'пр.взв.'!B19:H146,3,FALSE)</f>
        <v>#N/A</v>
      </c>
      <c r="D50" s="377" t="e">
        <f>VLOOKUP(A50,'пр.взв.'!B5:H180,4,FALSE)</f>
        <v>#N/A</v>
      </c>
      <c r="E50" s="382" t="e">
        <f>VLOOKUP(A50,'пр.взв.'!B19:H146,5,FALSE)</f>
        <v>#N/A</v>
      </c>
      <c r="F50" s="138"/>
      <c r="G50" s="1"/>
      <c r="H50" s="3"/>
      <c r="I50" s="80"/>
      <c r="J50" s="7"/>
    </row>
    <row r="51" spans="1:9" ht="12" customHeight="1" thickBot="1">
      <c r="A51" s="378"/>
      <c r="B51" s="381"/>
      <c r="C51" s="381"/>
      <c r="D51" s="376"/>
      <c r="E51" s="374"/>
      <c r="F51" s="134"/>
      <c r="G51" s="1"/>
      <c r="H51" s="3"/>
      <c r="I51" s="83"/>
    </row>
    <row r="52" spans="1:10" ht="12" customHeight="1">
      <c r="A52" s="367">
        <v>7</v>
      </c>
      <c r="B52" s="383" t="str">
        <f>VLOOKUP(A52,'пр.взв.'!B5:H132,2,FALSE)</f>
        <v>Аткунов Аймерген Сергеевич</v>
      </c>
      <c r="C52" s="383" t="str">
        <f>VLOOKUP(A52,'пр.взв.'!B5:H132,3,FALSE)</f>
        <v>14.04.89 мс</v>
      </c>
      <c r="D52" s="375" t="str">
        <f>VLOOKUP(A52,'пр.взв.'!B3:H182,4,FALSE)</f>
        <v>УФО</v>
      </c>
      <c r="E52" s="373" t="str">
        <f>VLOOKUP(A52,'пр.взв.'!B5:H132,5,FALSE)</f>
        <v> Свердловская В.Пышма Д</v>
      </c>
      <c r="F52" s="134"/>
      <c r="G52" s="1"/>
      <c r="H52" s="3"/>
      <c r="I52" s="140"/>
      <c r="J52" s="7"/>
    </row>
    <row r="53" spans="1:10" ht="12" customHeight="1">
      <c r="A53" s="368"/>
      <c r="B53" s="381"/>
      <c r="C53" s="381"/>
      <c r="D53" s="376"/>
      <c r="E53" s="374"/>
      <c r="F53" s="139"/>
      <c r="G53" s="1"/>
      <c r="H53" s="3"/>
      <c r="I53" s="84"/>
      <c r="J53" s="7"/>
    </row>
    <row r="54" spans="1:10" ht="12" customHeight="1">
      <c r="A54" s="368">
        <v>39</v>
      </c>
      <c r="B54" s="370" t="str">
        <f>VLOOKUP(A54,'пр.взв.'!B23:H150,2,FALSE)</f>
        <v>Шихабудинов Асхаб Магомеднабиевич</v>
      </c>
      <c r="C54" s="370" t="str">
        <f>VLOOKUP(A54,'пр.взв.'!B23:H150,3,FALSE)</f>
        <v>28.04.93 кмс</v>
      </c>
      <c r="D54" s="377" t="str">
        <f>VLOOKUP(A54,'пр.взв.'!B7:H184,4,FALSE)</f>
        <v>СКФО</v>
      </c>
      <c r="E54" s="382" t="str">
        <f>VLOOKUP(A54,'пр.взв.'!B23:H150,5,FALSE)</f>
        <v>Ставропольский Новоселицкий Д</v>
      </c>
      <c r="F54" s="135"/>
      <c r="G54" s="1"/>
      <c r="H54" s="3"/>
      <c r="I54" s="84"/>
      <c r="J54" s="7"/>
    </row>
    <row r="55" spans="1:10" ht="12" customHeight="1" thickBot="1">
      <c r="A55" s="378"/>
      <c r="B55" s="381"/>
      <c r="C55" s="381"/>
      <c r="D55" s="376"/>
      <c r="E55" s="374"/>
      <c r="F55" s="136"/>
      <c r="G55" s="4"/>
      <c r="H55" s="3"/>
      <c r="I55" s="84"/>
      <c r="J55" s="7"/>
    </row>
    <row r="56" spans="1:10" ht="12" customHeight="1">
      <c r="A56" s="367">
        <v>23</v>
      </c>
      <c r="B56" s="383" t="str">
        <f>VLOOKUP(A56,'пр.взв.'!B25:H152,2,FALSE)</f>
        <v>Еликов Берден Данилович</v>
      </c>
      <c r="C56" s="383" t="str">
        <f>VLOOKUP(A56,'пр.взв.'!B25:H152,3,FALSE)</f>
        <v>07.11.88, МС</v>
      </c>
      <c r="D56" s="375" t="str">
        <f>VLOOKUP(A56,'пр.взв.'!B3:H186,4,FALSE)</f>
        <v>CФО</v>
      </c>
      <c r="E56" s="373" t="str">
        <f>VLOOKUP(A56,'пр.взв.'!B25:H152,5,FALSE)</f>
        <v> р. Алтай, Д</v>
      </c>
      <c r="F56" s="136"/>
      <c r="G56" s="2"/>
      <c r="H56" s="3"/>
      <c r="I56" s="84"/>
      <c r="J56" s="7"/>
    </row>
    <row r="57" spans="1:10" ht="12" customHeight="1">
      <c r="A57" s="368"/>
      <c r="B57" s="381"/>
      <c r="C57" s="381"/>
      <c r="D57" s="376"/>
      <c r="E57" s="374"/>
      <c r="F57" s="137"/>
      <c r="G57" s="3"/>
      <c r="H57" s="3"/>
      <c r="I57" s="84"/>
      <c r="J57" s="7"/>
    </row>
    <row r="58" spans="1:10" ht="12" customHeight="1">
      <c r="A58" s="368">
        <v>55</v>
      </c>
      <c r="B58" s="370" t="e">
        <f>VLOOKUP(A58,'пр.взв.'!B27:H154,2,FALSE)</f>
        <v>#N/A</v>
      </c>
      <c r="C58" s="370" t="e">
        <f>VLOOKUP(A58,'пр.взв.'!B27:H154,3,FALSE)</f>
        <v>#N/A</v>
      </c>
      <c r="D58" s="377" t="e">
        <f>VLOOKUP(A58,'пр.взв.'!B3:H188,4,FALSE)</f>
        <v>#N/A</v>
      </c>
      <c r="E58" s="382" t="e">
        <f>VLOOKUP(A58,'пр.взв.'!B27:H154,5,FALSE)</f>
        <v>#N/A</v>
      </c>
      <c r="F58" s="138"/>
      <c r="G58" s="3"/>
      <c r="H58" s="3"/>
      <c r="I58" s="84"/>
      <c r="J58" s="7"/>
    </row>
    <row r="59" spans="1:10" ht="12" customHeight="1" thickBot="1">
      <c r="A59" s="378"/>
      <c r="B59" s="381"/>
      <c r="C59" s="381"/>
      <c r="D59" s="376"/>
      <c r="E59" s="374"/>
      <c r="F59" s="134"/>
      <c r="G59" s="3"/>
      <c r="H59" s="3"/>
      <c r="I59" s="84"/>
      <c r="J59" s="7"/>
    </row>
    <row r="60" spans="1:10" ht="12" customHeight="1">
      <c r="A60" s="367">
        <v>15</v>
      </c>
      <c r="B60" s="383" t="str">
        <f>VLOOKUP(A60,'пр.взв.'!B29:H156,2,FALSE)</f>
        <v>Успаев Бислан Абубакарович</v>
      </c>
      <c r="C60" s="383" t="str">
        <f>VLOOKUP(A60,'пр.взв.'!B29:H156,3,FALSE)</f>
        <v>27.06.91 кмс</v>
      </c>
      <c r="D60" s="375" t="str">
        <f>VLOOKUP(A60,'пр.взв.'!B3:H190,4,FALSE)</f>
        <v>СКФО</v>
      </c>
      <c r="E60" s="373" t="str">
        <f>VLOOKUP(A60,'пр.взв.'!B29:H156,5,FALSE)</f>
        <v>Чеченская,Грозный Д</v>
      </c>
      <c r="F60" s="134"/>
      <c r="G60" s="3"/>
      <c r="H60" s="5"/>
      <c r="I60" s="84"/>
      <c r="J60" s="7"/>
    </row>
    <row r="61" spans="1:10" ht="12" customHeight="1">
      <c r="A61" s="368"/>
      <c r="B61" s="381"/>
      <c r="C61" s="381"/>
      <c r="D61" s="376"/>
      <c r="E61" s="374"/>
      <c r="F61" s="139"/>
      <c r="G61" s="3"/>
      <c r="H61" s="1"/>
      <c r="I61" s="84"/>
      <c r="J61" s="7"/>
    </row>
    <row r="62" spans="1:10" ht="12" customHeight="1">
      <c r="A62" s="368">
        <v>47</v>
      </c>
      <c r="B62" s="370" t="e">
        <f>VLOOKUP(A62,'пр.взв.'!B31:H158,2,FALSE)</f>
        <v>#N/A</v>
      </c>
      <c r="C62" s="370" t="e">
        <f>VLOOKUP(A62,'пр.взв.'!B31:H158,3,FALSE)</f>
        <v>#N/A</v>
      </c>
      <c r="D62" s="377" t="e">
        <f>VLOOKUP(A62,'пр.взв.'!B3:H192,4,FALSE)</f>
        <v>#N/A</v>
      </c>
      <c r="E62" s="382" t="e">
        <f>VLOOKUP(A62,'пр.взв.'!B31:H158,5,FALSE)</f>
        <v>#N/A</v>
      </c>
      <c r="F62" s="135"/>
      <c r="G62" s="3"/>
      <c r="H62" s="1"/>
      <c r="I62" s="84"/>
      <c r="J62" s="7"/>
    </row>
    <row r="63" spans="1:10" ht="12" customHeight="1" thickBot="1">
      <c r="A63" s="378"/>
      <c r="B63" s="381"/>
      <c r="C63" s="381"/>
      <c r="D63" s="376"/>
      <c r="E63" s="374"/>
      <c r="F63" s="136"/>
      <c r="G63" s="5"/>
      <c r="H63" s="1"/>
      <c r="I63" s="84"/>
      <c r="J63" s="7"/>
    </row>
    <row r="64" spans="1:10" ht="12" customHeight="1">
      <c r="A64" s="367">
        <v>31</v>
      </c>
      <c r="B64" s="383" t="str">
        <f>VLOOKUP(A64,'пр.взв.'!B33:H160,2,FALSE)</f>
        <v>Изамутдинов Гусен Мугутдинович</v>
      </c>
      <c r="C64" s="383" t="str">
        <f>VLOOKUP(A64,'пр.взв.'!B33:H160,3,FALSE)</f>
        <v>28.11.81 мс</v>
      </c>
      <c r="D64" s="375" t="str">
        <f>VLOOKUP(A64,'пр.взв.'!B3:H194,4,FALSE)</f>
        <v>ДВФ0</v>
      </c>
      <c r="E64" s="373" t="str">
        <f>VLOOKUP(A64,'пр.взв.'!B33:H160,5,FALSE)</f>
        <v>Приморский Большой Камень ВС</v>
      </c>
      <c r="F64" s="136"/>
      <c r="G64" s="1"/>
      <c r="H64" s="1"/>
      <c r="I64" s="84"/>
      <c r="J64" s="7"/>
    </row>
    <row r="65" spans="1:10" ht="12" customHeight="1">
      <c r="A65" s="368"/>
      <c r="B65" s="381"/>
      <c r="C65" s="381"/>
      <c r="D65" s="376"/>
      <c r="E65" s="374"/>
      <c r="F65" s="137"/>
      <c r="G65" s="1"/>
      <c r="H65" s="1"/>
      <c r="I65" s="84"/>
      <c r="J65" s="7"/>
    </row>
    <row r="66" spans="1:10" ht="12" customHeight="1">
      <c r="A66" s="368">
        <v>63</v>
      </c>
      <c r="B66" s="384" t="e">
        <f>VLOOKUP(A66,'пр.взв.'!B35:H162,2,FALSE)</f>
        <v>#N/A</v>
      </c>
      <c r="C66" s="384" t="e">
        <f>VLOOKUP(A66,'пр.взв.'!B35:H162,3,FALSE)</f>
        <v>#N/A</v>
      </c>
      <c r="D66" s="377" t="e">
        <f>VLOOKUP(A66,'пр.взв.'!B3:H196,4,FALSE)</f>
        <v>#N/A</v>
      </c>
      <c r="E66" s="382" t="e">
        <f>VLOOKUP(A66,'пр.взв.'!B35:H162,5,FALSE)</f>
        <v>#N/A</v>
      </c>
      <c r="F66" s="138"/>
      <c r="G66" s="1"/>
      <c r="H66" s="1"/>
      <c r="I66" s="84"/>
      <c r="J66" s="7"/>
    </row>
    <row r="67" spans="1:10" ht="12" customHeight="1" thickBot="1">
      <c r="A67" s="378"/>
      <c r="B67" s="385"/>
      <c r="C67" s="385"/>
      <c r="D67" s="387"/>
      <c r="E67" s="386"/>
      <c r="F67" s="133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90" t="str">
        <f>HYPERLINK('пр.взв.'!G3)</f>
        <v>в.к. 57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91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2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A64:A65"/>
    <mergeCell ref="B64:B65"/>
    <mergeCell ref="C64:C65"/>
    <mergeCell ref="E64:E65"/>
    <mergeCell ref="D64:D65"/>
    <mergeCell ref="A62:A63"/>
    <mergeCell ref="B62:B63"/>
    <mergeCell ref="C62:C63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17:D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D13:D14"/>
    <mergeCell ref="A7:A8"/>
    <mergeCell ref="B7:B8"/>
    <mergeCell ref="C7:C8"/>
    <mergeCell ref="E7:E8"/>
    <mergeCell ref="A9:A10"/>
    <mergeCell ref="B9:B10"/>
    <mergeCell ref="C9:C10"/>
    <mergeCell ref="E3:E4"/>
    <mergeCell ref="I2:I3"/>
    <mergeCell ref="A5:A6"/>
    <mergeCell ref="B5:B6"/>
    <mergeCell ref="C5:C6"/>
    <mergeCell ref="E5:E6"/>
    <mergeCell ref="D3:D4"/>
    <mergeCell ref="D5:D6"/>
    <mergeCell ref="D7:D8"/>
    <mergeCell ref="D9:D10"/>
    <mergeCell ref="F72:F73"/>
    <mergeCell ref="A1:I1"/>
    <mergeCell ref="A2:H2"/>
    <mergeCell ref="I5:I6"/>
    <mergeCell ref="A3:A4"/>
    <mergeCell ref="B3:B4"/>
    <mergeCell ref="E9:E10"/>
    <mergeCell ref="C3:C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25.281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406" t="s">
        <v>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2:18" ht="15" customHeight="1" thickBot="1">
      <c r="B2" s="74"/>
      <c r="C2" s="364" t="s">
        <v>31</v>
      </c>
      <c r="D2" s="364"/>
      <c r="E2" s="364"/>
      <c r="F2" s="364"/>
      <c r="G2" s="364"/>
      <c r="H2" s="364"/>
      <c r="I2" s="407" t="str">
        <f>HYPERLINK('[1]реквизиты'!$A$2)</f>
        <v>Чемпионат России по САМБО среди мужчин</v>
      </c>
      <c r="J2" s="408"/>
      <c r="K2" s="408"/>
      <c r="L2" s="408"/>
      <c r="M2" s="408"/>
      <c r="N2" s="408"/>
      <c r="O2" s="408"/>
      <c r="P2" s="408"/>
      <c r="Q2" s="408"/>
      <c r="R2" s="409"/>
    </row>
    <row r="3" spans="1:19" ht="11.25" customHeight="1" thickBot="1">
      <c r="A3" s="19"/>
      <c r="B3" s="19"/>
      <c r="C3" s="79"/>
      <c r="D3" s="29"/>
      <c r="E3" s="396" t="str">
        <f>HYPERLINK('[1]реквизиты'!$A$3)</f>
        <v>7-12  марта  2012 г.  г. Пермь</v>
      </c>
      <c r="F3" s="397"/>
      <c r="G3" s="397"/>
      <c r="H3" s="397"/>
      <c r="I3" s="397"/>
      <c r="J3" s="397"/>
      <c r="K3" s="397"/>
      <c r="L3" s="397"/>
      <c r="M3" s="397"/>
      <c r="N3" s="397"/>
      <c r="O3" s="78"/>
      <c r="P3" s="398" t="str">
        <f>HYPERLINK('пр.взв.'!G3)</f>
        <v>в.к. 57 кг</v>
      </c>
      <c r="Q3" s="399"/>
      <c r="R3" s="400"/>
      <c r="S3" s="71"/>
    </row>
    <row r="4" spans="1:18" ht="12" customHeight="1" thickBot="1">
      <c r="A4" s="367">
        <v>2</v>
      </c>
      <c r="B4" s="369" t="str">
        <f>VLOOKUP(A4,'пр.взв.'!B6:C133,2,FALSE)</f>
        <v>Алиев Умар Геланиевич</v>
      </c>
      <c r="C4" s="369" t="str">
        <f>VLOOKUP(A4,'пр.взв.'!B6:H133,3,FALSE)</f>
        <v>13.08.91 кмс</v>
      </c>
      <c r="D4" s="369" t="str">
        <f>VLOOKUP(A4,'пр.взв.'!B6:F133,4,FALSE)</f>
        <v>СКФО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401"/>
      <c r="Q4" s="402"/>
      <c r="R4" s="403"/>
    </row>
    <row r="5" spans="1:19" ht="17.25" customHeight="1">
      <c r="A5" s="368"/>
      <c r="B5" s="370"/>
      <c r="C5" s="370"/>
      <c r="D5" s="370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368">
        <v>34</v>
      </c>
      <c r="B6" s="379" t="str">
        <f>VLOOKUP(A6,'пр.взв.'!B8:C135,2,FALSE)</f>
        <v>Кузьменко Алексей Сергеевич</v>
      </c>
      <c r="C6" s="379" t="str">
        <f>VLOOKUP(A6,'пр.взв.'!B8:H135,3,FALSE)</f>
        <v>27.07.90 кмс</v>
      </c>
      <c r="D6" s="379" t="str">
        <f>VLOOKUP(A6,'пр.взв.'!B8:F135,4,FALSE)</f>
        <v>МОС</v>
      </c>
      <c r="E6" s="164" t="s">
        <v>286</v>
      </c>
      <c r="F6" s="44"/>
      <c r="G6" s="30"/>
      <c r="H6" s="45"/>
      <c r="I6" s="42"/>
      <c r="J6" s="87"/>
      <c r="K6" s="88"/>
      <c r="L6" s="93"/>
      <c r="M6" s="35"/>
      <c r="N6" s="149"/>
      <c r="O6" s="149"/>
      <c r="P6" s="149"/>
      <c r="Q6" s="395" t="s">
        <v>27</v>
      </c>
      <c r="R6" s="395"/>
      <c r="S6" s="150"/>
      <c r="T6" s="18"/>
    </row>
    <row r="7" spans="1:20" ht="16.5" customHeight="1" thickBot="1">
      <c r="A7" s="378"/>
      <c r="B7" s="380"/>
      <c r="C7" s="380"/>
      <c r="D7" s="380"/>
      <c r="E7" s="30"/>
      <c r="F7" s="31"/>
      <c r="G7" s="32" t="s">
        <v>65</v>
      </c>
      <c r="H7" s="41"/>
      <c r="I7" s="40"/>
      <c r="J7" s="90"/>
      <c r="K7" s="86"/>
      <c r="L7" s="76"/>
      <c r="M7" s="151"/>
      <c r="N7" s="35" t="s">
        <v>61</v>
      </c>
      <c r="O7" s="152"/>
      <c r="P7" s="35"/>
      <c r="Q7" s="395"/>
      <c r="R7" s="395"/>
      <c r="S7" s="150"/>
      <c r="T7" s="18"/>
    </row>
    <row r="8" spans="1:20" ht="12" customHeight="1" thickBot="1">
      <c r="A8" s="367">
        <v>18</v>
      </c>
      <c r="B8" s="369" t="str">
        <f>VLOOKUP(A8,'пр.взв.'!B10:C137,2,FALSE)</f>
        <v>Бокиев Муродило Кудратович</v>
      </c>
      <c r="C8" s="369" t="str">
        <f>VLOOKUP(A8,'пр.взв.'!B10:H137,3,FALSE)</f>
        <v>14.01.90, МС</v>
      </c>
      <c r="D8" s="369" t="str">
        <f>VLOOKUP(A8,'пр.взв.'!B10:F137,4,FALSE)</f>
        <v>СФО</v>
      </c>
      <c r="E8" s="86"/>
      <c r="F8" s="30"/>
      <c r="G8" s="164" t="s">
        <v>288</v>
      </c>
      <c r="H8" s="66"/>
      <c r="I8" s="67"/>
      <c r="J8" s="87"/>
      <c r="K8" s="88"/>
      <c r="L8" s="93"/>
      <c r="M8" s="50"/>
      <c r="N8" s="151"/>
      <c r="O8" s="36"/>
      <c r="P8" s="149"/>
      <c r="Q8" s="41"/>
      <c r="R8" s="43"/>
      <c r="S8" s="150"/>
      <c r="T8" s="18"/>
    </row>
    <row r="9" spans="1:20" ht="13.5" customHeight="1">
      <c r="A9" s="368"/>
      <c r="B9" s="370"/>
      <c r="C9" s="370"/>
      <c r="D9" s="370"/>
      <c r="E9" s="32" t="s">
        <v>49</v>
      </c>
      <c r="F9" s="46"/>
      <c r="G9" s="30"/>
      <c r="H9" s="39"/>
      <c r="I9" s="68"/>
      <c r="J9" s="42"/>
      <c r="K9" s="88"/>
      <c r="L9" s="93"/>
      <c r="M9" s="153"/>
      <c r="N9" s="50"/>
      <c r="O9" s="35" t="s">
        <v>284</v>
      </c>
      <c r="P9" s="149"/>
      <c r="Q9" s="149"/>
      <c r="R9" s="43"/>
      <c r="S9" s="150"/>
      <c r="T9" s="18"/>
    </row>
    <row r="10" spans="1:20" ht="12" customHeight="1" thickBot="1">
      <c r="A10" s="368">
        <v>50</v>
      </c>
      <c r="B10" s="404" t="e">
        <f>VLOOKUP(A10,'пр.взв.'!B12:C139,2,FALSE)</f>
        <v>#N/A</v>
      </c>
      <c r="C10" s="404" t="e">
        <f>VLOOKUP(A10,'пр.взв.'!B12:H139,3,FALSE)</f>
        <v>#N/A</v>
      </c>
      <c r="D10" s="404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49"/>
      <c r="N10" s="51" t="s">
        <v>284</v>
      </c>
      <c r="O10" s="47" t="s">
        <v>288</v>
      </c>
      <c r="P10" s="149"/>
      <c r="Q10" s="149"/>
      <c r="R10" s="88"/>
      <c r="S10" s="150"/>
      <c r="T10" s="18"/>
    </row>
    <row r="11" spans="1:20" ht="12" customHeight="1" thickBot="1">
      <c r="A11" s="378"/>
      <c r="B11" s="405"/>
      <c r="C11" s="405"/>
      <c r="D11" s="405"/>
      <c r="E11" s="30"/>
      <c r="F11" s="30"/>
      <c r="G11" s="31"/>
      <c r="H11" s="42"/>
      <c r="I11" s="91"/>
      <c r="J11" s="87"/>
      <c r="K11" s="88"/>
      <c r="L11" s="93"/>
      <c r="M11" s="149"/>
      <c r="N11" s="149"/>
      <c r="O11" s="48"/>
      <c r="P11" s="35" t="s">
        <v>284</v>
      </c>
      <c r="Q11" s="149"/>
      <c r="R11" s="87"/>
      <c r="S11" s="150"/>
      <c r="T11" s="18"/>
    </row>
    <row r="12" spans="1:20" ht="16.5" thickBot="1">
      <c r="A12" s="367">
        <v>10</v>
      </c>
      <c r="B12" s="369" t="str">
        <f>VLOOKUP(A12,'пр.взв.'!B14:C141,2,FALSE)</f>
        <v>Григорян Грайр Аркадьевич</v>
      </c>
      <c r="C12" s="369" t="str">
        <f>VLOOKUP(A12,'пр.взв.'!B14:H141,3,FALSE)</f>
        <v>20.06.91 кмс</v>
      </c>
      <c r="D12" s="369" t="str">
        <f>VLOOKUP(A12,'пр.взв.'!B14:F141,4,FALSE)</f>
        <v>ЮФО </v>
      </c>
      <c r="E12" s="86"/>
      <c r="F12" s="86"/>
      <c r="G12" s="30"/>
      <c r="H12" s="40"/>
      <c r="I12" s="32" t="s">
        <v>65</v>
      </c>
      <c r="J12" s="92"/>
      <c r="K12" s="87"/>
      <c r="L12" s="76"/>
      <c r="M12" s="149"/>
      <c r="N12" s="42"/>
      <c r="O12" s="51" t="s">
        <v>65</v>
      </c>
      <c r="P12" s="66" t="s">
        <v>286</v>
      </c>
      <c r="Q12" s="154"/>
      <c r="R12" s="43"/>
      <c r="S12" s="150"/>
      <c r="T12" s="18"/>
    </row>
    <row r="13" spans="1:20" ht="17.25" customHeight="1" thickBot="1">
      <c r="A13" s="368"/>
      <c r="B13" s="370"/>
      <c r="C13" s="370"/>
      <c r="D13" s="370"/>
      <c r="E13" s="32" t="s">
        <v>73</v>
      </c>
      <c r="F13" s="30"/>
      <c r="G13" s="30"/>
      <c r="H13" s="50"/>
      <c r="I13" s="164" t="s">
        <v>286</v>
      </c>
      <c r="J13" s="87"/>
      <c r="K13" s="54"/>
      <c r="L13" s="93"/>
      <c r="M13" s="35"/>
      <c r="N13" s="149"/>
      <c r="O13" s="149"/>
      <c r="P13" s="39"/>
      <c r="Q13" s="154"/>
      <c r="R13" s="43"/>
      <c r="S13" s="150"/>
      <c r="T13" s="18"/>
    </row>
    <row r="14" spans="1:20" ht="12" customHeight="1" thickBot="1">
      <c r="A14" s="368">
        <v>42</v>
      </c>
      <c r="B14" s="379" t="str">
        <f>VLOOKUP(A14,'пр.взв.'!B16:C143,2,FALSE)</f>
        <v>Агаев Эльшан Кемран оглы</v>
      </c>
      <c r="C14" s="379" t="str">
        <f>VLOOKUP(A14,'пр.взв.'!B16:H143,3,FALSE)</f>
        <v>10.05.88 мс</v>
      </c>
      <c r="D14" s="379" t="str">
        <f>VLOOKUP(A14,'пр.взв.'!B16:F143,4,FALSE)</f>
        <v>УФО</v>
      </c>
      <c r="E14" s="164" t="s">
        <v>287</v>
      </c>
      <c r="F14" s="44"/>
      <c r="G14" s="30"/>
      <c r="H14" s="49"/>
      <c r="I14" s="90"/>
      <c r="J14" s="90"/>
      <c r="K14" s="94"/>
      <c r="L14" s="76"/>
      <c r="M14" s="151"/>
      <c r="N14" s="35" t="s">
        <v>63</v>
      </c>
      <c r="O14" s="36"/>
      <c r="P14" s="43"/>
      <c r="Q14" s="68">
        <v>6</v>
      </c>
      <c r="R14" s="43"/>
      <c r="S14" s="150"/>
      <c r="T14" s="18"/>
    </row>
    <row r="15" spans="1:20" ht="15" customHeight="1" thickBot="1">
      <c r="A15" s="378"/>
      <c r="B15" s="380"/>
      <c r="C15" s="380"/>
      <c r="D15" s="380"/>
      <c r="E15" s="30"/>
      <c r="F15" s="31"/>
      <c r="G15" s="32" t="s">
        <v>73</v>
      </c>
      <c r="H15" s="51"/>
      <c r="I15" s="87"/>
      <c r="J15" s="87"/>
      <c r="K15" s="54"/>
      <c r="L15" s="93"/>
      <c r="M15" s="50"/>
      <c r="N15" s="151"/>
      <c r="O15" s="36"/>
      <c r="P15" s="39"/>
      <c r="Q15" s="167" t="s">
        <v>288</v>
      </c>
      <c r="R15" s="88"/>
      <c r="S15" s="150"/>
      <c r="T15" s="18"/>
    </row>
    <row r="16" spans="1:20" ht="12" customHeight="1" thickBot="1">
      <c r="A16" s="367">
        <v>26</v>
      </c>
      <c r="B16" s="369" t="str">
        <f>VLOOKUP(A16,'пр.взв.'!B18:C145,2,FALSE)</f>
        <v>Мхитарян Артак Камоевич</v>
      </c>
      <c r="C16" s="369" t="str">
        <f>VLOOKUP(A16,'пр.взв.'!B18:H145,3,FALSE)</f>
        <v>06.10.91 мс</v>
      </c>
      <c r="D16" s="369" t="str">
        <f>VLOOKUP(A16,'пр.взв.'!B18:F145,4,FALSE)</f>
        <v>ЦФО</v>
      </c>
      <c r="E16" s="86"/>
      <c r="F16" s="30"/>
      <c r="G16" s="164" t="s">
        <v>287</v>
      </c>
      <c r="H16" s="45"/>
      <c r="I16" s="90"/>
      <c r="J16" s="90"/>
      <c r="K16" s="94"/>
      <c r="L16" s="95"/>
      <c r="M16" s="153"/>
      <c r="N16" s="50"/>
      <c r="O16" s="35" t="s">
        <v>63</v>
      </c>
      <c r="P16" s="39"/>
      <c r="Q16" s="156"/>
      <c r="R16" s="88"/>
      <c r="S16" s="150"/>
      <c r="T16" s="18"/>
    </row>
    <row r="17" spans="1:20" ht="14.25" customHeight="1" thickBot="1">
      <c r="A17" s="368"/>
      <c r="B17" s="370"/>
      <c r="C17" s="370"/>
      <c r="D17" s="370"/>
      <c r="E17" s="32" t="s">
        <v>57</v>
      </c>
      <c r="F17" s="46"/>
      <c r="G17" s="30"/>
      <c r="H17" s="39"/>
      <c r="I17" s="87"/>
      <c r="J17" s="87"/>
      <c r="K17" s="104"/>
      <c r="L17" s="93"/>
      <c r="M17" s="149"/>
      <c r="N17" s="51" t="s">
        <v>39</v>
      </c>
      <c r="O17" s="47" t="s">
        <v>286</v>
      </c>
      <c r="P17" s="39"/>
      <c r="Q17" s="156"/>
      <c r="R17" s="88"/>
      <c r="S17" s="150"/>
      <c r="T17" s="18"/>
    </row>
    <row r="18" spans="1:20" ht="15" customHeight="1" thickBot="1">
      <c r="A18" s="368">
        <v>58</v>
      </c>
      <c r="B18" s="404" t="e">
        <f>VLOOKUP(A18,'пр.взв.'!B20:C147,2,FALSE)</f>
        <v>#N/A</v>
      </c>
      <c r="C18" s="404" t="e">
        <f>VLOOKUP(A18,'пр.взв.'!B20:H147,3,FALSE)</f>
        <v>#N/A</v>
      </c>
      <c r="D18" s="404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90"/>
      <c r="O18" s="157"/>
      <c r="P18" s="161" t="s">
        <v>51</v>
      </c>
      <c r="Q18" s="158"/>
      <c r="R18" s="32">
        <v>6</v>
      </c>
      <c r="S18" s="150"/>
      <c r="T18" s="18"/>
    </row>
    <row r="19" spans="1:20" ht="14.25" customHeight="1" thickBot="1">
      <c r="A19" s="378"/>
      <c r="B19" s="405"/>
      <c r="C19" s="405"/>
      <c r="D19" s="405"/>
      <c r="E19" s="30"/>
      <c r="F19" s="30"/>
      <c r="G19" s="30"/>
      <c r="H19" s="39"/>
      <c r="I19" s="87"/>
      <c r="J19" s="87"/>
      <c r="K19" s="103">
        <v>14</v>
      </c>
      <c r="L19" s="88"/>
      <c r="M19" s="88"/>
      <c r="N19" s="87"/>
      <c r="O19" s="51" t="s">
        <v>51</v>
      </c>
      <c r="P19" s="45" t="s">
        <v>287</v>
      </c>
      <c r="Q19" s="48"/>
      <c r="R19" s="164" t="s">
        <v>286</v>
      </c>
      <c r="S19" s="150"/>
      <c r="T19" s="18"/>
    </row>
    <row r="20" spans="1:20" ht="12" customHeight="1" thickBot="1">
      <c r="A20" s="367">
        <v>6</v>
      </c>
      <c r="B20" s="369" t="str">
        <f>VLOOKUP(A20,'пр.взв.'!B6:C133,2,FALSE)</f>
        <v>Мавлияров Артур Ильфатович</v>
      </c>
      <c r="C20" s="369" t="str">
        <f>VLOOKUP(A20,'пр.взв.'!B6:H133,3,FALSE)</f>
        <v>29.09.91 кмс</v>
      </c>
      <c r="D20" s="369" t="str">
        <f>VLOOKUP(A20,'пр.взв.'!B6:H133,4,FALSE)</f>
        <v>УФО</v>
      </c>
      <c r="E20" s="86"/>
      <c r="F20" s="86"/>
      <c r="G20" s="34"/>
      <c r="H20" s="34"/>
      <c r="I20" s="35"/>
      <c r="J20" s="36"/>
      <c r="K20" s="33" t="s">
        <v>290</v>
      </c>
      <c r="L20" s="97"/>
      <c r="M20" s="54"/>
      <c r="N20" s="87"/>
      <c r="O20" s="88"/>
      <c r="P20" s="45"/>
      <c r="Q20" s="159"/>
      <c r="R20" s="86"/>
      <c r="S20" s="31"/>
      <c r="T20" s="18"/>
    </row>
    <row r="21" spans="1:20" ht="15" customHeight="1">
      <c r="A21" s="368"/>
      <c r="B21" s="370"/>
      <c r="C21" s="370"/>
      <c r="D21" s="370"/>
      <c r="E21" s="32" t="s">
        <v>284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60"/>
      <c r="R21" s="88"/>
      <c r="S21" s="30"/>
      <c r="T21" s="18"/>
    </row>
    <row r="22" spans="1:20" ht="12" customHeight="1" thickBot="1">
      <c r="A22" s="368">
        <v>38</v>
      </c>
      <c r="B22" s="379" t="str">
        <f>VLOOKUP(A22,'пр.взв.'!B24:C151,2,FALSE)</f>
        <v>Медведский Юрий Валерьевич </v>
      </c>
      <c r="C22" s="379" t="str">
        <f>VLOOKUP(A22,'пр.взв.'!B24:H151,3,FALSE)</f>
        <v>14.02.86 мс</v>
      </c>
      <c r="D22" s="379" t="str">
        <f>VLOOKUP(A22,'пр.взв.'!B24:F151,4,FALSE)</f>
        <v>ДВФ0</v>
      </c>
      <c r="E22" s="164" t="s">
        <v>288</v>
      </c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6">
        <v>7</v>
      </c>
      <c r="R22" s="86"/>
      <c r="S22" s="150"/>
      <c r="T22" s="18"/>
    </row>
    <row r="23" spans="1:19" ht="15" customHeight="1" thickBot="1">
      <c r="A23" s="378"/>
      <c r="B23" s="380"/>
      <c r="C23" s="380"/>
      <c r="D23" s="380"/>
      <c r="E23" s="30"/>
      <c r="F23" s="31"/>
      <c r="G23" s="32" t="s">
        <v>284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67">
        <v>22</v>
      </c>
      <c r="B24" s="369" t="str">
        <f>VLOOKUP(A24,'пр.взв.'!B26:C153,2,FALSE)</f>
        <v>Лапшин Николай Васильевич</v>
      </c>
      <c r="C24" s="369" t="str">
        <f>VLOOKUP(A24,'пр.взв.'!B26:H153,3,FALSE)</f>
        <v>16.08.88, мс</v>
      </c>
      <c r="D24" s="369" t="str">
        <f>VLOOKUP(A24,'пр.взв.'!B26:F153,4,FALSE)</f>
        <v>ПФО</v>
      </c>
      <c r="E24" s="86"/>
      <c r="F24" s="30"/>
      <c r="G24" s="164" t="s">
        <v>289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6.5" customHeight="1">
      <c r="A25" s="368"/>
      <c r="B25" s="370"/>
      <c r="C25" s="370"/>
      <c r="D25" s="370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368">
        <v>54</v>
      </c>
      <c r="B26" s="404" t="e">
        <f>VLOOKUP(A26,'пр.взв.'!B28:C155,2,FALSE)</f>
        <v>#N/A</v>
      </c>
      <c r="C26" s="404" t="e">
        <f>VLOOKUP(A26,'пр.взв.'!B28:H155,3,FALSE)</f>
        <v>#N/A</v>
      </c>
      <c r="D26" s="404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.75" customHeight="1" thickBot="1">
      <c r="A27" s="378"/>
      <c r="B27" s="405"/>
      <c r="C27" s="405"/>
      <c r="D27" s="405"/>
      <c r="E27" s="30"/>
      <c r="F27" s="30"/>
      <c r="G27" s="31"/>
      <c r="H27" s="42"/>
      <c r="I27" s="32" t="s">
        <v>45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67">
        <v>14</v>
      </c>
      <c r="B28" s="369" t="str">
        <f>VLOOKUP(A28,'пр.взв.'!B30:C157,2,FALSE)</f>
        <v>Тухфатуллин Илья Шамилевич</v>
      </c>
      <c r="C28" s="369" t="str">
        <f>VLOOKUP(A28,'пр.взв.'!B30:H157,3,FALSE)</f>
        <v>21.08.88 мсмк</v>
      </c>
      <c r="D28" s="369" t="str">
        <f>VLOOKUP(A28,'пр.взв.'!B30:F157,4,FALSE)</f>
        <v>МОС</v>
      </c>
      <c r="E28" s="86"/>
      <c r="F28" s="86"/>
      <c r="G28" s="30"/>
      <c r="H28" s="40"/>
      <c r="I28" s="164" t="s">
        <v>286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4.25" customHeight="1">
      <c r="A29" s="368"/>
      <c r="B29" s="370"/>
      <c r="C29" s="370"/>
      <c r="D29" s="370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68">
        <v>46</v>
      </c>
      <c r="B30" s="404" t="e">
        <f>VLOOKUP(A30,'пр.взв.'!B32:C159,2,FALSE)</f>
        <v>#N/A</v>
      </c>
      <c r="C30" s="404" t="e">
        <f>VLOOKUP(A30,'пр.взв.'!B32:H159,3,FALSE)</f>
        <v>#N/A</v>
      </c>
      <c r="D30" s="404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78"/>
      <c r="B31" s="405"/>
      <c r="C31" s="405"/>
      <c r="D31" s="405"/>
      <c r="E31" s="30"/>
      <c r="F31" s="31"/>
      <c r="G31" s="32" t="s">
        <v>45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67">
        <v>30</v>
      </c>
      <c r="B32" s="369" t="str">
        <f>VLOOKUP(A32,'пр.взв.'!B34:C161,2,FALSE)</f>
        <v>Мусаэлян Валерий Аясерович</v>
      </c>
      <c r="C32" s="369" t="str">
        <f>VLOOKUP(A32,'пр.взв.'!B34:H161,3,FALSE)</f>
        <v>24.06.89 кмс</v>
      </c>
      <c r="D32" s="369" t="str">
        <f>VLOOKUP(A32,'пр.взв.'!B34:F161,4,FALSE)</f>
        <v>ЦФО</v>
      </c>
      <c r="E32" s="86"/>
      <c r="F32" s="30"/>
      <c r="G32" s="164" t="s">
        <v>287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4.25" customHeight="1">
      <c r="A33" s="368"/>
      <c r="B33" s="370"/>
      <c r="C33" s="370"/>
      <c r="D33" s="370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68">
        <v>62</v>
      </c>
      <c r="B34" s="404" t="e">
        <f>VLOOKUP(A34,'пр.взв.'!B36:C163,2,FALSE)</f>
        <v>#N/A</v>
      </c>
      <c r="C34" s="404" t="e">
        <f>VLOOKUP(A34,'пр.взв.'!B36:H163,3,FALSE)</f>
        <v>#N/A</v>
      </c>
      <c r="D34" s="404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78"/>
      <c r="B35" s="405"/>
      <c r="C35" s="405"/>
      <c r="D35" s="405"/>
      <c r="E35" s="30"/>
      <c r="F35" s="30"/>
      <c r="G35" s="30"/>
      <c r="H35" s="39"/>
      <c r="I35" s="87"/>
      <c r="J35" s="88"/>
      <c r="K35" s="88"/>
      <c r="L35" s="87"/>
      <c r="M35" s="69" t="s">
        <v>47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67">
        <v>4</v>
      </c>
      <c r="B37" s="369" t="str">
        <f>VLOOKUP(A37,'пр.взв.'!B6:H133,2,FALSE)</f>
        <v>Мальцев Евгений Михайлович</v>
      </c>
      <c r="C37" s="369" t="str">
        <f>VLOOKUP(A37,'пр.взв.'!B6:H133,3,FALSE)</f>
        <v>14.03.88 мс</v>
      </c>
      <c r="D37" s="369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168" t="s">
        <v>290</v>
      </c>
      <c r="N37" s="84"/>
      <c r="O37" s="84"/>
      <c r="P37" s="79"/>
      <c r="Q37" s="79"/>
      <c r="R37" s="79"/>
    </row>
    <row r="38" spans="1:18" ht="14.25" customHeight="1">
      <c r="A38" s="368"/>
      <c r="B38" s="370"/>
      <c r="C38" s="370"/>
      <c r="D38" s="370"/>
      <c r="E38" s="32" t="s">
        <v>283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68">
        <v>36</v>
      </c>
      <c r="B39" s="379" t="str">
        <f>VLOOKUP(A39,'пр.взв.'!B8:H135,2,FALSE)</f>
        <v>Джамалов Адам Абдурахманович</v>
      </c>
      <c r="C39" s="379" t="str">
        <f>VLOOKUP(A39,'пр.взв.'!B8:H135,3,FALSE)</f>
        <v>07.02.93 кмс</v>
      </c>
      <c r="D39" s="379" t="str">
        <f>VLOOKUP(A39,'пр.взв.'!B8:H135,4,FALSE)</f>
        <v>МОС</v>
      </c>
      <c r="E39" s="164" t="s">
        <v>289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3.5" customHeight="1" thickBot="1">
      <c r="A40" s="378"/>
      <c r="B40" s="380"/>
      <c r="C40" s="380"/>
      <c r="D40" s="380"/>
      <c r="E40" s="30"/>
      <c r="F40" s="31"/>
      <c r="G40" s="32" t="s">
        <v>51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67">
        <v>20</v>
      </c>
      <c r="B41" s="369" t="str">
        <f>VLOOKUP(A41,'пр.взв.'!B10:H137,2,FALSE)</f>
        <v>Егоров Алексей Геннадьевич</v>
      </c>
      <c r="C41" s="369" t="str">
        <f>VLOOKUP(A41,'пр.взв.'!B10:H137,3,FALSE)</f>
        <v>26.01.80 мсмк</v>
      </c>
      <c r="D41" s="369" t="str">
        <f>VLOOKUP(A41,'пр.взв.'!B10:H137,4,FALSE)</f>
        <v>УФО</v>
      </c>
      <c r="E41" s="86"/>
      <c r="F41" s="30"/>
      <c r="G41" s="164" t="s">
        <v>288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.75" customHeight="1">
      <c r="A42" s="368"/>
      <c r="B42" s="370"/>
      <c r="C42" s="370"/>
      <c r="D42" s="370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68">
        <v>52</v>
      </c>
      <c r="B43" s="404" t="e">
        <f>VLOOKUP(A43,'пр.взв.'!B12:H139,2,FALSE)</f>
        <v>#N/A</v>
      </c>
      <c r="C43" s="404" t="e">
        <f>VLOOKUP(A43,'пр.взв.'!B12:H139,3,FALSE)</f>
        <v>#N/A</v>
      </c>
      <c r="D43" s="404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78"/>
      <c r="B44" s="405"/>
      <c r="C44" s="405"/>
      <c r="D44" s="405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6.5" customHeight="1" thickBot="1">
      <c r="A45" s="367">
        <v>12</v>
      </c>
      <c r="B45" s="369" t="str">
        <f>VLOOKUP(A45,'пр.взв.'!B14:H141,2,FALSE)</f>
        <v>Донцов Григорий Александрович</v>
      </c>
      <c r="C45" s="369" t="str">
        <f>VLOOKUP(A45,'пр.взв.'!B14:H141,3,FALSE)</f>
        <v>27.06.86 мс</v>
      </c>
      <c r="D45" s="369" t="str">
        <f>VLOOKUP(A45,'пр.взв.'!B14:H141,4,FALSE)</f>
        <v>СФО</v>
      </c>
      <c r="E45" s="86"/>
      <c r="F45" s="86"/>
      <c r="G45" s="30"/>
      <c r="H45" s="40"/>
      <c r="I45" s="32" t="s">
        <v>51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68"/>
      <c r="B46" s="370"/>
      <c r="C46" s="370"/>
      <c r="D46" s="370"/>
      <c r="E46" s="32" t="s">
        <v>43</v>
      </c>
      <c r="F46" s="30"/>
      <c r="G46" s="30"/>
      <c r="H46" s="50"/>
      <c r="I46" s="164" t="s">
        <v>290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68">
        <v>44</v>
      </c>
      <c r="B47" s="404" t="e">
        <f>VLOOKUP(A47,'пр.взв.'!B16:H143,2,FALSE)</f>
        <v>#N/A</v>
      </c>
      <c r="C47" s="404" t="e">
        <f>VLOOKUP(A47,'пр.взв.'!B16:H143,3,FALSE)</f>
        <v>#N/A</v>
      </c>
      <c r="D47" s="404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.75" customHeight="1" thickBot="1">
      <c r="A48" s="378"/>
      <c r="B48" s="405"/>
      <c r="C48" s="405"/>
      <c r="D48" s="405"/>
      <c r="E48" s="30"/>
      <c r="F48" s="31"/>
      <c r="G48" s="32" t="s">
        <v>43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67">
        <v>28</v>
      </c>
      <c r="B49" s="369" t="str">
        <f>VLOOKUP(A49,'пр.взв.'!B18:H145,2,FALSE)</f>
        <v>Гладких Владимир Андреевич</v>
      </c>
      <c r="C49" s="369" t="str">
        <f>VLOOKUP(A49,'пр.взв.'!B18:H145,3,FALSE)</f>
        <v>08.11.92, МС</v>
      </c>
      <c r="D49" s="369" t="str">
        <f>VLOOKUP(A49,'пр.взв.'!B18:H145,4,FALSE)</f>
        <v>УФО</v>
      </c>
      <c r="E49" s="86"/>
      <c r="F49" s="30"/>
      <c r="G49" s="164" t="s">
        <v>288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7.25" customHeight="1">
      <c r="A50" s="368"/>
      <c r="B50" s="370"/>
      <c r="C50" s="370"/>
      <c r="D50" s="370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68">
        <v>60</v>
      </c>
      <c r="B51" s="404" t="e">
        <f>VLOOKUP(A51,'пр.взв.'!B20:H147,2,FALSE)</f>
        <v>#N/A</v>
      </c>
      <c r="C51" s="404" t="e">
        <f>VLOOKUP(A51,'пр.взв.'!B20:H147,3,FALSE)</f>
        <v>#N/A</v>
      </c>
      <c r="D51" s="404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4.25" customHeight="1" thickBot="1">
      <c r="A52" s="378"/>
      <c r="B52" s="405"/>
      <c r="C52" s="405"/>
      <c r="D52" s="405"/>
      <c r="E52" s="30"/>
      <c r="F52" s="30"/>
      <c r="G52" s="30"/>
      <c r="H52" s="39"/>
      <c r="I52" s="87"/>
      <c r="J52" s="87"/>
      <c r="K52" s="32" t="s">
        <v>47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67">
        <v>8</v>
      </c>
      <c r="B53" s="369" t="str">
        <f>VLOOKUP(A53,'пр.взв.'!B6:H133,2,FALSE)</f>
        <v>Батраков Вячаслав Евгеньевич</v>
      </c>
      <c r="C53" s="369" t="str">
        <f>VLOOKUP(A53,'пр.взв.'!B6:H133,3,FALSE)</f>
        <v>28.02.90 мс</v>
      </c>
      <c r="D53" s="369" t="str">
        <f>VLOOKUP(A53,'пр.взв.'!B6:H133,4,FALSE)</f>
        <v>ПФО</v>
      </c>
      <c r="E53" s="86"/>
      <c r="F53" s="86"/>
      <c r="G53" s="34"/>
      <c r="H53" s="34"/>
      <c r="I53" s="35"/>
      <c r="J53" s="36"/>
      <c r="K53" s="164" t="s">
        <v>287</v>
      </c>
      <c r="L53" s="88"/>
      <c r="M53" s="88"/>
      <c r="N53" s="79"/>
      <c r="O53" s="79"/>
      <c r="P53" s="79"/>
      <c r="Q53" s="79"/>
      <c r="R53" s="79"/>
    </row>
    <row r="54" spans="1:18" ht="14.25" customHeight="1">
      <c r="A54" s="368"/>
      <c r="B54" s="370"/>
      <c r="C54" s="370"/>
      <c r="D54" s="370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68">
        <v>40</v>
      </c>
      <c r="B55" s="379" t="str">
        <f>VLOOKUP(A55,'пр.взв.'!B24:H151,2,FALSE)</f>
        <v>Шангин Александр Игоревич</v>
      </c>
      <c r="C55" s="379" t="str">
        <f>VLOOKUP(A55,'пр.взв.'!B24:H151,3,FALSE)</f>
        <v>07.03.91 кмс</v>
      </c>
      <c r="D55" s="379" t="str">
        <f>VLOOKUP(A55,'пр.взв.'!B24:H151,4,FALSE)</f>
        <v>ДВФ0</v>
      </c>
      <c r="E55" s="164" t="s">
        <v>290</v>
      </c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5" customHeight="1" thickBot="1">
      <c r="A56" s="378"/>
      <c r="B56" s="380"/>
      <c r="C56" s="380"/>
      <c r="D56" s="380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67">
        <v>24</v>
      </c>
      <c r="B57" s="369" t="str">
        <f>VLOOKUP(A57,'пр.взв.'!B26:H153,2,FALSE)</f>
        <v>Бархударян Артур Самвелович</v>
      </c>
      <c r="C57" s="369" t="str">
        <f>VLOOKUP(A57,'пр.взв.'!B26:H153,3,FALSE)</f>
        <v>07.11.83 мс</v>
      </c>
      <c r="D57" s="369" t="str">
        <f>VLOOKUP(A57,'пр.взв.'!B26:H153,4,FALSE)</f>
        <v>ПФО</v>
      </c>
      <c r="E57" s="86"/>
      <c r="F57" s="30"/>
      <c r="G57" s="164" t="s">
        <v>290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8" customHeight="1">
      <c r="A58" s="368"/>
      <c r="B58" s="370"/>
      <c r="C58" s="370"/>
      <c r="D58" s="370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68">
        <v>56</v>
      </c>
      <c r="B59" s="404" t="e">
        <f>VLOOKUP(A59,'пр.взв.'!B28:H155,2,FALSE)</f>
        <v>#N/A</v>
      </c>
      <c r="C59" s="404" t="e">
        <f>VLOOKUP(A59,'пр.взв.'!B28:H155,3,FALSE)</f>
        <v>#N/A</v>
      </c>
      <c r="D59" s="404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78"/>
      <c r="B60" s="405"/>
      <c r="C60" s="405"/>
      <c r="D60" s="405"/>
      <c r="E60" s="30"/>
      <c r="F60" s="30"/>
      <c r="G60" s="31"/>
      <c r="H60" s="42"/>
      <c r="I60" s="32" t="s">
        <v>47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67">
        <v>16</v>
      </c>
      <c r="B61" s="369" t="str">
        <f>VLOOKUP(A61,'пр.взв.'!B30:H157,2,FALSE)</f>
        <v>Ялышев Сергей Шамилевич</v>
      </c>
      <c r="C61" s="369" t="str">
        <f>VLOOKUP(A61,'пр.взв.'!B30:H157,3,FALSE)</f>
        <v>24.02.82 мсмк</v>
      </c>
      <c r="D61" s="369" t="str">
        <f>VLOOKUP(A61,'пр.взв.'!B30:H157,4,FALSE)</f>
        <v>СПБ</v>
      </c>
      <c r="E61" s="86"/>
      <c r="F61" s="86"/>
      <c r="G61" s="30"/>
      <c r="H61" s="40"/>
      <c r="I61" s="164" t="s">
        <v>287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8" customHeight="1">
      <c r="A62" s="368"/>
      <c r="B62" s="370"/>
      <c r="C62" s="370"/>
      <c r="D62" s="370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68">
        <v>48</v>
      </c>
      <c r="B63" s="404" t="e">
        <f>VLOOKUP(A63,'пр.взв.'!B32:H159,2,FALSE)</f>
        <v>#N/A</v>
      </c>
      <c r="C63" s="404" t="e">
        <f>VLOOKUP(A63,'пр.взв.'!B32:H159,3,FALSE)</f>
        <v>#N/A</v>
      </c>
      <c r="D63" s="404" t="e">
        <f>VLOOKUP(A63,'пр.взв.'!B32:H159,4,FALSE)</f>
        <v>#N/A</v>
      </c>
      <c r="E63" s="33"/>
      <c r="F63" s="44"/>
      <c r="G63" s="30"/>
      <c r="H63" s="49"/>
      <c r="I63" s="90"/>
    </row>
    <row r="64" spans="1:18" ht="12.75" customHeight="1" thickBot="1">
      <c r="A64" s="378"/>
      <c r="B64" s="405"/>
      <c r="C64" s="405"/>
      <c r="D64" s="405"/>
      <c r="E64" s="30"/>
      <c r="F64" s="31"/>
      <c r="G64" s="32" t="s">
        <v>47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" customHeight="1" thickBot="1">
      <c r="A65" s="367">
        <v>32</v>
      </c>
      <c r="B65" s="369" t="str">
        <f>VLOOKUP(A65,'пр.взв.'!B34:H161,2,FALSE)</f>
        <v>Саакян Виталий Рачилович</v>
      </c>
      <c r="C65" s="369" t="str">
        <f>VLOOKUP(A65,'пр.взв.'!B34:H161,3,FALSE)</f>
        <v>18.04.87 мсмк</v>
      </c>
      <c r="D65" s="369" t="str">
        <f>VLOOKUP(A65,'пр.взв.'!B34:H161,4,FALSE)</f>
        <v>ЮФО</v>
      </c>
      <c r="E65" s="86"/>
      <c r="F65" s="30"/>
      <c r="G65" s="164" t="s">
        <v>286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5" customHeight="1">
      <c r="A66" s="368"/>
      <c r="B66" s="370"/>
      <c r="C66" s="370"/>
      <c r="D66" s="370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68">
        <v>64</v>
      </c>
      <c r="B67" s="404" t="e">
        <f>VLOOKUP(A67,'пр.взв.'!B36:H163,2,FALSE)</f>
        <v>#N/A</v>
      </c>
      <c r="C67" s="404" t="e">
        <f>VLOOKUP(A67,'пр.взв.'!B36:H163,3,FALSE)</f>
        <v>#N/A</v>
      </c>
      <c r="D67" s="404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78"/>
      <c r="B68" s="405"/>
      <c r="C68" s="405"/>
      <c r="D68" s="405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scale="90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R69" sqref="A1:R69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06" t="s">
        <v>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64" t="s">
        <v>31</v>
      </c>
      <c r="D2" s="364"/>
      <c r="E2" s="364"/>
      <c r="F2" s="364"/>
      <c r="G2" s="364"/>
      <c r="H2" s="433"/>
      <c r="I2" s="407" t="str">
        <f>HYPERLINK('[1]реквизиты'!$A$2)</f>
        <v>Чемпионат России по САМБО среди мужчин</v>
      </c>
      <c r="J2" s="408"/>
      <c r="K2" s="408"/>
      <c r="L2" s="408"/>
      <c r="M2" s="408"/>
      <c r="N2" s="408"/>
      <c r="O2" s="408"/>
      <c r="P2" s="408"/>
      <c r="Q2" s="408"/>
      <c r="R2" s="409"/>
    </row>
    <row r="3" spans="1:20" ht="10.5" customHeight="1" thickBot="1">
      <c r="A3" s="101"/>
      <c r="B3" s="101"/>
      <c r="C3" s="85"/>
      <c r="D3" s="29"/>
      <c r="E3" s="396" t="str">
        <f>HYPERLINK('[1]реквизиты'!$A$3)</f>
        <v>7-12  марта  2012 г.  г. Пермь</v>
      </c>
      <c r="F3" s="397"/>
      <c r="G3" s="397"/>
      <c r="H3" s="397"/>
      <c r="I3" s="397"/>
      <c r="J3" s="397"/>
      <c r="K3" s="397"/>
      <c r="L3" s="397"/>
      <c r="M3" s="397"/>
      <c r="N3" s="397"/>
      <c r="O3" s="78"/>
      <c r="P3" s="398" t="str">
        <f>HYPERLINK('пр.взв.'!G3)</f>
        <v>в.к. 57 кг</v>
      </c>
      <c r="Q3" s="399"/>
      <c r="R3" s="400"/>
      <c r="S3" s="71"/>
      <c r="T3" s="71"/>
    </row>
    <row r="4" spans="1:18" ht="12" customHeight="1" thickBot="1">
      <c r="A4" s="367">
        <v>1</v>
      </c>
      <c r="B4" s="383" t="str">
        <f>VLOOKUP(A4,'пр.взв.'!B6:C133,2,FALSE)</f>
        <v>Гюльахмедов Нурмет Аминулла-оглы </v>
      </c>
      <c r="C4" s="383" t="str">
        <f>VLOOKUP(A4,'пр.взв.'!B6:H133,3,FALSE)</f>
        <v>27.08.92 мс</v>
      </c>
      <c r="D4" s="383" t="str">
        <f>VLOOKUP(A4,'пр.взв.'!B6:F133,4,FALSE)</f>
        <v>ЦФО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401"/>
      <c r="Q4" s="402"/>
      <c r="R4" s="403"/>
    </row>
    <row r="5" spans="1:18" ht="13.5" customHeight="1">
      <c r="A5" s="368"/>
      <c r="B5" s="381"/>
      <c r="C5" s="381"/>
      <c r="D5" s="381"/>
      <c r="E5" s="32" t="s">
        <v>64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68">
        <v>33</v>
      </c>
      <c r="B6" s="370" t="str">
        <f>VLOOKUP(A6,'пр.взв.'!B8:C135,2,FALSE)</f>
        <v>Козлов Роман Витальевич</v>
      </c>
      <c r="C6" s="370" t="str">
        <f>VLOOKUP(A6,'пр.взв.'!B8:H135,3,FALSE)</f>
        <v>04.05.90 мс</v>
      </c>
      <c r="D6" s="370" t="str">
        <f>VLOOKUP(A6,'пр.взв.'!B8:F135,4,FALSE)</f>
        <v>ЦФО</v>
      </c>
      <c r="E6" s="164" t="s">
        <v>288</v>
      </c>
      <c r="F6" s="44"/>
      <c r="G6" s="30"/>
      <c r="H6" s="45"/>
      <c r="I6" s="42"/>
      <c r="J6" s="87"/>
      <c r="K6" s="88"/>
      <c r="L6" s="8"/>
      <c r="M6" s="35"/>
      <c r="N6" s="149"/>
      <c r="O6" s="149"/>
      <c r="P6" s="149"/>
      <c r="Q6" s="424" t="s">
        <v>26</v>
      </c>
      <c r="R6" s="424"/>
      <c r="S6" s="18"/>
      <c r="T6" s="18"/>
    </row>
    <row r="7" spans="1:20" ht="14.25" customHeight="1" thickBot="1">
      <c r="A7" s="378"/>
      <c r="B7" s="381"/>
      <c r="C7" s="381"/>
      <c r="D7" s="381"/>
      <c r="E7" s="30"/>
      <c r="F7" s="31"/>
      <c r="G7" s="32" t="s">
        <v>48</v>
      </c>
      <c r="H7" s="41"/>
      <c r="I7" s="40"/>
      <c r="J7" s="90"/>
      <c r="K7" s="86"/>
      <c r="L7" s="95"/>
      <c r="M7" s="35" t="s">
        <v>68</v>
      </c>
      <c r="N7" s="149"/>
      <c r="O7" s="149"/>
      <c r="P7" s="149"/>
      <c r="Q7" s="424"/>
      <c r="R7" s="424"/>
      <c r="S7" s="18"/>
      <c r="T7" s="18"/>
    </row>
    <row r="8" spans="1:20" ht="12" customHeight="1" thickBot="1">
      <c r="A8" s="367">
        <v>17</v>
      </c>
      <c r="B8" s="383" t="str">
        <f>VLOOKUP(A8,'пр.взв.'!B10:C137,2,FALSE)</f>
        <v>Погосян Воскан Манукович</v>
      </c>
      <c r="C8" s="383" t="str">
        <f>VLOOKUP(A8,'пр.взв.'!B10:H137,3,FALSE)</f>
        <v>30.07.88 мс</v>
      </c>
      <c r="D8" s="383" t="str">
        <f>VLOOKUP(A8,'пр.взв.'!B10:F137,4,FALSE)</f>
        <v>ЮФО</v>
      </c>
      <c r="E8" s="86"/>
      <c r="F8" s="30"/>
      <c r="G8" s="164" t="s">
        <v>287</v>
      </c>
      <c r="H8" s="66"/>
      <c r="I8" s="67"/>
      <c r="J8" s="87"/>
      <c r="K8" s="88"/>
      <c r="L8" s="76"/>
      <c r="M8" s="151"/>
      <c r="N8" s="35" t="s">
        <v>52</v>
      </c>
      <c r="O8" s="152"/>
      <c r="P8" s="35"/>
      <c r="Q8" s="36"/>
      <c r="R8" s="37"/>
      <c r="S8" s="18"/>
      <c r="T8" s="18"/>
    </row>
    <row r="9" spans="1:20" ht="14.25" customHeight="1">
      <c r="A9" s="368"/>
      <c r="B9" s="381"/>
      <c r="C9" s="381"/>
      <c r="D9" s="381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287</v>
      </c>
      <c r="O9" s="36"/>
      <c r="P9" s="149"/>
      <c r="Q9" s="149"/>
      <c r="R9" s="43"/>
      <c r="S9" s="18"/>
      <c r="T9" s="18"/>
    </row>
    <row r="10" spans="1:20" ht="12" customHeight="1" thickBot="1">
      <c r="A10" s="368">
        <v>49</v>
      </c>
      <c r="B10" s="410" t="e">
        <f>VLOOKUP(A10,'пр.взв.'!B12:C139,2,FALSE)</f>
        <v>#N/A</v>
      </c>
      <c r="C10" s="410" t="e">
        <f>VLOOKUP(A10,'пр.взв.'!B12:H139,3,FALSE)</f>
        <v>#N/A</v>
      </c>
      <c r="D10" s="410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3" t="s">
        <v>52</v>
      </c>
      <c r="N10" s="50"/>
      <c r="O10" s="35" t="s">
        <v>52</v>
      </c>
      <c r="P10" s="149"/>
      <c r="Q10" s="149"/>
      <c r="R10" s="43"/>
      <c r="S10" s="18"/>
      <c r="T10" s="18"/>
    </row>
    <row r="11" spans="1:20" ht="12" customHeight="1" thickBot="1">
      <c r="A11" s="378"/>
      <c r="B11" s="411"/>
      <c r="C11" s="411"/>
      <c r="D11" s="411"/>
      <c r="E11" s="30"/>
      <c r="F11" s="30"/>
      <c r="G11" s="31"/>
      <c r="H11" s="42"/>
      <c r="I11" s="91"/>
      <c r="J11" s="87"/>
      <c r="K11" s="88"/>
      <c r="L11" s="93"/>
      <c r="M11" s="149"/>
      <c r="N11" s="51" t="s">
        <v>44</v>
      </c>
      <c r="O11" s="47" t="s">
        <v>287</v>
      </c>
      <c r="P11" s="149"/>
      <c r="Q11" s="149"/>
      <c r="R11" s="88"/>
      <c r="S11" s="18"/>
      <c r="T11" s="18"/>
    </row>
    <row r="12" spans="1:20" ht="13.5" customHeight="1" thickBot="1">
      <c r="A12" s="367">
        <v>9</v>
      </c>
      <c r="B12" s="383" t="str">
        <f>VLOOKUP(A12,'пр.взв.'!B14:C141,2,FALSE)</f>
        <v>Монгуш Темир Орланович</v>
      </c>
      <c r="C12" s="383" t="str">
        <f>VLOOKUP(A12,'пр.взв.'!B14:H141,3,FALSE)</f>
        <v>26.01.88 кмс</v>
      </c>
      <c r="D12" s="383" t="str">
        <f>VLOOKUP(A12,'пр.взв.'!B14:F141,4,FALSE)</f>
        <v>СФО</v>
      </c>
      <c r="E12" s="86"/>
      <c r="F12" s="86"/>
      <c r="G12" s="30"/>
      <c r="H12" s="40"/>
      <c r="I12" s="32" t="s">
        <v>48</v>
      </c>
      <c r="J12" s="92"/>
      <c r="K12" s="87"/>
      <c r="L12" s="93"/>
      <c r="M12" s="149"/>
      <c r="N12" s="149"/>
      <c r="O12" s="48"/>
      <c r="P12" s="35" t="s">
        <v>48</v>
      </c>
      <c r="Q12" s="149"/>
      <c r="R12" s="87"/>
      <c r="S12" s="18"/>
      <c r="T12" s="18"/>
    </row>
    <row r="13" spans="1:20" ht="16.5" customHeight="1" thickBot="1">
      <c r="A13" s="368"/>
      <c r="B13" s="381"/>
      <c r="C13" s="381"/>
      <c r="D13" s="381"/>
      <c r="E13" s="32" t="s">
        <v>40</v>
      </c>
      <c r="F13" s="30"/>
      <c r="G13" s="30"/>
      <c r="H13" s="50"/>
      <c r="I13" s="164" t="s">
        <v>286</v>
      </c>
      <c r="J13" s="87"/>
      <c r="K13" s="54"/>
      <c r="L13" s="76"/>
      <c r="M13" s="149"/>
      <c r="N13" s="42"/>
      <c r="O13" s="51" t="s">
        <v>48</v>
      </c>
      <c r="P13" s="66" t="s">
        <v>286</v>
      </c>
      <c r="Q13" s="154"/>
      <c r="R13" s="43"/>
      <c r="S13" s="18"/>
      <c r="T13" s="18"/>
    </row>
    <row r="14" spans="1:20" ht="12" customHeight="1" thickBot="1">
      <c r="A14" s="368">
        <v>41</v>
      </c>
      <c r="B14" s="370" t="str">
        <f>VLOOKUP(A14,'пр.взв.'!B16:C143,2,FALSE)</f>
        <v>Казарян Аршак Володяевич</v>
      </c>
      <c r="C14" s="370" t="str">
        <f>VLOOKUP(A14,'пр.взв.'!B16:H143,3,FALSE)</f>
        <v>29.01.79 мсмк </v>
      </c>
      <c r="D14" s="370" t="str">
        <f>VLOOKUP(A14,'пр.взв.'!B16:F143,4,FALSE)</f>
        <v>ПФО</v>
      </c>
      <c r="E14" s="164" t="s">
        <v>286</v>
      </c>
      <c r="F14" s="44"/>
      <c r="G14" s="30"/>
      <c r="H14" s="49"/>
      <c r="I14" s="90"/>
      <c r="J14" s="90"/>
      <c r="K14" s="94"/>
      <c r="L14" s="95"/>
      <c r="M14" s="35" t="s">
        <v>70</v>
      </c>
      <c r="N14" s="149"/>
      <c r="O14" s="149"/>
      <c r="P14" s="39"/>
      <c r="Q14" s="154"/>
      <c r="R14" s="43"/>
      <c r="S14" s="150"/>
      <c r="T14" s="18"/>
    </row>
    <row r="15" spans="1:20" ht="16.5" customHeight="1" thickBot="1">
      <c r="A15" s="378"/>
      <c r="B15" s="381"/>
      <c r="C15" s="381"/>
      <c r="D15" s="381"/>
      <c r="E15" s="30"/>
      <c r="F15" s="31"/>
      <c r="G15" s="32" t="s">
        <v>56</v>
      </c>
      <c r="H15" s="51"/>
      <c r="I15" s="87"/>
      <c r="J15" s="87"/>
      <c r="K15" s="54"/>
      <c r="L15" s="76"/>
      <c r="M15" s="151"/>
      <c r="N15" s="35" t="s">
        <v>70</v>
      </c>
      <c r="O15" s="36"/>
      <c r="P15" s="43"/>
      <c r="Q15" s="162">
        <v>17</v>
      </c>
      <c r="R15" s="43"/>
      <c r="S15" s="150"/>
      <c r="T15" s="18"/>
    </row>
    <row r="16" spans="1:21" ht="12" customHeight="1" thickBot="1">
      <c r="A16" s="367">
        <v>25</v>
      </c>
      <c r="B16" s="383" t="str">
        <f>VLOOKUP(A16,'пр.взв.'!B18:C145,2,FALSE)</f>
        <v>Юдин Максим Александрович</v>
      </c>
      <c r="C16" s="383" t="str">
        <f>VLOOKUP(A16,'пр.взв.'!B18:H145,3,FALSE)</f>
        <v>14.02.91 кмс</v>
      </c>
      <c r="D16" s="383" t="str">
        <f>VLOOKUP(A16,'пр.взв.'!B18:F145,4,FALSE)</f>
        <v>УФО</v>
      </c>
      <c r="E16" s="86"/>
      <c r="F16" s="30"/>
      <c r="G16" s="164" t="s">
        <v>286</v>
      </c>
      <c r="H16" s="45"/>
      <c r="I16" s="90"/>
      <c r="J16" s="90"/>
      <c r="K16" s="94"/>
      <c r="L16" s="95"/>
      <c r="M16" s="50"/>
      <c r="N16" s="151" t="s">
        <v>286</v>
      </c>
      <c r="O16" s="36"/>
      <c r="P16" s="39"/>
      <c r="Q16" s="155" t="s">
        <v>287</v>
      </c>
      <c r="R16" s="88"/>
      <c r="S16" s="150"/>
      <c r="T16" s="150"/>
      <c r="U16" s="7"/>
    </row>
    <row r="17" spans="1:21" ht="15" customHeight="1">
      <c r="A17" s="368"/>
      <c r="B17" s="381"/>
      <c r="C17" s="381"/>
      <c r="D17" s="381"/>
      <c r="E17" s="32" t="s">
        <v>56</v>
      </c>
      <c r="F17" s="46"/>
      <c r="G17" s="30"/>
      <c r="H17" s="39"/>
      <c r="I17" s="87"/>
      <c r="J17" s="87"/>
      <c r="K17" s="54"/>
      <c r="L17" s="93"/>
      <c r="M17" s="153" t="s">
        <v>54</v>
      </c>
      <c r="N17" s="50"/>
      <c r="O17" s="35" t="s">
        <v>62</v>
      </c>
      <c r="P17" s="39"/>
      <c r="Q17" s="156"/>
      <c r="R17" s="88"/>
      <c r="S17" s="150"/>
      <c r="T17" s="150"/>
      <c r="U17" s="7"/>
    </row>
    <row r="18" spans="1:21" ht="12" customHeight="1" thickBot="1">
      <c r="A18" s="368">
        <v>57</v>
      </c>
      <c r="B18" s="410" t="e">
        <f>VLOOKUP(A18,'пр.взв.'!B20:C147,2,FALSE)</f>
        <v>#N/A</v>
      </c>
      <c r="C18" s="410" t="e">
        <f>VLOOKUP(A18,'пр.взв.'!B20:H147,3,FALSE)</f>
        <v>#N/A</v>
      </c>
      <c r="D18" s="410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2"/>
      <c r="N18" s="51" t="s">
        <v>62</v>
      </c>
      <c r="O18" s="47" t="s">
        <v>286</v>
      </c>
      <c r="P18" s="39"/>
      <c r="Q18" s="156"/>
      <c r="R18" s="88"/>
      <c r="S18" s="150"/>
      <c r="T18" s="150"/>
      <c r="U18" s="7"/>
    </row>
    <row r="19" spans="1:21" ht="15.75" customHeight="1" thickBot="1">
      <c r="A19" s="378"/>
      <c r="B19" s="411"/>
      <c r="C19" s="411"/>
      <c r="D19" s="411"/>
      <c r="E19" s="30"/>
      <c r="F19" s="30"/>
      <c r="G19" s="30"/>
      <c r="H19" s="39"/>
      <c r="I19" s="87"/>
      <c r="J19" s="87"/>
      <c r="K19" s="32" t="s">
        <v>37</v>
      </c>
      <c r="L19" s="102"/>
      <c r="M19" s="149"/>
      <c r="N19" s="149"/>
      <c r="O19" s="48"/>
      <c r="P19" s="161" t="s">
        <v>62</v>
      </c>
      <c r="Q19" s="156"/>
      <c r="R19" s="103">
        <v>14</v>
      </c>
      <c r="S19" s="150"/>
      <c r="T19" s="150"/>
      <c r="U19" s="7"/>
    </row>
    <row r="20" spans="1:21" ht="12" customHeight="1" thickBot="1">
      <c r="A20" s="367">
        <v>5</v>
      </c>
      <c r="B20" s="383" t="str">
        <f>VLOOKUP(A20,'пр.взв.'!B6:C133,2,FALSE)</f>
        <v>Хертек Саян Калдар Оолович</v>
      </c>
      <c r="C20" s="383" t="str">
        <f>VLOOKUP(A20,'пр.взв.'!B6:H133,3,FALSE)</f>
        <v>05.09.87 мс</v>
      </c>
      <c r="D20" s="383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4" t="s">
        <v>294</v>
      </c>
      <c r="L20" s="14"/>
      <c r="M20" s="41"/>
      <c r="N20" s="42"/>
      <c r="O20" s="51" t="s">
        <v>50</v>
      </c>
      <c r="P20" s="45" t="s">
        <v>286</v>
      </c>
      <c r="Q20" s="48"/>
      <c r="R20" s="164" t="s">
        <v>286</v>
      </c>
      <c r="S20" s="150"/>
      <c r="T20" s="150"/>
      <c r="U20" s="7"/>
    </row>
    <row r="21" spans="1:21" ht="15" customHeight="1">
      <c r="A21" s="368"/>
      <c r="B21" s="381"/>
      <c r="C21" s="381"/>
      <c r="D21" s="381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9"/>
      <c r="R21" s="86"/>
      <c r="S21" s="150"/>
      <c r="T21" s="150"/>
      <c r="U21" s="7"/>
    </row>
    <row r="22" spans="1:21" ht="12" customHeight="1" thickBot="1">
      <c r="A22" s="368">
        <v>37</v>
      </c>
      <c r="B22" s="370" t="str">
        <f>VLOOKUP(A22,'пр.взв.'!B24:C151,2,FALSE)</f>
        <v>Евлоев Руслан Темирланович</v>
      </c>
      <c r="C22" s="370" t="str">
        <f>VLOOKUP(A22,'пр.взв.'!B24:H151,3,FALSE)</f>
        <v>30.04.94 кмс</v>
      </c>
      <c r="D22" s="370" t="str">
        <f>VLOOKUP(A22,'пр.взв.'!B24:F151,4,FALSE)</f>
        <v>СПБ</v>
      </c>
      <c r="E22" s="164" t="s">
        <v>287</v>
      </c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60"/>
      <c r="R22" s="88"/>
      <c r="S22" s="31"/>
      <c r="T22" s="150"/>
      <c r="U22" s="7"/>
    </row>
    <row r="23" spans="1:21" ht="15" customHeight="1" thickBot="1">
      <c r="A23" s="378"/>
      <c r="B23" s="381"/>
      <c r="C23" s="381"/>
      <c r="D23" s="381"/>
      <c r="E23" s="30"/>
      <c r="F23" s="31"/>
      <c r="G23" s="32" t="s">
        <v>37</v>
      </c>
      <c r="H23" s="41"/>
      <c r="I23" s="40"/>
      <c r="J23" s="42"/>
      <c r="K23" s="54"/>
      <c r="L23" s="87"/>
      <c r="M23" s="54"/>
      <c r="N23" s="88"/>
      <c r="O23" s="88"/>
      <c r="P23" s="88"/>
      <c r="Q23" s="163">
        <v>14</v>
      </c>
      <c r="R23" s="88"/>
      <c r="S23" s="30"/>
      <c r="T23" s="150"/>
      <c r="U23" s="7"/>
    </row>
    <row r="24" spans="1:21" ht="12" customHeight="1" thickBot="1">
      <c r="A24" s="367">
        <v>21</v>
      </c>
      <c r="B24" s="383" t="str">
        <f>VLOOKUP(A24,'пр.взв.'!B26:C153,2,FALSE)</f>
        <v>Шутиков Владимир Дмитриевич</v>
      </c>
      <c r="C24" s="383" t="str">
        <f>VLOOKUP(A24,'пр.взв.'!B26:H153,3,FALSE)</f>
        <v>19.09.90 мс</v>
      </c>
      <c r="D24" s="383" t="str">
        <f>VLOOKUP(A24,'пр.взв.'!B26:F153,4,FALSE)</f>
        <v>ДВФ0</v>
      </c>
      <c r="E24" s="86"/>
      <c r="F24" s="30"/>
      <c r="G24" s="164" t="s">
        <v>290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5" customHeight="1" thickBot="1">
      <c r="A25" s="368"/>
      <c r="B25" s="381"/>
      <c r="C25" s="381"/>
      <c r="D25" s="381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84"/>
    </row>
    <row r="26" spans="1:21" ht="12" customHeight="1" thickBot="1">
      <c r="A26" s="368">
        <v>53</v>
      </c>
      <c r="B26" s="410" t="e">
        <f>VLOOKUP(A26,'пр.взв.'!B28:C155,2,FALSE)</f>
        <v>#N/A</v>
      </c>
      <c r="C26" s="410" t="e">
        <f>VLOOKUP(A26,'пр.взв.'!B28:H155,3,FALSE)</f>
        <v>#N/A</v>
      </c>
      <c r="D26" s="410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418" t="str">
        <f>VLOOKUP(R19,'пр.взв.'!B6:D133,2,FALSE)</f>
        <v>Тухфатуллин Илья Шамилевич</v>
      </c>
      <c r="O26" s="419"/>
      <c r="P26" s="419"/>
      <c r="Q26" s="419"/>
      <c r="R26" s="420"/>
      <c r="S26" s="84"/>
      <c r="T26" s="84"/>
      <c r="U26" s="84"/>
    </row>
    <row r="27" spans="1:21" ht="12.75" customHeight="1" thickBot="1">
      <c r="A27" s="378"/>
      <c r="B27" s="411"/>
      <c r="C27" s="411"/>
      <c r="D27" s="411"/>
      <c r="E27" s="30"/>
      <c r="F27" s="30"/>
      <c r="G27" s="31"/>
      <c r="H27" s="42"/>
      <c r="I27" s="32" t="s">
        <v>37</v>
      </c>
      <c r="J27" s="52"/>
      <c r="K27" s="54"/>
      <c r="L27" s="87"/>
      <c r="M27" s="54"/>
      <c r="N27" s="421"/>
      <c r="O27" s="422"/>
      <c r="P27" s="422"/>
      <c r="Q27" s="422"/>
      <c r="R27" s="423"/>
      <c r="S27" s="84"/>
      <c r="T27" s="84"/>
      <c r="U27" s="84"/>
    </row>
    <row r="28" spans="1:21" ht="12" customHeight="1" thickBot="1">
      <c r="A28" s="367">
        <v>13</v>
      </c>
      <c r="B28" s="383" t="str">
        <f>VLOOKUP(A28,'пр.взв.'!B30:C157,2,FALSE)</f>
        <v>Пономаренко Даниил Юрьевич</v>
      </c>
      <c r="C28" s="383" t="str">
        <f>VLOOKUP(A28,'пр.взв.'!B30:H157,3,FALSE)</f>
        <v>07.09.91 мс</v>
      </c>
      <c r="D28" s="383" t="str">
        <f>VLOOKUP(A28,'пр.взв.'!B30:F157,4,FALSE)</f>
        <v>УФО</v>
      </c>
      <c r="E28" s="86"/>
      <c r="F28" s="86"/>
      <c r="G28" s="30"/>
      <c r="H28" s="40"/>
      <c r="I28" s="164" t="s">
        <v>288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84"/>
    </row>
    <row r="29" spans="1:21" ht="15.75" customHeight="1">
      <c r="A29" s="368"/>
      <c r="B29" s="381"/>
      <c r="C29" s="381"/>
      <c r="D29" s="381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84"/>
    </row>
    <row r="30" spans="1:21" ht="12" customHeight="1" thickBot="1">
      <c r="A30" s="368">
        <v>45</v>
      </c>
      <c r="B30" s="410" t="e">
        <f>VLOOKUP(A30,'пр.взв.'!B32:C159,2,FALSE)</f>
        <v>#N/A</v>
      </c>
      <c r="C30" s="410" t="e">
        <f>VLOOKUP(A30,'пр.взв.'!B32:H159,3,FALSE)</f>
        <v>#N/A</v>
      </c>
      <c r="D30" s="410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84"/>
    </row>
    <row r="31" spans="1:21" ht="13.5" customHeight="1" thickBot="1">
      <c r="A31" s="378"/>
      <c r="B31" s="411"/>
      <c r="C31" s="411"/>
      <c r="D31" s="411"/>
      <c r="E31" s="30"/>
      <c r="F31" s="31"/>
      <c r="G31" s="32" t="s">
        <v>44</v>
      </c>
      <c r="H31" s="51"/>
      <c r="I31" s="87"/>
      <c r="J31" s="88"/>
      <c r="K31" s="88"/>
      <c r="L31" s="87"/>
      <c r="M31" s="124">
        <v>5</v>
      </c>
      <c r="N31" s="84"/>
      <c r="O31" s="84"/>
      <c r="P31" s="79"/>
      <c r="Q31" s="79"/>
      <c r="R31" s="79"/>
      <c r="S31" s="84"/>
      <c r="T31" s="84"/>
      <c r="U31" s="84"/>
    </row>
    <row r="32" spans="1:21" ht="12" customHeight="1" thickBot="1">
      <c r="A32" s="367">
        <v>29</v>
      </c>
      <c r="B32" s="383" t="str">
        <f>VLOOKUP(A32,'пр.взв.'!B34:C161,2,FALSE)</f>
        <v>Малоземов Леонид Александрович</v>
      </c>
      <c r="C32" s="383" t="str">
        <f>VLOOKUP(A32,'пр.взв.'!B34:H161,3,FALSE)</f>
        <v>10.10.82 мс</v>
      </c>
      <c r="D32" s="383" t="str">
        <f>VLOOKUP(A32,'пр.взв.'!B34:F161,4,FALSE)</f>
        <v>ПФО</v>
      </c>
      <c r="E32" s="86"/>
      <c r="F32" s="30"/>
      <c r="G32" s="164" t="s">
        <v>286</v>
      </c>
      <c r="H32" s="45"/>
      <c r="I32" s="90"/>
      <c r="J32" s="86"/>
      <c r="K32" s="86"/>
      <c r="L32" s="90"/>
      <c r="M32" s="54"/>
      <c r="N32" s="412" t="str">
        <f>VLOOKUP(M31,'пр.взв.'!B7:D147,2,FALSE)</f>
        <v>Хертек Саян Калдар Оолович</v>
      </c>
      <c r="O32" s="413"/>
      <c r="P32" s="413"/>
      <c r="Q32" s="413"/>
      <c r="R32" s="414"/>
      <c r="S32" s="84"/>
      <c r="T32" s="84"/>
      <c r="U32" s="84"/>
    </row>
    <row r="33" spans="1:21" ht="15" customHeight="1" thickBot="1">
      <c r="A33" s="368"/>
      <c r="B33" s="381"/>
      <c r="C33" s="381"/>
      <c r="D33" s="381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415"/>
      <c r="O33" s="416"/>
      <c r="P33" s="416"/>
      <c r="Q33" s="416"/>
      <c r="R33" s="417"/>
      <c r="S33" s="84"/>
      <c r="T33" s="79"/>
      <c r="U33" s="79"/>
    </row>
    <row r="34" spans="1:21" ht="12" customHeight="1" thickBot="1">
      <c r="A34" s="368">
        <v>61</v>
      </c>
      <c r="B34" s="425" t="e">
        <f>VLOOKUP(A34,'пр.взв.'!B36:C163,2,FALSE)</f>
        <v>#N/A</v>
      </c>
      <c r="C34" s="425" t="e">
        <f>VLOOKUP(A34,'пр.взв.'!B36:H163,3,FALSE)</f>
        <v>#N/A</v>
      </c>
      <c r="D34" s="425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9" t="s">
        <v>288</v>
      </c>
      <c r="Q34" s="79"/>
      <c r="R34" s="79"/>
      <c r="S34" s="79"/>
      <c r="T34" s="79"/>
      <c r="U34" s="79"/>
    </row>
    <row r="35" spans="1:21" ht="15" customHeight="1" thickBot="1">
      <c r="A35" s="378"/>
      <c r="B35" s="426"/>
      <c r="C35" s="426"/>
      <c r="D35" s="426"/>
      <c r="E35" s="30"/>
      <c r="F35" s="30"/>
      <c r="G35" s="30"/>
      <c r="H35" s="39"/>
      <c r="I35" s="87"/>
      <c r="J35" s="88"/>
      <c r="K35" s="88"/>
      <c r="L35" s="87"/>
      <c r="M35" s="169">
        <v>5</v>
      </c>
      <c r="N35" s="84"/>
      <c r="O35" s="84"/>
      <c r="P35" s="79"/>
      <c r="Q35" s="79"/>
      <c r="R35" s="79"/>
      <c r="S35" s="79"/>
      <c r="T35" s="79"/>
      <c r="U35" s="79"/>
    </row>
    <row r="36" spans="1:21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  <c r="U36" s="79"/>
    </row>
    <row r="37" spans="1:21" ht="12" customHeight="1" thickBot="1">
      <c r="A37" s="367">
        <v>3</v>
      </c>
      <c r="B37" s="383" t="str">
        <f>VLOOKUP(A37,'пр.взв.'!B6:H133,2,FALSE)</f>
        <v>Гасанов Махир Ровшан Оглы</v>
      </c>
      <c r="C37" s="383" t="str">
        <f>VLOOKUP(A37,'пр.взв.'!B6:H133,3,FALSE)</f>
        <v>02.09.89 кмс</v>
      </c>
      <c r="D37" s="383" t="str">
        <f>VLOOKUP(A37,'пр.взв.'!B6:H133,4,FALSE)</f>
        <v>МОС</v>
      </c>
      <c r="E37" s="86"/>
      <c r="F37" s="86"/>
      <c r="G37" s="34"/>
      <c r="H37" s="88"/>
      <c r="I37" s="65"/>
      <c r="J37" s="87"/>
      <c r="K37" s="88"/>
      <c r="L37" s="87"/>
      <c r="M37" s="99" t="s">
        <v>288</v>
      </c>
      <c r="N37" s="84"/>
      <c r="O37" s="84"/>
      <c r="P37" s="79"/>
      <c r="Q37" s="79"/>
      <c r="R37" s="79"/>
      <c r="S37" s="79"/>
      <c r="T37" s="79"/>
      <c r="U37" s="79"/>
    </row>
    <row r="38" spans="1:21" ht="13.5" customHeight="1">
      <c r="A38" s="368"/>
      <c r="B38" s="381"/>
      <c r="C38" s="381"/>
      <c r="D38" s="381"/>
      <c r="E38" s="32" t="s">
        <v>66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  <c r="U38" s="79"/>
    </row>
    <row r="39" spans="1:43" ht="12" customHeight="1" thickBot="1">
      <c r="A39" s="368">
        <v>35</v>
      </c>
      <c r="B39" s="370" t="str">
        <f>VLOOKUP(A39,'пр.взв.'!B8:H135,2,FALSE)</f>
        <v>Шукюров Рамиль Дадашалиевич</v>
      </c>
      <c r="C39" s="370" t="str">
        <f>VLOOKUP(A39,'пр.взв.'!B8:H135,3,FALSE)</f>
        <v>11.01.87 мс</v>
      </c>
      <c r="D39" s="370" t="str">
        <f>VLOOKUP(A39,'пр.взв.'!B8:H135,4,FALSE)</f>
        <v>УФО</v>
      </c>
      <c r="E39" s="164" t="s">
        <v>286</v>
      </c>
      <c r="F39" s="44"/>
      <c r="G39" s="30"/>
      <c r="H39" s="45"/>
      <c r="I39" s="42"/>
      <c r="J39" s="87"/>
      <c r="K39" s="88"/>
      <c r="L39" s="87"/>
      <c r="M39" s="124">
        <v>16</v>
      </c>
      <c r="N39" s="84"/>
      <c r="O39" s="84"/>
      <c r="P39" s="79"/>
      <c r="Q39" s="79"/>
      <c r="R39" s="79"/>
      <c r="S39" s="79"/>
      <c r="T39" s="79"/>
      <c r="U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3.5" customHeight="1" thickBot="1">
      <c r="A40" s="378"/>
      <c r="B40" s="381"/>
      <c r="C40" s="381"/>
      <c r="D40" s="381"/>
      <c r="E40" s="30"/>
      <c r="F40" s="31"/>
      <c r="G40" s="32" t="s">
        <v>50</v>
      </c>
      <c r="H40" s="41"/>
      <c r="I40" s="40"/>
      <c r="J40" s="90"/>
      <c r="K40" s="86"/>
      <c r="L40" s="90"/>
      <c r="M40" s="54"/>
      <c r="N40" s="427" t="str">
        <f>VLOOKUP(M39,'пр.взв.'!B7:D155,2,FALSE)</f>
        <v>Ялышев Сергей Шамилевич</v>
      </c>
      <c r="O40" s="428"/>
      <c r="P40" s="428"/>
      <c r="Q40" s="428"/>
      <c r="R40" s="429"/>
      <c r="S40" s="79"/>
      <c r="T40" s="79"/>
      <c r="U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67">
        <v>19</v>
      </c>
      <c r="B41" s="383" t="str">
        <f>VLOOKUP(A41,'пр.взв.'!B10:H137,2,FALSE)</f>
        <v>Иванов Дмитрий Сергеевич</v>
      </c>
      <c r="C41" s="383" t="str">
        <f>VLOOKUP(A41,'пр.взв.'!B10:H137,3,FALSE)</f>
        <v>23.12.92, МС</v>
      </c>
      <c r="D41" s="383" t="str">
        <f>VLOOKUP(A41,'пр.взв.'!B10:H137,4,FALSE)</f>
        <v>ЦФО</v>
      </c>
      <c r="E41" s="86"/>
      <c r="F41" s="30"/>
      <c r="G41" s="164" t="s">
        <v>286</v>
      </c>
      <c r="H41" s="66"/>
      <c r="I41" s="67"/>
      <c r="J41" s="87"/>
      <c r="K41" s="88"/>
      <c r="L41" s="87"/>
      <c r="M41" s="54"/>
      <c r="N41" s="430"/>
      <c r="O41" s="431"/>
      <c r="P41" s="431"/>
      <c r="Q41" s="431"/>
      <c r="R41" s="432"/>
      <c r="S41" s="79"/>
      <c r="T41" s="79"/>
      <c r="U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.75">
      <c r="A42" s="368"/>
      <c r="B42" s="381"/>
      <c r="C42" s="381"/>
      <c r="D42" s="381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U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68">
        <v>51</v>
      </c>
      <c r="B43" s="410" t="e">
        <f>VLOOKUP(A43,'пр.взв.'!B12:H139,2,FALSE)</f>
        <v>#N/A</v>
      </c>
      <c r="C43" s="410" t="e">
        <f>VLOOKUP(A43,'пр.взв.'!B12:H139,3,FALSE)</f>
        <v>#N/A</v>
      </c>
      <c r="D43" s="410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U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1" ht="12" customHeight="1" thickBot="1">
      <c r="A44" s="378"/>
      <c r="B44" s="411"/>
      <c r="C44" s="411"/>
      <c r="D44" s="411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  <c r="U44" s="79"/>
    </row>
    <row r="45" spans="1:21" ht="14.25" customHeight="1" thickBot="1">
      <c r="A45" s="367">
        <v>11</v>
      </c>
      <c r="B45" s="383" t="str">
        <f>VLOOKUP(A45,'пр.взв.'!B14:H141,2,FALSE)</f>
        <v>Березовский Владимир Сергеевич</v>
      </c>
      <c r="C45" s="383" t="str">
        <f>VLOOKUP(A45,'пр.взв.'!B14:H141,3,FALSE)</f>
        <v>18.01.89 мс</v>
      </c>
      <c r="D45" s="383" t="str">
        <f>VLOOKUP(A45,'пр.взв.'!B14:H141,4,FALSE)</f>
        <v>ПФО</v>
      </c>
      <c r="E45" s="86"/>
      <c r="F45" s="86"/>
      <c r="G45" s="30"/>
      <c r="H45" s="40"/>
      <c r="I45" s="32" t="s">
        <v>50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  <c r="U45" s="79"/>
    </row>
    <row r="46" spans="1:21" ht="14.25" customHeight="1" thickBot="1">
      <c r="A46" s="368"/>
      <c r="B46" s="381"/>
      <c r="C46" s="381"/>
      <c r="D46" s="381"/>
      <c r="E46" s="32" t="s">
        <v>42</v>
      </c>
      <c r="F46" s="30"/>
      <c r="G46" s="30"/>
      <c r="H46" s="50"/>
      <c r="I46" s="164" t="s">
        <v>288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  <c r="U46" s="79"/>
    </row>
    <row r="47" spans="1:21" ht="12" customHeight="1" thickBot="1">
      <c r="A47" s="368">
        <v>43</v>
      </c>
      <c r="B47" s="410" t="e">
        <f>VLOOKUP(A47,'пр.взв.'!B16:H143,2,FALSE)</f>
        <v>#N/A</v>
      </c>
      <c r="C47" s="410" t="e">
        <f>VLOOKUP(A47,'пр.взв.'!B16:H143,3,FALSE)</f>
        <v>#N/A</v>
      </c>
      <c r="D47" s="410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418" t="str">
        <f>VLOOKUP('пр.хода Б'!R18,'пр.взв.'!B2:D154,2,FALSE)</f>
        <v>Мавлияров Артур Ильфатович</v>
      </c>
      <c r="O47" s="419"/>
      <c r="P47" s="419"/>
      <c r="Q47" s="419"/>
      <c r="R47" s="420"/>
      <c r="S47" s="79"/>
      <c r="T47" s="79"/>
      <c r="U47" s="79"/>
    </row>
    <row r="48" spans="1:21" ht="15" customHeight="1" thickBot="1">
      <c r="A48" s="378"/>
      <c r="B48" s="411"/>
      <c r="C48" s="411"/>
      <c r="D48" s="411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421"/>
      <c r="O48" s="422"/>
      <c r="P48" s="422"/>
      <c r="Q48" s="422"/>
      <c r="R48" s="423"/>
      <c r="S48" s="79"/>
      <c r="T48" s="79"/>
      <c r="U48" s="79"/>
    </row>
    <row r="49" spans="1:21" ht="12" customHeight="1" thickBot="1">
      <c r="A49" s="367">
        <v>27</v>
      </c>
      <c r="B49" s="383" t="str">
        <f>VLOOKUP(A49,'пр.взв.'!B18:H145,2,FALSE)</f>
        <v>Старостин Николай Николаевич</v>
      </c>
      <c r="C49" s="383" t="str">
        <f>VLOOKUP(A49,'пр.взв.'!B18:H145,3,FALSE)</f>
        <v>20.11.92 кмс</v>
      </c>
      <c r="D49" s="383" t="str">
        <f>VLOOKUP(A49,'пр.взв.'!B18:H145,4,FALSE)</f>
        <v>ПФО</v>
      </c>
      <c r="E49" s="86"/>
      <c r="F49" s="30"/>
      <c r="G49" s="165" t="s">
        <v>293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  <c r="U49" s="79"/>
    </row>
    <row r="50" spans="1:21" ht="16.5" customHeight="1">
      <c r="A50" s="368"/>
      <c r="B50" s="381"/>
      <c r="C50" s="381"/>
      <c r="D50" s="381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  <c r="U50" s="79"/>
    </row>
    <row r="51" spans="1:21" ht="12" customHeight="1" thickBot="1">
      <c r="A51" s="368">
        <v>59</v>
      </c>
      <c r="B51" s="410" t="e">
        <f>VLOOKUP(A51,'пр.взв.'!B20:H147,2,FALSE)</f>
        <v>#N/A</v>
      </c>
      <c r="C51" s="410" t="e">
        <f>VLOOKUP(A51,'пр.взв.'!B20:H147,3,FALSE)</f>
        <v>#N/A</v>
      </c>
      <c r="D51" s="410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54"/>
      <c r="N51" s="84"/>
      <c r="O51" s="84"/>
      <c r="P51" s="79"/>
      <c r="Q51" s="79"/>
      <c r="R51" s="79"/>
      <c r="S51" s="79"/>
      <c r="T51" s="79"/>
      <c r="U51" s="79"/>
    </row>
    <row r="52" spans="1:21" ht="14.25" customHeight="1" thickBot="1">
      <c r="A52" s="378"/>
      <c r="B52" s="411"/>
      <c r="C52" s="411"/>
      <c r="D52" s="411"/>
      <c r="E52" s="30"/>
      <c r="F52" s="30"/>
      <c r="G52" s="30"/>
      <c r="H52" s="39"/>
      <c r="I52" s="87"/>
      <c r="J52" s="87"/>
      <c r="K52" s="32" t="s">
        <v>38</v>
      </c>
      <c r="L52" s="100"/>
      <c r="M52" s="54"/>
      <c r="N52" s="84"/>
      <c r="O52" s="84"/>
      <c r="P52" s="79"/>
      <c r="Q52" s="79"/>
      <c r="R52" s="79"/>
      <c r="S52" s="79"/>
      <c r="T52" s="79"/>
      <c r="U52" s="79"/>
    </row>
    <row r="53" spans="1:21" ht="12" customHeight="1" thickBot="1">
      <c r="A53" s="367">
        <v>7</v>
      </c>
      <c r="B53" s="383" t="str">
        <f>VLOOKUP(A53,'пр.взв.'!B6:H133,2,FALSE)</f>
        <v>Аткунов Аймерген Сергеевич</v>
      </c>
      <c r="C53" s="383" t="str">
        <f>VLOOKUP(A53,'пр.взв.'!B6:H133,3,FALSE)</f>
        <v>14.04.89 мс</v>
      </c>
      <c r="D53" s="383" t="str">
        <f>VLOOKUP(A53,'пр.взв.'!B6:H133,4,FALSE)</f>
        <v>УФО</v>
      </c>
      <c r="E53" s="86"/>
      <c r="F53" s="86"/>
      <c r="G53" s="34"/>
      <c r="H53" s="34"/>
      <c r="I53" s="35"/>
      <c r="J53" s="36"/>
      <c r="K53" s="164" t="s">
        <v>288</v>
      </c>
      <c r="L53" s="88"/>
      <c r="M53" s="88"/>
      <c r="N53" s="79"/>
      <c r="O53" s="79"/>
      <c r="P53" s="79"/>
      <c r="Q53" s="79"/>
      <c r="R53" s="79"/>
      <c r="S53" s="79"/>
      <c r="T53" s="79"/>
      <c r="U53" s="79"/>
    </row>
    <row r="54" spans="1:21" ht="13.5" customHeight="1">
      <c r="A54" s="368"/>
      <c r="B54" s="381"/>
      <c r="C54" s="381"/>
      <c r="D54" s="381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  <c r="S54" s="79"/>
      <c r="T54" s="79"/>
      <c r="U54" s="79"/>
    </row>
    <row r="55" spans="1:21" ht="12" customHeight="1" thickBot="1">
      <c r="A55" s="368">
        <v>39</v>
      </c>
      <c r="B55" s="370" t="str">
        <f>VLOOKUP(A55,'пр.взв.'!B24:H151,2,FALSE)</f>
        <v>Шихабудинов Асхаб Магомеднабиевич</v>
      </c>
      <c r="C55" s="370" t="str">
        <f>VLOOKUP(A55,'пр.взв.'!B24:H151,3,FALSE)</f>
        <v>28.04.93 кмс</v>
      </c>
      <c r="D55" s="370" t="str">
        <f>VLOOKUP(A55,'пр.взв.'!B24:H151,4,FALSE)</f>
        <v>СКФО</v>
      </c>
      <c r="E55" s="164" t="s">
        <v>287</v>
      </c>
      <c r="F55" s="44"/>
      <c r="G55" s="30"/>
      <c r="H55" s="45"/>
      <c r="I55" s="42"/>
      <c r="J55" s="40"/>
      <c r="K55" s="94"/>
      <c r="L55" s="86"/>
      <c r="M55" s="88"/>
      <c r="N55" s="79"/>
      <c r="O55" s="79"/>
      <c r="P55" s="79"/>
      <c r="Q55" s="79"/>
      <c r="R55" s="79"/>
      <c r="S55" s="79"/>
      <c r="T55" s="79"/>
      <c r="U55" s="79"/>
    </row>
    <row r="56" spans="1:21" ht="13.5" customHeight="1" thickBot="1">
      <c r="A56" s="378"/>
      <c r="B56" s="381"/>
      <c r="C56" s="381"/>
      <c r="D56" s="381"/>
      <c r="E56" s="30"/>
      <c r="F56" s="31"/>
      <c r="G56" s="32" t="s">
        <v>38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  <c r="S56" s="79"/>
      <c r="T56" s="79"/>
      <c r="U56" s="79"/>
    </row>
    <row r="57" spans="1:21" ht="12" customHeight="1" thickBot="1">
      <c r="A57" s="367">
        <v>23</v>
      </c>
      <c r="B57" s="383" t="str">
        <f>VLOOKUP(A57,'пр.взв.'!B26:H153,2,FALSE)</f>
        <v>Еликов Берден Данилович</v>
      </c>
      <c r="C57" s="383" t="str">
        <f>VLOOKUP(A57,'пр.взв.'!B26:H153,3,FALSE)</f>
        <v>07.11.88, МС</v>
      </c>
      <c r="D57" s="383" t="str">
        <f>VLOOKUP(A57,'пр.взв.'!B26:H153,4,FALSE)</f>
        <v>CФО</v>
      </c>
      <c r="E57" s="86"/>
      <c r="F57" s="30"/>
      <c r="G57" s="164" t="s">
        <v>294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  <c r="S57" s="79"/>
      <c r="T57" s="79"/>
      <c r="U57" s="79"/>
    </row>
    <row r="58" spans="1:21" ht="18.75" customHeight="1">
      <c r="A58" s="368"/>
      <c r="B58" s="381"/>
      <c r="C58" s="381"/>
      <c r="D58" s="381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  <c r="S58" s="79"/>
      <c r="T58" s="79"/>
      <c r="U58" s="79"/>
    </row>
    <row r="59" spans="1:21" ht="12" customHeight="1" thickBot="1">
      <c r="A59" s="368">
        <v>55</v>
      </c>
      <c r="B59" s="410" t="e">
        <f>VLOOKUP(A59,'пр.взв.'!B28:H155,2,FALSE)</f>
        <v>#N/A</v>
      </c>
      <c r="C59" s="410" t="e">
        <f>VLOOKUP(A59,'пр.взв.'!B28:H155,3,FALSE)</f>
        <v>#N/A</v>
      </c>
      <c r="D59" s="410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8"/>
      <c r="N59" s="79"/>
      <c r="O59" s="79"/>
      <c r="P59" s="79"/>
      <c r="Q59" s="79"/>
      <c r="R59" s="79"/>
      <c r="S59" s="79"/>
      <c r="T59" s="79"/>
      <c r="U59" s="79"/>
    </row>
    <row r="60" spans="1:21" ht="12.75" customHeight="1" thickBot="1">
      <c r="A60" s="378"/>
      <c r="B60" s="411"/>
      <c r="C60" s="411"/>
      <c r="D60" s="411"/>
      <c r="E60" s="30"/>
      <c r="F60" s="30"/>
      <c r="G60" s="31"/>
      <c r="H60" s="42"/>
      <c r="I60" s="32" t="s">
        <v>38</v>
      </c>
      <c r="J60" s="52"/>
      <c r="K60" s="54"/>
      <c r="L60" s="88"/>
      <c r="M60" s="88"/>
      <c r="N60" s="79"/>
      <c r="O60" s="79"/>
      <c r="P60" s="79"/>
      <c r="Q60" s="79"/>
      <c r="R60" s="79"/>
      <c r="S60" s="79"/>
      <c r="T60" s="79"/>
      <c r="U60" s="79"/>
    </row>
    <row r="61" spans="1:21" ht="12" customHeight="1" thickBot="1">
      <c r="A61" s="367">
        <v>15</v>
      </c>
      <c r="B61" s="383" t="str">
        <f>VLOOKUP(A61,'пр.взв.'!B30:H157,2,FALSE)</f>
        <v>Успаев Бислан Абубакарович</v>
      </c>
      <c r="C61" s="383" t="str">
        <f>VLOOKUP(A61,'пр.взв.'!B30:H157,3,FALSE)</f>
        <v>27.06.91 кмс</v>
      </c>
      <c r="D61" s="383" t="str">
        <f>VLOOKUP(A61,'пр.взв.'!B30:H157,4,FALSE)</f>
        <v>СКФО</v>
      </c>
      <c r="E61" s="86"/>
      <c r="F61" s="86"/>
      <c r="G61" s="30"/>
      <c r="H61" s="40"/>
      <c r="I61" s="164" t="s">
        <v>286</v>
      </c>
      <c r="J61" s="42"/>
      <c r="K61" s="88"/>
      <c r="L61" s="88"/>
      <c r="M61" s="88"/>
      <c r="N61" s="79"/>
      <c r="O61" s="79"/>
      <c r="P61" s="79"/>
      <c r="Q61" s="79"/>
      <c r="R61" s="79"/>
      <c r="S61" s="79"/>
      <c r="T61" s="79"/>
      <c r="U61" s="79"/>
    </row>
    <row r="62" spans="1:21" ht="15" customHeight="1">
      <c r="A62" s="368"/>
      <c r="B62" s="381"/>
      <c r="C62" s="381"/>
      <c r="D62" s="381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  <c r="S62" s="79"/>
      <c r="T62" s="79"/>
      <c r="U62" s="79"/>
    </row>
    <row r="63" spans="1:21" ht="12" customHeight="1" thickBot="1">
      <c r="A63" s="368">
        <v>47</v>
      </c>
      <c r="B63" s="410" t="e">
        <f>VLOOKUP(A63,'пр.взв.'!B32:H159,2,FALSE)</f>
        <v>#N/A</v>
      </c>
      <c r="C63" s="410" t="e">
        <f>VLOOKUP(A63,'пр.взв.'!B32:H159,3,FALSE)</f>
        <v>#N/A</v>
      </c>
      <c r="D63" s="410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9"/>
      <c r="S63" s="79"/>
      <c r="T63" s="79"/>
      <c r="U63" s="79"/>
    </row>
    <row r="64" spans="1:21" ht="14.25" customHeight="1" thickBot="1">
      <c r="A64" s="378"/>
      <c r="B64" s="411"/>
      <c r="C64" s="411"/>
      <c r="D64" s="411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  <c r="S64" s="79"/>
      <c r="T64" s="79"/>
      <c r="U64" s="79"/>
    </row>
    <row r="65" spans="1:21" ht="12" customHeight="1" thickBot="1">
      <c r="A65" s="367">
        <v>31</v>
      </c>
      <c r="B65" s="383" t="str">
        <f>VLOOKUP(A65,'пр.взв.'!B34:H161,2,FALSE)</f>
        <v>Изамутдинов Гусен Мугутдинович</v>
      </c>
      <c r="C65" s="383" t="str">
        <f>VLOOKUP(A65,'пр.взв.'!B34:H161,3,FALSE)</f>
        <v>28.11.81 мс</v>
      </c>
      <c r="D65" s="383" t="str">
        <f>VLOOKUP(A65,'пр.взв.'!B34:H161,4,FALSE)</f>
        <v>ДВФ0</v>
      </c>
      <c r="E65" s="86"/>
      <c r="F65" s="30"/>
      <c r="G65" s="164" t="s">
        <v>287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9"/>
      <c r="S65" s="79"/>
      <c r="T65" s="79"/>
      <c r="U65" s="79"/>
    </row>
    <row r="66" spans="1:18" ht="15" customHeight="1">
      <c r="A66" s="368"/>
      <c r="B66" s="381"/>
      <c r="C66" s="381"/>
      <c r="D66" s="381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68">
        <v>63</v>
      </c>
      <c r="B67" s="425" t="e">
        <f>VLOOKUP(A67,'пр.взв.'!B36:H163,2,FALSE)</f>
        <v>#N/A</v>
      </c>
      <c r="C67" s="425" t="e">
        <f>VLOOKUP(A67,'пр.взв.'!B36:H163,3,FALSE)</f>
        <v>#N/A</v>
      </c>
      <c r="D67" s="425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78"/>
      <c r="B68" s="426"/>
      <c r="C68" s="426"/>
      <c r="D68" s="426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scale="92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2012-03-10T09:50:58Z</cp:lastPrinted>
  <dcterms:created xsi:type="dcterms:W3CDTF">1996-10-08T23:32:33Z</dcterms:created>
  <dcterms:modified xsi:type="dcterms:W3CDTF">2012-03-10T10:00:45Z</dcterms:modified>
  <cp:category/>
  <cp:version/>
  <cp:contentType/>
  <cp:contentStatus/>
</cp:coreProperties>
</file>