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4" activeTab="0"/>
  </bookViews>
  <sheets>
    <sheet name="ВВОД" sheetId="1" r:id="rId1"/>
    <sheet name="РФС" sheetId="2" r:id="rId2"/>
    <sheet name="1.ВФС" sheetId="3" state="hidden" r:id="rId3"/>
    <sheet name="2.ВФС" sheetId="4" state="hidden" r:id="rId4"/>
    <sheet name="3.1.ВФС" sheetId="5" state="hidden" r:id="rId5"/>
    <sheet name="3.2.ВФС" sheetId="6" state="hidden" r:id="rId6"/>
    <sheet name="3.3.ВФС" sheetId="7" state="hidden" r:id="rId7"/>
    <sheet name="3.4.ВФС" sheetId="8" state="hidden" r:id="rId8"/>
    <sheet name="4.ВФС" sheetId="9" state="hidden" r:id="rId9"/>
    <sheet name="список" sheetId="10" state="hidden" r:id="rId10"/>
  </sheets>
  <externalReferences>
    <externalReference r:id="rId13"/>
    <externalReference r:id="rId14"/>
  </externalReferences>
  <definedNames>
    <definedName name="__123Graph_A" hidden="1">#N/A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BGRAPH1" localSheetId="3" hidden="1">'[1]на 1 тут'!#REF!</definedName>
    <definedName name="__123Graph_BGRAPH1" localSheetId="5" hidden="1">'[1]на 1 тут'!#REF!</definedName>
    <definedName name="__123Graph_BGRAPH1" localSheetId="6" hidden="1">'[1]на 1 тут'!#REF!</definedName>
    <definedName name="__123Graph_BGRAPH1" localSheetId="7" hidden="1">'[1]на 1 тут'!#REF!</definedName>
    <definedName name="__123Graph_BGRAPH1" localSheetId="0" hidden="1">'[1]на 1 тут'!#REF!</definedName>
    <definedName name="__123Graph_BGRAPH1" localSheetId="1" hidden="1">'[1]на 1 тут'!#REF!</definedName>
    <definedName name="__123Graph_BGRAPH1" hidden="1">'[1]на 1 тут'!#REF!</definedName>
    <definedName name="__123Graph_BGRAPH2" localSheetId="3" hidden="1">'[1]на 1 тут'!#REF!</definedName>
    <definedName name="__123Graph_BGRAPH2" localSheetId="5" hidden="1">'[1]на 1 тут'!#REF!</definedName>
    <definedName name="__123Graph_BGRAPH2" localSheetId="6" hidden="1">'[1]на 1 тут'!#REF!</definedName>
    <definedName name="__123Graph_BGRAPH2" localSheetId="7" hidden="1">'[1]на 1 тут'!#REF!</definedName>
    <definedName name="__123Graph_BGRAPH2" localSheetId="0" hidden="1">'[1]на 1 тут'!#REF!</definedName>
    <definedName name="__123Graph_BGRAPH2" localSheetId="1" hidden="1">'[1]на 1 тут'!#REF!</definedName>
    <definedName name="__123Graph_BGRAPH2" hidden="1">'[1]на 1 тут'!#REF!</definedName>
    <definedName name="__123Graph_CGRAPH1" localSheetId="3" hidden="1">'[1]на 1 тут'!#REF!</definedName>
    <definedName name="__123Graph_CGRAPH1" localSheetId="5" hidden="1">'[1]на 1 тут'!#REF!</definedName>
    <definedName name="__123Graph_CGRAPH1" localSheetId="6" hidden="1">'[1]на 1 тут'!#REF!</definedName>
    <definedName name="__123Graph_CGRAPH1" localSheetId="7" hidden="1">'[1]на 1 тут'!#REF!</definedName>
    <definedName name="__123Graph_CGRAPH1" localSheetId="0" hidden="1">'[1]на 1 тут'!#REF!</definedName>
    <definedName name="__123Graph_CGRAPH1" localSheetId="1" hidden="1">'[1]на 1 тут'!#REF!</definedName>
    <definedName name="__123Graph_CGRAPH1" hidden="1">'[1]на 1 тут'!#REF!</definedName>
    <definedName name="__123Graph_CGRAPH2" localSheetId="3" hidden="1">'[1]на 1 тут'!#REF!</definedName>
    <definedName name="__123Graph_CGRAPH2" localSheetId="5" hidden="1">'[1]на 1 тут'!#REF!</definedName>
    <definedName name="__123Graph_CGRAPH2" localSheetId="6" hidden="1">'[1]на 1 тут'!#REF!</definedName>
    <definedName name="__123Graph_CGRAPH2" localSheetId="7" hidden="1">'[1]на 1 тут'!#REF!</definedName>
    <definedName name="__123Graph_CGRAPH2" localSheetId="0" hidden="1">'[1]на 1 тут'!#REF!</definedName>
    <definedName name="__123Graph_CGRAPH2" localSheetId="1" hidden="1">'[1]на 1 тут'!#REF!</definedName>
    <definedName name="__123Graph_CGRAPH2" hidden="1">'[1]на 1 тут'!#REF!</definedName>
    <definedName name="__123Graph_LBL_AGRAPH1" localSheetId="3" hidden="1">'[1]на 1 тут'!#REF!</definedName>
    <definedName name="__123Graph_LBL_AGRAPH1" localSheetId="5" hidden="1">'[1]на 1 тут'!#REF!</definedName>
    <definedName name="__123Graph_LBL_AGRAPH1" localSheetId="6" hidden="1">'[1]на 1 тут'!#REF!</definedName>
    <definedName name="__123Graph_LBL_AGRAPH1" localSheetId="7" hidden="1">'[1]на 1 тут'!#REF!</definedName>
    <definedName name="__123Graph_LBL_AGRAPH1" localSheetId="0" hidden="1">'[1]на 1 тут'!#REF!</definedName>
    <definedName name="__123Graph_LBL_AGRAPH1" localSheetId="1" hidden="1">'[1]на 1 тут'!#REF!</definedName>
    <definedName name="__123Graph_LBL_AGRAPH1" hidden="1">'[1]на 1 тут'!#REF!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IntlFixup" hidden="1">TRUE</definedName>
    <definedName name="_123Graph_XGraph4" hidden="1">#N/A</definedName>
    <definedName name="_xlnm._FilterDatabase" hidden="1">#N/A</definedName>
    <definedName name="AccessDatabase" hidden="1">"C:\My Documents\vlad\Var_2\can270398v2t05.mdb"</definedName>
    <definedName name="anscount" hidden="1">1</definedName>
    <definedName name="AS2DocOpenMode" hidden="1">"AS2DocumentEdit"</definedName>
    <definedName name="ffffff" hidden="1">{#N/A,#N/A,TRUE,"Лист1";#N/A,#N/A,TRUE,"Лист2";#N/A,#N/A,TRUE,"Лист3"}</definedName>
    <definedName name="limcount" hidden="1">1</definedName>
    <definedName name="sencount" hidden="1">1</definedName>
    <definedName name="wrn.1." hidden="1">{"konoplin - Личное представление",#N/A,TRUE,"ФинПлан_1кв";"konoplin - Личное представление",#N/A,TRUE,"ФинПлан_2кв"}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Сравнение._.с._.отраслями." hidden="1">{#N/A,#N/A,TRUE,"Лист1";#N/A,#N/A,TRUE,"Лист2";#N/A,#N/A,TRUE,"Лист3"}</definedName>
    <definedName name="Z_0D596CAE_C677_470A_8A7C_04AC785ED318_.wvu.Cols" localSheetId="0" hidden="1">'ВВОД'!#REF!,'ВВОД'!#REF!,'ВВОД'!#REF!,'ВВОД'!#REF!,'ВВОД'!#REF!,'ВВОД'!#REF!,'ВВОД'!#REF!,'ВВОД'!#REF!,'ВВОД'!#REF!,'ВВОД'!#REF!,'ВВОД'!#REF!,'ВВОД'!#REF!,'ВВОД'!#REF!</definedName>
    <definedName name="Z_0D596CAE_C677_470A_8A7C_04AC785ED318_.wvu.Cols" localSheetId="1" hidden="1">'РФС'!#REF!,'РФС'!#REF!,'РФС'!#REF!,'РФС'!#REF!,'РФС'!#REF!,'РФС'!#REF!,'РФС'!#REF!,'РФС'!#REF!,'РФС'!#REF!,'РФС'!#REF!,'РФС'!#REF!,'РФС'!#REF!,'РФС'!#REF!</definedName>
    <definedName name="Z_0D596CAE_C677_470A_8A7C_04AC785ED318_.wvu.PrintArea" localSheetId="0" hidden="1">'ВВОД'!$A$1:$C$45</definedName>
    <definedName name="Z_0D596CAE_C677_470A_8A7C_04AC785ED318_.wvu.PrintArea" localSheetId="1" hidden="1">'РФС'!$A$1:$B$93</definedName>
    <definedName name="Z_0D596CAE_C677_470A_8A7C_04AC785ED318_.wvu.PrintTitles" localSheetId="0" hidden="1">'ВВОД'!$7:$10</definedName>
    <definedName name="Z_0D596CAE_C677_470A_8A7C_04AC785ED318_.wvu.PrintTitles" localSheetId="1" hidden="1">'РФС'!$4:$6</definedName>
    <definedName name="Z_0D596CAE_C677_470A_8A7C_04AC785ED318_.wvu.Rows" localSheetId="0" hidden="1">'ВВОД'!$46:$170</definedName>
    <definedName name="Z_0D596CAE_C677_470A_8A7C_04AC785ED318_.wvu.Rows" localSheetId="1" hidden="1">'РФС'!$94:$167</definedName>
    <definedName name="Z_0FAB1031_3374_4819_9DEB_FB57CDF5FC33_.wvu.Cols" localSheetId="0" hidden="1">'ВВОД'!#REF!,'ВВОД'!#REF!,'ВВОД'!#REF!,'ВВОД'!#REF!,'ВВОД'!#REF!,'ВВОД'!#REF!,'ВВОД'!#REF!,'ВВОД'!#REF!,'ВВОД'!#REF!,'ВВОД'!#REF!,'ВВОД'!#REF!,'ВВОД'!#REF!</definedName>
    <definedName name="Z_0FAB1031_3374_4819_9DEB_FB57CDF5FC33_.wvu.Cols" localSheetId="1" hidden="1">'РФС'!#REF!,'РФС'!#REF!,'РФС'!#REF!,'РФС'!#REF!,'РФС'!#REF!,'РФС'!#REF!,'РФС'!#REF!,'РФС'!#REF!,'РФС'!#REF!,'РФС'!#REF!,'РФС'!#REF!,'РФС'!#REF!</definedName>
    <definedName name="Z_0FAB1031_3374_4819_9DEB_FB57CDF5FC33_.wvu.PrintArea" localSheetId="0" hidden="1">'ВВОД'!$A$1:$C$45</definedName>
    <definedName name="Z_0FAB1031_3374_4819_9DEB_FB57CDF5FC33_.wvu.PrintArea" localSheetId="1" hidden="1">'РФС'!$A$1:$B$93</definedName>
    <definedName name="Z_0FAB1031_3374_4819_9DEB_FB57CDF5FC33_.wvu.PrintTitles" localSheetId="0" hidden="1">'ВВОД'!$7:$10</definedName>
    <definedName name="Z_0FAB1031_3374_4819_9DEB_FB57CDF5FC33_.wvu.PrintTitles" localSheetId="1" hidden="1">'РФС'!$4:$6</definedName>
    <definedName name="Z_0FAB1031_3374_4819_9DEB_FB57CDF5FC33_.wvu.Rows" localSheetId="0" hidden="1">'ВВОД'!$46:$170</definedName>
    <definedName name="Z_0FAB1031_3374_4819_9DEB_FB57CDF5FC33_.wvu.Rows" localSheetId="1" hidden="1">'РФС'!$94:$167</definedName>
    <definedName name="Z_13BB6071_EC0C_4361_ABE6_168AEAF008D8_.wvu.Cols" localSheetId="0" hidden="1">'ВВОД'!#REF!,'ВВОД'!#REF!,'ВВОД'!#REF!,'ВВОД'!#REF!,'ВВОД'!#REF!,'ВВОД'!#REF!,'ВВОД'!#REF!,'ВВОД'!#REF!,'ВВОД'!#REF!,'ВВОД'!#REF!,'ВВОД'!#REF!,'ВВОД'!#REF!</definedName>
    <definedName name="Z_13BB6071_EC0C_4361_ABE6_168AEAF008D8_.wvu.Cols" localSheetId="1" hidden="1">'РФС'!#REF!,'РФС'!#REF!,'РФС'!#REF!,'РФС'!#REF!,'РФС'!#REF!,'РФС'!#REF!,'РФС'!#REF!,'РФС'!#REF!,'РФС'!#REF!,'РФС'!#REF!,'РФС'!#REF!,'РФС'!#REF!</definedName>
    <definedName name="Z_13BB6071_EC0C_4361_ABE6_168AEAF008D8_.wvu.PrintArea" localSheetId="0" hidden="1">'ВВОД'!$A$1:$C$45</definedName>
    <definedName name="Z_13BB6071_EC0C_4361_ABE6_168AEAF008D8_.wvu.PrintArea" localSheetId="1" hidden="1">'РФС'!$A$1:$B$93</definedName>
    <definedName name="Z_13BB6071_EC0C_4361_ABE6_168AEAF008D8_.wvu.PrintTitles" localSheetId="0" hidden="1">'ВВОД'!$7:$10</definedName>
    <definedName name="Z_13BB6071_EC0C_4361_ABE6_168AEAF008D8_.wvu.PrintTitles" localSheetId="1" hidden="1">'РФС'!$4:$6</definedName>
    <definedName name="Z_13BB6071_EC0C_4361_ABE6_168AEAF008D8_.wvu.Rows" localSheetId="0" hidden="1">'ВВОД'!$46:$170</definedName>
    <definedName name="Z_13BB6071_EC0C_4361_ABE6_168AEAF008D8_.wvu.Rows" localSheetId="1" hidden="1">'РФС'!$94:$167</definedName>
    <definedName name="Z_2CF4B078_A840_40F1_8A45_5430FFE26DE9_.wvu.Cols" localSheetId="0" hidden="1">'ВВОД'!#REF!,'ВВОД'!#REF!,'ВВОД'!#REF!,'ВВОД'!#REF!,'ВВОД'!#REF!,'ВВОД'!#REF!,'ВВОД'!#REF!,'ВВОД'!#REF!,'ВВОД'!#REF!,'ВВОД'!#REF!,'ВВОД'!#REF!,'ВВОД'!#REF!</definedName>
    <definedName name="Z_2CF4B078_A840_40F1_8A45_5430FFE26DE9_.wvu.Cols" localSheetId="1" hidden="1">'РФС'!#REF!,'РФС'!#REF!,'РФС'!#REF!,'РФС'!#REF!,'РФС'!#REF!,'РФС'!#REF!,'РФС'!#REF!,'РФС'!#REF!,'РФС'!#REF!,'РФС'!#REF!,'РФС'!#REF!,'РФС'!#REF!</definedName>
    <definedName name="Z_2CF4B078_A840_40F1_8A45_5430FFE26DE9_.wvu.PrintArea" localSheetId="0" hidden="1">'ВВОД'!$A$1:$C$45</definedName>
    <definedName name="Z_2CF4B078_A840_40F1_8A45_5430FFE26DE9_.wvu.PrintArea" localSheetId="1" hidden="1">'РФС'!$A$1:$B$93</definedName>
    <definedName name="Z_2CF4B078_A840_40F1_8A45_5430FFE26DE9_.wvu.PrintTitles" localSheetId="0" hidden="1">'ВВОД'!$7:$10</definedName>
    <definedName name="Z_2CF4B078_A840_40F1_8A45_5430FFE26DE9_.wvu.PrintTitles" localSheetId="1" hidden="1">'РФС'!$4:$6</definedName>
    <definedName name="Z_2CF4B078_A840_40F1_8A45_5430FFE26DE9_.wvu.Rows" localSheetId="0" hidden="1">'ВВОД'!$46:$170</definedName>
    <definedName name="Z_2CF4B078_A840_40F1_8A45_5430FFE26DE9_.wvu.Rows" localSheetId="1" hidden="1">'РФС'!$94:$167</definedName>
    <definedName name="Z_2D279D15_38D7_4E17_8A31_A794B00A1BE5_.wvu.Cols" localSheetId="0" hidden="1">'ВВОД'!#REF!,'ВВОД'!#REF!,'ВВОД'!#REF!,'ВВОД'!#REF!,'ВВОД'!#REF!,'ВВОД'!#REF!,'ВВОД'!#REF!,'ВВОД'!#REF!,'ВВОД'!#REF!,'ВВОД'!#REF!,'ВВОД'!#REF!,'ВВОД'!#REF!,'ВВОД'!#REF!</definedName>
    <definedName name="Z_2D279D15_38D7_4E17_8A31_A794B00A1BE5_.wvu.Cols" localSheetId="1" hidden="1">'РФС'!#REF!,'РФС'!#REF!,'РФС'!#REF!,'РФС'!#REF!,'РФС'!#REF!,'РФС'!#REF!,'РФС'!#REF!,'РФС'!#REF!,'РФС'!#REF!,'РФС'!#REF!,'РФС'!#REF!,'РФС'!#REF!,'РФС'!#REF!</definedName>
    <definedName name="Z_2D279D15_38D7_4E17_8A31_A794B00A1BE5_.wvu.PrintArea" localSheetId="0" hidden="1">'ВВОД'!$A$1:$C$45</definedName>
    <definedName name="Z_2D279D15_38D7_4E17_8A31_A794B00A1BE5_.wvu.PrintArea" localSheetId="1" hidden="1">'РФС'!$A$1:$B$93</definedName>
    <definedName name="Z_2D279D15_38D7_4E17_8A31_A794B00A1BE5_.wvu.PrintTitles" localSheetId="0" hidden="1">'ВВОД'!$7:$10</definedName>
    <definedName name="Z_2D279D15_38D7_4E17_8A31_A794B00A1BE5_.wvu.PrintTitles" localSheetId="1" hidden="1">'РФС'!$4:$6</definedName>
    <definedName name="Z_2D279D15_38D7_4E17_8A31_A794B00A1BE5_.wvu.Rows" localSheetId="0" hidden="1">'ВВОД'!$46:$170</definedName>
    <definedName name="Z_2D279D15_38D7_4E17_8A31_A794B00A1BE5_.wvu.Rows" localSheetId="1" hidden="1">'РФС'!$94:$167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353AB73D_F04D_48B8_A00C_2416586774EE_.wvu.Cols" localSheetId="0" hidden="1">'ВВОД'!#REF!,'ВВОД'!#REF!,'ВВОД'!#REF!,'ВВОД'!#REF!,'ВВОД'!#REF!,'ВВОД'!#REF!,'ВВОД'!#REF!,'ВВОД'!#REF!,'ВВОД'!#REF!,'ВВОД'!#REF!,'ВВОД'!#REF!,'ВВОД'!#REF!</definedName>
    <definedName name="Z_353AB73D_F04D_48B8_A00C_2416586774EE_.wvu.Cols" localSheetId="1" hidden="1">'РФС'!#REF!,'РФС'!#REF!,'РФС'!#REF!,'РФС'!#REF!,'РФС'!#REF!,'РФС'!#REF!,'РФС'!#REF!,'РФС'!#REF!,'РФС'!#REF!,'РФС'!#REF!,'РФС'!#REF!,'РФС'!#REF!</definedName>
    <definedName name="Z_353AB73D_F04D_48B8_A00C_2416586774EE_.wvu.PrintArea" localSheetId="0" hidden="1">'ВВОД'!$A$1:$C$45</definedName>
    <definedName name="Z_353AB73D_F04D_48B8_A00C_2416586774EE_.wvu.PrintArea" localSheetId="1" hidden="1">'РФС'!$A$1:$B$93</definedName>
    <definedName name="Z_353AB73D_F04D_48B8_A00C_2416586774EE_.wvu.PrintTitles" localSheetId="0" hidden="1">'ВВОД'!$7:$10</definedName>
    <definedName name="Z_353AB73D_F04D_48B8_A00C_2416586774EE_.wvu.PrintTitles" localSheetId="1" hidden="1">'РФС'!$4:$6</definedName>
    <definedName name="Z_353AB73D_F04D_48B8_A00C_2416586774EE_.wvu.Rows" localSheetId="0" hidden="1">'ВВОД'!$46:$170</definedName>
    <definedName name="Z_353AB73D_F04D_48B8_A00C_2416586774EE_.wvu.Rows" localSheetId="1" hidden="1">'РФС'!$94:$167</definedName>
    <definedName name="Z_676CA8E4_3889_4103_BB74_F004694DBBD8_.wvu.PrintArea" localSheetId="0" hidden="1">'ВВОД'!$A$1:$C$45</definedName>
    <definedName name="Z_676CA8E4_3889_4103_BB74_F004694DBBD8_.wvu.PrintArea" localSheetId="1" hidden="1">'РФС'!$A$1:$B$93</definedName>
    <definedName name="Z_676CA8E4_3889_4103_BB74_F004694DBBD8_.wvu.PrintTitles" localSheetId="0" hidden="1">'ВВОД'!$A:$B,'ВВОД'!$7:$10</definedName>
    <definedName name="Z_676CA8E4_3889_4103_BB74_F004694DBBD8_.wvu.PrintTitles" localSheetId="1" hidden="1">'РФС'!$A:$B,'РФС'!$4:$6</definedName>
    <definedName name="Z_AE0082BD_110B_4449_8CE6_3CE7267330A7_.wvu.Cols" localSheetId="0" hidden="1">'ВВОД'!#REF!</definedName>
    <definedName name="Z_AE0082BD_110B_4449_8CE6_3CE7267330A7_.wvu.Cols" localSheetId="1" hidden="1">'РФС'!#REF!</definedName>
    <definedName name="Z_B0884D76_9008_4B15_B9D8_263405B5B2D8_.wvu.Cols" localSheetId="0" hidden="1">'ВВОД'!#REF!,'ВВОД'!#REF!,'ВВОД'!#REF!,'ВВОД'!#REF!,'ВВОД'!#REF!,'ВВОД'!#REF!,'ВВОД'!#REF!,'ВВОД'!#REF!,'ВВОД'!#REF!,'ВВОД'!#REF!,'ВВОД'!#REF!,'ВВОД'!#REF!,'ВВОД'!#REF!</definedName>
    <definedName name="Z_B0884D76_9008_4B15_B9D8_263405B5B2D8_.wvu.Cols" localSheetId="1" hidden="1">'РФС'!#REF!,'РФС'!#REF!,'РФС'!#REF!,'РФС'!#REF!,'РФС'!#REF!,'РФС'!#REF!,'РФС'!#REF!,'РФС'!#REF!,'РФС'!#REF!,'РФС'!#REF!,'РФС'!#REF!,'РФС'!#REF!,'РФС'!#REF!</definedName>
    <definedName name="Z_B0884D76_9008_4B15_B9D8_263405B5B2D8_.wvu.PrintArea" localSheetId="0" hidden="1">'ВВОД'!$A$1:$C$45</definedName>
    <definedName name="Z_B0884D76_9008_4B15_B9D8_263405B5B2D8_.wvu.PrintArea" localSheetId="1" hidden="1">'РФС'!$A$1:$B$93</definedName>
    <definedName name="Z_B0884D76_9008_4B15_B9D8_263405B5B2D8_.wvu.PrintTitles" localSheetId="0" hidden="1">'ВВОД'!$7:$10</definedName>
    <definedName name="Z_B0884D76_9008_4B15_B9D8_263405B5B2D8_.wvu.PrintTitles" localSheetId="1" hidden="1">'РФС'!$4:$6</definedName>
    <definedName name="Z_B0884D76_9008_4B15_B9D8_263405B5B2D8_.wvu.Rows" localSheetId="0" hidden="1">'ВВОД'!$46:$170</definedName>
    <definedName name="Z_B0884D76_9008_4B15_B9D8_263405B5B2D8_.wvu.Rows" localSheetId="1" hidden="1">'РФС'!$94:$167</definedName>
    <definedName name="Z_C90BF368_7705_4270_A6F5_58D1646B8C92_.wvu.Cols" localSheetId="0" hidden="1">'ВВОД'!#REF!,'ВВОД'!#REF!,'ВВОД'!#REF!,'ВВОД'!#REF!,'ВВОД'!#REF!,'ВВОД'!#REF!,'ВВОД'!#REF!,'ВВОД'!#REF!,'ВВОД'!#REF!,'ВВОД'!#REF!,'ВВОД'!#REF!,'ВВОД'!#REF!</definedName>
    <definedName name="Z_C90BF368_7705_4270_A6F5_58D1646B8C92_.wvu.Cols" localSheetId="1" hidden="1">'РФС'!#REF!,'РФС'!#REF!,'РФС'!#REF!,'РФС'!#REF!,'РФС'!#REF!,'РФС'!#REF!,'РФС'!#REF!,'РФС'!#REF!,'РФС'!#REF!,'РФС'!#REF!,'РФС'!#REF!,'РФС'!#REF!</definedName>
    <definedName name="Z_C90BF368_7705_4270_A6F5_58D1646B8C92_.wvu.PrintArea" localSheetId="0" hidden="1">'ВВОД'!$A$1:$C$45</definedName>
    <definedName name="Z_C90BF368_7705_4270_A6F5_58D1646B8C92_.wvu.PrintArea" localSheetId="1" hidden="1">'РФС'!$A$1:$B$93</definedName>
    <definedName name="Z_C90BF368_7705_4270_A6F5_58D1646B8C92_.wvu.PrintTitles" localSheetId="0" hidden="1">'ВВОД'!$7:$10</definedName>
    <definedName name="Z_C90BF368_7705_4270_A6F5_58D1646B8C92_.wvu.PrintTitles" localSheetId="1" hidden="1">'РФС'!$4:$6</definedName>
    <definedName name="Z_C90BF368_7705_4270_A6F5_58D1646B8C92_.wvu.Rows" localSheetId="0" hidden="1">'ВВОД'!$46:$170</definedName>
    <definedName name="Z_C90BF368_7705_4270_A6F5_58D1646B8C92_.wvu.Rows" localSheetId="1" hidden="1">'РФС'!$94:$167</definedName>
    <definedName name="Z_D1225605_88AC_41F2_AEBF_01216A1D2897_.wvu.Cols" localSheetId="0" hidden="1">'ВВОД'!#REF!,'ВВОД'!#REF!,'ВВОД'!#REF!,'ВВОД'!#REF!,'ВВОД'!#REF!,'ВВОД'!#REF!,'ВВОД'!#REF!,'ВВОД'!#REF!,'ВВОД'!#REF!,'ВВОД'!#REF!,'ВВОД'!#REF!,'ВВОД'!#REF!,'ВВОД'!#REF!</definedName>
    <definedName name="Z_D1225605_88AC_41F2_AEBF_01216A1D2897_.wvu.Cols" localSheetId="1" hidden="1">'РФС'!#REF!,'РФС'!#REF!,'РФС'!#REF!,'РФС'!#REF!,'РФС'!#REF!,'РФС'!#REF!,'РФС'!#REF!,'РФС'!#REF!,'РФС'!#REF!,'РФС'!#REF!,'РФС'!#REF!,'РФС'!#REF!,'РФС'!#REF!</definedName>
    <definedName name="Z_D1225605_88AC_41F2_AEBF_01216A1D2897_.wvu.PrintArea" localSheetId="0" hidden="1">'ВВОД'!$A$1:$C$45</definedName>
    <definedName name="Z_D1225605_88AC_41F2_AEBF_01216A1D2897_.wvu.PrintArea" localSheetId="1" hidden="1">'РФС'!$A$1:$B$93</definedName>
    <definedName name="Z_D1225605_88AC_41F2_AEBF_01216A1D2897_.wvu.PrintTitles" localSheetId="0" hidden="1">'ВВОД'!$7:$10</definedName>
    <definedName name="Z_D1225605_88AC_41F2_AEBF_01216A1D2897_.wvu.PrintTitles" localSheetId="1" hidden="1">'РФС'!$4:$6</definedName>
    <definedName name="Z_D1225605_88AC_41F2_AEBF_01216A1D2897_.wvu.Rows" localSheetId="0" hidden="1">'ВВОД'!$46:$170</definedName>
    <definedName name="Z_D1225605_88AC_41F2_AEBF_01216A1D2897_.wvu.Rows" localSheetId="1" hidden="1">'РФС'!$94:$167</definedName>
    <definedName name="амааа" hidden="1">{#N/A,#N/A,TRUE,"Лист1";#N/A,#N/A,TRUE,"Лист2";#N/A,#N/A,TRUE,"Лист3"}</definedName>
    <definedName name="ваавпапа" hidden="1">{#N/A,#N/A,TRUE,"Лист1";#N/A,#N/A,TRUE,"Лист2";#N/A,#N/A,TRUE,"Лист3"}</definedName>
    <definedName name="веввве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">'список'!$A$1:$A$24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">'список'!$A$26:$A$27</definedName>
    <definedName name="Доб.кв." hidden="1">#N/A</definedName>
    <definedName name="еее" hidden="1">{#N/A,#N/A,TRUE,"Лист1";#N/A,#N/A,TRUE,"Лист2";#N/A,#N/A,TRUE,"Лист3"}</definedName>
    <definedName name="ееее" hidden="1">{#N/A,#N/A,TRUE,"Лист1";#N/A,#N/A,TRUE,"Лист2";#N/A,#N/A,TRUE,"Лист3"}</definedName>
    <definedName name="ж" hidden="1">{#N/A,#N/A,TRUE,"Лист1";#N/A,#N/A,TRUE,"Лист2";#N/A,#N/A,TRUE,"Лист3"}</definedName>
    <definedName name="_xlnm.Print_Titles" localSheetId="0">'ВВОД'!$6:$7</definedName>
    <definedName name="индцкавг98" hidden="1">{#N/A,#N/A,TRUE,"Лист1";#N/A,#N/A,TRUE,"Лист2";#N/A,#N/A,TRUE,"Лист3"}</definedName>
    <definedName name="иппппртит" hidden="1">{#N/A,#N/A,TRUE,"Лист1";#N/A,#N/A,TRUE,"Лист2";#N/A,#N/A,TRUE,"Лист3"}</definedName>
    <definedName name="ййй" localSheetId="3" hidden="1">#REF!</definedName>
    <definedName name="ййй" localSheetId="5" hidden="1">#REF!</definedName>
    <definedName name="ййй" localSheetId="6" hidden="1">#REF!</definedName>
    <definedName name="ййй" localSheetId="7" hidden="1">#REF!</definedName>
    <definedName name="ййй" localSheetId="0" hidden="1">#REF!</definedName>
    <definedName name="ййй" localSheetId="1" hidden="1">#REF!</definedName>
    <definedName name="ййй" hidden="1">#REF!</definedName>
    <definedName name="ййц" localSheetId="3" hidden="1">#REF!</definedName>
    <definedName name="ййц" localSheetId="5" hidden="1">#REF!</definedName>
    <definedName name="ййц" localSheetId="6" hidden="1">#REF!</definedName>
    <definedName name="ййц" localSheetId="7" hidden="1">#REF!</definedName>
    <definedName name="ййц" localSheetId="0" hidden="1">#REF!</definedName>
    <definedName name="ййц" localSheetId="1" hidden="1">#REF!</definedName>
    <definedName name="ййц" hidden="1">#REF!</definedName>
    <definedName name="йцу" localSheetId="3" hidden="1">#REF!</definedName>
    <definedName name="йцу" localSheetId="5" hidden="1">#REF!</definedName>
    <definedName name="йцу" localSheetId="6" hidden="1">#REF!</definedName>
    <definedName name="йцу" localSheetId="7" hidden="1">#REF!</definedName>
    <definedName name="йцу" localSheetId="0" hidden="1">#REF!</definedName>
    <definedName name="йцу" localSheetId="1" hidden="1">#REF!</definedName>
    <definedName name="йцу" hidden="1">#REF!</definedName>
    <definedName name="ка" hidden="1">{#N/A,#N/A,TRUE,"Лист1";#N/A,#N/A,TRUE,"Лист2";#N/A,#N/A,TRUE,"Лист3"}</definedName>
    <definedName name="кео" localSheetId="3" hidden="1">'[2]Кедровский'!#REF!</definedName>
    <definedName name="кео" localSheetId="5" hidden="1">'[2]Кедровский'!#REF!</definedName>
    <definedName name="кео" localSheetId="6" hidden="1">'[2]Кедровский'!#REF!</definedName>
    <definedName name="кео" localSheetId="7" hidden="1">'[2]Кедровский'!#REF!</definedName>
    <definedName name="кео" localSheetId="0" hidden="1">'[2]Кедровский'!#REF!</definedName>
    <definedName name="кео" localSheetId="1" hidden="1">'[2]Кедровский'!#REF!</definedName>
    <definedName name="кео" hidden="1">'[2]Кедровский'!#REF!</definedName>
    <definedName name="кеппппппппппп" hidden="1">{#N/A,#N/A,TRUE,"Лист1";#N/A,#N/A,TRUE,"Лист2";#N/A,#N/A,TRUE,"Лист3"}</definedName>
    <definedName name="ккккккккккк" hidden="1">{#N/A,#N/A,TRUE,"Лист1";#N/A,#N/A,TRUE,"Лист2";#N/A,#N/A,TRUE,"Лист3"}</definedName>
    <definedName name="кпрп" localSheetId="3" hidden="1">'[2]Кедровский'!#REF!</definedName>
    <definedName name="кпрп" localSheetId="5" hidden="1">'[2]Кедровский'!#REF!</definedName>
    <definedName name="кпрп" localSheetId="6" hidden="1">'[2]Кедровский'!#REF!</definedName>
    <definedName name="кпрп" localSheetId="7" hidden="1">'[2]Кедровский'!#REF!</definedName>
    <definedName name="кпрп" localSheetId="0" hidden="1">'[2]Кедровский'!#REF!</definedName>
    <definedName name="кпрп" localSheetId="1" hidden="1">'[2]Кедровский'!#REF!</definedName>
    <definedName name="кпрп" hidden="1">'[2]Кедровский'!#REF!</definedName>
    <definedName name="мама" hidden="1">{#N/A,#N/A,TRUE,"Лист1";#N/A,#N/A,TRUE,"Лист2";#N/A,#N/A,TRUE,"Лист3"}</definedName>
    <definedName name="нгл" localSheetId="3" hidden="1">'[2]Кедровский'!#REF!</definedName>
    <definedName name="нгл" localSheetId="5" hidden="1">'[2]Кедровский'!#REF!</definedName>
    <definedName name="нгл" localSheetId="6" hidden="1">'[2]Кедровский'!#REF!</definedName>
    <definedName name="нгл" localSheetId="7" hidden="1">'[2]Кедровский'!#REF!</definedName>
    <definedName name="нгл" localSheetId="0" hidden="1">'[2]Кедровский'!#REF!</definedName>
    <definedName name="нгл" localSheetId="1" hidden="1">'[2]Кедровский'!#REF!</definedName>
    <definedName name="нгл" hidden="1">'[2]Кедровский'!#REF!</definedName>
    <definedName name="_xlnm.Print_Area" localSheetId="6">'3.3.ВФС'!$A$1:$CB$10</definedName>
    <definedName name="_xlnm.Print_Area" localSheetId="7">'3.4.ВФС'!$A$1:$N$8</definedName>
    <definedName name="_xlnm.Print_Area" localSheetId="0">'ВВОД'!$A$1:$F$173</definedName>
    <definedName name="_xlnm.Print_Area" localSheetId="1">'РФС'!$A$1:$M$170</definedName>
    <definedName name="П3.2" hidden="1">{#N/A,#N/A,TRUE,"Лист1";#N/A,#N/A,TRUE,"Лист2";#N/A,#N/A,TRUE,"Лист3"}</definedName>
    <definedName name="папа" hidden="1">{"konoplin - Личное представление",#N/A,TRUE,"ФинПлан_1кв";"konoplin - Личное представление",#N/A,TRUE,"ФинПлан_2кв"}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л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hidden="1">{"konoplin - Личное представление",#N/A,TRUE,"ФинПлан_1кв";"konoplin - Личное представление",#N/A,TRUE,"ФинПлан_2кв"}</definedName>
    <definedName name="цукц" localSheetId="3" hidden="1">'[2]Кедровский'!#REF!</definedName>
    <definedName name="цукц" localSheetId="5" hidden="1">'[2]Кедровский'!#REF!</definedName>
    <definedName name="цукц" localSheetId="6" hidden="1">'[2]Кедровский'!#REF!</definedName>
    <definedName name="цукц" localSheetId="7" hidden="1">'[2]Кедровский'!#REF!</definedName>
    <definedName name="цукц" localSheetId="0" hidden="1">'[2]Кедровский'!#REF!</definedName>
    <definedName name="цукц" localSheetId="1" hidden="1">'[2]Кедровский'!#REF!</definedName>
    <definedName name="цукц" hidden="1">'[2]Кедровский'!#REF!</definedName>
    <definedName name="цуцу" hidden="1">{#N/A,#N/A,TRUE,"Лист1";#N/A,#N/A,TRUE,"Лист2";#N/A,#N/A,TRUE,"Лист3"}</definedName>
    <definedName name="ццц" hidden="1">{#N/A,#N/A,TRUE,"Лист1";#N/A,#N/A,TRUE,"Лист2";#N/A,#N/A,TRUE,"Лист3"}</definedName>
    <definedName name="ывавап" hidden="1">{#N/A,#N/A,TRUE,"Лист1";#N/A,#N/A,TRUE,"Лист2";#N/A,#N/A,TRUE,"Лист3"}</definedName>
    <definedName name="ывывы" hidden="1">{#N/A,#N/A,TRUE,"Лист1";#N/A,#N/A,TRUE,"Лист2";#N/A,#N/A,TRUE,"Лист3"}</definedName>
    <definedName name="ыуаы" hidden="1">{#N/A,#N/A,TRUE,"Лист1";#N/A,#N/A,TRUE,"Лист2";#N/A,#N/A,TRUE,"Лист3"}</definedName>
    <definedName name="яЯяяя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<sst xmlns="http://schemas.openxmlformats.org/spreadsheetml/2006/main" count="673" uniqueCount="247">
  <si>
    <t>Сайт</t>
  </si>
  <si>
    <t>ФИО Руководителя</t>
  </si>
  <si>
    <t>№ п/п</t>
  </si>
  <si>
    <t>заслуж.</t>
  </si>
  <si>
    <t>Судьи</t>
  </si>
  <si>
    <t>Прочие</t>
  </si>
  <si>
    <t>Операц-е</t>
  </si>
  <si>
    <t>Соревнования</t>
  </si>
  <si>
    <t>Контакты</t>
  </si>
  <si>
    <t>Показатель</t>
  </si>
  <si>
    <t>Ед.изм.</t>
  </si>
  <si>
    <t>Значение</t>
  </si>
  <si>
    <t>Регион/субъект РФ</t>
  </si>
  <si>
    <t>чел.</t>
  </si>
  <si>
    <t>шт.</t>
  </si>
  <si>
    <t>ДОХОДЫ / ПОСТУПЛЕНИЯ - ВСЕГО</t>
  </si>
  <si>
    <t>тыс. руб.</t>
  </si>
  <si>
    <t>РАСХОДЫ / ВЫПЛАТЫ - ВСЕГО</t>
  </si>
  <si>
    <t>Операционные расходы</t>
  </si>
  <si>
    <t>ВВОД ДАННЫХ</t>
  </si>
  <si>
    <t>2017 год</t>
  </si>
  <si>
    <t>1. ПАСПОРТ</t>
  </si>
  <si>
    <t>Телефон Руководителя</t>
  </si>
  <si>
    <t>Федеральный бюджет</t>
  </si>
  <si>
    <t>Региональный бюджет</t>
  </si>
  <si>
    <t>Заслуженный тренер</t>
  </si>
  <si>
    <t>Тренер высшей кат.</t>
  </si>
  <si>
    <t>Тренеры без кат.</t>
  </si>
  <si>
    <t>Юный судья</t>
  </si>
  <si>
    <t>школах</t>
  </si>
  <si>
    <t>училищах</t>
  </si>
  <si>
    <t>ВУЗах</t>
  </si>
  <si>
    <t>Количество занимающихся всего</t>
  </si>
  <si>
    <t>Меньше 11 лет</t>
  </si>
  <si>
    <t>11-12 лет</t>
  </si>
  <si>
    <t>13-14 лет</t>
  </si>
  <si>
    <t>15-16 лет</t>
  </si>
  <si>
    <t>17-18 лет</t>
  </si>
  <si>
    <t>19-20 лет</t>
  </si>
  <si>
    <t>До 23 лет</t>
  </si>
  <si>
    <t>Взрослые</t>
  </si>
  <si>
    <t>Спортшколы</t>
  </si>
  <si>
    <t>Клубы</t>
  </si>
  <si>
    <t>День рождения Руководителя</t>
  </si>
  <si>
    <t>Сокращенное наименование Федерации</t>
  </si>
  <si>
    <t>Юридический адрес (с индексом)</t>
  </si>
  <si>
    <t>Фактический адрес (с индексом)</t>
  </si>
  <si>
    <t>ИНН Федерации</t>
  </si>
  <si>
    <t>ОГРН Федерации</t>
  </si>
  <si>
    <t>Дата регистрации Федерации</t>
  </si>
  <si>
    <t>ФИО контактного лица Федерации</t>
  </si>
  <si>
    <t>Тренеры 1 кат.</t>
  </si>
  <si>
    <t>Тренеры 2 кат.</t>
  </si>
  <si>
    <t>1 кат.</t>
  </si>
  <si>
    <t>2 кат.</t>
  </si>
  <si>
    <t>3 кат.</t>
  </si>
  <si>
    <t>Прочие спортивно-массовые мероприятия</t>
  </si>
  <si>
    <t>мужчины</t>
  </si>
  <si>
    <t>женщины</t>
  </si>
  <si>
    <t>до 23 лет</t>
  </si>
  <si>
    <t>Всего</t>
  </si>
  <si>
    <t>Всероссийская</t>
  </si>
  <si>
    <t>Полное наименование Федерации</t>
  </si>
  <si>
    <t>Телефон</t>
  </si>
  <si>
    <t>Электронная почта</t>
  </si>
  <si>
    <t>В том числе работающие  с детьми 8-10 лет</t>
  </si>
  <si>
    <t>Международная</t>
  </si>
  <si>
    <t>Школах</t>
  </si>
  <si>
    <t>Училищах</t>
  </si>
  <si>
    <t>Прочих объектах</t>
  </si>
  <si>
    <t>Региональные</t>
  </si>
  <si>
    <t>Федерального округа</t>
  </si>
  <si>
    <t>Международные</t>
  </si>
  <si>
    <t>ОСТАТОК ДЕНЕЖНЫХ СРЕДСТВ
НА НАЧАЛО ПЕРИОДА</t>
  </si>
  <si>
    <t>Дата окончания текущего срока
государственной аккредитации Федерации</t>
  </si>
  <si>
    <t>Общее количество школ в регионе,
в том числе:</t>
  </si>
  <si>
    <t>Наименование должности руководителя
Федерации, действующего без доверенности</t>
  </si>
  <si>
    <t>Проведено за год всего,
в том числе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</si>
  <si>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</si>
  <si>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</si>
  <si>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</si>
  <si>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</si>
  <si>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</si>
  <si>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</si>
  <si>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</si>
  <si>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</si>
  <si>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</si>
  <si>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</si>
  <si>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</si>
  <si>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</si>
  <si>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</si>
  <si>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</si>
  <si>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</si>
  <si>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</si>
  <si>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</si>
  <si>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</si>
  <si>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</si>
  <si>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</si>
  <si>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</si>
  <si>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2039 год</t>
  </si>
  <si>
    <t>2040 год</t>
  </si>
  <si>
    <t>Женщины
в т.ч. по возрастным группам</t>
  </si>
  <si>
    <t>Мужчины
в т.ч. по возрастным группам</t>
  </si>
  <si>
    <t>Общая численность
в т.ч по категориям</t>
  </si>
  <si>
    <t>Общая численность
в т.ч по категориям:</t>
  </si>
  <si>
    <t>Общее количество залов,
в том числе:</t>
  </si>
  <si>
    <t>Специальные спортзалы
при спорт.школах</t>
  </si>
  <si>
    <t>Спортзалы в прочих
помещениях при клубах</t>
  </si>
  <si>
    <t>Спортзалы использ.
под борьбу Самбо при:</t>
  </si>
  <si>
    <t>лорлорл</t>
  </si>
  <si>
    <t>Телефон
Руководителя</t>
  </si>
  <si>
    <t>ФИО
Руководителя</t>
  </si>
  <si>
    <t>Фактический
адрес</t>
  </si>
  <si>
    <t>Наименование
РФС</t>
  </si>
  <si>
    <t>рпорпо</t>
  </si>
  <si>
    <t>&lt; 11 лет</t>
  </si>
  <si>
    <t>всеросс.</t>
  </si>
  <si>
    <t>ВСЕГО, в т.ч.</t>
  </si>
  <si>
    <t>Спортсмены</t>
  </si>
  <si>
    <t>Трененры</t>
  </si>
  <si>
    <t>высш.
кат.</t>
  </si>
  <si>
    <t>ВУЗАХ</t>
  </si>
  <si>
    <t>проч.
объект.</t>
  </si>
  <si>
    <t>меж-
дунар.</t>
  </si>
  <si>
    <t>Соревно-
вания</t>
  </si>
  <si>
    <t>Федер.
Бюджет</t>
  </si>
  <si>
    <t>Регион.
Бюджет</t>
  </si>
  <si>
    <t>Общее количество школ в регионе, шт.
в том числе:</t>
  </si>
  <si>
    <t xml:space="preserve"> </t>
  </si>
  <si>
    <t>Дата, с которой Самбо уверждено в регионе как базовый вид спорта</t>
  </si>
  <si>
    <t xml:space="preserve">Наименование должности руководителя
Федерации, действующего без доверенности
</t>
  </si>
  <si>
    <t>В том числе работающие  с детьми 7-10 лет</t>
  </si>
  <si>
    <t>Спортивное Самбо всего</t>
  </si>
  <si>
    <t>Количество мероприятий, шт.</t>
  </si>
  <si>
    <t>Количество участников, чел.</t>
  </si>
  <si>
    <t>Количество призеров, чел.</t>
  </si>
  <si>
    <t>Первенства и чемпионаты России</t>
  </si>
  <si>
    <t>Боевое Самбо (мужчины, взрослые)</t>
  </si>
  <si>
    <t>Количество тренеров всего
на отчетную дату</t>
  </si>
  <si>
    <t>Прошли обучение и повышение квалификации за год всего,
в том числе:</t>
  </si>
  <si>
    <t>Количество судей всего
на отчетную дату</t>
  </si>
  <si>
    <t>Прошли обучение и переаттестацию за год всего,
в том числе:</t>
  </si>
  <si>
    <t>Членские взносы</t>
  </si>
  <si>
    <t>4. ЭКОНОМИКА И ФИНАНСЫ</t>
  </si>
  <si>
    <t>3.4.2. СУДЬИ</t>
  </si>
  <si>
    <t>3.4.1. ТРЕНЕРЫ</t>
  </si>
  <si>
    <t>3.4. ОБУЧЕНИЕ, ПОВЫШЕНИЕ КВАЛИФИКАЦИИ
СУДЕЙ И ТРЕНЕРОВ</t>
  </si>
  <si>
    <t>3.3. СОРЕВНОВАНИЯ И СПОРТИВНО-
МАССОВЫЕ МЕРОПРИЯТИЯ</t>
  </si>
  <si>
    <t>3.2. ЗАЛЫ, ОБОРУДОВАННЫЕ ПОД САМБО</t>
  </si>
  <si>
    <t>3.1.4. СУДЕЙСКИЙ СОСТАВ</t>
  </si>
  <si>
    <t>3.1.3. ТРЕНЕРСКИЙ СОСТАВ</t>
  </si>
  <si>
    <t>3.1.2. ИНФОРМАЦИЯ О СПОРТСМЕНАХ</t>
  </si>
  <si>
    <t>3.1. ЧЛЕНЫ РФС</t>
  </si>
  <si>
    <t>3. ОСНОВНЫЕ ПОКАЗАТЕЛИ</t>
  </si>
  <si>
    <t>2. ПРОЕКТ "САМБО В ШКОЛЕ"</t>
  </si>
  <si>
    <t>Количество школ,
участвующих в проекте</t>
  </si>
  <si>
    <t>Количество детей,
занимающихся в школе</t>
  </si>
  <si>
    <t>3й урок физкультуры</t>
  </si>
  <si>
    <t>Дополнительное
образование</t>
  </si>
  <si>
    <t>Спортивное самбо</t>
  </si>
  <si>
    <t>Боевое самбо</t>
  </si>
  <si>
    <t>Внебюджетные поступления</t>
  </si>
  <si>
    <t>Федерального округа,
в том числе по возр.категориям</t>
  </si>
  <si>
    <t>Утверждено ли Самбо в регионе как базовый вид спорта</t>
  </si>
  <si>
    <t>3.1.1. ИНФОРМАЦИЯ О СПОРТСМЕНАХ</t>
  </si>
  <si>
    <t>3.1.2. ТРЕНЕРСКИЙ СОСТАВ</t>
  </si>
  <si>
    <t>3.1.3. СУДЬИ</t>
  </si>
  <si>
    <t>Членские
взносы</t>
  </si>
  <si>
    <t>Внебюдж. поступл-я</t>
  </si>
  <si>
    <t>юный
судья</t>
  </si>
  <si>
    <t>б/кат.</t>
  </si>
  <si>
    <t>Количество
участников
всего</t>
  </si>
  <si>
    <t>Количество
призеров
всего</t>
  </si>
  <si>
    <t>21-23 лет</t>
  </si>
  <si>
    <t>Спортивное
самбо
всего</t>
  </si>
  <si>
    <t>Численность
спортсменов
всего</t>
  </si>
  <si>
    <t>Спортивное самбо
мужчины</t>
  </si>
  <si>
    <t>Спортивное
самбо
женщины</t>
  </si>
  <si>
    <t>Боевое самбо
мужчины
(взрослые)</t>
  </si>
  <si>
    <t>Спортивное
самбо
мужчины</t>
  </si>
  <si>
    <t>Прочие спортивно-массовые
мероприятия</t>
  </si>
  <si>
    <t>Численность
тренеров
всего</t>
  </si>
  <si>
    <t>Численность
судий
всего</t>
  </si>
  <si>
    <t xml:space="preserve"> в т.ч. мужчины спортивное самбо по возрастным категориям</t>
  </si>
  <si>
    <t>в т.ч. женщины спортивное самбо по возрастным категориям</t>
  </si>
  <si>
    <t xml:space="preserve"> в т.ч. мужчины спорт.самбо по возрастным категориям</t>
  </si>
  <si>
    <t>в т.ч. женщины спорт.самбо по возрастным категориям</t>
  </si>
  <si>
    <t>Дата, с которой Самбо
утверждено в регионе 
как базовый вид спорта</t>
  </si>
  <si>
    <t>3-й урок физкультуры</t>
  </si>
  <si>
    <t>3.1.1. ШТАТНАЯ ЧИСЛЕННОСТЬ</t>
  </si>
  <si>
    <t>Спортивное Самбо - количество занимающихся всего, в т.ч.:</t>
  </si>
  <si>
    <t>Боевое Самбо - количество занимающихся (мужчины, взрослые) всего</t>
  </si>
  <si>
    <t>ОСТАТОК ДЕНЕЖНЫХ СРЕДСТВ НА
КОНЕЦ ПЕРИОДА</t>
  </si>
  <si>
    <t>ФИО контакт. лица РФС</t>
  </si>
  <si>
    <t>Эл.почта</t>
  </si>
  <si>
    <t>Возрастные категории</t>
  </si>
  <si>
    <t>Категория</t>
  </si>
  <si>
    <t>Судьи всего
в том числе</t>
  </si>
  <si>
    <t>Тренеры всего
в том числе</t>
  </si>
  <si>
    <t>Количество
участников
- всего, чел.</t>
  </si>
  <si>
    <t>Количество
призеров
- всего, чел.</t>
  </si>
  <si>
    <t>Боевое
самбо</t>
  </si>
  <si>
    <t>Значение,
тыс.руб.</t>
  </si>
  <si>
    <t>Количество детей,
занимающихся в школе, чел. - всего
в том числе</t>
  </si>
  <si>
    <t>Количество школ, 
участвующих в проекте, шт.</t>
  </si>
  <si>
    <t>3й урок физкультуры, чел.</t>
  </si>
  <si>
    <t>Дополнительное
образование, чел.</t>
  </si>
  <si>
    <t>Численность,
чел.</t>
  </si>
  <si>
    <t>Количество
занимающихся
всего,
чел.</t>
  </si>
  <si>
    <t>в том числе, чел.</t>
  </si>
  <si>
    <t>Значение,
шт.</t>
  </si>
  <si>
    <t>Численность
на отчетную
дату,
чел.</t>
  </si>
  <si>
    <t>Прошли
обучение и повышение
квалиф.
за год, чел.</t>
  </si>
  <si>
    <t>Показатель и возрастные категории</t>
  </si>
  <si>
    <t>Количество
мероприятий,
шт.</t>
  </si>
  <si>
    <t>дд</t>
  </si>
  <si>
    <t>Спортзалы
в прочих
помещениях
при клубах</t>
  </si>
  <si>
    <t>Спец.
спортзалы
при спорт.
школах</t>
  </si>
  <si>
    <t>Количество школ,
участвующих в проекте,
шт.</t>
  </si>
  <si>
    <t>Количество детей,
занимающихся в школе - всего,
чел.</t>
  </si>
  <si>
    <t>Численность
Федерации
в штате,
чел.</t>
  </si>
  <si>
    <t>Спортсмены, чел.</t>
  </si>
  <si>
    <t>Тренерский состав, чел.</t>
  </si>
  <si>
    <t>Судьи, чел.</t>
  </si>
  <si>
    <t>Всего
залов,
шт.</t>
  </si>
  <si>
    <t>в том числе, шт.</t>
  </si>
  <si>
    <t>Проведено
за год
всего,
шт.</t>
  </si>
  <si>
    <t>Количество
участников
всего,
чел.</t>
  </si>
  <si>
    <t>Количество
призеров
всего,
чел.</t>
  </si>
  <si>
    <t>Количество тренеров
на отчетную дату, чел.</t>
  </si>
  <si>
    <t xml:space="preserve"> Обучение и повышение квалификации тренеров за год, чел.</t>
  </si>
  <si>
    <t>Количество судей
на отчетную дату, чел.</t>
  </si>
  <si>
    <t>Обучение и переаттестация судий
за год, чел.</t>
  </si>
  <si>
    <t>Остаток ДС
на начало,
тыс.руб.</t>
  </si>
  <si>
    <t>Доходы, тыс.руб.</t>
  </si>
  <si>
    <t>Расходы, тыс.руб.</t>
  </si>
  <si>
    <t>Остаток ДС
на конец,
тыс.руб.</t>
  </si>
  <si>
    <t>Да</t>
  </si>
  <si>
    <t>Нет</t>
  </si>
  <si>
    <t>Отчетный период</t>
  </si>
  <si>
    <t>При заполнении обратите внимание на всплывающие подсказки (появляются при наведении мышки на показатель)</t>
  </si>
  <si>
    <t>!!!</t>
  </si>
  <si>
    <t>Численность
ВСЕГО,
чел.</t>
  </si>
  <si>
    <t>Заполните, пожайлуйста, только ячейки с голубой заливкой</t>
  </si>
  <si>
    <t>Члены Федерации в штате</t>
  </si>
  <si>
    <t>Первенства и чемпионаты России
в том числе по возр.категориям</t>
  </si>
  <si>
    <t>Утверждено ли Самбо
в регионе
как базовый вид спорта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</si>
</sst>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2" tint="-0.8999800086021423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9" applyNumberFormat="0" applyFill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8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vertical="center" wrapText="1"/>
      <protection/>
    </xf>
    <xf numFmtId="0" fontId="12" fillId="0" borderId="0" xfId="52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3" fontId="12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28" fillId="0" borderId="0" xfId="52" applyFont="1" applyFill="1" applyAlignment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center" vertical="center"/>
      <protection/>
    </xf>
    <xf numFmtId="0" fontId="12" fillId="0" borderId="10" xfId="60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Alignment="1">
      <alignment horizontal="center" wrapText="1"/>
      <protection/>
    </xf>
    <xf numFmtId="0" fontId="28" fillId="0" borderId="0" xfId="52" applyFont="1" applyFill="1" applyAlignment="1">
      <alignment horizont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3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Fill="1" applyAlignment="1">
      <alignment wrapText="1"/>
      <protection/>
    </xf>
    <xf numFmtId="0" fontId="28" fillId="0" borderId="0" xfId="52" applyFont="1" applyFill="1" applyAlignment="1">
      <alignment wrapText="1"/>
      <protection/>
    </xf>
    <xf numFmtId="0" fontId="1" fillId="0" borderId="10" xfId="52" applyFont="1" applyFill="1" applyBorder="1" applyAlignment="1">
      <alignment horizontal="left" vertical="center" wrapText="1" indent="2"/>
      <protection/>
    </xf>
    <xf numFmtId="0" fontId="1" fillId="0" borderId="0" xfId="52" applyFont="1" applyFill="1" applyBorder="1" applyAlignment="1">
      <alignment wrapText="1"/>
      <protection/>
    </xf>
    <xf numFmtId="0" fontId="28" fillId="0" borderId="0" xfId="52" applyFont="1" applyFill="1" applyBorder="1" applyAlignment="1">
      <alignment wrapText="1"/>
      <protection/>
    </xf>
    <xf numFmtId="0" fontId="1" fillId="0" borderId="0" xfId="52" applyFont="1" applyFill="1" applyAlignment="1">
      <alignment vertical="center" wrapText="1"/>
      <protection/>
    </xf>
    <xf numFmtId="0" fontId="28" fillId="0" borderId="0" xfId="52" applyFont="1" applyFill="1" applyAlignment="1">
      <alignment vertical="center" wrapText="1"/>
      <protection/>
    </xf>
    <xf numFmtId="0" fontId="1" fillId="0" borderId="10" xfId="52" applyFont="1" applyFill="1" applyBorder="1" applyAlignment="1">
      <alignment horizontal="left" vertical="center" wrapText="1" indent="4"/>
      <protection/>
    </xf>
    <xf numFmtId="0" fontId="1" fillId="0" borderId="10" xfId="52" applyFont="1" applyFill="1" applyBorder="1" applyAlignment="1">
      <alignment horizontal="left" vertical="center" wrapText="1" indent="3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left" vertical="center" wrapText="1" indent="2"/>
      <protection/>
    </xf>
    <xf numFmtId="3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left" vertical="center" wrapText="1" indent="2"/>
      <protection/>
    </xf>
    <xf numFmtId="3" fontId="1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0" borderId="0" xfId="52" applyNumberFormat="1" applyFont="1" applyFill="1" applyBorder="1" applyAlignment="1" applyProtection="1">
      <alignment horizontal="center" vertical="center" wrapText="1"/>
      <protection/>
    </xf>
    <xf numFmtId="0" fontId="12" fillId="33" borderId="10" xfId="52" applyFont="1" applyFill="1" applyBorder="1" applyAlignment="1" applyProtection="1">
      <alignment horizontal="left" vertical="center" wrapText="1"/>
      <protection/>
    </xf>
    <xf numFmtId="3" fontId="2" fillId="2" borderId="10" xfId="52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/>
    </xf>
    <xf numFmtId="0" fontId="12" fillId="35" borderId="10" xfId="52" applyFont="1" applyFill="1" applyBorder="1" applyAlignment="1" applyProtection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 indent="2"/>
      <protection/>
    </xf>
    <xf numFmtId="0" fontId="0" fillId="0" borderId="0" xfId="0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35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left" vertical="center" wrapText="1" indent="1"/>
      <protection/>
    </xf>
    <xf numFmtId="0" fontId="1" fillId="0" borderId="10" xfId="52" applyFont="1" applyFill="1" applyBorder="1" applyAlignment="1">
      <alignment horizontal="left" vertical="center" wrapText="1" indent="1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0" borderId="0" xfId="52" applyFont="1" applyFill="1" applyBorder="1" applyAlignment="1">
      <alignment vertical="center" wrapText="1"/>
      <protection/>
    </xf>
    <xf numFmtId="0" fontId="28" fillId="0" borderId="0" xfId="52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left" vertical="center"/>
    </xf>
    <xf numFmtId="0" fontId="2" fillId="0" borderId="10" xfId="52" applyFont="1" applyFill="1" applyBorder="1" applyAlignment="1">
      <alignment horizontal="left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2"/>
    </xf>
    <xf numFmtId="0" fontId="2" fillId="0" borderId="10" xfId="52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2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4" fontId="1" fillId="2" borderId="10" xfId="52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42" fillId="2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Alignment="1" applyProtection="1">
      <alignment horizontal="center" vertical="center" wrapText="1"/>
      <protection/>
    </xf>
    <xf numFmtId="0" fontId="1" fillId="0" borderId="0" xfId="52" applyFont="1" applyFill="1" applyAlignment="1" applyProtection="1">
      <alignment horizontal="center" wrapText="1"/>
      <protection/>
    </xf>
    <xf numFmtId="0" fontId="1" fillId="0" borderId="10" xfId="52" applyFont="1" applyBorder="1" applyAlignment="1" applyProtection="1">
      <alignment horizontal="center" vertical="center" wrapText="1"/>
      <protection/>
    </xf>
    <xf numFmtId="0" fontId="1" fillId="33" borderId="10" xfId="52" applyFont="1" applyFill="1" applyBorder="1" applyAlignment="1" applyProtection="1">
      <alignment horizontal="center" vertical="center" wrapText="1"/>
      <protection/>
    </xf>
    <xf numFmtId="3" fontId="1" fillId="33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wrapText="1"/>
      <protection/>
    </xf>
    <xf numFmtId="3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 indent="2"/>
      <protection/>
    </xf>
    <xf numFmtId="0" fontId="1" fillId="0" borderId="11" xfId="52" applyFont="1" applyFill="1" applyBorder="1" applyAlignment="1" applyProtection="1">
      <alignment horizontal="center" vertical="center" wrapText="1"/>
      <protection/>
    </xf>
    <xf numFmtId="0" fontId="1" fillId="0" borderId="11" xfId="52" applyFont="1" applyFill="1" applyBorder="1" applyAlignment="1" applyProtection="1">
      <alignment horizontal="left" vertical="center" wrapText="1" indent="2"/>
      <protection/>
    </xf>
    <xf numFmtId="3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Border="1" applyAlignment="1" applyProtection="1">
      <alignment wrapText="1"/>
      <protection/>
    </xf>
    <xf numFmtId="0" fontId="1" fillId="0" borderId="10" xfId="52" applyFont="1" applyBorder="1" applyAlignment="1" applyProtection="1">
      <alignment horizontal="left" vertical="center" wrapText="1"/>
      <protection/>
    </xf>
    <xf numFmtId="0" fontId="1" fillId="0" borderId="10" xfId="52" applyFont="1" applyBorder="1" applyAlignment="1" applyProtection="1">
      <alignment horizontal="left" vertical="center" wrapText="1" indent="2"/>
      <protection/>
    </xf>
    <xf numFmtId="0" fontId="1" fillId="34" borderId="10" xfId="52" applyFont="1" applyFill="1" applyBorder="1" applyAlignment="1" applyProtection="1">
      <alignment horizontal="center" vertical="center" wrapText="1"/>
      <protection/>
    </xf>
    <xf numFmtId="3" fontId="1" fillId="34" borderId="10" xfId="52" applyNumberFormat="1" applyFont="1" applyFill="1" applyBorder="1" applyAlignment="1" applyProtection="1">
      <alignment horizontal="center" vertical="center" wrapText="1"/>
      <protection/>
    </xf>
    <xf numFmtId="0" fontId="1" fillId="35" borderId="10" xfId="52" applyFont="1" applyFill="1" applyBorder="1" applyAlignment="1" applyProtection="1">
      <alignment horizontal="center" vertical="center" wrapText="1"/>
      <protection/>
    </xf>
    <xf numFmtId="3" fontId="1" fillId="35" borderId="10" xfId="52" applyNumberFormat="1" applyFont="1" applyFill="1" applyBorder="1" applyAlignment="1" applyProtection="1">
      <alignment horizontal="center" vertical="center" wrapText="1"/>
      <protection/>
    </xf>
    <xf numFmtId="3" fontId="1" fillId="0" borderId="10" xfId="52" applyNumberFormat="1" applyFont="1" applyBorder="1" applyAlignment="1" applyProtection="1">
      <alignment horizontal="center" vertical="center" wrapText="1"/>
      <protection/>
    </xf>
    <xf numFmtId="0" fontId="1" fillId="0" borderId="10" xfId="52" applyFont="1" applyBorder="1" applyAlignment="1" applyProtection="1">
      <alignment horizontal="left" vertical="center" wrapText="1" indent="1"/>
      <protection/>
    </xf>
    <xf numFmtId="0" fontId="1" fillId="0" borderId="10" xfId="52" applyFont="1" applyBorder="1" applyAlignment="1" applyProtection="1">
      <alignment horizontal="left" vertical="center" wrapText="1" indent="3"/>
      <protection/>
    </xf>
    <xf numFmtId="0" fontId="1" fillId="0" borderId="10" xfId="52" applyFont="1" applyFill="1" applyBorder="1" applyAlignment="1" applyProtection="1">
      <alignment horizontal="left" vertical="center" wrapText="1" indent="5"/>
      <protection/>
    </xf>
    <xf numFmtId="0" fontId="1" fillId="0" borderId="10" xfId="52" applyFont="1" applyFill="1" applyBorder="1" applyAlignment="1" applyProtection="1">
      <alignment horizontal="left" vertical="center" wrapText="1" indent="3"/>
      <protection/>
    </xf>
    <xf numFmtId="0" fontId="1" fillId="0" borderId="10" xfId="52" applyFont="1" applyFill="1" applyBorder="1" applyAlignment="1" applyProtection="1">
      <alignment horizontal="left" vertical="center" wrapText="1" indent="1"/>
      <protection/>
    </xf>
    <xf numFmtId="0" fontId="10" fillId="0" borderId="10" xfId="52" applyFont="1" applyFill="1" applyBorder="1" applyAlignment="1" applyProtection="1">
      <alignment horizontal="left" vertical="center" wrapText="1" indent="2"/>
      <protection/>
    </xf>
    <xf numFmtId="0" fontId="1" fillId="0" borderId="12" xfId="52" applyFont="1" applyFill="1" applyBorder="1" applyAlignment="1" applyProtection="1">
      <alignment horizontal="center" vertical="center" wrapText="1"/>
      <protection/>
    </xf>
    <xf numFmtId="0" fontId="1" fillId="0" borderId="12" xfId="52" applyFont="1" applyFill="1" applyBorder="1" applyAlignment="1" applyProtection="1">
      <alignment horizontal="left" vertical="center" wrapText="1" indent="2"/>
      <protection/>
    </xf>
    <xf numFmtId="3" fontId="1" fillId="0" borderId="12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Font="1" applyBorder="1" applyAlignment="1" applyProtection="1">
      <alignment horizontal="left" vertical="center" wrapText="1" indent="4"/>
      <protection/>
    </xf>
    <xf numFmtId="0" fontId="1" fillId="0" borderId="15" xfId="52" applyFont="1" applyFill="1" applyBorder="1" applyAlignment="1" applyProtection="1">
      <alignment horizontal="center" vertical="center" wrapText="1"/>
      <protection/>
    </xf>
    <xf numFmtId="0" fontId="1" fillId="0" borderId="15" xfId="52" applyFont="1" applyFill="1" applyBorder="1" applyAlignment="1" applyProtection="1">
      <alignment horizontal="left" vertical="center" wrapText="1" indent="2"/>
      <protection/>
    </xf>
    <xf numFmtId="3" fontId="1" fillId="0" borderId="15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Font="1" applyBorder="1" applyAlignment="1" applyProtection="1">
      <alignment horizontal="left" vertical="center" wrapText="1" indent="5"/>
      <protection/>
    </xf>
    <xf numFmtId="0" fontId="1" fillId="0" borderId="10" xfId="52" applyFont="1" applyFill="1" applyBorder="1" applyAlignment="1" applyProtection="1">
      <alignment horizontal="left" vertical="center" wrapText="1" indent="7"/>
      <protection/>
    </xf>
    <xf numFmtId="0" fontId="1" fillId="0" borderId="12" xfId="52" applyFont="1" applyFill="1" applyBorder="1" applyAlignment="1" applyProtection="1">
      <alignment wrapText="1"/>
      <protection/>
    </xf>
    <xf numFmtId="0" fontId="1" fillId="0" borderId="0" xfId="52" applyFont="1" applyFill="1" applyBorder="1" applyAlignment="1" applyProtection="1">
      <alignment vertical="center" wrapText="1"/>
      <protection/>
    </xf>
    <xf numFmtId="4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Border="1" applyAlignment="1" applyProtection="1">
      <alignment horizontal="left" vertical="center" wrapText="1" indent="2"/>
      <protection/>
    </xf>
    <xf numFmtId="0" fontId="1" fillId="0" borderId="0" xfId="52" applyFont="1" applyAlignment="1" applyProtection="1">
      <alignment wrapText="1"/>
      <protection/>
    </xf>
    <xf numFmtId="0" fontId="1" fillId="0" borderId="0" xfId="52" applyFont="1" applyAlignment="1" applyProtection="1">
      <alignment vertical="center" wrapText="1"/>
      <protection/>
    </xf>
    <xf numFmtId="0" fontId="1" fillId="0" borderId="0" xfId="52" applyFont="1" applyAlignment="1" applyProtection="1">
      <alignment horizontal="center" vertical="center" wrapText="1"/>
      <protection/>
    </xf>
    <xf numFmtId="0" fontId="1" fillId="2" borderId="10" xfId="52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52" applyFont="1" applyFill="1" applyBorder="1" applyAlignment="1" applyProtection="1">
      <alignment horizontal="center" vertical="center"/>
      <protection/>
    </xf>
    <xf numFmtId="14" fontId="1" fillId="2" borderId="10" xfId="52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50" fillId="0" borderId="0" xfId="52" applyFont="1" applyFill="1" applyBorder="1" applyAlignment="1" applyProtection="1">
      <alignment horizontal="left" vertical="center" wrapText="1"/>
      <protection/>
    </xf>
    <xf numFmtId="0" fontId="50" fillId="0" borderId="16" xfId="52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 applyProtection="1">
      <alignment horizontal="center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41;&#1055;\Nika\&#1058;&#1072;&#1073;&#1083;&#1080;&#1094;&#1072;%20&#1087;&#1086;%20&#1085;&#1086;&#1088;&#1084;&#1072;&#1090;&#1080;&#1074;&#1072;&#1084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Кедровский"/>
      <sheetName val="Списки"/>
      <sheetName val="UGOL"/>
      <sheetName val="Перечень"/>
      <sheetName val="Справочник коды"/>
      <sheetName val="Лист2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база подразделение"/>
      <sheetName val="база статьи затра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даты"/>
      <sheetName val="Таблица по нормативам вода"/>
      <sheetName val="Кедровский"/>
      <sheetName val="Январь"/>
      <sheetName val="Справочник"/>
      <sheetName val="Списки"/>
      <sheetName val="УФ-2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O210"/>
  <sheetViews>
    <sheetView showGridLines="0" tabSelected="1" defaultGridColor="0" zoomScaleSheetLayoutView="100" zoomScalePageLayoutView="0" colorId="54" workbookViewId="0" topLeftCell="A1">
      <selection activeCell="B1" sqref="B1"/>
    </sheetView>
  </sheetViews>
  <sheetFormatPr defaultColWidth="9.140625" defaultRowHeight="15"/>
  <cols>
    <col min="1" max="1" width="6.140625" style="150" customWidth="1"/>
    <col min="2" max="2" width="40.57421875" style="150" bestFit="1" customWidth="1"/>
    <col min="3" max="3" width="12.8515625" style="151" customWidth="1"/>
    <col min="4" max="4" width="18.00390625" style="150" customWidth="1"/>
    <col min="5" max="6" width="17.7109375" style="116" customWidth="1"/>
    <col min="7" max="7" width="21.28125" style="116" customWidth="1"/>
    <col min="8" max="8" width="19.28125" style="116" customWidth="1"/>
    <col min="9" max="9" width="29.421875" style="116" customWidth="1"/>
    <col min="10" max="10" width="33.7109375" style="116" customWidth="1"/>
    <col min="11" max="16384" width="9.140625" style="116" customWidth="1"/>
  </cols>
  <sheetData>
    <row r="1" spans="1:85" s="26" customFormat="1" ht="15">
      <c r="A1" s="31"/>
      <c r="B1" s="24" t="s">
        <v>19</v>
      </c>
      <c r="C1" s="68"/>
      <c r="D1" s="25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69"/>
      <c r="BV1" s="28"/>
      <c r="BW1" s="28"/>
      <c r="BX1" s="28"/>
      <c r="BY1" s="28"/>
      <c r="BZ1" s="69"/>
      <c r="CA1" s="30"/>
      <c r="CB1" s="30"/>
      <c r="CC1" s="28"/>
      <c r="CD1" s="28"/>
      <c r="CE1" s="28"/>
      <c r="CF1" s="28"/>
      <c r="CG1" s="28"/>
    </row>
    <row r="2" spans="1:85" s="26" customFormat="1" ht="15">
      <c r="A2" s="31"/>
      <c r="B2" s="32"/>
      <c r="C2" s="70"/>
      <c r="D2" s="33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28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69"/>
      <c r="BV2" s="35"/>
      <c r="BW2" s="35"/>
      <c r="BX2" s="35"/>
      <c r="BY2" s="35"/>
      <c r="BZ2" s="69"/>
      <c r="CA2" s="30"/>
      <c r="CB2" s="30"/>
      <c r="CC2" s="28"/>
      <c r="CD2" s="35"/>
      <c r="CE2" s="35"/>
      <c r="CF2" s="35"/>
      <c r="CG2" s="35"/>
    </row>
    <row r="3" spans="1:85" s="26" customFormat="1" ht="15" customHeight="1">
      <c r="A3" s="153" t="s">
        <v>241</v>
      </c>
      <c r="B3" s="166" t="s">
        <v>243</v>
      </c>
      <c r="C3" s="166"/>
      <c r="D3" s="167"/>
      <c r="E3" s="107"/>
      <c r="H3" s="34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28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69"/>
      <c r="BV3" s="35"/>
      <c r="BW3" s="35"/>
      <c r="BX3" s="35"/>
      <c r="BY3" s="35"/>
      <c r="BZ3" s="69"/>
      <c r="CA3" s="30"/>
      <c r="CB3" s="30"/>
      <c r="CC3" s="28"/>
      <c r="CD3" s="35"/>
      <c r="CE3" s="35"/>
      <c r="CF3" s="35"/>
      <c r="CG3" s="35"/>
    </row>
    <row r="4" spans="1:85" s="26" customFormat="1" ht="37.5" customHeight="1">
      <c r="A4" s="153" t="s">
        <v>241</v>
      </c>
      <c r="B4" s="166" t="s">
        <v>240</v>
      </c>
      <c r="C4" s="166"/>
      <c r="D4" s="166"/>
      <c r="H4" s="34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69"/>
      <c r="BV4" s="35"/>
      <c r="BW4" s="35"/>
      <c r="BX4" s="35"/>
      <c r="BY4" s="35"/>
      <c r="BZ4" s="69"/>
      <c r="CA4" s="30"/>
      <c r="CB4" s="30"/>
      <c r="CC4" s="28"/>
      <c r="CD4" s="35"/>
      <c r="CE4" s="35"/>
      <c r="CF4" s="35"/>
      <c r="CG4" s="35"/>
    </row>
    <row r="5" spans="1:85" s="26" customFormat="1" ht="15">
      <c r="A5" s="31"/>
      <c r="B5" s="32"/>
      <c r="C5" s="70"/>
      <c r="D5" s="33"/>
      <c r="H5" s="34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69"/>
      <c r="BV5" s="35"/>
      <c r="BW5" s="35"/>
      <c r="BX5" s="35"/>
      <c r="BY5" s="35"/>
      <c r="BZ5" s="69"/>
      <c r="CA5" s="30"/>
      <c r="CB5" s="30"/>
      <c r="CC5" s="28"/>
      <c r="CD5" s="35"/>
      <c r="CE5" s="35"/>
      <c r="CF5" s="35"/>
      <c r="CG5" s="35"/>
    </row>
    <row r="6" spans="1:4" s="108" customFormat="1" ht="30">
      <c r="A6" s="36" t="s">
        <v>2</v>
      </c>
      <c r="B6" s="36" t="s">
        <v>9</v>
      </c>
      <c r="C6" s="36" t="s">
        <v>10</v>
      </c>
      <c r="D6" s="36" t="s">
        <v>11</v>
      </c>
    </row>
    <row r="7" spans="1:4" s="109" customFormat="1" ht="15">
      <c r="A7" s="39">
        <v>1</v>
      </c>
      <c r="B7" s="40">
        <f>A7+1</f>
        <v>2</v>
      </c>
      <c r="C7" s="40">
        <f>B7+1</f>
        <v>3</v>
      </c>
      <c r="D7" s="40">
        <f>C7+1</f>
        <v>4</v>
      </c>
    </row>
    <row r="8" spans="1:4" s="113" customFormat="1" ht="15">
      <c r="A8" s="110">
        <v>1</v>
      </c>
      <c r="B8" s="71" t="s">
        <v>21</v>
      </c>
      <c r="C8" s="111"/>
      <c r="D8" s="112"/>
    </row>
    <row r="9" spans="1:4" ht="15">
      <c r="A9" s="114">
        <f>A8+1</f>
        <v>2</v>
      </c>
      <c r="B9" s="115" t="s">
        <v>239</v>
      </c>
      <c r="C9" s="110"/>
      <c r="D9" s="72" t="s">
        <v>20</v>
      </c>
    </row>
    <row r="10" spans="1:4" ht="15">
      <c r="A10" s="114">
        <f aca="true" t="shared" si="0" ref="A10:A31">A9+1</f>
        <v>3</v>
      </c>
      <c r="B10" s="115" t="s">
        <v>12</v>
      </c>
      <c r="C10" s="114"/>
      <c r="D10" s="152"/>
    </row>
    <row r="11" spans="1:4" ht="15">
      <c r="A11" s="114">
        <f t="shared" si="0"/>
        <v>4</v>
      </c>
      <c r="B11" s="115" t="s">
        <v>62</v>
      </c>
      <c r="C11" s="110"/>
      <c r="D11" s="152"/>
    </row>
    <row r="12" spans="1:4" ht="15">
      <c r="A12" s="114">
        <f t="shared" si="0"/>
        <v>5</v>
      </c>
      <c r="B12" s="115" t="s">
        <v>44</v>
      </c>
      <c r="C12" s="110"/>
      <c r="D12" s="152"/>
    </row>
    <row r="13" spans="1:4" ht="15">
      <c r="A13" s="114">
        <f t="shared" si="0"/>
        <v>6</v>
      </c>
      <c r="B13" s="115" t="s">
        <v>45</v>
      </c>
      <c r="C13" s="110"/>
      <c r="D13" s="152"/>
    </row>
    <row r="14" spans="1:4" ht="15">
      <c r="A14" s="114">
        <f t="shared" si="0"/>
        <v>7</v>
      </c>
      <c r="B14" s="115" t="s">
        <v>46</v>
      </c>
      <c r="C14" s="110"/>
      <c r="D14" s="152"/>
    </row>
    <row r="15" spans="1:4" ht="15">
      <c r="A15" s="114">
        <f t="shared" si="0"/>
        <v>8</v>
      </c>
      <c r="B15" s="115" t="s">
        <v>47</v>
      </c>
      <c r="C15" s="110"/>
      <c r="D15" s="152"/>
    </row>
    <row r="16" spans="1:4" ht="15">
      <c r="A16" s="114">
        <f t="shared" si="0"/>
        <v>9</v>
      </c>
      <c r="B16" s="115" t="s">
        <v>48</v>
      </c>
      <c r="C16" s="110"/>
      <c r="D16" s="152"/>
    </row>
    <row r="17" spans="1:4" ht="15">
      <c r="A17" s="114">
        <f t="shared" si="0"/>
        <v>10</v>
      </c>
      <c r="B17" s="115" t="s">
        <v>49</v>
      </c>
      <c r="C17" s="110"/>
      <c r="D17" s="154"/>
    </row>
    <row r="18" spans="1:4" ht="45">
      <c r="A18" s="114">
        <f t="shared" si="0"/>
        <v>11</v>
      </c>
      <c r="B18" s="115" t="s">
        <v>74</v>
      </c>
      <c r="C18" s="110"/>
      <c r="D18" s="154"/>
    </row>
    <row r="19" spans="1:4" ht="60">
      <c r="A19" s="114">
        <f t="shared" si="0"/>
        <v>12</v>
      </c>
      <c r="B19" s="115" t="s">
        <v>130</v>
      </c>
      <c r="C19" s="110"/>
      <c r="D19" s="152"/>
    </row>
    <row r="20" spans="1:4" ht="45">
      <c r="A20" s="114">
        <f t="shared" si="0"/>
        <v>13</v>
      </c>
      <c r="B20" s="115" t="s">
        <v>246</v>
      </c>
      <c r="C20" s="110"/>
      <c r="D20" s="152"/>
    </row>
    <row r="21" spans="1:4" ht="45">
      <c r="A21" s="114">
        <f t="shared" si="0"/>
        <v>14</v>
      </c>
      <c r="B21" s="115" t="s">
        <v>187</v>
      </c>
      <c r="C21" s="110"/>
      <c r="D21" s="154"/>
    </row>
    <row r="22" spans="1:4" ht="15">
      <c r="A22" s="114">
        <f t="shared" si="0"/>
        <v>15</v>
      </c>
      <c r="B22" s="115" t="s">
        <v>1</v>
      </c>
      <c r="C22" s="110"/>
      <c r="D22" s="152"/>
    </row>
    <row r="23" spans="1:4" ht="15">
      <c r="A23" s="114">
        <f t="shared" si="0"/>
        <v>16</v>
      </c>
      <c r="B23" s="115" t="s">
        <v>22</v>
      </c>
      <c r="C23" s="110"/>
      <c r="D23" s="152"/>
    </row>
    <row r="24" spans="1:4" ht="15">
      <c r="A24" s="114">
        <f t="shared" si="0"/>
        <v>17</v>
      </c>
      <c r="B24" s="115" t="s">
        <v>43</v>
      </c>
      <c r="C24" s="110"/>
      <c r="D24" s="154"/>
    </row>
    <row r="25" spans="1:4" ht="15">
      <c r="A25" s="114">
        <f t="shared" si="0"/>
        <v>18</v>
      </c>
      <c r="B25" s="115" t="s">
        <v>50</v>
      </c>
      <c r="C25" s="110"/>
      <c r="D25" s="152"/>
    </row>
    <row r="26" spans="1:4" ht="15">
      <c r="A26" s="114">
        <f t="shared" si="0"/>
        <v>19</v>
      </c>
      <c r="B26" s="115" t="s">
        <v>63</v>
      </c>
      <c r="C26" s="110"/>
      <c r="D26" s="152"/>
    </row>
    <row r="27" spans="1:4" ht="15">
      <c r="A27" s="114">
        <f t="shared" si="0"/>
        <v>20</v>
      </c>
      <c r="B27" s="115" t="s">
        <v>64</v>
      </c>
      <c r="C27" s="110"/>
      <c r="D27" s="152"/>
    </row>
    <row r="28" spans="1:4" ht="15">
      <c r="A28" s="114">
        <f t="shared" si="0"/>
        <v>21</v>
      </c>
      <c r="B28" s="115" t="s">
        <v>0</v>
      </c>
      <c r="C28" s="110"/>
      <c r="D28" s="152"/>
    </row>
    <row r="29" spans="1:4" ht="30">
      <c r="A29" s="114">
        <f t="shared" si="0"/>
        <v>22</v>
      </c>
      <c r="B29" s="115" t="s">
        <v>75</v>
      </c>
      <c r="C29" s="110" t="s">
        <v>14</v>
      </c>
      <c r="D29" s="117">
        <f>D30+D31</f>
        <v>0</v>
      </c>
    </row>
    <row r="30" spans="1:4" ht="15">
      <c r="A30" s="114">
        <f t="shared" si="0"/>
        <v>23</v>
      </c>
      <c r="B30" s="118" t="s">
        <v>41</v>
      </c>
      <c r="C30" s="110" t="s">
        <v>14</v>
      </c>
      <c r="D30" s="73"/>
    </row>
    <row r="31" spans="1:4" ht="15">
      <c r="A31" s="114">
        <f t="shared" si="0"/>
        <v>24</v>
      </c>
      <c r="B31" s="118" t="s">
        <v>42</v>
      </c>
      <c r="C31" s="110" t="s">
        <v>14</v>
      </c>
      <c r="D31" s="73"/>
    </row>
    <row r="32" spans="1:4" s="122" customFormat="1" ht="15">
      <c r="A32" s="119"/>
      <c r="B32" s="120"/>
      <c r="C32" s="119"/>
      <c r="D32" s="121"/>
    </row>
    <row r="33" spans="1:4" s="113" customFormat="1" ht="15">
      <c r="A33" s="114">
        <f>A31+1</f>
        <v>25</v>
      </c>
      <c r="B33" s="71" t="s">
        <v>154</v>
      </c>
      <c r="C33" s="111"/>
      <c r="D33" s="112"/>
    </row>
    <row r="34" spans="1:4" ht="30">
      <c r="A34" s="114">
        <f aca="true" t="shared" si="1" ref="A34:A82">A33+1</f>
        <v>26</v>
      </c>
      <c r="B34" s="123" t="s">
        <v>155</v>
      </c>
      <c r="C34" s="110" t="s">
        <v>14</v>
      </c>
      <c r="D34" s="73"/>
    </row>
    <row r="35" spans="1:4" ht="30">
      <c r="A35" s="114">
        <f t="shared" si="1"/>
        <v>27</v>
      </c>
      <c r="B35" s="123" t="s">
        <v>156</v>
      </c>
      <c r="C35" s="110" t="s">
        <v>13</v>
      </c>
      <c r="D35" s="117">
        <f>D36+D37</f>
        <v>0</v>
      </c>
    </row>
    <row r="36" spans="1:4" ht="15">
      <c r="A36" s="114">
        <f t="shared" si="1"/>
        <v>28</v>
      </c>
      <c r="B36" s="124" t="s">
        <v>188</v>
      </c>
      <c r="C36" s="110" t="s">
        <v>13</v>
      </c>
      <c r="D36" s="73"/>
    </row>
    <row r="37" spans="1:4" ht="30">
      <c r="A37" s="114">
        <f t="shared" si="1"/>
        <v>29</v>
      </c>
      <c r="B37" s="124" t="s">
        <v>158</v>
      </c>
      <c r="C37" s="110" t="s">
        <v>13</v>
      </c>
      <c r="D37" s="73"/>
    </row>
    <row r="38" spans="1:4" s="122" customFormat="1" ht="15">
      <c r="A38" s="119"/>
      <c r="B38" s="120"/>
      <c r="C38" s="119"/>
      <c r="D38" s="121"/>
    </row>
    <row r="39" spans="1:4" s="113" customFormat="1" ht="15">
      <c r="A39" s="114">
        <f>A37+1</f>
        <v>30</v>
      </c>
      <c r="B39" s="71" t="s">
        <v>153</v>
      </c>
      <c r="C39" s="111"/>
      <c r="D39" s="112"/>
    </row>
    <row r="40" spans="1:4" s="113" customFormat="1" ht="15">
      <c r="A40" s="114">
        <f t="shared" si="1"/>
        <v>31</v>
      </c>
      <c r="B40" s="74" t="s">
        <v>152</v>
      </c>
      <c r="C40" s="125" t="s">
        <v>13</v>
      </c>
      <c r="D40" s="126">
        <f>D41+D43+D65+D73</f>
        <v>0</v>
      </c>
    </row>
    <row r="41" spans="1:4" s="113" customFormat="1" ht="15">
      <c r="A41" s="114">
        <f>A28+1</f>
        <v>22</v>
      </c>
      <c r="B41" s="75" t="s">
        <v>189</v>
      </c>
      <c r="C41" s="127" t="s">
        <v>13</v>
      </c>
      <c r="D41" s="73"/>
    </row>
    <row r="42" spans="1:4" s="113" customFormat="1" ht="15">
      <c r="A42" s="114">
        <f>A40+1</f>
        <v>32</v>
      </c>
      <c r="B42" s="75" t="s">
        <v>151</v>
      </c>
      <c r="C42" s="127"/>
      <c r="D42" s="128"/>
    </row>
    <row r="43" spans="1:4" ht="15">
      <c r="A43" s="114">
        <f t="shared" si="1"/>
        <v>33</v>
      </c>
      <c r="B43" s="123" t="s">
        <v>32</v>
      </c>
      <c r="C43" s="110" t="s">
        <v>13</v>
      </c>
      <c r="D43" s="129">
        <f>D44+D63</f>
        <v>0</v>
      </c>
    </row>
    <row r="44" spans="1:4" ht="30">
      <c r="A44" s="114">
        <f t="shared" si="1"/>
        <v>34</v>
      </c>
      <c r="B44" s="130" t="s">
        <v>190</v>
      </c>
      <c r="C44" s="110" t="s">
        <v>13</v>
      </c>
      <c r="D44" s="129">
        <f>D45+D54</f>
        <v>0</v>
      </c>
    </row>
    <row r="45" spans="1:4" ht="30">
      <c r="A45" s="114">
        <f t="shared" si="1"/>
        <v>35</v>
      </c>
      <c r="B45" s="131" t="s">
        <v>102</v>
      </c>
      <c r="C45" s="110" t="s">
        <v>13</v>
      </c>
      <c r="D45" s="129">
        <f>D46+D47+D48+D49+D50+D51+D52+D53</f>
        <v>0</v>
      </c>
    </row>
    <row r="46" spans="1:4" ht="15">
      <c r="A46" s="114">
        <f t="shared" si="1"/>
        <v>36</v>
      </c>
      <c r="B46" s="132" t="s">
        <v>33</v>
      </c>
      <c r="C46" s="114" t="s">
        <v>13</v>
      </c>
      <c r="D46" s="73"/>
    </row>
    <row r="47" spans="1:4" ht="15">
      <c r="A47" s="114">
        <f t="shared" si="1"/>
        <v>37</v>
      </c>
      <c r="B47" s="132" t="s">
        <v>34</v>
      </c>
      <c r="C47" s="114" t="s">
        <v>13</v>
      </c>
      <c r="D47" s="73"/>
    </row>
    <row r="48" spans="1:4" ht="15">
      <c r="A48" s="114">
        <f t="shared" si="1"/>
        <v>38</v>
      </c>
      <c r="B48" s="132" t="s">
        <v>35</v>
      </c>
      <c r="C48" s="114" t="s">
        <v>13</v>
      </c>
      <c r="D48" s="73"/>
    </row>
    <row r="49" spans="1:4" ht="15">
      <c r="A49" s="114">
        <f t="shared" si="1"/>
        <v>39</v>
      </c>
      <c r="B49" s="132" t="s">
        <v>36</v>
      </c>
      <c r="C49" s="114" t="s">
        <v>13</v>
      </c>
      <c r="D49" s="73"/>
    </row>
    <row r="50" spans="1:4" ht="15">
      <c r="A50" s="114">
        <f t="shared" si="1"/>
        <v>40</v>
      </c>
      <c r="B50" s="132" t="s">
        <v>37</v>
      </c>
      <c r="C50" s="114" t="s">
        <v>13</v>
      </c>
      <c r="D50" s="73"/>
    </row>
    <row r="51" spans="1:4" ht="15">
      <c r="A51" s="114">
        <f t="shared" si="1"/>
        <v>41</v>
      </c>
      <c r="B51" s="132" t="s">
        <v>38</v>
      </c>
      <c r="C51" s="114" t="s">
        <v>13</v>
      </c>
      <c r="D51" s="73"/>
    </row>
    <row r="52" spans="1:4" ht="15">
      <c r="A52" s="114">
        <f t="shared" si="1"/>
        <v>42</v>
      </c>
      <c r="B52" s="132" t="s">
        <v>173</v>
      </c>
      <c r="C52" s="114" t="s">
        <v>13</v>
      </c>
      <c r="D52" s="73"/>
    </row>
    <row r="53" spans="1:4" ht="15">
      <c r="A53" s="114">
        <f t="shared" si="1"/>
        <v>43</v>
      </c>
      <c r="B53" s="132" t="s">
        <v>40</v>
      </c>
      <c r="C53" s="114" t="s">
        <v>13</v>
      </c>
      <c r="D53" s="73"/>
    </row>
    <row r="54" spans="1:4" ht="30">
      <c r="A54" s="114">
        <f t="shared" si="1"/>
        <v>44</v>
      </c>
      <c r="B54" s="133" t="s">
        <v>101</v>
      </c>
      <c r="C54" s="114" t="s">
        <v>13</v>
      </c>
      <c r="D54" s="129">
        <f>D55+D56+D57+D58+D59+D60+D61+D62</f>
        <v>0</v>
      </c>
    </row>
    <row r="55" spans="1:4" ht="15">
      <c r="A55" s="114">
        <f t="shared" si="1"/>
        <v>45</v>
      </c>
      <c r="B55" s="132" t="s">
        <v>33</v>
      </c>
      <c r="C55" s="114" t="s">
        <v>13</v>
      </c>
      <c r="D55" s="73"/>
    </row>
    <row r="56" spans="1:4" ht="15">
      <c r="A56" s="114">
        <f t="shared" si="1"/>
        <v>46</v>
      </c>
      <c r="B56" s="132" t="s">
        <v>34</v>
      </c>
      <c r="C56" s="114" t="s">
        <v>13</v>
      </c>
      <c r="D56" s="73"/>
    </row>
    <row r="57" spans="1:4" ht="15">
      <c r="A57" s="114">
        <f t="shared" si="1"/>
        <v>47</v>
      </c>
      <c r="B57" s="132" t="s">
        <v>35</v>
      </c>
      <c r="C57" s="114" t="s">
        <v>13</v>
      </c>
      <c r="D57" s="73"/>
    </row>
    <row r="58" spans="1:4" ht="15">
      <c r="A58" s="114">
        <f t="shared" si="1"/>
        <v>48</v>
      </c>
      <c r="B58" s="132" t="s">
        <v>36</v>
      </c>
      <c r="C58" s="114" t="s">
        <v>13</v>
      </c>
      <c r="D58" s="73"/>
    </row>
    <row r="59" spans="1:4" ht="15">
      <c r="A59" s="114">
        <f t="shared" si="1"/>
        <v>49</v>
      </c>
      <c r="B59" s="132" t="s">
        <v>37</v>
      </c>
      <c r="C59" s="114" t="s">
        <v>13</v>
      </c>
      <c r="D59" s="73"/>
    </row>
    <row r="60" spans="1:4" ht="15">
      <c r="A60" s="114">
        <f t="shared" si="1"/>
        <v>50</v>
      </c>
      <c r="B60" s="132" t="s">
        <v>38</v>
      </c>
      <c r="C60" s="114" t="s">
        <v>13</v>
      </c>
      <c r="D60" s="73"/>
    </row>
    <row r="61" spans="1:4" ht="15">
      <c r="A61" s="114">
        <f t="shared" si="1"/>
        <v>51</v>
      </c>
      <c r="B61" s="132" t="s">
        <v>173</v>
      </c>
      <c r="C61" s="114" t="s">
        <v>13</v>
      </c>
      <c r="D61" s="73"/>
    </row>
    <row r="62" spans="1:4" ht="15">
      <c r="A62" s="114">
        <f t="shared" si="1"/>
        <v>52</v>
      </c>
      <c r="B62" s="132" t="s">
        <v>40</v>
      </c>
      <c r="C62" s="114" t="s">
        <v>13</v>
      </c>
      <c r="D62" s="73"/>
    </row>
    <row r="63" spans="1:4" ht="45">
      <c r="A63" s="114">
        <f t="shared" si="1"/>
        <v>53</v>
      </c>
      <c r="B63" s="134" t="s">
        <v>191</v>
      </c>
      <c r="C63" s="114" t="s">
        <v>13</v>
      </c>
      <c r="D63" s="73"/>
    </row>
    <row r="64" spans="1:4" s="113" customFormat="1" ht="15">
      <c r="A64" s="114">
        <f t="shared" si="1"/>
        <v>54</v>
      </c>
      <c r="B64" s="75" t="s">
        <v>150</v>
      </c>
      <c r="C64" s="127"/>
      <c r="D64" s="128"/>
    </row>
    <row r="65" spans="1:4" ht="30">
      <c r="A65" s="114">
        <f t="shared" si="1"/>
        <v>55</v>
      </c>
      <c r="B65" s="115" t="s">
        <v>104</v>
      </c>
      <c r="C65" s="110" t="s">
        <v>13</v>
      </c>
      <c r="D65" s="129">
        <f>D66+D67+D68+D69+D70</f>
        <v>0</v>
      </c>
    </row>
    <row r="66" spans="1:4" ht="15">
      <c r="A66" s="114">
        <f t="shared" si="1"/>
        <v>56</v>
      </c>
      <c r="B66" s="118" t="s">
        <v>27</v>
      </c>
      <c r="C66" s="110" t="s">
        <v>13</v>
      </c>
      <c r="D66" s="73"/>
    </row>
    <row r="67" spans="1:4" ht="15">
      <c r="A67" s="114">
        <f t="shared" si="1"/>
        <v>57</v>
      </c>
      <c r="B67" s="118" t="s">
        <v>51</v>
      </c>
      <c r="C67" s="110" t="s">
        <v>13</v>
      </c>
      <c r="D67" s="73"/>
    </row>
    <row r="68" spans="1:4" ht="15">
      <c r="A68" s="114">
        <f t="shared" si="1"/>
        <v>58</v>
      </c>
      <c r="B68" s="118" t="s">
        <v>52</v>
      </c>
      <c r="C68" s="110" t="s">
        <v>13</v>
      </c>
      <c r="D68" s="73"/>
    </row>
    <row r="69" spans="1:4" ht="15">
      <c r="A69" s="114">
        <f t="shared" si="1"/>
        <v>59</v>
      </c>
      <c r="B69" s="118" t="s">
        <v>26</v>
      </c>
      <c r="C69" s="110" t="s">
        <v>13</v>
      </c>
      <c r="D69" s="73"/>
    </row>
    <row r="70" spans="1:4" ht="15">
      <c r="A70" s="114">
        <f t="shared" si="1"/>
        <v>60</v>
      </c>
      <c r="B70" s="118" t="s">
        <v>25</v>
      </c>
      <c r="C70" s="110" t="s">
        <v>13</v>
      </c>
      <c r="D70" s="73"/>
    </row>
    <row r="71" spans="1:4" ht="30">
      <c r="A71" s="114">
        <f t="shared" si="1"/>
        <v>61</v>
      </c>
      <c r="B71" s="115" t="s">
        <v>131</v>
      </c>
      <c r="C71" s="110" t="s">
        <v>13</v>
      </c>
      <c r="D71" s="73"/>
    </row>
    <row r="72" spans="1:4" s="113" customFormat="1" ht="15">
      <c r="A72" s="114">
        <f t="shared" si="1"/>
        <v>62</v>
      </c>
      <c r="B72" s="75" t="s">
        <v>149</v>
      </c>
      <c r="C72" s="127"/>
      <c r="D72" s="128"/>
    </row>
    <row r="73" spans="1:4" ht="30">
      <c r="A73" s="114">
        <f t="shared" si="1"/>
        <v>63</v>
      </c>
      <c r="B73" s="115" t="s">
        <v>103</v>
      </c>
      <c r="C73" s="110" t="s">
        <v>13</v>
      </c>
      <c r="D73" s="129">
        <f>D74+D75+D76+D77+D78+D79</f>
        <v>0</v>
      </c>
    </row>
    <row r="74" spans="1:4" ht="15">
      <c r="A74" s="114">
        <f t="shared" si="1"/>
        <v>64</v>
      </c>
      <c r="B74" s="135" t="s">
        <v>28</v>
      </c>
      <c r="C74" s="110" t="s">
        <v>13</v>
      </c>
      <c r="D74" s="73"/>
    </row>
    <row r="75" spans="1:4" ht="15">
      <c r="A75" s="114">
        <f t="shared" si="1"/>
        <v>65</v>
      </c>
      <c r="B75" s="118" t="s">
        <v>53</v>
      </c>
      <c r="C75" s="110" t="s">
        <v>13</v>
      </c>
      <c r="D75" s="73"/>
    </row>
    <row r="76" spans="1:4" ht="15">
      <c r="A76" s="114">
        <f t="shared" si="1"/>
        <v>66</v>
      </c>
      <c r="B76" s="118" t="s">
        <v>54</v>
      </c>
      <c r="C76" s="110" t="s">
        <v>13</v>
      </c>
      <c r="D76" s="73"/>
    </row>
    <row r="77" spans="1:4" ht="15">
      <c r="A77" s="114">
        <f t="shared" si="1"/>
        <v>67</v>
      </c>
      <c r="B77" s="118" t="s">
        <v>55</v>
      </c>
      <c r="C77" s="110" t="s">
        <v>13</v>
      </c>
      <c r="D77" s="73"/>
    </row>
    <row r="78" spans="1:4" ht="15">
      <c r="A78" s="114">
        <f t="shared" si="1"/>
        <v>68</v>
      </c>
      <c r="B78" s="118" t="s">
        <v>61</v>
      </c>
      <c r="C78" s="110" t="s">
        <v>13</v>
      </c>
      <c r="D78" s="73"/>
    </row>
    <row r="79" spans="1:4" ht="15">
      <c r="A79" s="114">
        <f t="shared" si="1"/>
        <v>69</v>
      </c>
      <c r="B79" s="124" t="s">
        <v>66</v>
      </c>
      <c r="C79" s="110" t="s">
        <v>13</v>
      </c>
      <c r="D79" s="73"/>
    </row>
    <row r="80" spans="1:4" s="122" customFormat="1" ht="15">
      <c r="A80" s="136"/>
      <c r="B80" s="137"/>
      <c r="C80" s="136"/>
      <c r="D80" s="138"/>
    </row>
    <row r="81" spans="1:4" s="113" customFormat="1" ht="15">
      <c r="A81" s="114">
        <f>A79+1</f>
        <v>70</v>
      </c>
      <c r="B81" s="74" t="s">
        <v>148</v>
      </c>
      <c r="C81" s="125"/>
      <c r="D81" s="126"/>
    </row>
    <row r="82" spans="1:4" ht="30">
      <c r="A82" s="114">
        <f t="shared" si="1"/>
        <v>71</v>
      </c>
      <c r="B82" s="123" t="s">
        <v>105</v>
      </c>
      <c r="C82" s="110" t="s">
        <v>14</v>
      </c>
      <c r="D82" s="117">
        <f>D83+D84+D85</f>
        <v>0</v>
      </c>
    </row>
    <row r="83" spans="1:4" ht="30">
      <c r="A83" s="114">
        <f aca="true" t="shared" si="2" ref="A83:A140">A82+1</f>
        <v>72</v>
      </c>
      <c r="B83" s="124" t="s">
        <v>106</v>
      </c>
      <c r="C83" s="110" t="s">
        <v>14</v>
      </c>
      <c r="D83" s="73"/>
    </row>
    <row r="84" spans="1:4" ht="30">
      <c r="A84" s="114">
        <f t="shared" si="2"/>
        <v>73</v>
      </c>
      <c r="B84" s="124" t="s">
        <v>107</v>
      </c>
      <c r="C84" s="110" t="s">
        <v>14</v>
      </c>
      <c r="D84" s="73"/>
    </row>
    <row r="85" spans="1:4" ht="30">
      <c r="A85" s="114">
        <f t="shared" si="2"/>
        <v>74</v>
      </c>
      <c r="B85" s="124" t="s">
        <v>108</v>
      </c>
      <c r="C85" s="110" t="s">
        <v>14</v>
      </c>
      <c r="D85" s="117">
        <f>D86+D87+D88+D89</f>
        <v>0</v>
      </c>
    </row>
    <row r="86" spans="1:4" ht="15">
      <c r="A86" s="114">
        <f t="shared" si="2"/>
        <v>75</v>
      </c>
      <c r="B86" s="139" t="s">
        <v>67</v>
      </c>
      <c r="C86" s="110" t="s">
        <v>14</v>
      </c>
      <c r="D86" s="73"/>
    </row>
    <row r="87" spans="1:4" ht="15">
      <c r="A87" s="114">
        <f t="shared" si="2"/>
        <v>76</v>
      </c>
      <c r="B87" s="139" t="s">
        <v>68</v>
      </c>
      <c r="C87" s="110" t="s">
        <v>14</v>
      </c>
      <c r="D87" s="73"/>
    </row>
    <row r="88" spans="1:4" ht="15">
      <c r="A88" s="114">
        <f t="shared" si="2"/>
        <v>77</v>
      </c>
      <c r="B88" s="139" t="s">
        <v>31</v>
      </c>
      <c r="C88" s="110" t="s">
        <v>14</v>
      </c>
      <c r="D88" s="73"/>
    </row>
    <row r="89" spans="1:4" ht="15">
      <c r="A89" s="114">
        <f t="shared" si="2"/>
        <v>78</v>
      </c>
      <c r="B89" s="139" t="s">
        <v>69</v>
      </c>
      <c r="C89" s="110" t="s">
        <v>14</v>
      </c>
      <c r="D89" s="73"/>
    </row>
    <row r="90" spans="1:4" s="122" customFormat="1" ht="15">
      <c r="A90" s="140"/>
      <c r="B90" s="141"/>
      <c r="C90" s="140"/>
      <c r="D90" s="142"/>
    </row>
    <row r="91" spans="1:6" s="113" customFormat="1" ht="30">
      <c r="A91" s="114">
        <f>A89+1</f>
        <v>79</v>
      </c>
      <c r="B91" s="74" t="s">
        <v>147</v>
      </c>
      <c r="C91" s="125"/>
      <c r="D91" s="126" t="s">
        <v>133</v>
      </c>
      <c r="E91" s="126" t="s">
        <v>134</v>
      </c>
      <c r="F91" s="126" t="s">
        <v>135</v>
      </c>
    </row>
    <row r="92" spans="1:6" ht="30">
      <c r="A92" s="114">
        <f t="shared" si="2"/>
        <v>80</v>
      </c>
      <c r="B92" s="123" t="s">
        <v>77</v>
      </c>
      <c r="C92" s="110"/>
      <c r="D92" s="117">
        <f>D93+D94+D111+D128+D129</f>
        <v>0</v>
      </c>
      <c r="E92" s="117">
        <f>E93+E94+E111+E128+E129</f>
        <v>0</v>
      </c>
      <c r="F92" s="117">
        <f>F93+F94+F111+F128+F129</f>
        <v>0</v>
      </c>
    </row>
    <row r="93" spans="1:6" ht="15">
      <c r="A93" s="114">
        <f t="shared" si="2"/>
        <v>81</v>
      </c>
      <c r="B93" s="124" t="s">
        <v>70</v>
      </c>
      <c r="C93" s="110"/>
      <c r="D93" s="73"/>
      <c r="E93" s="73"/>
      <c r="F93" s="73"/>
    </row>
    <row r="94" spans="1:6" ht="15">
      <c r="A94" s="114">
        <f t="shared" si="2"/>
        <v>82</v>
      </c>
      <c r="B94" s="124" t="s">
        <v>71</v>
      </c>
      <c r="C94" s="110"/>
      <c r="D94" s="129">
        <f>D95+D110</f>
        <v>0</v>
      </c>
      <c r="E94" s="129">
        <f>E95+E110</f>
        <v>0</v>
      </c>
      <c r="F94" s="129">
        <f>F95+F110</f>
        <v>0</v>
      </c>
    </row>
    <row r="95" spans="1:6" ht="15">
      <c r="A95" s="114">
        <f t="shared" si="2"/>
        <v>83</v>
      </c>
      <c r="B95" s="131" t="s">
        <v>132</v>
      </c>
      <c r="C95" s="110"/>
      <c r="D95" s="73"/>
      <c r="E95" s="117">
        <f>E96+E103</f>
        <v>0</v>
      </c>
      <c r="F95" s="117">
        <f>F96+F103</f>
        <v>0</v>
      </c>
    </row>
    <row r="96" spans="1:6" ht="30">
      <c r="A96" s="114">
        <f t="shared" si="2"/>
        <v>84</v>
      </c>
      <c r="B96" s="143" t="s">
        <v>102</v>
      </c>
      <c r="C96" s="110"/>
      <c r="D96" s="110"/>
      <c r="E96" s="117">
        <f>E97+E98+E99+E100+E101+E102</f>
        <v>0</v>
      </c>
      <c r="F96" s="117">
        <f>F97+F98+F99+F100+F101+F102</f>
        <v>0</v>
      </c>
    </row>
    <row r="97" spans="1:6" ht="15">
      <c r="A97" s="114">
        <f t="shared" si="2"/>
        <v>85</v>
      </c>
      <c r="B97" s="144" t="s">
        <v>35</v>
      </c>
      <c r="C97" s="114"/>
      <c r="D97" s="110"/>
      <c r="E97" s="73"/>
      <c r="F97" s="73"/>
    </row>
    <row r="98" spans="1:6" ht="15">
      <c r="A98" s="114">
        <f t="shared" si="2"/>
        <v>86</v>
      </c>
      <c r="B98" s="144" t="s">
        <v>36</v>
      </c>
      <c r="C98" s="114"/>
      <c r="D98" s="110"/>
      <c r="E98" s="73"/>
      <c r="F98" s="73"/>
    </row>
    <row r="99" spans="1:6" ht="15">
      <c r="A99" s="114">
        <f t="shared" si="2"/>
        <v>87</v>
      </c>
      <c r="B99" s="144" t="s">
        <v>37</v>
      </c>
      <c r="C99" s="114"/>
      <c r="D99" s="110"/>
      <c r="E99" s="73"/>
      <c r="F99" s="73"/>
    </row>
    <row r="100" spans="1:6" ht="15">
      <c r="A100" s="114">
        <f t="shared" si="2"/>
        <v>88</v>
      </c>
      <c r="B100" s="144" t="s">
        <v>38</v>
      </c>
      <c r="C100" s="114"/>
      <c r="D100" s="110"/>
      <c r="E100" s="73"/>
      <c r="F100" s="73"/>
    </row>
    <row r="101" spans="1:6" ht="15">
      <c r="A101" s="114">
        <f t="shared" si="2"/>
        <v>89</v>
      </c>
      <c r="B101" s="144" t="s">
        <v>173</v>
      </c>
      <c r="C101" s="114"/>
      <c r="D101" s="110"/>
      <c r="E101" s="73"/>
      <c r="F101" s="73"/>
    </row>
    <row r="102" spans="1:6" ht="15">
      <c r="A102" s="114">
        <f t="shared" si="2"/>
        <v>90</v>
      </c>
      <c r="B102" s="144" t="s">
        <v>40</v>
      </c>
      <c r="C102" s="114"/>
      <c r="D102" s="110"/>
      <c r="E102" s="73"/>
      <c r="F102" s="73"/>
    </row>
    <row r="103" spans="1:6" ht="30">
      <c r="A103" s="114">
        <f t="shared" si="2"/>
        <v>91</v>
      </c>
      <c r="B103" s="132" t="s">
        <v>101</v>
      </c>
      <c r="C103" s="114"/>
      <c r="D103" s="110"/>
      <c r="E103" s="117">
        <f>E104+E105+E106+E107+E108+E109</f>
        <v>0</v>
      </c>
      <c r="F103" s="117">
        <f>F104+F105+F106+F107+F108+F109</f>
        <v>0</v>
      </c>
    </row>
    <row r="104" spans="1:6" ht="15">
      <c r="A104" s="114">
        <f t="shared" si="2"/>
        <v>92</v>
      </c>
      <c r="B104" s="144" t="s">
        <v>35</v>
      </c>
      <c r="C104" s="114"/>
      <c r="D104" s="110"/>
      <c r="E104" s="73"/>
      <c r="F104" s="73"/>
    </row>
    <row r="105" spans="1:6" ht="16.5" customHeight="1">
      <c r="A105" s="114">
        <f t="shared" si="2"/>
        <v>93</v>
      </c>
      <c r="B105" s="144" t="s">
        <v>36</v>
      </c>
      <c r="C105" s="114"/>
      <c r="D105" s="110"/>
      <c r="E105" s="73"/>
      <c r="F105" s="73"/>
    </row>
    <row r="106" spans="1:6" ht="15">
      <c r="A106" s="114">
        <f t="shared" si="2"/>
        <v>94</v>
      </c>
      <c r="B106" s="144" t="s">
        <v>37</v>
      </c>
      <c r="C106" s="114"/>
      <c r="D106" s="110"/>
      <c r="E106" s="73"/>
      <c r="F106" s="73"/>
    </row>
    <row r="107" spans="1:6" ht="15">
      <c r="A107" s="114">
        <f t="shared" si="2"/>
        <v>95</v>
      </c>
      <c r="B107" s="144" t="s">
        <v>38</v>
      </c>
      <c r="C107" s="114"/>
      <c r="D107" s="110"/>
      <c r="E107" s="73"/>
      <c r="F107" s="73"/>
    </row>
    <row r="108" spans="1:6" ht="15">
      <c r="A108" s="114">
        <f t="shared" si="2"/>
        <v>96</v>
      </c>
      <c r="B108" s="144" t="s">
        <v>173</v>
      </c>
      <c r="C108" s="114"/>
      <c r="D108" s="110"/>
      <c r="E108" s="73"/>
      <c r="F108" s="73"/>
    </row>
    <row r="109" spans="1:6" ht="15">
      <c r="A109" s="114">
        <f t="shared" si="2"/>
        <v>97</v>
      </c>
      <c r="B109" s="144" t="s">
        <v>40</v>
      </c>
      <c r="C109" s="114"/>
      <c r="D109" s="110"/>
      <c r="E109" s="73"/>
      <c r="F109" s="73"/>
    </row>
    <row r="110" spans="1:6" ht="15">
      <c r="A110" s="114">
        <f t="shared" si="2"/>
        <v>98</v>
      </c>
      <c r="B110" s="133" t="s">
        <v>137</v>
      </c>
      <c r="C110" s="114"/>
      <c r="D110" s="73"/>
      <c r="E110" s="73"/>
      <c r="F110" s="73"/>
    </row>
    <row r="111" spans="1:6" ht="15">
      <c r="A111" s="114">
        <f t="shared" si="2"/>
        <v>99</v>
      </c>
      <c r="B111" s="124" t="s">
        <v>136</v>
      </c>
      <c r="C111" s="110"/>
      <c r="D111" s="129">
        <f>D112+D127</f>
        <v>0</v>
      </c>
      <c r="E111" s="129">
        <f>E112+E127</f>
        <v>0</v>
      </c>
      <c r="F111" s="129">
        <f>F112+F127</f>
        <v>0</v>
      </c>
    </row>
    <row r="112" spans="1:6" ht="15">
      <c r="A112" s="114">
        <f t="shared" si="2"/>
        <v>100</v>
      </c>
      <c r="B112" s="131" t="s">
        <v>132</v>
      </c>
      <c r="C112" s="110"/>
      <c r="D112" s="73"/>
      <c r="E112" s="117">
        <f>E113+E120</f>
        <v>0</v>
      </c>
      <c r="F112" s="117">
        <f>F113+F120</f>
        <v>0</v>
      </c>
    </row>
    <row r="113" spans="1:6" ht="30">
      <c r="A113" s="114">
        <f t="shared" si="2"/>
        <v>101</v>
      </c>
      <c r="B113" s="143" t="s">
        <v>102</v>
      </c>
      <c r="C113" s="110"/>
      <c r="D113" s="110"/>
      <c r="E113" s="117">
        <f>E114+E115+E116+E117+E118+E119</f>
        <v>0</v>
      </c>
      <c r="F113" s="117">
        <f>F114+F115+F116+F117+F118+F119</f>
        <v>0</v>
      </c>
    </row>
    <row r="114" spans="1:6" ht="15">
      <c r="A114" s="114">
        <f t="shared" si="2"/>
        <v>102</v>
      </c>
      <c r="B114" s="144" t="s">
        <v>35</v>
      </c>
      <c r="C114" s="114"/>
      <c r="D114" s="110"/>
      <c r="E114" s="73"/>
      <c r="F114" s="73"/>
    </row>
    <row r="115" spans="1:6" ht="15">
      <c r="A115" s="114">
        <f t="shared" si="2"/>
        <v>103</v>
      </c>
      <c r="B115" s="144" t="s">
        <v>36</v>
      </c>
      <c r="C115" s="114"/>
      <c r="D115" s="110"/>
      <c r="E115" s="73"/>
      <c r="F115" s="73"/>
    </row>
    <row r="116" spans="1:6" ht="15">
      <c r="A116" s="114">
        <f t="shared" si="2"/>
        <v>104</v>
      </c>
      <c r="B116" s="144" t="s">
        <v>37</v>
      </c>
      <c r="C116" s="114"/>
      <c r="D116" s="110"/>
      <c r="E116" s="73"/>
      <c r="F116" s="73"/>
    </row>
    <row r="117" spans="1:6" ht="15">
      <c r="A117" s="114">
        <f t="shared" si="2"/>
        <v>105</v>
      </c>
      <c r="B117" s="144" t="s">
        <v>38</v>
      </c>
      <c r="C117" s="114"/>
      <c r="D117" s="110"/>
      <c r="E117" s="73"/>
      <c r="F117" s="73"/>
    </row>
    <row r="118" spans="1:6" ht="15">
      <c r="A118" s="114">
        <f t="shared" si="2"/>
        <v>106</v>
      </c>
      <c r="B118" s="144" t="s">
        <v>173</v>
      </c>
      <c r="C118" s="114"/>
      <c r="D118" s="110"/>
      <c r="E118" s="73"/>
      <c r="F118" s="73"/>
    </row>
    <row r="119" spans="1:6" ht="15">
      <c r="A119" s="114">
        <f t="shared" si="2"/>
        <v>107</v>
      </c>
      <c r="B119" s="144" t="s">
        <v>40</v>
      </c>
      <c r="C119" s="114"/>
      <c r="D119" s="110"/>
      <c r="E119" s="73"/>
      <c r="F119" s="73"/>
    </row>
    <row r="120" spans="1:6" ht="30">
      <c r="A120" s="114">
        <f t="shared" si="2"/>
        <v>108</v>
      </c>
      <c r="B120" s="132" t="s">
        <v>101</v>
      </c>
      <c r="C120" s="114"/>
      <c r="D120" s="110"/>
      <c r="E120" s="117">
        <f>E121+E122+E123+E124+E125+E126</f>
        <v>0</v>
      </c>
      <c r="F120" s="117">
        <f>F121+F122+F123+F124+F125+F126</f>
        <v>0</v>
      </c>
    </row>
    <row r="121" spans="1:6" ht="15">
      <c r="A121" s="114">
        <f t="shared" si="2"/>
        <v>109</v>
      </c>
      <c r="B121" s="144" t="s">
        <v>35</v>
      </c>
      <c r="C121" s="114"/>
      <c r="D121" s="110"/>
      <c r="E121" s="73"/>
      <c r="F121" s="73"/>
    </row>
    <row r="122" spans="1:6" ht="15">
      <c r="A122" s="114">
        <f t="shared" si="2"/>
        <v>110</v>
      </c>
      <c r="B122" s="144" t="s">
        <v>36</v>
      </c>
      <c r="C122" s="114"/>
      <c r="D122" s="110"/>
      <c r="E122" s="73"/>
      <c r="F122" s="73"/>
    </row>
    <row r="123" spans="1:6" ht="15">
      <c r="A123" s="114">
        <f t="shared" si="2"/>
        <v>111</v>
      </c>
      <c r="B123" s="144" t="s">
        <v>37</v>
      </c>
      <c r="C123" s="114"/>
      <c r="D123" s="110"/>
      <c r="E123" s="73"/>
      <c r="F123" s="73"/>
    </row>
    <row r="124" spans="1:6" ht="15">
      <c r="A124" s="114">
        <f t="shared" si="2"/>
        <v>112</v>
      </c>
      <c r="B124" s="144" t="s">
        <v>38</v>
      </c>
      <c r="C124" s="114"/>
      <c r="D124" s="110"/>
      <c r="E124" s="73"/>
      <c r="F124" s="73"/>
    </row>
    <row r="125" spans="1:6" ht="15">
      <c r="A125" s="114">
        <f t="shared" si="2"/>
        <v>113</v>
      </c>
      <c r="B125" s="144" t="s">
        <v>173</v>
      </c>
      <c r="C125" s="114"/>
      <c r="D125" s="110"/>
      <c r="E125" s="73"/>
      <c r="F125" s="73"/>
    </row>
    <row r="126" spans="1:6" ht="15">
      <c r="A126" s="114">
        <f t="shared" si="2"/>
        <v>114</v>
      </c>
      <c r="B126" s="144" t="s">
        <v>40</v>
      </c>
      <c r="C126" s="114"/>
      <c r="D126" s="110"/>
      <c r="E126" s="73"/>
      <c r="F126" s="73"/>
    </row>
    <row r="127" spans="1:6" ht="15">
      <c r="A127" s="114">
        <f t="shared" si="2"/>
        <v>115</v>
      </c>
      <c r="B127" s="133" t="s">
        <v>137</v>
      </c>
      <c r="C127" s="114"/>
      <c r="D127" s="73"/>
      <c r="E127" s="73"/>
      <c r="F127" s="73"/>
    </row>
    <row r="128" spans="1:6" ht="15">
      <c r="A128" s="114">
        <f>A111+1</f>
        <v>100</v>
      </c>
      <c r="B128" s="124" t="s">
        <v>72</v>
      </c>
      <c r="C128" s="110"/>
      <c r="D128" s="73"/>
      <c r="E128" s="73"/>
      <c r="F128" s="73"/>
    </row>
    <row r="129" spans="1:6" ht="30">
      <c r="A129" s="114">
        <f t="shared" si="2"/>
        <v>101</v>
      </c>
      <c r="B129" s="124" t="s">
        <v>56</v>
      </c>
      <c r="C129" s="110"/>
      <c r="D129" s="73"/>
      <c r="E129" s="73"/>
      <c r="F129" s="73"/>
    </row>
    <row r="130" spans="1:6" s="122" customFormat="1" ht="15">
      <c r="A130" s="140"/>
      <c r="B130" s="141"/>
      <c r="C130" s="140"/>
      <c r="D130" s="142"/>
      <c r="E130" s="145"/>
      <c r="F130" s="145"/>
    </row>
    <row r="131" spans="1:6" s="113" customFormat="1" ht="45">
      <c r="A131" s="114">
        <f>A129+1</f>
        <v>102</v>
      </c>
      <c r="B131" s="74" t="s">
        <v>146</v>
      </c>
      <c r="C131" s="125"/>
      <c r="D131" s="126"/>
      <c r="E131" s="146"/>
      <c r="F131" s="146"/>
    </row>
    <row r="132" spans="1:6" s="113" customFormat="1" ht="15">
      <c r="A132" s="114">
        <f t="shared" si="2"/>
        <v>103</v>
      </c>
      <c r="B132" s="75" t="s">
        <v>145</v>
      </c>
      <c r="C132" s="127"/>
      <c r="D132" s="128"/>
      <c r="E132" s="146"/>
      <c r="F132" s="146"/>
    </row>
    <row r="133" spans="1:6" ht="30">
      <c r="A133" s="114">
        <f t="shared" si="2"/>
        <v>104</v>
      </c>
      <c r="B133" s="123" t="s">
        <v>138</v>
      </c>
      <c r="C133" s="110" t="s">
        <v>13</v>
      </c>
      <c r="D133" s="129">
        <f>D134+D135+D136+D137+D138</f>
        <v>0</v>
      </c>
      <c r="E133" s="122"/>
      <c r="F133" s="122"/>
    </row>
    <row r="134" spans="1:6" ht="15">
      <c r="A134" s="114">
        <f t="shared" si="2"/>
        <v>105</v>
      </c>
      <c r="B134" s="118" t="s">
        <v>27</v>
      </c>
      <c r="C134" s="110" t="s">
        <v>13</v>
      </c>
      <c r="D134" s="117">
        <f>D66</f>
        <v>0</v>
      </c>
      <c r="E134" s="122"/>
      <c r="F134" s="122"/>
    </row>
    <row r="135" spans="1:6" ht="15">
      <c r="A135" s="114">
        <f t="shared" si="2"/>
        <v>106</v>
      </c>
      <c r="B135" s="118" t="s">
        <v>51</v>
      </c>
      <c r="C135" s="110" t="s">
        <v>13</v>
      </c>
      <c r="D135" s="117">
        <f>D67</f>
        <v>0</v>
      </c>
      <c r="E135" s="122"/>
      <c r="F135" s="122"/>
    </row>
    <row r="136" spans="1:6" ht="15">
      <c r="A136" s="114">
        <f t="shared" si="2"/>
        <v>107</v>
      </c>
      <c r="B136" s="118" t="s">
        <v>52</v>
      </c>
      <c r="C136" s="110" t="s">
        <v>13</v>
      </c>
      <c r="D136" s="117">
        <f>D68</f>
        <v>0</v>
      </c>
      <c r="E136" s="122"/>
      <c r="F136" s="122"/>
    </row>
    <row r="137" spans="1:6" ht="15">
      <c r="A137" s="114">
        <f t="shared" si="2"/>
        <v>108</v>
      </c>
      <c r="B137" s="118" t="s">
        <v>26</v>
      </c>
      <c r="C137" s="110" t="s">
        <v>13</v>
      </c>
      <c r="D137" s="117">
        <f>D69</f>
        <v>0</v>
      </c>
      <c r="E137" s="122"/>
      <c r="F137" s="122"/>
    </row>
    <row r="138" spans="1:6" ht="15">
      <c r="A138" s="114">
        <f t="shared" si="2"/>
        <v>109</v>
      </c>
      <c r="B138" s="118" t="s">
        <v>25</v>
      </c>
      <c r="C138" s="110" t="s">
        <v>13</v>
      </c>
      <c r="D138" s="117">
        <f>D70</f>
        <v>0</v>
      </c>
      <c r="E138" s="122"/>
      <c r="F138" s="122"/>
    </row>
    <row r="139" spans="1:6" ht="45">
      <c r="A139" s="114">
        <f t="shared" si="2"/>
        <v>110</v>
      </c>
      <c r="B139" s="123" t="s">
        <v>139</v>
      </c>
      <c r="C139" s="110" t="s">
        <v>13</v>
      </c>
      <c r="D139" s="129">
        <f>D140+D141+D142+D143+D144</f>
        <v>0</v>
      </c>
      <c r="E139" s="122"/>
      <c r="F139" s="122"/>
    </row>
    <row r="140" spans="1:6" ht="15">
      <c r="A140" s="114">
        <f t="shared" si="2"/>
        <v>111</v>
      </c>
      <c r="B140" s="118" t="s">
        <v>27</v>
      </c>
      <c r="C140" s="110" t="s">
        <v>13</v>
      </c>
      <c r="D140" s="73"/>
      <c r="E140" s="122"/>
      <c r="F140" s="122"/>
    </row>
    <row r="141" spans="1:6" ht="15">
      <c r="A141" s="114">
        <f aca="true" t="shared" si="3" ref="A141:A159">A140+1</f>
        <v>112</v>
      </c>
      <c r="B141" s="118" t="s">
        <v>51</v>
      </c>
      <c r="C141" s="110" t="s">
        <v>13</v>
      </c>
      <c r="D141" s="73"/>
      <c r="E141" s="122"/>
      <c r="F141" s="122"/>
    </row>
    <row r="142" spans="1:6" ht="15">
      <c r="A142" s="114">
        <f t="shared" si="3"/>
        <v>113</v>
      </c>
      <c r="B142" s="118" t="s">
        <v>52</v>
      </c>
      <c r="C142" s="110" t="s">
        <v>13</v>
      </c>
      <c r="D142" s="73"/>
      <c r="E142" s="122"/>
      <c r="F142" s="122"/>
    </row>
    <row r="143" spans="1:6" ht="15">
      <c r="A143" s="114">
        <f t="shared" si="3"/>
        <v>114</v>
      </c>
      <c r="B143" s="118" t="s">
        <v>26</v>
      </c>
      <c r="C143" s="110" t="s">
        <v>13</v>
      </c>
      <c r="D143" s="73"/>
      <c r="E143" s="122"/>
      <c r="F143" s="122"/>
    </row>
    <row r="144" spans="1:6" ht="15">
      <c r="A144" s="114">
        <f t="shared" si="3"/>
        <v>115</v>
      </c>
      <c r="B144" s="118" t="s">
        <v>25</v>
      </c>
      <c r="C144" s="110" t="s">
        <v>13</v>
      </c>
      <c r="D144" s="73"/>
      <c r="E144" s="122"/>
      <c r="F144" s="122"/>
    </row>
    <row r="145" spans="1:6" s="113" customFormat="1" ht="15">
      <c r="A145" s="114">
        <f t="shared" si="3"/>
        <v>116</v>
      </c>
      <c r="B145" s="75" t="s">
        <v>144</v>
      </c>
      <c r="C145" s="127"/>
      <c r="D145" s="128"/>
      <c r="E145" s="146"/>
      <c r="F145" s="146"/>
    </row>
    <row r="146" spans="1:6" ht="30">
      <c r="A146" s="114">
        <f t="shared" si="3"/>
        <v>117</v>
      </c>
      <c r="B146" s="123" t="s">
        <v>140</v>
      </c>
      <c r="C146" s="110" t="s">
        <v>13</v>
      </c>
      <c r="D146" s="129">
        <f>D147+D148+D149+D150+D151+D152</f>
        <v>0</v>
      </c>
      <c r="E146" s="122"/>
      <c r="F146" s="122"/>
    </row>
    <row r="147" spans="1:6" ht="15">
      <c r="A147" s="114">
        <f t="shared" si="3"/>
        <v>118</v>
      </c>
      <c r="B147" s="118" t="s">
        <v>28</v>
      </c>
      <c r="C147" s="110" t="s">
        <v>13</v>
      </c>
      <c r="D147" s="117">
        <f>D74</f>
        <v>0</v>
      </c>
      <c r="E147" s="122"/>
      <c r="F147" s="122"/>
    </row>
    <row r="148" spans="1:6" ht="15">
      <c r="A148" s="114">
        <f t="shared" si="3"/>
        <v>119</v>
      </c>
      <c r="B148" s="118" t="s">
        <v>53</v>
      </c>
      <c r="C148" s="110" t="s">
        <v>13</v>
      </c>
      <c r="D148" s="117">
        <f>D75</f>
        <v>0</v>
      </c>
      <c r="E148" s="122"/>
      <c r="F148" s="122"/>
    </row>
    <row r="149" spans="1:6" ht="15">
      <c r="A149" s="114">
        <f t="shared" si="3"/>
        <v>120</v>
      </c>
      <c r="B149" s="118" t="s">
        <v>54</v>
      </c>
      <c r="C149" s="110" t="s">
        <v>13</v>
      </c>
      <c r="D149" s="117">
        <f>D76</f>
        <v>0</v>
      </c>
      <c r="E149" s="122"/>
      <c r="F149" s="122"/>
    </row>
    <row r="150" spans="1:6" ht="15">
      <c r="A150" s="114">
        <f t="shared" si="3"/>
        <v>121</v>
      </c>
      <c r="B150" s="118" t="s">
        <v>55</v>
      </c>
      <c r="C150" s="110" t="s">
        <v>13</v>
      </c>
      <c r="D150" s="117">
        <f>D77</f>
        <v>0</v>
      </c>
      <c r="E150" s="122"/>
      <c r="F150" s="122"/>
    </row>
    <row r="151" spans="1:6" ht="15">
      <c r="A151" s="114">
        <f t="shared" si="3"/>
        <v>122</v>
      </c>
      <c r="B151" s="118" t="s">
        <v>61</v>
      </c>
      <c r="C151" s="110" t="s">
        <v>13</v>
      </c>
      <c r="D151" s="117">
        <f>D78</f>
        <v>0</v>
      </c>
      <c r="E151" s="122"/>
      <c r="F151" s="122"/>
    </row>
    <row r="152" spans="1:6" ht="15">
      <c r="A152" s="114">
        <f t="shared" si="3"/>
        <v>123</v>
      </c>
      <c r="B152" s="118" t="s">
        <v>66</v>
      </c>
      <c r="C152" s="110" t="s">
        <v>13</v>
      </c>
      <c r="D152" s="117">
        <f>D79</f>
        <v>0</v>
      </c>
      <c r="E152" s="122"/>
      <c r="F152" s="122"/>
    </row>
    <row r="153" spans="1:6" ht="45">
      <c r="A153" s="114">
        <f t="shared" si="3"/>
        <v>124</v>
      </c>
      <c r="B153" s="123" t="s">
        <v>141</v>
      </c>
      <c r="C153" s="110" t="s">
        <v>13</v>
      </c>
      <c r="D153" s="129">
        <f>D154+D155+D156+D157+D158+D159</f>
        <v>0</v>
      </c>
      <c r="E153" s="122"/>
      <c r="F153" s="122"/>
    </row>
    <row r="154" spans="1:6" ht="15">
      <c r="A154" s="114">
        <f t="shared" si="3"/>
        <v>125</v>
      </c>
      <c r="B154" s="118" t="s">
        <v>28</v>
      </c>
      <c r="C154" s="110" t="s">
        <v>13</v>
      </c>
      <c r="D154" s="73"/>
      <c r="E154" s="122"/>
      <c r="F154" s="122"/>
    </row>
    <row r="155" spans="1:6" ht="15">
      <c r="A155" s="114">
        <f t="shared" si="3"/>
        <v>126</v>
      </c>
      <c r="B155" s="118" t="s">
        <v>53</v>
      </c>
      <c r="C155" s="110" t="s">
        <v>13</v>
      </c>
      <c r="D155" s="73"/>
      <c r="E155" s="122"/>
      <c r="F155" s="122"/>
    </row>
    <row r="156" spans="1:6" ht="15">
      <c r="A156" s="114">
        <f t="shared" si="3"/>
        <v>127</v>
      </c>
      <c r="B156" s="118" t="s">
        <v>54</v>
      </c>
      <c r="C156" s="110" t="s">
        <v>13</v>
      </c>
      <c r="D156" s="73"/>
      <c r="E156" s="122"/>
      <c r="F156" s="122"/>
    </row>
    <row r="157" spans="1:6" ht="15">
      <c r="A157" s="114">
        <f t="shared" si="3"/>
        <v>128</v>
      </c>
      <c r="B157" s="118" t="s">
        <v>55</v>
      </c>
      <c r="C157" s="110" t="s">
        <v>13</v>
      </c>
      <c r="D157" s="73"/>
      <c r="E157" s="122"/>
      <c r="F157" s="122"/>
    </row>
    <row r="158" spans="1:6" ht="15">
      <c r="A158" s="114">
        <f t="shared" si="3"/>
        <v>129</v>
      </c>
      <c r="B158" s="118" t="s">
        <v>61</v>
      </c>
      <c r="C158" s="110" t="s">
        <v>13</v>
      </c>
      <c r="D158" s="73"/>
      <c r="E158" s="122"/>
      <c r="F158" s="122"/>
    </row>
    <row r="159" spans="1:6" ht="15">
      <c r="A159" s="114">
        <f t="shared" si="3"/>
        <v>130</v>
      </c>
      <c r="B159" s="118" t="s">
        <v>66</v>
      </c>
      <c r="C159" s="110" t="s">
        <v>13</v>
      </c>
      <c r="D159" s="73"/>
      <c r="E159" s="122"/>
      <c r="F159" s="122"/>
    </row>
    <row r="160" spans="1:4" s="122" customFormat="1" ht="15">
      <c r="A160" s="140"/>
      <c r="B160" s="141"/>
      <c r="C160" s="140"/>
      <c r="D160" s="142"/>
    </row>
    <row r="161" spans="1:6" s="113" customFormat="1" ht="15">
      <c r="A161" s="114">
        <f>A159+1</f>
        <v>131</v>
      </c>
      <c r="B161" s="71" t="s">
        <v>143</v>
      </c>
      <c r="C161" s="111"/>
      <c r="D161" s="112"/>
      <c r="E161" s="146"/>
      <c r="F161" s="146"/>
    </row>
    <row r="162" spans="1:6" ht="30">
      <c r="A162" s="114">
        <f aca="true" t="shared" si="4" ref="A162:A173">A161+1</f>
        <v>132</v>
      </c>
      <c r="B162" s="115" t="s">
        <v>73</v>
      </c>
      <c r="C162" s="114" t="s">
        <v>16</v>
      </c>
      <c r="D162" s="105"/>
      <c r="E162" s="122"/>
      <c r="F162" s="122"/>
    </row>
    <row r="163" spans="1:6" ht="15">
      <c r="A163" s="114">
        <f t="shared" si="4"/>
        <v>133</v>
      </c>
      <c r="B163" s="115" t="s">
        <v>15</v>
      </c>
      <c r="C163" s="114" t="s">
        <v>16</v>
      </c>
      <c r="D163" s="147">
        <f>D164+D165+D166+D167+D168</f>
        <v>0</v>
      </c>
      <c r="E163" s="122"/>
      <c r="F163" s="122"/>
    </row>
    <row r="164" spans="1:6" ht="15">
      <c r="A164" s="114">
        <f t="shared" si="4"/>
        <v>134</v>
      </c>
      <c r="B164" s="118" t="s">
        <v>142</v>
      </c>
      <c r="C164" s="110" t="s">
        <v>16</v>
      </c>
      <c r="D164" s="105"/>
      <c r="E164" s="122"/>
      <c r="F164" s="122"/>
    </row>
    <row r="165" spans="1:6" ht="15">
      <c r="A165" s="114">
        <f t="shared" si="4"/>
        <v>135</v>
      </c>
      <c r="B165" s="118" t="s">
        <v>23</v>
      </c>
      <c r="C165" s="110" t="s">
        <v>16</v>
      </c>
      <c r="D165" s="105"/>
      <c r="E165" s="122"/>
      <c r="F165" s="122"/>
    </row>
    <row r="166" spans="1:6" ht="15">
      <c r="A166" s="114">
        <f t="shared" si="4"/>
        <v>136</v>
      </c>
      <c r="B166" s="118" t="s">
        <v>24</v>
      </c>
      <c r="C166" s="110" t="s">
        <v>16</v>
      </c>
      <c r="D166" s="105"/>
      <c r="E166" s="122"/>
      <c r="F166" s="122"/>
    </row>
    <row r="167" spans="1:6" ht="15">
      <c r="A167" s="114">
        <f>A165+1</f>
        <v>136</v>
      </c>
      <c r="B167" s="118" t="s">
        <v>161</v>
      </c>
      <c r="C167" s="110" t="s">
        <v>16</v>
      </c>
      <c r="D167" s="105"/>
      <c r="E167" s="122"/>
      <c r="F167" s="122"/>
    </row>
    <row r="168" spans="1:6" ht="15">
      <c r="A168" s="114">
        <f>A166+1</f>
        <v>137</v>
      </c>
      <c r="B168" s="118" t="s">
        <v>5</v>
      </c>
      <c r="C168" s="110" t="s">
        <v>16</v>
      </c>
      <c r="D168" s="105"/>
      <c r="E168" s="122"/>
      <c r="F168" s="122"/>
    </row>
    <row r="169" spans="1:6" ht="15">
      <c r="A169" s="114">
        <f t="shared" si="4"/>
        <v>138</v>
      </c>
      <c r="B169" s="115" t="s">
        <v>17</v>
      </c>
      <c r="C169" s="110" t="s">
        <v>16</v>
      </c>
      <c r="D169" s="147">
        <f>D170+D171+D172</f>
        <v>0</v>
      </c>
      <c r="E169" s="122"/>
      <c r="F169" s="122"/>
    </row>
    <row r="170" spans="1:6" ht="15">
      <c r="A170" s="114">
        <f t="shared" si="4"/>
        <v>139</v>
      </c>
      <c r="B170" s="118" t="s">
        <v>18</v>
      </c>
      <c r="C170" s="110" t="s">
        <v>16</v>
      </c>
      <c r="D170" s="105"/>
      <c r="E170" s="122"/>
      <c r="F170" s="122"/>
    </row>
    <row r="171" spans="1:6" ht="15">
      <c r="A171" s="114">
        <f t="shared" si="4"/>
        <v>140</v>
      </c>
      <c r="B171" s="118" t="s">
        <v>7</v>
      </c>
      <c r="C171" s="110" t="s">
        <v>16</v>
      </c>
      <c r="D171" s="105"/>
      <c r="E171" s="122"/>
      <c r="F171" s="122"/>
    </row>
    <row r="172" spans="1:6" ht="15">
      <c r="A172" s="114">
        <f t="shared" si="4"/>
        <v>141</v>
      </c>
      <c r="B172" s="118" t="s">
        <v>5</v>
      </c>
      <c r="C172" s="110" t="s">
        <v>16</v>
      </c>
      <c r="D172" s="105"/>
      <c r="E172" s="122"/>
      <c r="F172" s="122"/>
    </row>
    <row r="173" spans="1:6" ht="30">
      <c r="A173" s="114">
        <f t="shared" si="4"/>
        <v>142</v>
      </c>
      <c r="B173" s="115" t="s">
        <v>192</v>
      </c>
      <c r="C173" s="114" t="s">
        <v>16</v>
      </c>
      <c r="D173" s="147">
        <f>D162+D163-D169</f>
        <v>0</v>
      </c>
      <c r="E173" s="122"/>
      <c r="F173" s="122"/>
    </row>
    <row r="174" spans="1:4" ht="15">
      <c r="A174" s="113"/>
      <c r="B174" s="113"/>
      <c r="C174" s="108"/>
      <c r="D174" s="113"/>
    </row>
    <row r="175" spans="1:4" ht="15">
      <c r="A175" s="113"/>
      <c r="B175" s="113"/>
      <c r="C175" s="108"/>
      <c r="D175" s="113"/>
    </row>
    <row r="176" spans="1:4" ht="15">
      <c r="A176" s="113"/>
      <c r="B176" s="148"/>
      <c r="C176" s="108"/>
      <c r="D176" s="113"/>
    </row>
    <row r="177" spans="1:4" ht="15">
      <c r="A177" s="113"/>
      <c r="B177" s="113"/>
      <c r="C177" s="108"/>
      <c r="D177" s="113"/>
    </row>
    <row r="178" spans="1:4" ht="15">
      <c r="A178" s="113"/>
      <c r="B178" s="113"/>
      <c r="C178" s="108"/>
      <c r="D178" s="113"/>
    </row>
    <row r="179" spans="1:4" ht="15">
      <c r="A179" s="113"/>
      <c r="B179" s="113"/>
      <c r="C179" s="108"/>
      <c r="D179" s="113"/>
    </row>
    <row r="180" spans="1:4" ht="15">
      <c r="A180" s="113"/>
      <c r="B180" s="113"/>
      <c r="C180" s="108"/>
      <c r="D180" s="113"/>
    </row>
    <row r="181" spans="1:223" s="149" customFormat="1" ht="15">
      <c r="A181" s="113"/>
      <c r="B181" s="113"/>
      <c r="C181" s="113"/>
      <c r="D181" s="113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116"/>
      <c r="GJ181" s="116"/>
      <c r="GK181" s="116"/>
      <c r="GL181" s="116"/>
      <c r="GM181" s="116"/>
      <c r="GN181" s="116"/>
      <c r="GO181" s="116"/>
      <c r="GP181" s="116"/>
      <c r="GQ181" s="116"/>
      <c r="GR181" s="116"/>
      <c r="GS181" s="116"/>
      <c r="GT181" s="116"/>
      <c r="GU181" s="116"/>
      <c r="GV181" s="116"/>
      <c r="GW181" s="116"/>
      <c r="GX181" s="116"/>
      <c r="GY181" s="116"/>
      <c r="GZ181" s="116"/>
      <c r="HA181" s="116"/>
      <c r="HB181" s="116"/>
      <c r="HC181" s="116"/>
      <c r="HD181" s="116"/>
      <c r="HE181" s="116"/>
      <c r="HF181" s="116"/>
      <c r="HG181" s="116"/>
      <c r="HH181" s="116"/>
      <c r="HI181" s="116"/>
      <c r="HJ181" s="116"/>
      <c r="HK181" s="116"/>
      <c r="HL181" s="116"/>
      <c r="HM181" s="116"/>
      <c r="HN181" s="116"/>
      <c r="HO181" s="116"/>
    </row>
    <row r="182" spans="1:223" s="149" customFormat="1" ht="15">
      <c r="A182" s="113"/>
      <c r="B182" s="113"/>
      <c r="C182" s="113"/>
      <c r="D182" s="113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  <c r="GJ182" s="116"/>
      <c r="GK182" s="116"/>
      <c r="GL182" s="116"/>
      <c r="GM182" s="116"/>
      <c r="GN182" s="116"/>
      <c r="GO182" s="116"/>
      <c r="GP182" s="116"/>
      <c r="GQ182" s="116"/>
      <c r="GR182" s="116"/>
      <c r="GS182" s="116"/>
      <c r="GT182" s="116"/>
      <c r="GU182" s="116"/>
      <c r="GV182" s="116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116"/>
      <c r="HO182" s="116"/>
    </row>
    <row r="183" spans="1:223" s="149" customFormat="1" ht="15">
      <c r="A183" s="113"/>
      <c r="B183" s="113"/>
      <c r="C183" s="113"/>
      <c r="D183" s="113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  <c r="FJ183" s="116"/>
      <c r="FK183" s="116"/>
      <c r="FL183" s="116"/>
      <c r="FM183" s="116"/>
      <c r="FN183" s="116"/>
      <c r="FO183" s="116"/>
      <c r="FP183" s="116"/>
      <c r="FQ183" s="116"/>
      <c r="FR183" s="116"/>
      <c r="FS183" s="116"/>
      <c r="FT183" s="116"/>
      <c r="FU183" s="116"/>
      <c r="FV183" s="116"/>
      <c r="FW183" s="116"/>
      <c r="FX183" s="116"/>
      <c r="FY183" s="116"/>
      <c r="FZ183" s="116"/>
      <c r="GA183" s="116"/>
      <c r="GB183" s="116"/>
      <c r="GC183" s="116"/>
      <c r="GD183" s="116"/>
      <c r="GE183" s="116"/>
      <c r="GF183" s="116"/>
      <c r="GG183" s="116"/>
      <c r="GH183" s="116"/>
      <c r="GI183" s="116"/>
      <c r="GJ183" s="116"/>
      <c r="GK183" s="116"/>
      <c r="GL183" s="116"/>
      <c r="GM183" s="116"/>
      <c r="GN183" s="116"/>
      <c r="GO183" s="116"/>
      <c r="GP183" s="116"/>
      <c r="GQ183" s="116"/>
      <c r="GR183" s="116"/>
      <c r="GS183" s="116"/>
      <c r="GT183" s="116"/>
      <c r="GU183" s="116"/>
      <c r="GV183" s="116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116"/>
      <c r="HO183" s="116"/>
    </row>
    <row r="184" spans="1:223" s="149" customFormat="1" ht="15">
      <c r="A184" s="113"/>
      <c r="B184" s="113"/>
      <c r="C184" s="113"/>
      <c r="D184" s="113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</row>
    <row r="185" spans="1:223" s="149" customFormat="1" ht="15">
      <c r="A185" s="113"/>
      <c r="B185" s="113"/>
      <c r="C185" s="113"/>
      <c r="D185" s="113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116"/>
      <c r="HO185" s="116"/>
    </row>
    <row r="186" spans="1:223" s="149" customFormat="1" ht="15">
      <c r="A186" s="113"/>
      <c r="B186" s="113"/>
      <c r="C186" s="113"/>
      <c r="D186" s="113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  <c r="ES186" s="116"/>
      <c r="ET186" s="116"/>
      <c r="EU186" s="116"/>
      <c r="EV186" s="116"/>
      <c r="EW186" s="116"/>
      <c r="EX186" s="116"/>
      <c r="EY186" s="116"/>
      <c r="EZ186" s="116"/>
      <c r="FA186" s="116"/>
      <c r="FB186" s="116"/>
      <c r="FC186" s="116"/>
      <c r="FD186" s="116"/>
      <c r="FE186" s="116"/>
      <c r="FF186" s="116"/>
      <c r="FG186" s="116"/>
      <c r="FH186" s="116"/>
      <c r="FI186" s="116"/>
      <c r="FJ186" s="116"/>
      <c r="FK186" s="116"/>
      <c r="FL186" s="116"/>
      <c r="FM186" s="116"/>
      <c r="FN186" s="116"/>
      <c r="FO186" s="116"/>
      <c r="FP186" s="116"/>
      <c r="FQ186" s="116"/>
      <c r="FR186" s="116"/>
      <c r="FS186" s="116"/>
      <c r="FT186" s="116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  <c r="GP186" s="116"/>
      <c r="GQ186" s="116"/>
      <c r="GR186" s="116"/>
      <c r="GS186" s="116"/>
      <c r="GT186" s="116"/>
      <c r="GU186" s="116"/>
      <c r="GV186" s="116"/>
      <c r="GW186" s="116"/>
      <c r="GX186" s="116"/>
      <c r="GY186" s="116"/>
      <c r="GZ186" s="116"/>
      <c r="HA186" s="116"/>
      <c r="HB186" s="116"/>
      <c r="HC186" s="116"/>
      <c r="HD186" s="116"/>
      <c r="HE186" s="116"/>
      <c r="HF186" s="116"/>
      <c r="HG186" s="116"/>
      <c r="HH186" s="116"/>
      <c r="HI186" s="116"/>
      <c r="HJ186" s="116"/>
      <c r="HK186" s="116"/>
      <c r="HL186" s="116"/>
      <c r="HM186" s="116"/>
      <c r="HN186" s="116"/>
      <c r="HO186" s="116"/>
    </row>
    <row r="187" spans="1:223" s="149" customFormat="1" ht="15">
      <c r="A187" s="113"/>
      <c r="B187" s="113"/>
      <c r="C187" s="113"/>
      <c r="D187" s="113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  <c r="ES187" s="116"/>
      <c r="ET187" s="116"/>
      <c r="EU187" s="116"/>
      <c r="EV187" s="116"/>
      <c r="EW187" s="116"/>
      <c r="EX187" s="116"/>
      <c r="EY187" s="116"/>
      <c r="EZ187" s="116"/>
      <c r="FA187" s="116"/>
      <c r="FB187" s="116"/>
      <c r="FC187" s="116"/>
      <c r="FD187" s="116"/>
      <c r="FE187" s="116"/>
      <c r="FF187" s="116"/>
      <c r="FG187" s="116"/>
      <c r="FH187" s="116"/>
      <c r="FI187" s="116"/>
      <c r="FJ187" s="116"/>
      <c r="FK187" s="116"/>
      <c r="FL187" s="116"/>
      <c r="FM187" s="116"/>
      <c r="FN187" s="116"/>
      <c r="FO187" s="116"/>
      <c r="FP187" s="116"/>
      <c r="FQ187" s="116"/>
      <c r="FR187" s="116"/>
      <c r="FS187" s="116"/>
      <c r="FT187" s="116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  <c r="GP187" s="116"/>
      <c r="GQ187" s="116"/>
      <c r="GR187" s="116"/>
      <c r="GS187" s="116"/>
      <c r="GT187" s="116"/>
      <c r="GU187" s="116"/>
      <c r="GV187" s="116"/>
      <c r="GW187" s="116"/>
      <c r="GX187" s="116"/>
      <c r="GY187" s="116"/>
      <c r="GZ187" s="116"/>
      <c r="HA187" s="116"/>
      <c r="HB187" s="116"/>
      <c r="HC187" s="116"/>
      <c r="HD187" s="116"/>
      <c r="HE187" s="116"/>
      <c r="HF187" s="116"/>
      <c r="HG187" s="116"/>
      <c r="HH187" s="116"/>
      <c r="HI187" s="116"/>
      <c r="HJ187" s="116"/>
      <c r="HK187" s="116"/>
      <c r="HL187" s="116"/>
      <c r="HM187" s="116"/>
      <c r="HN187" s="116"/>
      <c r="HO187" s="116"/>
    </row>
    <row r="188" spans="1:223" s="149" customFormat="1" ht="15">
      <c r="A188" s="113"/>
      <c r="B188" s="113"/>
      <c r="C188" s="113"/>
      <c r="D188" s="113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  <c r="ES188" s="116"/>
      <c r="ET188" s="116"/>
      <c r="EU188" s="116"/>
      <c r="EV188" s="116"/>
      <c r="EW188" s="116"/>
      <c r="EX188" s="116"/>
      <c r="EY188" s="116"/>
      <c r="EZ188" s="116"/>
      <c r="FA188" s="116"/>
      <c r="FB188" s="116"/>
      <c r="FC188" s="116"/>
      <c r="FD188" s="116"/>
      <c r="FE188" s="116"/>
      <c r="FF188" s="116"/>
      <c r="FG188" s="116"/>
      <c r="FH188" s="116"/>
      <c r="FI188" s="116"/>
      <c r="FJ188" s="116"/>
      <c r="FK188" s="116"/>
      <c r="FL188" s="116"/>
      <c r="FM188" s="116"/>
      <c r="FN188" s="116"/>
      <c r="FO188" s="116"/>
      <c r="FP188" s="116"/>
      <c r="FQ188" s="116"/>
      <c r="FR188" s="116"/>
      <c r="FS188" s="116"/>
      <c r="FT188" s="116"/>
      <c r="FU188" s="116"/>
      <c r="FV188" s="116"/>
      <c r="FW188" s="116"/>
      <c r="FX188" s="116"/>
      <c r="FY188" s="116"/>
      <c r="FZ188" s="116"/>
      <c r="GA188" s="116"/>
      <c r="GB188" s="116"/>
      <c r="GC188" s="116"/>
      <c r="GD188" s="116"/>
      <c r="GE188" s="116"/>
      <c r="GF188" s="116"/>
      <c r="GG188" s="116"/>
      <c r="GH188" s="116"/>
      <c r="GI188" s="116"/>
      <c r="GJ188" s="116"/>
      <c r="GK188" s="116"/>
      <c r="GL188" s="116"/>
      <c r="GM188" s="116"/>
      <c r="GN188" s="116"/>
      <c r="GO188" s="116"/>
      <c r="GP188" s="116"/>
      <c r="GQ188" s="116"/>
      <c r="GR188" s="116"/>
      <c r="GS188" s="116"/>
      <c r="GT188" s="116"/>
      <c r="GU188" s="116"/>
      <c r="GV188" s="116"/>
      <c r="GW188" s="116"/>
      <c r="GX188" s="116"/>
      <c r="GY188" s="116"/>
      <c r="GZ188" s="116"/>
      <c r="HA188" s="116"/>
      <c r="HB188" s="116"/>
      <c r="HC188" s="116"/>
      <c r="HD188" s="116"/>
      <c r="HE188" s="116"/>
      <c r="HF188" s="116"/>
      <c r="HG188" s="116"/>
      <c r="HH188" s="116"/>
      <c r="HI188" s="116"/>
      <c r="HJ188" s="116"/>
      <c r="HK188" s="116"/>
      <c r="HL188" s="116"/>
      <c r="HM188" s="116"/>
      <c r="HN188" s="116"/>
      <c r="HO188" s="116"/>
    </row>
    <row r="189" spans="1:223" s="149" customFormat="1" ht="15">
      <c r="A189" s="113"/>
      <c r="B189" s="113"/>
      <c r="C189" s="113"/>
      <c r="D189" s="113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6"/>
      <c r="FF189" s="116"/>
      <c r="FG189" s="116"/>
      <c r="FH189" s="116"/>
      <c r="FI189" s="116"/>
      <c r="FJ189" s="116"/>
      <c r="FK189" s="116"/>
      <c r="FL189" s="116"/>
      <c r="FM189" s="116"/>
      <c r="FN189" s="116"/>
      <c r="FO189" s="116"/>
      <c r="FP189" s="116"/>
      <c r="FQ189" s="116"/>
      <c r="FR189" s="116"/>
      <c r="FS189" s="116"/>
      <c r="FT189" s="116"/>
      <c r="FU189" s="116"/>
      <c r="FV189" s="116"/>
      <c r="FW189" s="116"/>
      <c r="FX189" s="116"/>
      <c r="FY189" s="116"/>
      <c r="FZ189" s="116"/>
      <c r="GA189" s="116"/>
      <c r="GB189" s="116"/>
      <c r="GC189" s="116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  <c r="GP189" s="116"/>
      <c r="GQ189" s="116"/>
      <c r="GR189" s="116"/>
      <c r="GS189" s="116"/>
      <c r="GT189" s="116"/>
      <c r="GU189" s="116"/>
      <c r="GV189" s="116"/>
      <c r="GW189" s="116"/>
      <c r="GX189" s="116"/>
      <c r="GY189" s="116"/>
      <c r="GZ189" s="116"/>
      <c r="HA189" s="116"/>
      <c r="HB189" s="116"/>
      <c r="HC189" s="116"/>
      <c r="HD189" s="116"/>
      <c r="HE189" s="116"/>
      <c r="HF189" s="116"/>
      <c r="HG189" s="116"/>
      <c r="HH189" s="116"/>
      <c r="HI189" s="116"/>
      <c r="HJ189" s="116"/>
      <c r="HK189" s="116"/>
      <c r="HL189" s="116"/>
      <c r="HM189" s="116"/>
      <c r="HN189" s="116"/>
      <c r="HO189" s="116"/>
    </row>
    <row r="190" spans="1:223" s="149" customFormat="1" ht="15">
      <c r="A190" s="113"/>
      <c r="B190" s="113"/>
      <c r="C190" s="113"/>
      <c r="D190" s="113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  <c r="EC190" s="116"/>
      <c r="ED190" s="116"/>
      <c r="EE190" s="116"/>
      <c r="EF190" s="116"/>
      <c r="EG190" s="116"/>
      <c r="EH190" s="116"/>
      <c r="EI190" s="116"/>
      <c r="EJ190" s="116"/>
      <c r="EK190" s="116"/>
      <c r="EL190" s="116"/>
      <c r="EM190" s="116"/>
      <c r="EN190" s="116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  <c r="EY190" s="116"/>
      <c r="EZ190" s="116"/>
      <c r="FA190" s="116"/>
      <c r="FB190" s="116"/>
      <c r="FC190" s="116"/>
      <c r="FD190" s="116"/>
      <c r="FE190" s="116"/>
      <c r="FF190" s="116"/>
      <c r="FG190" s="116"/>
      <c r="FH190" s="116"/>
      <c r="FI190" s="116"/>
      <c r="FJ190" s="116"/>
      <c r="FK190" s="116"/>
      <c r="FL190" s="116"/>
      <c r="FM190" s="116"/>
      <c r="FN190" s="116"/>
      <c r="FO190" s="116"/>
      <c r="FP190" s="116"/>
      <c r="FQ190" s="116"/>
      <c r="FR190" s="116"/>
      <c r="FS190" s="116"/>
      <c r="FT190" s="116"/>
      <c r="FU190" s="116"/>
      <c r="FV190" s="116"/>
      <c r="FW190" s="116"/>
      <c r="FX190" s="116"/>
      <c r="FY190" s="116"/>
      <c r="FZ190" s="116"/>
      <c r="GA190" s="116"/>
      <c r="GB190" s="116"/>
      <c r="GC190" s="116"/>
      <c r="GD190" s="116"/>
      <c r="GE190" s="116"/>
      <c r="GF190" s="116"/>
      <c r="GG190" s="116"/>
      <c r="GH190" s="116"/>
      <c r="GI190" s="116"/>
      <c r="GJ190" s="116"/>
      <c r="GK190" s="116"/>
      <c r="GL190" s="116"/>
      <c r="GM190" s="116"/>
      <c r="GN190" s="116"/>
      <c r="GO190" s="116"/>
      <c r="GP190" s="116"/>
      <c r="GQ190" s="116"/>
      <c r="GR190" s="116"/>
      <c r="GS190" s="116"/>
      <c r="GT190" s="116"/>
      <c r="GU190" s="116"/>
      <c r="GV190" s="116"/>
      <c r="GW190" s="116"/>
      <c r="GX190" s="116"/>
      <c r="GY190" s="116"/>
      <c r="GZ190" s="116"/>
      <c r="HA190" s="116"/>
      <c r="HB190" s="116"/>
      <c r="HC190" s="116"/>
      <c r="HD190" s="116"/>
      <c r="HE190" s="116"/>
      <c r="HF190" s="116"/>
      <c r="HG190" s="116"/>
      <c r="HH190" s="116"/>
      <c r="HI190" s="116"/>
      <c r="HJ190" s="116"/>
      <c r="HK190" s="116"/>
      <c r="HL190" s="116"/>
      <c r="HM190" s="116"/>
      <c r="HN190" s="116"/>
      <c r="HO190" s="116"/>
    </row>
    <row r="191" spans="1:223" s="149" customFormat="1" ht="15">
      <c r="A191" s="150"/>
      <c r="B191" s="150"/>
      <c r="C191" s="150"/>
      <c r="D191" s="150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  <c r="DK191" s="116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  <c r="EC191" s="116"/>
      <c r="ED191" s="116"/>
      <c r="EE191" s="116"/>
      <c r="EF191" s="116"/>
      <c r="EG191" s="116"/>
      <c r="EH191" s="116"/>
      <c r="EI191" s="116"/>
      <c r="EJ191" s="116"/>
      <c r="EK191" s="116"/>
      <c r="EL191" s="116"/>
      <c r="EM191" s="116"/>
      <c r="EN191" s="116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  <c r="EY191" s="116"/>
      <c r="EZ191" s="116"/>
      <c r="FA191" s="116"/>
      <c r="FB191" s="116"/>
      <c r="FC191" s="116"/>
      <c r="FD191" s="116"/>
      <c r="FE191" s="116"/>
      <c r="FF191" s="116"/>
      <c r="FG191" s="116"/>
      <c r="FH191" s="116"/>
      <c r="FI191" s="116"/>
      <c r="FJ191" s="116"/>
      <c r="FK191" s="116"/>
      <c r="FL191" s="116"/>
      <c r="FM191" s="116"/>
      <c r="FN191" s="116"/>
      <c r="FO191" s="116"/>
      <c r="FP191" s="116"/>
      <c r="FQ191" s="116"/>
      <c r="FR191" s="116"/>
      <c r="FS191" s="116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116"/>
      <c r="GN191" s="116"/>
      <c r="GO191" s="116"/>
      <c r="GP191" s="116"/>
      <c r="GQ191" s="116"/>
      <c r="GR191" s="116"/>
      <c r="GS191" s="116"/>
      <c r="GT191" s="116"/>
      <c r="GU191" s="116"/>
      <c r="GV191" s="116"/>
      <c r="GW191" s="116"/>
      <c r="GX191" s="116"/>
      <c r="GY191" s="116"/>
      <c r="GZ191" s="116"/>
      <c r="HA191" s="116"/>
      <c r="HB191" s="116"/>
      <c r="HC191" s="116"/>
      <c r="HD191" s="116"/>
      <c r="HE191" s="116"/>
      <c r="HF191" s="116"/>
      <c r="HG191" s="116"/>
      <c r="HH191" s="116"/>
      <c r="HI191" s="116"/>
      <c r="HJ191" s="116"/>
      <c r="HK191" s="116"/>
      <c r="HL191" s="116"/>
      <c r="HM191" s="116"/>
      <c r="HN191" s="116"/>
      <c r="HO191" s="116"/>
    </row>
    <row r="192" spans="1:223" s="149" customFormat="1" ht="15">
      <c r="A192" s="150"/>
      <c r="B192" s="150"/>
      <c r="C192" s="150"/>
      <c r="D192" s="150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6"/>
      <c r="FF192" s="116"/>
      <c r="FG192" s="116"/>
      <c r="FH192" s="116"/>
      <c r="FI192" s="116"/>
      <c r="FJ192" s="116"/>
      <c r="FK192" s="116"/>
      <c r="FL192" s="116"/>
      <c r="FM192" s="116"/>
      <c r="FN192" s="116"/>
      <c r="FO192" s="116"/>
      <c r="FP192" s="116"/>
      <c r="FQ192" s="116"/>
      <c r="FR192" s="116"/>
      <c r="FS192" s="116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  <c r="GH192" s="116"/>
      <c r="GI192" s="116"/>
      <c r="GJ192" s="116"/>
      <c r="GK192" s="116"/>
      <c r="GL192" s="116"/>
      <c r="GM192" s="116"/>
      <c r="GN192" s="116"/>
      <c r="GO192" s="116"/>
      <c r="GP192" s="116"/>
      <c r="GQ192" s="116"/>
      <c r="GR192" s="116"/>
      <c r="GS192" s="116"/>
      <c r="GT192" s="116"/>
      <c r="GU192" s="116"/>
      <c r="GV192" s="116"/>
      <c r="GW192" s="116"/>
      <c r="GX192" s="116"/>
      <c r="GY192" s="116"/>
      <c r="GZ192" s="116"/>
      <c r="HA192" s="116"/>
      <c r="HB192" s="116"/>
      <c r="HC192" s="116"/>
      <c r="HD192" s="116"/>
      <c r="HE192" s="116"/>
      <c r="HF192" s="116"/>
      <c r="HG192" s="116"/>
      <c r="HH192" s="116"/>
      <c r="HI192" s="116"/>
      <c r="HJ192" s="116"/>
      <c r="HK192" s="116"/>
      <c r="HL192" s="116"/>
      <c r="HM192" s="116"/>
      <c r="HN192" s="116"/>
      <c r="HO192" s="116"/>
    </row>
    <row r="193" spans="1:223" s="149" customFormat="1" ht="15">
      <c r="A193" s="150"/>
      <c r="B193" s="150"/>
      <c r="C193" s="150"/>
      <c r="D193" s="150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6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6"/>
      <c r="EF193" s="116"/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6"/>
      <c r="FF193" s="116"/>
      <c r="FG193" s="116"/>
      <c r="FH193" s="116"/>
      <c r="FI193" s="116"/>
      <c r="FJ193" s="116"/>
      <c r="FK193" s="116"/>
      <c r="FL193" s="116"/>
      <c r="FM193" s="116"/>
      <c r="FN193" s="116"/>
      <c r="FO193" s="116"/>
      <c r="FP193" s="116"/>
      <c r="FQ193" s="116"/>
      <c r="FR193" s="116"/>
      <c r="FS193" s="116"/>
      <c r="FT193" s="116"/>
      <c r="FU193" s="116"/>
      <c r="FV193" s="116"/>
      <c r="FW193" s="116"/>
      <c r="FX193" s="116"/>
      <c r="FY193" s="116"/>
      <c r="FZ193" s="116"/>
      <c r="GA193" s="116"/>
      <c r="GB193" s="116"/>
      <c r="GC193" s="116"/>
      <c r="GD193" s="116"/>
      <c r="GE193" s="116"/>
      <c r="GF193" s="116"/>
      <c r="GG193" s="116"/>
      <c r="GH193" s="116"/>
      <c r="GI193" s="116"/>
      <c r="GJ193" s="116"/>
      <c r="GK193" s="116"/>
      <c r="GL193" s="116"/>
      <c r="GM193" s="116"/>
      <c r="GN193" s="116"/>
      <c r="GO193" s="116"/>
      <c r="GP193" s="116"/>
      <c r="GQ193" s="116"/>
      <c r="GR193" s="116"/>
      <c r="GS193" s="116"/>
      <c r="GT193" s="116"/>
      <c r="GU193" s="116"/>
      <c r="GV193" s="116"/>
      <c r="GW193" s="116"/>
      <c r="GX193" s="116"/>
      <c r="GY193" s="116"/>
      <c r="GZ193" s="116"/>
      <c r="HA193" s="116"/>
      <c r="HB193" s="116"/>
      <c r="HC193" s="116"/>
      <c r="HD193" s="116"/>
      <c r="HE193" s="116"/>
      <c r="HF193" s="116"/>
      <c r="HG193" s="116"/>
      <c r="HH193" s="116"/>
      <c r="HI193" s="116"/>
      <c r="HJ193" s="116"/>
      <c r="HK193" s="116"/>
      <c r="HL193" s="116"/>
      <c r="HM193" s="116"/>
      <c r="HN193" s="116"/>
      <c r="HO193" s="116"/>
    </row>
    <row r="194" spans="1:223" s="149" customFormat="1" ht="15">
      <c r="A194" s="150"/>
      <c r="B194" s="150"/>
      <c r="C194" s="150"/>
      <c r="D194" s="150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  <c r="EY194" s="116"/>
      <c r="EZ194" s="116"/>
      <c r="FA194" s="116"/>
      <c r="FB194" s="116"/>
      <c r="FC194" s="116"/>
      <c r="FD194" s="116"/>
      <c r="FE194" s="116"/>
      <c r="FF194" s="116"/>
      <c r="FG194" s="116"/>
      <c r="FH194" s="116"/>
      <c r="FI194" s="116"/>
      <c r="FJ194" s="116"/>
      <c r="FK194" s="116"/>
      <c r="FL194" s="116"/>
      <c r="FM194" s="116"/>
      <c r="FN194" s="116"/>
      <c r="FO194" s="116"/>
      <c r="FP194" s="116"/>
      <c r="FQ194" s="116"/>
      <c r="FR194" s="116"/>
      <c r="FS194" s="116"/>
      <c r="FT194" s="116"/>
      <c r="FU194" s="116"/>
      <c r="FV194" s="116"/>
      <c r="FW194" s="116"/>
      <c r="FX194" s="116"/>
      <c r="FY194" s="116"/>
      <c r="FZ194" s="116"/>
      <c r="GA194" s="116"/>
      <c r="GB194" s="116"/>
      <c r="GC194" s="116"/>
      <c r="GD194" s="116"/>
      <c r="GE194" s="116"/>
      <c r="GF194" s="116"/>
      <c r="GG194" s="116"/>
      <c r="GH194" s="116"/>
      <c r="GI194" s="116"/>
      <c r="GJ194" s="116"/>
      <c r="GK194" s="116"/>
      <c r="GL194" s="116"/>
      <c r="GM194" s="116"/>
      <c r="GN194" s="116"/>
      <c r="GO194" s="116"/>
      <c r="GP194" s="116"/>
      <c r="GQ194" s="116"/>
      <c r="GR194" s="116"/>
      <c r="GS194" s="116"/>
      <c r="GT194" s="116"/>
      <c r="GU194" s="116"/>
      <c r="GV194" s="116"/>
      <c r="GW194" s="116"/>
      <c r="GX194" s="116"/>
      <c r="GY194" s="116"/>
      <c r="GZ194" s="116"/>
      <c r="HA194" s="116"/>
      <c r="HB194" s="116"/>
      <c r="HC194" s="116"/>
      <c r="HD194" s="116"/>
      <c r="HE194" s="116"/>
      <c r="HF194" s="116"/>
      <c r="HG194" s="116"/>
      <c r="HH194" s="116"/>
      <c r="HI194" s="116"/>
      <c r="HJ194" s="116"/>
      <c r="HK194" s="116"/>
      <c r="HL194" s="116"/>
      <c r="HM194" s="116"/>
      <c r="HN194" s="116"/>
      <c r="HO194" s="116"/>
    </row>
    <row r="195" spans="1:223" s="149" customFormat="1" ht="15">
      <c r="A195" s="150"/>
      <c r="B195" s="150"/>
      <c r="C195" s="150"/>
      <c r="D195" s="150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6"/>
      <c r="ER195" s="116"/>
      <c r="ES195" s="116"/>
      <c r="ET195" s="116"/>
      <c r="EU195" s="116"/>
      <c r="EV195" s="116"/>
      <c r="EW195" s="116"/>
      <c r="EX195" s="116"/>
      <c r="EY195" s="116"/>
      <c r="EZ195" s="116"/>
      <c r="FA195" s="116"/>
      <c r="FB195" s="116"/>
      <c r="FC195" s="116"/>
      <c r="FD195" s="116"/>
      <c r="FE195" s="116"/>
      <c r="FF195" s="116"/>
      <c r="FG195" s="116"/>
      <c r="FH195" s="116"/>
      <c r="FI195" s="116"/>
      <c r="FJ195" s="116"/>
      <c r="FK195" s="116"/>
      <c r="FL195" s="116"/>
      <c r="FM195" s="116"/>
      <c r="FN195" s="116"/>
      <c r="FO195" s="116"/>
      <c r="FP195" s="116"/>
      <c r="FQ195" s="116"/>
      <c r="FR195" s="116"/>
      <c r="FS195" s="116"/>
      <c r="FT195" s="116"/>
      <c r="FU195" s="116"/>
      <c r="FV195" s="116"/>
      <c r="FW195" s="116"/>
      <c r="FX195" s="116"/>
      <c r="FY195" s="116"/>
      <c r="FZ195" s="116"/>
      <c r="GA195" s="116"/>
      <c r="GB195" s="116"/>
      <c r="GC195" s="116"/>
      <c r="GD195" s="116"/>
      <c r="GE195" s="116"/>
      <c r="GF195" s="116"/>
      <c r="GG195" s="116"/>
      <c r="GH195" s="116"/>
      <c r="GI195" s="116"/>
      <c r="GJ195" s="116"/>
      <c r="GK195" s="116"/>
      <c r="GL195" s="116"/>
      <c r="GM195" s="116"/>
      <c r="GN195" s="116"/>
      <c r="GO195" s="116"/>
      <c r="GP195" s="116"/>
      <c r="GQ195" s="116"/>
      <c r="GR195" s="116"/>
      <c r="GS195" s="116"/>
      <c r="GT195" s="116"/>
      <c r="GU195" s="116"/>
      <c r="GV195" s="116"/>
      <c r="GW195" s="116"/>
      <c r="GX195" s="116"/>
      <c r="GY195" s="116"/>
      <c r="GZ195" s="116"/>
      <c r="HA195" s="116"/>
      <c r="HB195" s="116"/>
      <c r="HC195" s="116"/>
      <c r="HD195" s="116"/>
      <c r="HE195" s="116"/>
      <c r="HF195" s="116"/>
      <c r="HG195" s="116"/>
      <c r="HH195" s="116"/>
      <c r="HI195" s="116"/>
      <c r="HJ195" s="116"/>
      <c r="HK195" s="116"/>
      <c r="HL195" s="116"/>
      <c r="HM195" s="116"/>
      <c r="HN195" s="116"/>
      <c r="HO195" s="116"/>
    </row>
    <row r="196" spans="1:223" s="149" customFormat="1" ht="15">
      <c r="A196" s="150"/>
      <c r="B196" s="150"/>
      <c r="C196" s="150"/>
      <c r="D196" s="150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16"/>
      <c r="FL196" s="116"/>
      <c r="FM196" s="116"/>
      <c r="FN196" s="116"/>
      <c r="FO196" s="116"/>
      <c r="FP196" s="116"/>
      <c r="FQ196" s="116"/>
      <c r="FR196" s="116"/>
      <c r="FS196" s="116"/>
      <c r="FT196" s="116"/>
      <c r="FU196" s="116"/>
      <c r="FV196" s="116"/>
      <c r="FW196" s="116"/>
      <c r="FX196" s="116"/>
      <c r="FY196" s="116"/>
      <c r="FZ196" s="116"/>
      <c r="GA196" s="116"/>
      <c r="GB196" s="116"/>
      <c r="GC196" s="116"/>
      <c r="GD196" s="116"/>
      <c r="GE196" s="116"/>
      <c r="GF196" s="116"/>
      <c r="GG196" s="116"/>
      <c r="GH196" s="116"/>
      <c r="GI196" s="116"/>
      <c r="GJ196" s="116"/>
      <c r="GK196" s="116"/>
      <c r="GL196" s="116"/>
      <c r="GM196" s="116"/>
      <c r="GN196" s="116"/>
      <c r="GO196" s="116"/>
      <c r="GP196" s="116"/>
      <c r="GQ196" s="116"/>
      <c r="GR196" s="116"/>
      <c r="GS196" s="116"/>
      <c r="GT196" s="116"/>
      <c r="GU196" s="116"/>
      <c r="GV196" s="116"/>
      <c r="GW196" s="116"/>
      <c r="GX196" s="116"/>
      <c r="GY196" s="116"/>
      <c r="GZ196" s="116"/>
      <c r="HA196" s="116"/>
      <c r="HB196" s="116"/>
      <c r="HC196" s="116"/>
      <c r="HD196" s="116"/>
      <c r="HE196" s="116"/>
      <c r="HF196" s="116"/>
      <c r="HG196" s="116"/>
      <c r="HH196" s="116"/>
      <c r="HI196" s="116"/>
      <c r="HJ196" s="116"/>
      <c r="HK196" s="116"/>
      <c r="HL196" s="116"/>
      <c r="HM196" s="116"/>
      <c r="HN196" s="116"/>
      <c r="HO196" s="116"/>
    </row>
    <row r="197" spans="1:223" s="149" customFormat="1" ht="15">
      <c r="A197" s="150"/>
      <c r="B197" s="150"/>
      <c r="C197" s="150"/>
      <c r="D197" s="150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/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6"/>
      <c r="FF197" s="116"/>
      <c r="FG197" s="116"/>
      <c r="FH197" s="116"/>
      <c r="FI197" s="116"/>
      <c r="FJ197" s="116"/>
      <c r="FK197" s="116"/>
      <c r="FL197" s="116"/>
      <c r="FM197" s="116"/>
      <c r="FN197" s="116"/>
      <c r="FO197" s="116"/>
      <c r="FP197" s="116"/>
      <c r="FQ197" s="116"/>
      <c r="FR197" s="116"/>
      <c r="FS197" s="116"/>
      <c r="FT197" s="116"/>
      <c r="FU197" s="116"/>
      <c r="FV197" s="116"/>
      <c r="FW197" s="116"/>
      <c r="FX197" s="116"/>
      <c r="FY197" s="116"/>
      <c r="FZ197" s="116"/>
      <c r="GA197" s="116"/>
      <c r="GB197" s="116"/>
      <c r="GC197" s="116"/>
      <c r="GD197" s="116"/>
      <c r="GE197" s="116"/>
      <c r="GF197" s="116"/>
      <c r="GG197" s="116"/>
      <c r="GH197" s="116"/>
      <c r="GI197" s="116"/>
      <c r="GJ197" s="116"/>
      <c r="GK197" s="116"/>
      <c r="GL197" s="116"/>
      <c r="GM197" s="116"/>
      <c r="GN197" s="116"/>
      <c r="GO197" s="116"/>
      <c r="GP197" s="116"/>
      <c r="GQ197" s="116"/>
      <c r="GR197" s="116"/>
      <c r="GS197" s="116"/>
      <c r="GT197" s="116"/>
      <c r="GU197" s="116"/>
      <c r="GV197" s="116"/>
      <c r="GW197" s="116"/>
      <c r="GX197" s="116"/>
      <c r="GY197" s="116"/>
      <c r="GZ197" s="116"/>
      <c r="HA197" s="116"/>
      <c r="HB197" s="116"/>
      <c r="HC197" s="116"/>
      <c r="HD197" s="116"/>
      <c r="HE197" s="116"/>
      <c r="HF197" s="116"/>
      <c r="HG197" s="116"/>
      <c r="HH197" s="116"/>
      <c r="HI197" s="116"/>
      <c r="HJ197" s="116"/>
      <c r="HK197" s="116"/>
      <c r="HL197" s="116"/>
      <c r="HM197" s="116"/>
      <c r="HN197" s="116"/>
      <c r="HO197" s="116"/>
    </row>
    <row r="198" spans="1:223" s="149" customFormat="1" ht="15">
      <c r="A198" s="150"/>
      <c r="B198" s="150"/>
      <c r="C198" s="150"/>
      <c r="D198" s="150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6"/>
      <c r="EP198" s="116"/>
      <c r="EQ198" s="116"/>
      <c r="ER198" s="116"/>
      <c r="ES198" s="116"/>
      <c r="ET198" s="116"/>
      <c r="EU198" s="116"/>
      <c r="EV198" s="116"/>
      <c r="EW198" s="116"/>
      <c r="EX198" s="116"/>
      <c r="EY198" s="116"/>
      <c r="EZ198" s="116"/>
      <c r="FA198" s="116"/>
      <c r="FB198" s="116"/>
      <c r="FC198" s="116"/>
      <c r="FD198" s="116"/>
      <c r="FE198" s="116"/>
      <c r="FF198" s="116"/>
      <c r="FG198" s="116"/>
      <c r="FH198" s="116"/>
      <c r="FI198" s="116"/>
      <c r="FJ198" s="116"/>
      <c r="FK198" s="116"/>
      <c r="FL198" s="116"/>
      <c r="FM198" s="116"/>
      <c r="FN198" s="116"/>
      <c r="FO198" s="116"/>
      <c r="FP198" s="116"/>
      <c r="FQ198" s="116"/>
      <c r="FR198" s="116"/>
      <c r="FS198" s="116"/>
      <c r="FT198" s="116"/>
      <c r="FU198" s="116"/>
      <c r="FV198" s="116"/>
      <c r="FW198" s="116"/>
      <c r="FX198" s="116"/>
      <c r="FY198" s="116"/>
      <c r="FZ198" s="116"/>
      <c r="GA198" s="116"/>
      <c r="GB198" s="116"/>
      <c r="GC198" s="116"/>
      <c r="GD198" s="116"/>
      <c r="GE198" s="116"/>
      <c r="GF198" s="116"/>
      <c r="GG198" s="116"/>
      <c r="GH198" s="116"/>
      <c r="GI198" s="116"/>
      <c r="GJ198" s="116"/>
      <c r="GK198" s="116"/>
      <c r="GL198" s="116"/>
      <c r="GM198" s="116"/>
      <c r="GN198" s="116"/>
      <c r="GO198" s="116"/>
      <c r="GP198" s="116"/>
      <c r="GQ198" s="116"/>
      <c r="GR198" s="116"/>
      <c r="GS198" s="116"/>
      <c r="GT198" s="116"/>
      <c r="GU198" s="116"/>
      <c r="GV198" s="116"/>
      <c r="GW198" s="116"/>
      <c r="GX198" s="116"/>
      <c r="GY198" s="116"/>
      <c r="GZ198" s="116"/>
      <c r="HA198" s="116"/>
      <c r="HB198" s="116"/>
      <c r="HC198" s="116"/>
      <c r="HD198" s="116"/>
      <c r="HE198" s="116"/>
      <c r="HF198" s="116"/>
      <c r="HG198" s="116"/>
      <c r="HH198" s="116"/>
      <c r="HI198" s="116"/>
      <c r="HJ198" s="116"/>
      <c r="HK198" s="116"/>
      <c r="HL198" s="116"/>
      <c r="HM198" s="116"/>
      <c r="HN198" s="116"/>
      <c r="HO198" s="116"/>
    </row>
    <row r="199" spans="1:223" s="149" customFormat="1" ht="15">
      <c r="A199" s="150"/>
      <c r="B199" s="150"/>
      <c r="C199" s="150"/>
      <c r="D199" s="150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116"/>
      <c r="EL199" s="116"/>
      <c r="EM199" s="116"/>
      <c r="EN199" s="116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6"/>
      <c r="FF199" s="116"/>
      <c r="FG199" s="116"/>
      <c r="FH199" s="116"/>
      <c r="FI199" s="116"/>
      <c r="FJ199" s="116"/>
      <c r="FK199" s="116"/>
      <c r="FL199" s="116"/>
      <c r="FM199" s="116"/>
      <c r="FN199" s="116"/>
      <c r="FO199" s="116"/>
      <c r="FP199" s="116"/>
      <c r="FQ199" s="116"/>
      <c r="FR199" s="116"/>
      <c r="FS199" s="116"/>
      <c r="FT199" s="116"/>
      <c r="FU199" s="116"/>
      <c r="FV199" s="116"/>
      <c r="FW199" s="116"/>
      <c r="FX199" s="116"/>
      <c r="FY199" s="116"/>
      <c r="FZ199" s="116"/>
      <c r="GA199" s="116"/>
      <c r="GB199" s="116"/>
      <c r="GC199" s="116"/>
      <c r="GD199" s="116"/>
      <c r="GE199" s="116"/>
      <c r="GF199" s="116"/>
      <c r="GG199" s="116"/>
      <c r="GH199" s="116"/>
      <c r="GI199" s="116"/>
      <c r="GJ199" s="116"/>
      <c r="GK199" s="116"/>
      <c r="GL199" s="116"/>
      <c r="GM199" s="116"/>
      <c r="GN199" s="116"/>
      <c r="GO199" s="116"/>
      <c r="GP199" s="116"/>
      <c r="GQ199" s="116"/>
      <c r="GR199" s="116"/>
      <c r="GS199" s="116"/>
      <c r="GT199" s="116"/>
      <c r="GU199" s="116"/>
      <c r="GV199" s="116"/>
      <c r="GW199" s="116"/>
      <c r="GX199" s="116"/>
      <c r="GY199" s="116"/>
      <c r="GZ199" s="116"/>
      <c r="HA199" s="116"/>
      <c r="HB199" s="116"/>
      <c r="HC199" s="116"/>
      <c r="HD199" s="116"/>
      <c r="HE199" s="116"/>
      <c r="HF199" s="116"/>
      <c r="HG199" s="116"/>
      <c r="HH199" s="116"/>
      <c r="HI199" s="116"/>
      <c r="HJ199" s="116"/>
      <c r="HK199" s="116"/>
      <c r="HL199" s="116"/>
      <c r="HM199" s="116"/>
      <c r="HN199" s="116"/>
      <c r="HO199" s="116"/>
    </row>
    <row r="200" spans="1:223" s="149" customFormat="1" ht="15">
      <c r="A200" s="150"/>
      <c r="B200" s="150"/>
      <c r="C200" s="150"/>
      <c r="D200" s="150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6"/>
      <c r="FF200" s="116"/>
      <c r="FG200" s="116"/>
      <c r="FH200" s="116"/>
      <c r="FI200" s="116"/>
      <c r="FJ200" s="116"/>
      <c r="FK200" s="116"/>
      <c r="FL200" s="116"/>
      <c r="FM200" s="116"/>
      <c r="FN200" s="116"/>
      <c r="FO200" s="116"/>
      <c r="FP200" s="116"/>
      <c r="FQ200" s="116"/>
      <c r="FR200" s="116"/>
      <c r="FS200" s="116"/>
      <c r="FT200" s="116"/>
      <c r="FU200" s="116"/>
      <c r="FV200" s="116"/>
      <c r="FW200" s="116"/>
      <c r="FX200" s="116"/>
      <c r="FY200" s="116"/>
      <c r="FZ200" s="116"/>
      <c r="GA200" s="116"/>
      <c r="GB200" s="116"/>
      <c r="GC200" s="116"/>
      <c r="GD200" s="116"/>
      <c r="GE200" s="116"/>
      <c r="GF200" s="116"/>
      <c r="GG200" s="116"/>
      <c r="GH200" s="116"/>
      <c r="GI200" s="116"/>
      <c r="GJ200" s="116"/>
      <c r="GK200" s="116"/>
      <c r="GL200" s="116"/>
      <c r="GM200" s="116"/>
      <c r="GN200" s="116"/>
      <c r="GO200" s="116"/>
      <c r="GP200" s="116"/>
      <c r="GQ200" s="116"/>
      <c r="GR200" s="116"/>
      <c r="GS200" s="116"/>
      <c r="GT200" s="116"/>
      <c r="GU200" s="116"/>
      <c r="GV200" s="116"/>
      <c r="GW200" s="116"/>
      <c r="GX200" s="116"/>
      <c r="GY200" s="116"/>
      <c r="GZ200" s="116"/>
      <c r="HA200" s="116"/>
      <c r="HB200" s="116"/>
      <c r="HC200" s="116"/>
      <c r="HD200" s="116"/>
      <c r="HE200" s="116"/>
      <c r="HF200" s="116"/>
      <c r="HG200" s="116"/>
      <c r="HH200" s="116"/>
      <c r="HI200" s="116"/>
      <c r="HJ200" s="116"/>
      <c r="HK200" s="116"/>
      <c r="HL200" s="116"/>
      <c r="HM200" s="116"/>
      <c r="HN200" s="116"/>
      <c r="HO200" s="116"/>
    </row>
    <row r="201" spans="1:223" s="149" customFormat="1" ht="15">
      <c r="A201" s="150"/>
      <c r="B201" s="150"/>
      <c r="C201" s="150"/>
      <c r="D201" s="150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  <c r="EC201" s="116"/>
      <c r="ED201" s="116"/>
      <c r="EE201" s="116"/>
      <c r="EF201" s="116"/>
      <c r="EG201" s="116"/>
      <c r="EH201" s="116"/>
      <c r="EI201" s="116"/>
      <c r="EJ201" s="116"/>
      <c r="EK201" s="116"/>
      <c r="EL201" s="116"/>
      <c r="EM201" s="116"/>
      <c r="EN201" s="116"/>
      <c r="EO201" s="116"/>
      <c r="EP201" s="116"/>
      <c r="EQ201" s="116"/>
      <c r="ER201" s="116"/>
      <c r="ES201" s="116"/>
      <c r="ET201" s="116"/>
      <c r="EU201" s="116"/>
      <c r="EV201" s="116"/>
      <c r="EW201" s="116"/>
      <c r="EX201" s="116"/>
      <c r="EY201" s="116"/>
      <c r="EZ201" s="116"/>
      <c r="FA201" s="116"/>
      <c r="FB201" s="116"/>
      <c r="FC201" s="116"/>
      <c r="FD201" s="116"/>
      <c r="FE201" s="116"/>
      <c r="FF201" s="116"/>
      <c r="FG201" s="116"/>
      <c r="FH201" s="116"/>
      <c r="FI201" s="116"/>
      <c r="FJ201" s="116"/>
      <c r="FK201" s="116"/>
      <c r="FL201" s="116"/>
      <c r="FM201" s="116"/>
      <c r="FN201" s="116"/>
      <c r="FO201" s="116"/>
      <c r="FP201" s="116"/>
      <c r="FQ201" s="116"/>
      <c r="FR201" s="116"/>
      <c r="FS201" s="116"/>
      <c r="FT201" s="116"/>
      <c r="FU201" s="116"/>
      <c r="FV201" s="116"/>
      <c r="FW201" s="116"/>
      <c r="FX201" s="116"/>
      <c r="FY201" s="116"/>
      <c r="FZ201" s="116"/>
      <c r="GA201" s="116"/>
      <c r="GB201" s="116"/>
      <c r="GC201" s="116"/>
      <c r="GD201" s="116"/>
      <c r="GE201" s="116"/>
      <c r="GF201" s="116"/>
      <c r="GG201" s="116"/>
      <c r="GH201" s="116"/>
      <c r="GI201" s="116"/>
      <c r="GJ201" s="116"/>
      <c r="GK201" s="116"/>
      <c r="GL201" s="116"/>
      <c r="GM201" s="116"/>
      <c r="GN201" s="116"/>
      <c r="GO201" s="116"/>
      <c r="GP201" s="116"/>
      <c r="GQ201" s="116"/>
      <c r="GR201" s="116"/>
      <c r="GS201" s="116"/>
      <c r="GT201" s="116"/>
      <c r="GU201" s="116"/>
      <c r="GV201" s="116"/>
      <c r="GW201" s="116"/>
      <c r="GX201" s="116"/>
      <c r="GY201" s="116"/>
      <c r="GZ201" s="116"/>
      <c r="HA201" s="116"/>
      <c r="HB201" s="116"/>
      <c r="HC201" s="116"/>
      <c r="HD201" s="116"/>
      <c r="HE201" s="116"/>
      <c r="HF201" s="116"/>
      <c r="HG201" s="116"/>
      <c r="HH201" s="116"/>
      <c r="HI201" s="116"/>
      <c r="HJ201" s="116"/>
      <c r="HK201" s="116"/>
      <c r="HL201" s="116"/>
      <c r="HM201" s="116"/>
      <c r="HN201" s="116"/>
      <c r="HO201" s="116"/>
    </row>
    <row r="202" spans="1:223" s="149" customFormat="1" ht="15">
      <c r="A202" s="150"/>
      <c r="B202" s="150"/>
      <c r="C202" s="150"/>
      <c r="D202" s="150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  <c r="ES202" s="116"/>
      <c r="ET202" s="116"/>
      <c r="EU202" s="116"/>
      <c r="EV202" s="116"/>
      <c r="EW202" s="116"/>
      <c r="EX202" s="116"/>
      <c r="EY202" s="116"/>
      <c r="EZ202" s="116"/>
      <c r="FA202" s="116"/>
      <c r="FB202" s="116"/>
      <c r="FC202" s="116"/>
      <c r="FD202" s="116"/>
      <c r="FE202" s="116"/>
      <c r="FF202" s="116"/>
      <c r="FG202" s="116"/>
      <c r="FH202" s="116"/>
      <c r="FI202" s="116"/>
      <c r="FJ202" s="116"/>
      <c r="FK202" s="116"/>
      <c r="FL202" s="116"/>
      <c r="FM202" s="116"/>
      <c r="FN202" s="116"/>
      <c r="FO202" s="116"/>
      <c r="FP202" s="116"/>
      <c r="FQ202" s="116"/>
      <c r="FR202" s="116"/>
      <c r="FS202" s="116"/>
      <c r="FT202" s="116"/>
      <c r="FU202" s="116"/>
      <c r="FV202" s="116"/>
      <c r="FW202" s="116"/>
      <c r="FX202" s="116"/>
      <c r="FY202" s="116"/>
      <c r="FZ202" s="116"/>
      <c r="GA202" s="116"/>
      <c r="GB202" s="116"/>
      <c r="GC202" s="116"/>
      <c r="GD202" s="116"/>
      <c r="GE202" s="116"/>
      <c r="GF202" s="116"/>
      <c r="GG202" s="116"/>
      <c r="GH202" s="116"/>
      <c r="GI202" s="116"/>
      <c r="GJ202" s="116"/>
      <c r="GK202" s="116"/>
      <c r="GL202" s="116"/>
      <c r="GM202" s="116"/>
      <c r="GN202" s="116"/>
      <c r="GO202" s="116"/>
      <c r="GP202" s="116"/>
      <c r="GQ202" s="116"/>
      <c r="GR202" s="116"/>
      <c r="GS202" s="116"/>
      <c r="GT202" s="116"/>
      <c r="GU202" s="116"/>
      <c r="GV202" s="116"/>
      <c r="GW202" s="116"/>
      <c r="GX202" s="116"/>
      <c r="GY202" s="116"/>
      <c r="GZ202" s="116"/>
      <c r="HA202" s="116"/>
      <c r="HB202" s="116"/>
      <c r="HC202" s="116"/>
      <c r="HD202" s="116"/>
      <c r="HE202" s="116"/>
      <c r="HF202" s="116"/>
      <c r="HG202" s="116"/>
      <c r="HH202" s="116"/>
      <c r="HI202" s="116"/>
      <c r="HJ202" s="116"/>
      <c r="HK202" s="116"/>
      <c r="HL202" s="116"/>
      <c r="HM202" s="116"/>
      <c r="HN202" s="116"/>
      <c r="HO202" s="116"/>
    </row>
    <row r="203" spans="1:223" s="149" customFormat="1" ht="15">
      <c r="A203" s="150"/>
      <c r="B203" s="150"/>
      <c r="C203" s="150"/>
      <c r="D203" s="150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  <c r="ES203" s="116"/>
      <c r="ET203" s="116"/>
      <c r="EU203" s="116"/>
      <c r="EV203" s="116"/>
      <c r="EW203" s="116"/>
      <c r="EX203" s="116"/>
      <c r="EY203" s="116"/>
      <c r="EZ203" s="116"/>
      <c r="FA203" s="116"/>
      <c r="FB203" s="116"/>
      <c r="FC203" s="116"/>
      <c r="FD203" s="116"/>
      <c r="FE203" s="116"/>
      <c r="FF203" s="116"/>
      <c r="FG203" s="116"/>
      <c r="FH203" s="116"/>
      <c r="FI203" s="116"/>
      <c r="FJ203" s="116"/>
      <c r="FK203" s="116"/>
      <c r="FL203" s="116"/>
      <c r="FM203" s="116"/>
      <c r="FN203" s="116"/>
      <c r="FO203" s="116"/>
      <c r="FP203" s="116"/>
      <c r="FQ203" s="116"/>
      <c r="FR203" s="116"/>
      <c r="FS203" s="116"/>
      <c r="FT203" s="116"/>
      <c r="FU203" s="116"/>
      <c r="FV203" s="116"/>
      <c r="FW203" s="116"/>
      <c r="FX203" s="116"/>
      <c r="FY203" s="116"/>
      <c r="FZ203" s="116"/>
      <c r="GA203" s="116"/>
      <c r="GB203" s="116"/>
      <c r="GC203" s="116"/>
      <c r="GD203" s="116"/>
      <c r="GE203" s="116"/>
      <c r="GF203" s="116"/>
      <c r="GG203" s="116"/>
      <c r="GH203" s="116"/>
      <c r="GI203" s="116"/>
      <c r="GJ203" s="116"/>
      <c r="GK203" s="116"/>
      <c r="GL203" s="116"/>
      <c r="GM203" s="116"/>
      <c r="GN203" s="116"/>
      <c r="GO203" s="116"/>
      <c r="GP203" s="116"/>
      <c r="GQ203" s="116"/>
      <c r="GR203" s="116"/>
      <c r="GS203" s="116"/>
      <c r="GT203" s="116"/>
      <c r="GU203" s="116"/>
      <c r="GV203" s="116"/>
      <c r="GW203" s="116"/>
      <c r="GX203" s="116"/>
      <c r="GY203" s="116"/>
      <c r="GZ203" s="116"/>
      <c r="HA203" s="116"/>
      <c r="HB203" s="116"/>
      <c r="HC203" s="116"/>
      <c r="HD203" s="116"/>
      <c r="HE203" s="116"/>
      <c r="HF203" s="116"/>
      <c r="HG203" s="116"/>
      <c r="HH203" s="116"/>
      <c r="HI203" s="116"/>
      <c r="HJ203" s="116"/>
      <c r="HK203" s="116"/>
      <c r="HL203" s="116"/>
      <c r="HM203" s="116"/>
      <c r="HN203" s="116"/>
      <c r="HO203" s="116"/>
    </row>
    <row r="204" spans="1:223" s="149" customFormat="1" ht="15">
      <c r="A204" s="150"/>
      <c r="B204" s="150"/>
      <c r="C204" s="150"/>
      <c r="D204" s="150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  <c r="GW204" s="116"/>
      <c r="GX204" s="116"/>
      <c r="GY204" s="116"/>
      <c r="GZ204" s="116"/>
      <c r="HA204" s="116"/>
      <c r="HB204" s="116"/>
      <c r="HC204" s="116"/>
      <c r="HD204" s="116"/>
      <c r="HE204" s="116"/>
      <c r="HF204" s="116"/>
      <c r="HG204" s="116"/>
      <c r="HH204" s="116"/>
      <c r="HI204" s="116"/>
      <c r="HJ204" s="116"/>
      <c r="HK204" s="116"/>
      <c r="HL204" s="116"/>
      <c r="HM204" s="116"/>
      <c r="HN204" s="116"/>
      <c r="HO204" s="116"/>
    </row>
    <row r="205" spans="1:223" s="149" customFormat="1" ht="15">
      <c r="A205" s="150"/>
      <c r="B205" s="150"/>
      <c r="C205" s="150"/>
      <c r="D205" s="150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  <c r="GX205" s="116"/>
      <c r="GY205" s="116"/>
      <c r="GZ205" s="116"/>
      <c r="HA205" s="116"/>
      <c r="HB205" s="116"/>
      <c r="HC205" s="116"/>
      <c r="HD205" s="116"/>
      <c r="HE205" s="116"/>
      <c r="HF205" s="116"/>
      <c r="HG205" s="116"/>
      <c r="HH205" s="116"/>
      <c r="HI205" s="116"/>
      <c r="HJ205" s="116"/>
      <c r="HK205" s="116"/>
      <c r="HL205" s="116"/>
      <c r="HM205" s="116"/>
      <c r="HN205" s="116"/>
      <c r="HO205" s="116"/>
    </row>
    <row r="206" spans="1:223" s="149" customFormat="1" ht="15">
      <c r="A206" s="150"/>
      <c r="B206" s="150"/>
      <c r="C206" s="150"/>
      <c r="D206" s="150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  <c r="GW206" s="116"/>
      <c r="GX206" s="116"/>
      <c r="GY206" s="116"/>
      <c r="GZ206" s="116"/>
      <c r="HA206" s="116"/>
      <c r="HB206" s="116"/>
      <c r="HC206" s="116"/>
      <c r="HD206" s="116"/>
      <c r="HE206" s="116"/>
      <c r="HF206" s="116"/>
      <c r="HG206" s="116"/>
      <c r="HH206" s="116"/>
      <c r="HI206" s="116"/>
      <c r="HJ206" s="116"/>
      <c r="HK206" s="116"/>
      <c r="HL206" s="116"/>
      <c r="HM206" s="116"/>
      <c r="HN206" s="116"/>
      <c r="HO206" s="116"/>
    </row>
    <row r="210" spans="1:223" s="149" customFormat="1" ht="15">
      <c r="A210" s="150"/>
      <c r="B210" s="150"/>
      <c r="C210" s="150"/>
      <c r="D210" s="150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6"/>
      <c r="FF210" s="116"/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  <c r="GD210" s="116"/>
      <c r="GE210" s="116"/>
      <c r="GF210" s="116"/>
      <c r="GG210" s="116"/>
      <c r="GH210" s="116"/>
      <c r="GI210" s="116"/>
      <c r="GJ210" s="116"/>
      <c r="GK210" s="116"/>
      <c r="GL210" s="116"/>
      <c r="GM210" s="116"/>
      <c r="GN210" s="116"/>
      <c r="GO210" s="116"/>
      <c r="GP210" s="116"/>
      <c r="GQ210" s="116"/>
      <c r="GR210" s="116"/>
      <c r="GS210" s="116"/>
      <c r="GT210" s="116"/>
      <c r="GU210" s="116"/>
      <c r="GV210" s="116"/>
      <c r="GW210" s="116"/>
      <c r="GX210" s="116"/>
      <c r="GY210" s="116"/>
      <c r="GZ210" s="116"/>
      <c r="HA210" s="116"/>
      <c r="HB210" s="116"/>
      <c r="HC210" s="116"/>
      <c r="HD210" s="116"/>
      <c r="HE210" s="116"/>
      <c r="HF210" s="116"/>
      <c r="HG210" s="116"/>
      <c r="HH210" s="116"/>
      <c r="HI210" s="116"/>
      <c r="HJ210" s="116"/>
      <c r="HK210" s="116"/>
      <c r="HL210" s="116"/>
      <c r="HM210" s="116"/>
      <c r="HN210" s="116"/>
      <c r="HO210" s="116"/>
    </row>
  </sheetData>
  <sheetProtection sheet="1" objects="1" scenarios="1" formatColumns="0" formatRows="0" sort="0" autoFilter="0"/>
  <mergeCells count="2">
    <mergeCell ref="B4:D4"/>
    <mergeCell ref="B3:D3"/>
  </mergeCells>
  <dataValidations count="14">
    <dataValidation type="list" allowBlank="1" showInputMessage="1" showErrorMessage="1" prompt="необходимо выбрать отчетный год из списка" sqref="D9">
      <formula1>год</formula1>
    </dataValidation>
    <dataValidation type="list" allowBlank="1" showInputMessage="1" showErrorMessage="1" prompt="выбрать из списка да или нет" sqref="D20">
      <formula1>Да</formula1>
    </dataValidation>
    <dataValidation allowBlank="1" showInputMessage="1" showErrorMessage="1" prompt="Фестивали, праздники, показат.выступления на крупн.городских, муницип., регион. мероприятиях и прочее. Об участии РФС в таких мероприятиях необходимо оперативно уведомить Генерального секретаря ВФС (не позднее, чем за неделю до начала мероприятия)" sqref="B129:D129"/>
    <dataValidation allowBlank="1" showInputMessage="1" showErrorMessage="1" prompt="в том числе в дет.домах, коммерческая аренда" sqref="B89:D89"/>
    <dataValidation allowBlank="1" showInputMessage="1" showErrorMessage="1" prompt="необходимо выбрать отчетный год из списка" sqref="B9:C9"/>
    <dataValidation allowBlank="1" showInputMessage="1" showErrorMessage="1" prompt="выбрать из списка да или нет" sqref="B20:C20"/>
    <dataValidation allowBlank="1" showInputMessage="1" showErrorMessage="1" prompt="В данном разделе необходимо указать количество всех занимающихся в спецшколах, спецклубах, спецучилищах (т.е. не только количество участвующих в соревнованиях)" sqref="B43:D63 B101 B108 B118 B125"/>
    <dataValidation allowBlank="1" showInputMessage="1" showErrorMessage="1" prompt="в том числе гранты" sqref="B165:D165"/>
    <dataValidation allowBlank="1" showInputMessage="1" showErrorMessage="1" prompt="в том числе поступления от бизнеса, добровольные пожертвования" sqref="B167:D167"/>
    <dataValidation allowBlank="1" showInputMessage="1" showErrorMessage="1" prompt="расходы на содержание РФС" sqref="B170:D170"/>
    <dataValidation allowBlank="1" showInputMessage="1" showErrorMessage="1" prompt="Расходы на проведение сорвенований" sqref="B171:D171"/>
    <dataValidation allowBlank="1" showInputMessage="1" showErrorMessage="1" prompt="Сумма остатков денежных средсв по расчетным счетам и в кассе" sqref="B162:D162"/>
    <dataValidation allowBlank="1" showInputMessage="1" showErrorMessage="1" prompt="Поступления денежных средств на расчетные счета и в кассу" sqref="B163:D163"/>
    <dataValidation allowBlank="1" showInputMessage="1" showErrorMessage="1" prompt="Выплаты по расчетным счетам и через кассу" sqref="B169:D169"/>
  </dataValidations>
  <printOptions/>
  <pageMargins left="0.7086614173228347" right="0.7086614173228347" top="0.7480314960629921" bottom="0.7480314960629921" header="0.31496062992125984" footer="0.31496062992125984"/>
  <pageSetup fitToHeight="0" horizontalDpi="360" verticalDpi="360" orientation="portrait" paperSize="9" scale="56" r:id="rId1"/>
  <rowBreaks count="4" manualBreakCount="4">
    <brk id="37" max="6" man="1"/>
    <brk id="79" max="6" man="1"/>
    <brk id="129" max="6" man="1"/>
    <brk id="15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IV65536"/>
    </sheetView>
  </sheetViews>
  <sheetFormatPr defaultColWidth="9.140625" defaultRowHeight="15"/>
  <sheetData>
    <row r="1" ht="15">
      <c r="A1" t="s">
        <v>20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6" ht="15">
      <c r="A26" t="s">
        <v>237</v>
      </c>
    </row>
    <row r="27" ht="15">
      <c r="A27" t="s">
        <v>238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K170"/>
  <sheetViews>
    <sheetView showGridLines="0" defaultGridColor="0" zoomScaleSheetLayoutView="100" zoomScalePageLayoutView="25" colorId="54" workbookViewId="0" topLeftCell="A1">
      <selection activeCell="A155" sqref="A155"/>
    </sheetView>
  </sheetViews>
  <sheetFormatPr defaultColWidth="9.140625" defaultRowHeight="15"/>
  <cols>
    <col min="1" max="1" width="5.28125" style="51" customWidth="1"/>
    <col min="2" max="2" width="39.8515625" style="51" customWidth="1"/>
    <col min="3" max="3" width="14.8515625" style="51" customWidth="1"/>
    <col min="4" max="5" width="10.57421875" style="46" customWidth="1"/>
    <col min="6" max="8" width="10.57421875" style="47" customWidth="1"/>
    <col min="9" max="13" width="10.57421875" style="46" customWidth="1"/>
    <col min="14" max="14" width="15.28125" style="46" bestFit="1" customWidth="1"/>
    <col min="15" max="15" width="12.00390625" style="46" bestFit="1" customWidth="1"/>
    <col min="16" max="16384" width="9.140625" style="46" customWidth="1"/>
  </cols>
  <sheetData>
    <row r="1" spans="1:89" s="26" customFormat="1" ht="15">
      <c r="A1" s="16" t="str">
        <f>"1. ПАСПОРТ РФС за "&amp;ВВОД!D9</f>
        <v>1. ПАСПОРТ РФС за 2017 год</v>
      </c>
      <c r="B1" s="24"/>
      <c r="C1" s="25"/>
      <c r="D1" s="26" t="s">
        <v>215</v>
      </c>
      <c r="F1" s="27"/>
      <c r="G1" s="27"/>
      <c r="H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9"/>
      <c r="BZ1" s="28"/>
      <c r="CA1" s="28"/>
      <c r="CB1" s="28"/>
      <c r="CC1" s="28"/>
      <c r="CD1" s="29"/>
      <c r="CE1" s="30"/>
      <c r="CF1" s="30"/>
      <c r="CG1" s="28"/>
      <c r="CH1" s="28"/>
      <c r="CI1" s="28"/>
      <c r="CJ1" s="28"/>
      <c r="CK1" s="28"/>
    </row>
    <row r="2" spans="1:89" s="26" customFormat="1" ht="15">
      <c r="A2" s="31"/>
      <c r="B2" s="32"/>
      <c r="C2" s="33"/>
      <c r="F2" s="27"/>
      <c r="G2" s="27"/>
      <c r="H2" s="27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28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29"/>
      <c r="BZ2" s="35"/>
      <c r="CA2" s="35"/>
      <c r="CB2" s="35"/>
      <c r="CC2" s="35"/>
      <c r="CD2" s="29"/>
      <c r="CE2" s="30"/>
      <c r="CF2" s="30"/>
      <c r="CG2" s="28"/>
      <c r="CH2" s="35"/>
      <c r="CI2" s="35"/>
      <c r="CJ2" s="35"/>
      <c r="CK2" s="35"/>
    </row>
    <row r="3" spans="1:8" s="37" customFormat="1" ht="30">
      <c r="A3" s="36" t="s">
        <v>2</v>
      </c>
      <c r="B3" s="36" t="s">
        <v>9</v>
      </c>
      <c r="C3" s="36" t="s">
        <v>11</v>
      </c>
      <c r="F3" s="38" t="s">
        <v>114</v>
      </c>
      <c r="G3" s="38"/>
      <c r="H3" s="38"/>
    </row>
    <row r="4" spans="1:8" s="41" customFormat="1" ht="15">
      <c r="A4" s="39">
        <v>1</v>
      </c>
      <c r="B4" s="40">
        <v>2</v>
      </c>
      <c r="C4" s="40">
        <v>3</v>
      </c>
      <c r="F4" s="42"/>
      <c r="G4" s="42"/>
      <c r="H4" s="42"/>
    </row>
    <row r="5" spans="1:8" s="41" customFormat="1" ht="15">
      <c r="A5" s="39"/>
      <c r="B5" s="40"/>
      <c r="C5" s="40"/>
      <c r="F5" s="42"/>
      <c r="G5" s="42"/>
      <c r="H5" s="42"/>
    </row>
    <row r="6" spans="1:3" ht="15">
      <c r="A6" s="43">
        <v>1</v>
      </c>
      <c r="B6" s="44" t="s">
        <v>12</v>
      </c>
      <c r="C6" s="156">
        <f>ВВОД!D10</f>
        <v>0</v>
      </c>
    </row>
    <row r="7" spans="1:3" ht="15">
      <c r="A7" s="43">
        <f aca="true" t="shared" si="0" ref="A7:A27">A6+1</f>
        <v>2</v>
      </c>
      <c r="B7" s="44" t="s">
        <v>62</v>
      </c>
      <c r="C7" s="156">
        <f>ВВОД!D11</f>
        <v>0</v>
      </c>
    </row>
    <row r="8" spans="1:3" ht="15">
      <c r="A8" s="43">
        <f t="shared" si="0"/>
        <v>3</v>
      </c>
      <c r="B8" s="44" t="s">
        <v>44</v>
      </c>
      <c r="C8" s="156">
        <f>ВВОД!D12</f>
        <v>0</v>
      </c>
    </row>
    <row r="9" spans="1:3" ht="39.75" customHeight="1">
      <c r="A9" s="43">
        <f>A8+1</f>
        <v>4</v>
      </c>
      <c r="B9" s="44" t="s">
        <v>45</v>
      </c>
      <c r="C9" s="156">
        <f>ВВОД!D13</f>
        <v>0</v>
      </c>
    </row>
    <row r="10" spans="1:3" ht="35.25" customHeight="1">
      <c r="A10" s="43">
        <f>A9+1</f>
        <v>5</v>
      </c>
      <c r="B10" s="44" t="s">
        <v>46</v>
      </c>
      <c r="C10" s="156">
        <f>ВВОД!D14</f>
        <v>0</v>
      </c>
    </row>
    <row r="11" spans="1:3" ht="15">
      <c r="A11" s="43">
        <f t="shared" si="0"/>
        <v>6</v>
      </c>
      <c r="B11" s="44" t="s">
        <v>47</v>
      </c>
      <c r="C11" s="156">
        <f>ВВОД!D15</f>
        <v>0</v>
      </c>
    </row>
    <row r="12" spans="1:3" ht="15">
      <c r="A12" s="43">
        <f t="shared" si="0"/>
        <v>7</v>
      </c>
      <c r="B12" s="44" t="s">
        <v>48</v>
      </c>
      <c r="C12" s="156">
        <f>ВВОД!D16</f>
        <v>0</v>
      </c>
    </row>
    <row r="13" spans="1:3" ht="15">
      <c r="A13" s="43">
        <f>A12+1</f>
        <v>8</v>
      </c>
      <c r="B13" s="44" t="s">
        <v>49</v>
      </c>
      <c r="C13" s="155">
        <f>ВВОД!D17</f>
        <v>0</v>
      </c>
    </row>
    <row r="14" spans="1:3" ht="45">
      <c r="A14" s="43">
        <f t="shared" si="0"/>
        <v>9</v>
      </c>
      <c r="B14" s="44" t="s">
        <v>74</v>
      </c>
      <c r="C14" s="155">
        <f>ВВОД!D18</f>
        <v>0</v>
      </c>
    </row>
    <row r="15" spans="1:3" ht="45">
      <c r="A15" s="43">
        <f t="shared" si="0"/>
        <v>10</v>
      </c>
      <c r="B15" s="44" t="s">
        <v>76</v>
      </c>
      <c r="C15" s="156">
        <f>ВВОД!D19</f>
        <v>0</v>
      </c>
    </row>
    <row r="16" spans="1:3" ht="30">
      <c r="A16" s="43">
        <f t="shared" si="0"/>
        <v>11</v>
      </c>
      <c r="B16" s="44" t="s">
        <v>163</v>
      </c>
      <c r="C16" s="156">
        <f>ВВОД!D20</f>
        <v>0</v>
      </c>
    </row>
    <row r="17" spans="1:3" ht="30">
      <c r="A17" s="43">
        <f t="shared" si="0"/>
        <v>12</v>
      </c>
      <c r="B17" s="44" t="s">
        <v>129</v>
      </c>
      <c r="C17" s="155">
        <f>ВВОД!D21</f>
        <v>0</v>
      </c>
    </row>
    <row r="18" spans="1:3" ht="15">
      <c r="A18" s="43">
        <f t="shared" si="0"/>
        <v>13</v>
      </c>
      <c r="B18" s="44" t="s">
        <v>1</v>
      </c>
      <c r="C18" s="156">
        <f>ВВОД!D22</f>
        <v>0</v>
      </c>
    </row>
    <row r="19" spans="1:3" ht="15">
      <c r="A19" s="43">
        <f t="shared" si="0"/>
        <v>14</v>
      </c>
      <c r="B19" s="44" t="s">
        <v>22</v>
      </c>
      <c r="C19" s="156">
        <f>ВВОД!D23</f>
        <v>0</v>
      </c>
    </row>
    <row r="20" spans="1:3" ht="15">
      <c r="A20" s="43">
        <f t="shared" si="0"/>
        <v>15</v>
      </c>
      <c r="B20" s="44" t="s">
        <v>43</v>
      </c>
      <c r="C20" s="155">
        <f>ВВОД!D24</f>
        <v>0</v>
      </c>
    </row>
    <row r="21" spans="1:3" ht="15">
      <c r="A21" s="43">
        <f>A20+1</f>
        <v>16</v>
      </c>
      <c r="B21" s="44" t="s">
        <v>50</v>
      </c>
      <c r="C21" s="156">
        <f>ВВОД!D25</f>
        <v>0</v>
      </c>
    </row>
    <row r="22" spans="1:3" ht="15">
      <c r="A22" s="43">
        <f t="shared" si="0"/>
        <v>17</v>
      </c>
      <c r="B22" s="44" t="s">
        <v>63</v>
      </c>
      <c r="C22" s="156">
        <f>ВВОД!D26</f>
        <v>0</v>
      </c>
    </row>
    <row r="23" spans="1:3" ht="15">
      <c r="A23" s="43">
        <f t="shared" si="0"/>
        <v>18</v>
      </c>
      <c r="B23" s="44" t="s">
        <v>64</v>
      </c>
      <c r="C23" s="156">
        <f>ВВОД!D27</f>
        <v>0</v>
      </c>
    </row>
    <row r="24" spans="1:3" ht="15">
      <c r="A24" s="43">
        <f t="shared" si="0"/>
        <v>19</v>
      </c>
      <c r="B24" s="44" t="s">
        <v>0</v>
      </c>
      <c r="C24" s="156">
        <f>ВВОД!D28</f>
        <v>0</v>
      </c>
    </row>
    <row r="25" spans="1:3" ht="30">
      <c r="A25" s="43">
        <f t="shared" si="0"/>
        <v>20</v>
      </c>
      <c r="B25" s="44" t="s">
        <v>127</v>
      </c>
      <c r="C25" s="45">
        <f>ВВОД!D29</f>
        <v>0</v>
      </c>
    </row>
    <row r="26" spans="1:3" ht="15">
      <c r="A26" s="43">
        <f t="shared" si="0"/>
        <v>21</v>
      </c>
      <c r="B26" s="48" t="s">
        <v>41</v>
      </c>
      <c r="C26" s="45">
        <f>ВВОД!D30</f>
        <v>0</v>
      </c>
    </row>
    <row r="27" spans="1:3" ht="15">
      <c r="A27" s="43">
        <f t="shared" si="0"/>
        <v>22</v>
      </c>
      <c r="B27" s="48" t="s">
        <v>42</v>
      </c>
      <c r="C27" s="45">
        <f>ВВОД!D31</f>
        <v>0</v>
      </c>
    </row>
    <row r="28" spans="1:8" s="49" customFormat="1" ht="15">
      <c r="A28" s="55"/>
      <c r="B28" s="56"/>
      <c r="C28" s="57"/>
      <c r="F28" s="50"/>
      <c r="G28" s="50"/>
      <c r="H28" s="50"/>
    </row>
    <row r="29" spans="1:8" s="49" customFormat="1" ht="15">
      <c r="A29" s="16" t="s">
        <v>154</v>
      </c>
      <c r="B29" s="64"/>
      <c r="C29" s="65"/>
      <c r="F29" s="50"/>
      <c r="G29" s="50"/>
      <c r="H29" s="50"/>
    </row>
    <row r="30" spans="1:8" s="49" customFormat="1" ht="15">
      <c r="A30" s="63"/>
      <c r="B30" s="64"/>
      <c r="C30" s="65"/>
      <c r="F30" s="50"/>
      <c r="G30" s="50"/>
      <c r="H30" s="50"/>
    </row>
    <row r="31" spans="1:5" s="51" customFormat="1" ht="30">
      <c r="A31" s="103" t="s">
        <v>2</v>
      </c>
      <c r="B31" s="36" t="s">
        <v>9</v>
      </c>
      <c r="C31" s="36" t="s">
        <v>11</v>
      </c>
      <c r="D31" s="46"/>
      <c r="E31" s="46"/>
    </row>
    <row r="32" spans="1:8" s="41" customFormat="1" ht="15">
      <c r="A32" s="39">
        <v>1</v>
      </c>
      <c r="B32" s="40">
        <v>2</v>
      </c>
      <c r="C32" s="40">
        <v>3</v>
      </c>
      <c r="F32" s="42"/>
      <c r="G32" s="42"/>
      <c r="H32" s="42"/>
    </row>
    <row r="33" spans="1:8" s="41" customFormat="1" ht="15">
      <c r="A33" s="39"/>
      <c r="B33" s="40"/>
      <c r="C33" s="40"/>
      <c r="F33" s="42"/>
      <c r="G33" s="42"/>
      <c r="H33" s="42"/>
    </row>
    <row r="34" spans="1:8" ht="30">
      <c r="A34" s="43">
        <v>1</v>
      </c>
      <c r="B34" s="62" t="s">
        <v>204</v>
      </c>
      <c r="C34" s="76">
        <f>ВВОД!D34</f>
        <v>0</v>
      </c>
      <c r="F34" s="46"/>
      <c r="G34" s="46"/>
      <c r="H34" s="46"/>
    </row>
    <row r="35" spans="1:8" ht="45">
      <c r="A35" s="43">
        <f>A34+1</f>
        <v>2</v>
      </c>
      <c r="B35" s="62" t="s">
        <v>203</v>
      </c>
      <c r="C35" s="76">
        <f>ВВОД!D35</f>
        <v>0</v>
      </c>
      <c r="F35" s="46"/>
      <c r="G35" s="46"/>
      <c r="H35" s="46"/>
    </row>
    <row r="36" spans="1:8" ht="15">
      <c r="A36" s="43">
        <f>A35+1</f>
        <v>3</v>
      </c>
      <c r="B36" s="77" t="s">
        <v>205</v>
      </c>
      <c r="C36" s="76">
        <f>ВВОД!D36</f>
        <v>0</v>
      </c>
      <c r="F36" s="46"/>
      <c r="G36" s="46"/>
      <c r="H36" s="46"/>
    </row>
    <row r="37" spans="1:8" ht="30">
      <c r="A37" s="43">
        <f>A36+1</f>
        <v>4</v>
      </c>
      <c r="B37" s="77" t="s">
        <v>206</v>
      </c>
      <c r="C37" s="76">
        <f>ВВОД!D37</f>
        <v>0</v>
      </c>
      <c r="F37" s="46"/>
      <c r="G37" s="46"/>
      <c r="H37" s="46"/>
    </row>
    <row r="38" spans="1:8" s="49" customFormat="1" ht="15">
      <c r="A38" s="55"/>
      <c r="B38" s="56"/>
      <c r="C38" s="57"/>
      <c r="F38" s="50"/>
      <c r="G38" s="50"/>
      <c r="H38" s="50"/>
    </row>
    <row r="39" spans="1:89" s="26" customFormat="1" ht="15">
      <c r="A39" s="14" t="str">
        <f>"3. ПОКАЗАТЕЛИ ДЕЯТЕЛЬНОСТИ за "&amp;ВВОД!D9</f>
        <v>3. ПОКАЗАТЕЛИ ДЕЯТЕЛЬНОСТИ за 2017 год</v>
      </c>
      <c r="B39" s="24"/>
      <c r="C39" s="25"/>
      <c r="F39" s="27"/>
      <c r="G39" s="27"/>
      <c r="H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9"/>
      <c r="BZ39" s="28"/>
      <c r="CA39" s="28"/>
      <c r="CB39" s="28"/>
      <c r="CC39" s="28"/>
      <c r="CD39" s="29"/>
      <c r="CE39" s="30"/>
      <c r="CF39" s="30"/>
      <c r="CG39" s="28"/>
      <c r="CH39" s="28"/>
      <c r="CI39" s="28"/>
      <c r="CJ39" s="28"/>
      <c r="CK39" s="28"/>
    </row>
    <row r="40" spans="1:89" s="26" customFormat="1" ht="15">
      <c r="A40" s="14"/>
      <c r="B40" s="24"/>
      <c r="C40" s="25"/>
      <c r="F40" s="27"/>
      <c r="G40" s="27"/>
      <c r="H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9"/>
      <c r="BZ40" s="28"/>
      <c r="CA40" s="28"/>
      <c r="CB40" s="28"/>
      <c r="CC40" s="28"/>
      <c r="CD40" s="29"/>
      <c r="CE40" s="30"/>
      <c r="CF40" s="30"/>
      <c r="CG40" s="28"/>
      <c r="CH40" s="28"/>
      <c r="CI40" s="28"/>
      <c r="CJ40" s="28"/>
      <c r="CK40" s="28"/>
    </row>
    <row r="41" spans="1:13" s="60" customFormat="1" ht="15">
      <c r="A41" s="14" t="str">
        <f>"3.1. ПОКАЗАТЕЛИ ДЕЯТЕЛЬНОСТИ: ЧЛЕНЫ РФС за "&amp;ВВОД!D9</f>
        <v>3.1. ПОКАЗАТЕЛИ ДЕЯТЕЛЬНОСТИ: ЧЛЕНЫ РФС за 2017 год</v>
      </c>
      <c r="B41" s="14"/>
      <c r="C41" s="14"/>
      <c r="I41" s="14"/>
      <c r="J41" s="14"/>
      <c r="K41" s="14"/>
      <c r="M41" s="15"/>
    </row>
    <row r="42" spans="1:13" s="60" customFormat="1" ht="15">
      <c r="A42" s="61"/>
      <c r="B42" s="61"/>
      <c r="C42" s="61"/>
      <c r="I42" s="61"/>
      <c r="J42" s="61"/>
      <c r="K42" s="61"/>
      <c r="M42" s="15"/>
    </row>
    <row r="43" spans="1:13" s="60" customFormat="1" ht="30">
      <c r="A43" s="3" t="s">
        <v>2</v>
      </c>
      <c r="B43" s="3" t="s">
        <v>9</v>
      </c>
      <c r="C43" s="3" t="s">
        <v>207</v>
      </c>
      <c r="I43" s="61"/>
      <c r="J43" s="61"/>
      <c r="K43" s="61"/>
      <c r="M43" s="15"/>
    </row>
    <row r="44" spans="1:13" s="14" customFormat="1" ht="15">
      <c r="A44" s="3">
        <v>1</v>
      </c>
      <c r="B44" s="3">
        <f>A44+1</f>
        <v>2</v>
      </c>
      <c r="C44" s="3">
        <f>B44+1</f>
        <v>3</v>
      </c>
      <c r="I44" s="16"/>
      <c r="J44" s="16"/>
      <c r="K44" s="16"/>
      <c r="M44" s="67"/>
    </row>
    <row r="45" spans="1:13" s="14" customFormat="1" ht="15">
      <c r="A45" s="103"/>
      <c r="B45" s="103"/>
      <c r="C45" s="103"/>
      <c r="I45" s="16"/>
      <c r="J45" s="16"/>
      <c r="K45" s="16"/>
      <c r="M45" s="67"/>
    </row>
    <row r="46" spans="1:13" s="60" customFormat="1" ht="15">
      <c r="A46" s="22">
        <v>1</v>
      </c>
      <c r="B46" s="88" t="s">
        <v>117</v>
      </c>
      <c r="C46" s="158">
        <f>C47+C48+C49+C50</f>
        <v>0</v>
      </c>
      <c r="I46" s="61"/>
      <c r="J46" s="61"/>
      <c r="K46" s="61"/>
      <c r="M46" s="15"/>
    </row>
    <row r="47" spans="1:13" s="60" customFormat="1" ht="15">
      <c r="A47" s="22">
        <f>A46+1</f>
        <v>2</v>
      </c>
      <c r="B47" s="98" t="s">
        <v>244</v>
      </c>
      <c r="C47" s="157">
        <f>ВВОД!D41</f>
        <v>0</v>
      </c>
      <c r="I47" s="61"/>
      <c r="J47" s="61"/>
      <c r="K47" s="61"/>
      <c r="M47" s="15"/>
    </row>
    <row r="48" spans="1:13" s="60" customFormat="1" ht="15">
      <c r="A48" s="22">
        <f>A47+1</f>
        <v>3</v>
      </c>
      <c r="B48" s="98" t="s">
        <v>118</v>
      </c>
      <c r="C48" s="157">
        <f>ВВОД!D43</f>
        <v>0</v>
      </c>
      <c r="I48" s="61"/>
      <c r="J48" s="61"/>
      <c r="K48" s="61"/>
      <c r="M48" s="15"/>
    </row>
    <row r="49" spans="1:13" s="60" customFormat="1" ht="15">
      <c r="A49" s="22">
        <f>A48+1</f>
        <v>4</v>
      </c>
      <c r="B49" s="98" t="s">
        <v>119</v>
      </c>
      <c r="C49" s="157">
        <f>ВВОД!D65</f>
        <v>0</v>
      </c>
      <c r="I49" s="61"/>
      <c r="J49" s="61"/>
      <c r="K49" s="61"/>
      <c r="M49" s="15"/>
    </row>
    <row r="50" spans="1:13" s="60" customFormat="1" ht="15">
      <c r="A50" s="22">
        <f>A49+1</f>
        <v>5</v>
      </c>
      <c r="B50" s="98" t="s">
        <v>4</v>
      </c>
      <c r="C50" s="157">
        <f>ВВОД!D73</f>
        <v>0</v>
      </c>
      <c r="I50" s="61"/>
      <c r="J50" s="61"/>
      <c r="K50" s="61"/>
      <c r="M50" s="15"/>
    </row>
    <row r="51" spans="1:13" s="60" customFormat="1" ht="15">
      <c r="A51" s="66"/>
      <c r="B51" s="1"/>
      <c r="I51" s="61"/>
      <c r="J51" s="61"/>
      <c r="K51" s="61"/>
      <c r="M51" s="15"/>
    </row>
    <row r="52" spans="1:13" s="60" customFormat="1" ht="15">
      <c r="A52" s="16" t="s">
        <v>164</v>
      </c>
      <c r="B52" s="61"/>
      <c r="C52" s="61"/>
      <c r="I52" s="61"/>
      <c r="J52" s="61"/>
      <c r="K52" s="61"/>
      <c r="M52" s="15"/>
    </row>
    <row r="53" spans="1:13" s="60" customFormat="1" ht="15">
      <c r="A53" s="61"/>
      <c r="B53" s="61"/>
      <c r="C53" s="61"/>
      <c r="I53" s="61"/>
      <c r="J53" s="61"/>
      <c r="K53" s="61"/>
      <c r="M53" s="15"/>
    </row>
    <row r="54" spans="1:11" s="2" customFormat="1" ht="15">
      <c r="A54" s="169" t="s">
        <v>2</v>
      </c>
      <c r="B54" s="169" t="s">
        <v>195</v>
      </c>
      <c r="C54" s="172" t="s">
        <v>208</v>
      </c>
      <c r="D54" s="174" t="s">
        <v>209</v>
      </c>
      <c r="E54" s="176"/>
      <c r="F54" s="175"/>
      <c r="G54" s="1"/>
      <c r="H54" s="1"/>
      <c r="I54" s="1"/>
      <c r="J54" s="1"/>
      <c r="K54" s="1"/>
    </row>
    <row r="55" spans="1:11" s="2" customFormat="1" ht="30">
      <c r="A55" s="169"/>
      <c r="B55" s="169"/>
      <c r="C55" s="173"/>
      <c r="D55" s="174" t="s">
        <v>159</v>
      </c>
      <c r="E55" s="175"/>
      <c r="F55" s="103" t="s">
        <v>160</v>
      </c>
      <c r="G55" s="102"/>
      <c r="H55" s="102"/>
      <c r="I55" s="102"/>
      <c r="J55" s="102"/>
      <c r="K55" s="102"/>
    </row>
    <row r="56" spans="1:11" s="2" customFormat="1" ht="15" customHeight="1">
      <c r="A56" s="169"/>
      <c r="B56" s="169"/>
      <c r="C56" s="173"/>
      <c r="D56" s="81" t="s">
        <v>57</v>
      </c>
      <c r="E56" s="81" t="s">
        <v>58</v>
      </c>
      <c r="F56" s="81" t="s">
        <v>57</v>
      </c>
      <c r="G56" s="1"/>
      <c r="H56" s="1"/>
      <c r="I56" s="1"/>
      <c r="J56" s="1"/>
      <c r="K56" s="1"/>
    </row>
    <row r="57" spans="1:11" s="2" customFormat="1" ht="15">
      <c r="A57" s="3">
        <v>1</v>
      </c>
      <c r="B57" s="3">
        <f>A57+1</f>
        <v>2</v>
      </c>
      <c r="C57" s="3">
        <f>B57+1</f>
        <v>3</v>
      </c>
      <c r="D57" s="81">
        <f>C57+1</f>
        <v>4</v>
      </c>
      <c r="E57" s="81">
        <f>D57+1</f>
        <v>5</v>
      </c>
      <c r="F57" s="81">
        <f>E57+1</f>
        <v>6</v>
      </c>
      <c r="G57" s="1"/>
      <c r="H57" s="1"/>
      <c r="I57" s="1"/>
      <c r="J57" s="1"/>
      <c r="K57" s="1"/>
    </row>
    <row r="58" spans="1:11" s="2" customFormat="1" ht="15">
      <c r="A58" s="103"/>
      <c r="B58" s="103"/>
      <c r="C58" s="103"/>
      <c r="D58" s="103"/>
      <c r="E58" s="103"/>
      <c r="F58" s="103"/>
      <c r="G58" s="102"/>
      <c r="H58" s="102"/>
      <c r="I58" s="102"/>
      <c r="J58" s="102"/>
      <c r="K58" s="102"/>
    </row>
    <row r="59" spans="1:11" s="23" customFormat="1" ht="15">
      <c r="A59" s="22">
        <v>1</v>
      </c>
      <c r="B59" s="88" t="s">
        <v>117</v>
      </c>
      <c r="C59" s="158">
        <f>C60+C61+C62+C63+C64+C65+C66+C67</f>
        <v>0</v>
      </c>
      <c r="D59" s="158">
        <f>D60+D61+D62+D63+D64+D65+D66+D67</f>
        <v>0</v>
      </c>
      <c r="E59" s="158">
        <f>E60+E61+E62+E63+E64+E65+E66+E67</f>
        <v>0</v>
      </c>
      <c r="F59" s="158">
        <f>F60+F61+F62+F63+F64+F65+F66+F67</f>
        <v>0</v>
      </c>
      <c r="G59" s="60"/>
      <c r="H59" s="60"/>
      <c r="I59" s="60"/>
      <c r="J59" s="60"/>
      <c r="K59" s="60"/>
    </row>
    <row r="60" spans="1:11" s="23" customFormat="1" ht="15">
      <c r="A60" s="22">
        <f aca="true" t="shared" si="1" ref="A60:A67">A59+1</f>
        <v>2</v>
      </c>
      <c r="B60" s="98" t="s">
        <v>115</v>
      </c>
      <c r="C60" s="22">
        <f>РФС!D60+РФС!E60+РФС!F60</f>
        <v>0</v>
      </c>
      <c r="D60" s="157">
        <f>ВВОД!D46</f>
        <v>0</v>
      </c>
      <c r="E60" s="157">
        <f>ВВОД!D55</f>
        <v>0</v>
      </c>
      <c r="F60" s="22"/>
      <c r="G60" s="60"/>
      <c r="H60" s="60"/>
      <c r="I60" s="60"/>
      <c r="J60" s="60"/>
      <c r="K60" s="60"/>
    </row>
    <row r="61" spans="1:11" s="23" customFormat="1" ht="15">
      <c r="A61" s="22">
        <f t="shared" si="1"/>
        <v>3</v>
      </c>
      <c r="B61" s="98" t="s">
        <v>34</v>
      </c>
      <c r="C61" s="22">
        <f>РФС!D61+РФС!E61+РФС!F61</f>
        <v>0</v>
      </c>
      <c r="D61" s="157">
        <f>ВВОД!D47</f>
        <v>0</v>
      </c>
      <c r="E61" s="157">
        <f>ВВОД!D56</f>
        <v>0</v>
      </c>
      <c r="F61" s="22"/>
      <c r="G61" s="60"/>
      <c r="H61" s="60"/>
      <c r="I61" s="60"/>
      <c r="J61" s="60"/>
      <c r="K61" s="60"/>
    </row>
    <row r="62" spans="1:11" s="23" customFormat="1" ht="15">
      <c r="A62" s="22">
        <f t="shared" si="1"/>
        <v>4</v>
      </c>
      <c r="B62" s="98" t="s">
        <v>35</v>
      </c>
      <c r="C62" s="22">
        <f>РФС!D62+РФС!E62+РФС!F62</f>
        <v>0</v>
      </c>
      <c r="D62" s="157">
        <f>ВВОД!D48</f>
        <v>0</v>
      </c>
      <c r="E62" s="157">
        <f>ВВОД!D57</f>
        <v>0</v>
      </c>
      <c r="F62" s="22"/>
      <c r="G62" s="60"/>
      <c r="H62" s="60"/>
      <c r="I62" s="61"/>
      <c r="J62" s="61"/>
      <c r="K62" s="61"/>
    </row>
    <row r="63" spans="1:11" s="23" customFormat="1" ht="15">
      <c r="A63" s="22">
        <f t="shared" si="1"/>
        <v>5</v>
      </c>
      <c r="B63" s="98" t="s">
        <v>36</v>
      </c>
      <c r="C63" s="22">
        <f>РФС!D63+РФС!E63+РФС!F63</f>
        <v>0</v>
      </c>
      <c r="D63" s="157">
        <f>ВВОД!D49</f>
        <v>0</v>
      </c>
      <c r="E63" s="157">
        <f>ВВОД!D58</f>
        <v>0</v>
      </c>
      <c r="F63" s="22"/>
      <c r="G63" s="60"/>
      <c r="H63" s="60"/>
      <c r="I63" s="61"/>
      <c r="J63" s="61"/>
      <c r="K63" s="61"/>
    </row>
    <row r="64" spans="1:11" s="23" customFormat="1" ht="15">
      <c r="A64" s="22">
        <f t="shared" si="1"/>
        <v>6</v>
      </c>
      <c r="B64" s="98" t="s">
        <v>37</v>
      </c>
      <c r="C64" s="22">
        <f>РФС!D64+РФС!E64+РФС!F64</f>
        <v>0</v>
      </c>
      <c r="D64" s="157">
        <f>ВВОД!D50</f>
        <v>0</v>
      </c>
      <c r="E64" s="157">
        <f>ВВОД!D59</f>
        <v>0</v>
      </c>
      <c r="F64" s="22"/>
      <c r="G64" s="60"/>
      <c r="H64" s="60"/>
      <c r="I64" s="61"/>
      <c r="J64" s="61"/>
      <c r="K64" s="61"/>
    </row>
    <row r="65" spans="1:11" s="23" customFormat="1" ht="15">
      <c r="A65" s="22">
        <f t="shared" si="1"/>
        <v>7</v>
      </c>
      <c r="B65" s="98" t="s">
        <v>38</v>
      </c>
      <c r="C65" s="22">
        <f>РФС!D65+РФС!E65+РФС!F65</f>
        <v>0</v>
      </c>
      <c r="D65" s="157">
        <f>ВВОД!D51</f>
        <v>0</v>
      </c>
      <c r="E65" s="157">
        <f>ВВОД!D60</f>
        <v>0</v>
      </c>
      <c r="F65" s="22"/>
      <c r="G65" s="60"/>
      <c r="H65" s="60"/>
      <c r="I65" s="60"/>
      <c r="J65" s="60"/>
      <c r="K65" s="60"/>
    </row>
    <row r="66" spans="1:11" s="23" customFormat="1" ht="15">
      <c r="A66" s="22">
        <f t="shared" si="1"/>
        <v>8</v>
      </c>
      <c r="B66" s="98" t="s">
        <v>59</v>
      </c>
      <c r="C66" s="22">
        <f>РФС!D66+РФС!E66+РФС!F66</f>
        <v>0</v>
      </c>
      <c r="D66" s="157">
        <f>ВВОД!D52</f>
        <v>0</v>
      </c>
      <c r="E66" s="157">
        <f>ВВОД!D61</f>
        <v>0</v>
      </c>
      <c r="F66" s="22"/>
      <c r="G66" s="60"/>
      <c r="H66" s="60"/>
      <c r="I66" s="60"/>
      <c r="J66" s="60"/>
      <c r="K66" s="60"/>
    </row>
    <row r="67" spans="1:11" s="23" customFormat="1" ht="15">
      <c r="A67" s="22">
        <f t="shared" si="1"/>
        <v>9</v>
      </c>
      <c r="B67" s="118" t="s">
        <v>40</v>
      </c>
      <c r="C67" s="22">
        <f>РФС!D67+РФС!E67+РФС!F67</f>
        <v>0</v>
      </c>
      <c r="D67" s="157">
        <f>ВВОД!D53</f>
        <v>0</v>
      </c>
      <c r="E67" s="157">
        <f>ВВОД!D62</f>
        <v>0</v>
      </c>
      <c r="F67" s="157">
        <f>ВВОД!D63</f>
        <v>0</v>
      </c>
      <c r="G67" s="60"/>
      <c r="H67" s="60"/>
      <c r="I67" s="60"/>
      <c r="J67" s="60"/>
      <c r="K67" s="60"/>
    </row>
    <row r="68" spans="1:11" s="23" customFormat="1" ht="15">
      <c r="A68" s="85"/>
      <c r="B68" s="86"/>
      <c r="C68" s="86"/>
      <c r="D68" s="85"/>
      <c r="E68" s="85"/>
      <c r="F68" s="60"/>
      <c r="G68" s="60"/>
      <c r="H68" s="60"/>
      <c r="I68" s="61"/>
      <c r="J68" s="61"/>
      <c r="K68" s="61"/>
    </row>
    <row r="69" spans="1:11" s="23" customFormat="1" ht="15">
      <c r="A69" s="14" t="s">
        <v>165</v>
      </c>
      <c r="B69" s="61"/>
      <c r="C69" s="61"/>
      <c r="D69" s="60"/>
      <c r="E69" s="60"/>
      <c r="F69" s="60"/>
      <c r="G69" s="60"/>
      <c r="H69" s="60"/>
      <c r="I69" s="61"/>
      <c r="J69" s="61"/>
      <c r="K69" s="61"/>
    </row>
    <row r="70" spans="1:11" s="23" customFormat="1" ht="15">
      <c r="A70" s="60"/>
      <c r="B70" s="61"/>
      <c r="C70" s="61"/>
      <c r="D70" s="60"/>
      <c r="E70" s="60"/>
      <c r="F70" s="60"/>
      <c r="G70" s="60"/>
      <c r="H70" s="60"/>
      <c r="I70" s="61"/>
      <c r="J70" s="61"/>
      <c r="K70" s="61"/>
    </row>
    <row r="71" spans="1:3" s="23" customFormat="1" ht="30">
      <c r="A71" s="3" t="s">
        <v>2</v>
      </c>
      <c r="B71" s="3" t="s">
        <v>196</v>
      </c>
      <c r="C71" s="3" t="s">
        <v>207</v>
      </c>
    </row>
    <row r="72" spans="1:3" s="13" customFormat="1" ht="15">
      <c r="A72" s="3">
        <v>1</v>
      </c>
      <c r="B72" s="3">
        <f>A72+1</f>
        <v>2</v>
      </c>
      <c r="C72" s="3">
        <f>B72+1</f>
        <v>3</v>
      </c>
    </row>
    <row r="73" spans="1:3" s="13" customFormat="1" ht="15">
      <c r="A73" s="103"/>
      <c r="B73" s="103"/>
      <c r="C73" s="103"/>
    </row>
    <row r="74" spans="1:3" s="23" customFormat="1" ht="15">
      <c r="A74" s="22">
        <v>1</v>
      </c>
      <c r="B74" s="88" t="s">
        <v>117</v>
      </c>
      <c r="C74" s="158">
        <f>C75+C76+C77+C78+C79</f>
        <v>0</v>
      </c>
    </row>
    <row r="75" spans="1:3" s="23" customFormat="1" ht="15">
      <c r="A75" s="22">
        <f aca="true" t="shared" si="2" ref="A75:A80">A74+1</f>
        <v>2</v>
      </c>
      <c r="B75" s="98" t="s">
        <v>27</v>
      </c>
      <c r="C75" s="157">
        <f>ВВОД!D66</f>
        <v>0</v>
      </c>
    </row>
    <row r="76" spans="1:3" s="23" customFormat="1" ht="15">
      <c r="A76" s="22">
        <f t="shared" si="2"/>
        <v>3</v>
      </c>
      <c r="B76" s="98" t="s">
        <v>51</v>
      </c>
      <c r="C76" s="157">
        <f>ВВОД!D67</f>
        <v>0</v>
      </c>
    </row>
    <row r="77" spans="1:3" s="23" customFormat="1" ht="15">
      <c r="A77" s="22">
        <f t="shared" si="2"/>
        <v>4</v>
      </c>
      <c r="B77" s="98" t="s">
        <v>52</v>
      </c>
      <c r="C77" s="157">
        <f>ВВОД!D68</f>
        <v>0</v>
      </c>
    </row>
    <row r="78" spans="1:3" s="23" customFormat="1" ht="15">
      <c r="A78" s="22">
        <f t="shared" si="2"/>
        <v>5</v>
      </c>
      <c r="B78" s="98" t="s">
        <v>26</v>
      </c>
      <c r="C78" s="157">
        <f>ВВОД!D69</f>
        <v>0</v>
      </c>
    </row>
    <row r="79" spans="1:3" s="23" customFormat="1" ht="15">
      <c r="A79" s="22">
        <f t="shared" si="2"/>
        <v>6</v>
      </c>
      <c r="B79" s="98" t="s">
        <v>25</v>
      </c>
      <c r="C79" s="157">
        <f>ВВОД!D70</f>
        <v>0</v>
      </c>
    </row>
    <row r="80" spans="1:3" s="23" customFormat="1" ht="30">
      <c r="A80" s="22">
        <f t="shared" si="2"/>
        <v>7</v>
      </c>
      <c r="B80" s="97" t="s">
        <v>65</v>
      </c>
      <c r="C80" s="157">
        <f>ВВОД!D71</f>
        <v>0</v>
      </c>
    </row>
    <row r="81" spans="2:11" s="23" customFormat="1" ht="15">
      <c r="B81" s="86"/>
      <c r="C81" s="86"/>
      <c r="I81" s="61"/>
      <c r="J81" s="61"/>
      <c r="K81" s="61"/>
    </row>
    <row r="82" spans="1:11" s="23" customFormat="1" ht="15">
      <c r="A82" s="13" t="s">
        <v>166</v>
      </c>
      <c r="B82" s="61"/>
      <c r="C82" s="61"/>
      <c r="I82" s="61"/>
      <c r="J82" s="61"/>
      <c r="K82" s="61"/>
    </row>
    <row r="83" spans="2:11" s="23" customFormat="1" ht="15">
      <c r="B83" s="94"/>
      <c r="C83" s="94"/>
      <c r="I83" s="61"/>
      <c r="J83" s="61"/>
      <c r="K83" s="61"/>
    </row>
    <row r="84" spans="1:11" s="23" customFormat="1" ht="30">
      <c r="A84" s="3" t="s">
        <v>2</v>
      </c>
      <c r="B84" s="103" t="s">
        <v>196</v>
      </c>
      <c r="C84" s="3" t="s">
        <v>207</v>
      </c>
      <c r="I84" s="61"/>
      <c r="J84" s="61"/>
      <c r="K84" s="61"/>
    </row>
    <row r="85" spans="1:11" s="13" customFormat="1" ht="15">
      <c r="A85" s="3">
        <v>1</v>
      </c>
      <c r="B85" s="3">
        <f>A85+1</f>
        <v>2</v>
      </c>
      <c r="C85" s="3">
        <f>B85+1</f>
        <v>3</v>
      </c>
      <c r="I85" s="16"/>
      <c r="J85" s="16"/>
      <c r="K85" s="16"/>
    </row>
    <row r="86" spans="1:11" s="13" customFormat="1" ht="15">
      <c r="A86" s="103"/>
      <c r="B86" s="103"/>
      <c r="C86" s="103"/>
      <c r="I86" s="16"/>
      <c r="J86" s="16"/>
      <c r="K86" s="16"/>
    </row>
    <row r="87" spans="1:11" s="23" customFormat="1" ht="15">
      <c r="A87" s="22">
        <v>1</v>
      </c>
      <c r="B87" s="88" t="s">
        <v>117</v>
      </c>
      <c r="C87" s="158">
        <f>C88+C89+C90+C91+C92+C93</f>
        <v>0</v>
      </c>
      <c r="I87" s="61"/>
      <c r="J87" s="61"/>
      <c r="K87" s="61"/>
    </row>
    <row r="88" spans="1:11" s="23" customFormat="1" ht="15">
      <c r="A88" s="22">
        <f aca="true" t="shared" si="3" ref="A88:A93">A87+1</f>
        <v>2</v>
      </c>
      <c r="B88" s="98" t="s">
        <v>28</v>
      </c>
      <c r="C88" s="157">
        <f>ВВОД!D74</f>
        <v>0</v>
      </c>
      <c r="I88" s="60"/>
      <c r="J88" s="60"/>
      <c r="K88" s="60"/>
    </row>
    <row r="89" spans="1:11" s="23" customFormat="1" ht="15">
      <c r="A89" s="22">
        <f t="shared" si="3"/>
        <v>3</v>
      </c>
      <c r="B89" s="98" t="s">
        <v>53</v>
      </c>
      <c r="C89" s="157">
        <f>ВВОД!D75</f>
        <v>0</v>
      </c>
      <c r="I89" s="60"/>
      <c r="J89" s="60"/>
      <c r="K89" s="60"/>
    </row>
    <row r="90" spans="1:3" s="23" customFormat="1" ht="15">
      <c r="A90" s="22">
        <f t="shared" si="3"/>
        <v>4</v>
      </c>
      <c r="B90" s="98" t="s">
        <v>54</v>
      </c>
      <c r="C90" s="157">
        <f>ВВОД!D76</f>
        <v>0</v>
      </c>
    </row>
    <row r="91" spans="1:3" s="23" customFormat="1" ht="15">
      <c r="A91" s="22">
        <f t="shared" si="3"/>
        <v>5</v>
      </c>
      <c r="B91" s="98" t="s">
        <v>55</v>
      </c>
      <c r="C91" s="157">
        <f>ВВОД!D77</f>
        <v>0</v>
      </c>
    </row>
    <row r="92" spans="1:3" s="23" customFormat="1" ht="15">
      <c r="A92" s="22">
        <f t="shared" si="3"/>
        <v>6</v>
      </c>
      <c r="B92" s="98" t="s">
        <v>61</v>
      </c>
      <c r="C92" s="157">
        <f>ВВОД!D78</f>
        <v>0</v>
      </c>
    </row>
    <row r="93" spans="1:3" s="23" customFormat="1" ht="15">
      <c r="A93" s="22">
        <f t="shared" si="3"/>
        <v>7</v>
      </c>
      <c r="B93" s="98" t="s">
        <v>66</v>
      </c>
      <c r="C93" s="157">
        <f>ВВОД!D79</f>
        <v>0</v>
      </c>
    </row>
    <row r="94" spans="1:8" s="49" customFormat="1" ht="15">
      <c r="A94" s="55"/>
      <c r="B94" s="56"/>
      <c r="C94" s="57"/>
      <c r="F94" s="50"/>
      <c r="G94" s="50"/>
      <c r="H94" s="50"/>
    </row>
    <row r="95" spans="1:13" s="60" customFormat="1" ht="15">
      <c r="A95" s="14" t="str">
        <f>"3.2. ПОКАЗАТЕЛИ ДЕЯТЕЛЬНОСТИ: ЗАЛЫ, ОБОРУДОВАННЫЕ ПОД САМБО за "&amp;ВВОД!D9</f>
        <v>3.2. ПОКАЗАТЕЛИ ДЕЯТЕЛЬНОСТИ: ЗАЛЫ, ОБОРУДОВАННЫЕ ПОД САМБО за 2017 год</v>
      </c>
      <c r="B95" s="14"/>
      <c r="C95" s="14"/>
      <c r="I95" s="14"/>
      <c r="J95" s="14"/>
      <c r="K95" s="14"/>
      <c r="M95" s="15"/>
    </row>
    <row r="96" spans="1:13" s="60" customFormat="1" ht="15">
      <c r="A96" s="61"/>
      <c r="B96" s="61"/>
      <c r="C96" s="61"/>
      <c r="I96" s="61"/>
      <c r="J96" s="61"/>
      <c r="K96" s="61"/>
      <c r="M96" s="15"/>
    </row>
    <row r="97" spans="1:8" s="51" customFormat="1" ht="30">
      <c r="A97" s="3" t="s">
        <v>2</v>
      </c>
      <c r="B97" s="59" t="s">
        <v>9</v>
      </c>
      <c r="C97" s="58" t="s">
        <v>210</v>
      </c>
      <c r="F97" s="52" t="s">
        <v>109</v>
      </c>
      <c r="G97" s="52"/>
      <c r="H97" s="52"/>
    </row>
    <row r="98" spans="1:11" s="13" customFormat="1" ht="15">
      <c r="A98" s="3">
        <v>1</v>
      </c>
      <c r="B98" s="3">
        <f>A98+1</f>
        <v>2</v>
      </c>
      <c r="C98" s="3">
        <f>B98+1</f>
        <v>3</v>
      </c>
      <c r="I98" s="16"/>
      <c r="J98" s="16"/>
      <c r="K98" s="16"/>
    </row>
    <row r="99" spans="1:11" s="13" customFormat="1" ht="15">
      <c r="A99" s="103"/>
      <c r="B99" s="103"/>
      <c r="C99" s="103"/>
      <c r="I99" s="16"/>
      <c r="J99" s="16"/>
      <c r="K99" s="16"/>
    </row>
    <row r="100" spans="1:3" ht="30">
      <c r="A100" s="43">
        <v>1</v>
      </c>
      <c r="B100" s="95" t="s">
        <v>105</v>
      </c>
      <c r="C100" s="96">
        <f>C101+C102+C103</f>
        <v>0</v>
      </c>
    </row>
    <row r="101" spans="1:3" ht="30">
      <c r="A101" s="43">
        <f aca="true" t="shared" si="4" ref="A101:A107">A100+1</f>
        <v>2</v>
      </c>
      <c r="B101" s="48" t="s">
        <v>106</v>
      </c>
      <c r="C101" s="45"/>
    </row>
    <row r="102" spans="1:3" ht="30">
      <c r="A102" s="43">
        <f t="shared" si="4"/>
        <v>3</v>
      </c>
      <c r="B102" s="48" t="s">
        <v>107</v>
      </c>
      <c r="C102" s="45"/>
    </row>
    <row r="103" spans="1:3" ht="30">
      <c r="A103" s="43">
        <f t="shared" si="4"/>
        <v>4</v>
      </c>
      <c r="B103" s="48" t="s">
        <v>108</v>
      </c>
      <c r="C103" s="45">
        <f>C104+C105+C106+C107</f>
        <v>0</v>
      </c>
    </row>
    <row r="104" spans="1:3" ht="15">
      <c r="A104" s="43">
        <f t="shared" si="4"/>
        <v>5</v>
      </c>
      <c r="B104" s="53" t="s">
        <v>67</v>
      </c>
      <c r="C104" s="45"/>
    </row>
    <row r="105" spans="1:3" ht="15">
      <c r="A105" s="43">
        <f t="shared" si="4"/>
        <v>6</v>
      </c>
      <c r="B105" s="53" t="s">
        <v>68</v>
      </c>
      <c r="C105" s="45"/>
    </row>
    <row r="106" spans="1:3" ht="15">
      <c r="A106" s="43">
        <f t="shared" si="4"/>
        <v>7</v>
      </c>
      <c r="B106" s="53" t="s">
        <v>31</v>
      </c>
      <c r="C106" s="45"/>
    </row>
    <row r="107" spans="1:3" ht="15">
      <c r="A107" s="43">
        <f t="shared" si="4"/>
        <v>8</v>
      </c>
      <c r="B107" s="53" t="s">
        <v>69</v>
      </c>
      <c r="C107" s="45"/>
    </row>
    <row r="108" spans="1:8" s="49" customFormat="1" ht="15">
      <c r="A108" s="55"/>
      <c r="B108" s="56"/>
      <c r="C108" s="57"/>
      <c r="F108" s="50"/>
      <c r="G108" s="50"/>
      <c r="H108" s="50"/>
    </row>
    <row r="109" spans="1:13" s="60" customFormat="1" ht="15">
      <c r="A109" s="14" t="str">
        <f>"3.3. ПОКАЗАТЕЛИ ДЕЯТЕЛЬНОСТИ: СОРЕВНОВАНИЯ И СПОРТИВНО-МАССОВЫЕ МЕРОПРИЯТИЯ за "&amp;ВВОД!D9</f>
        <v>3.3. ПОКАЗАТЕЛИ ДЕЯТЕЛЬНОСТИ: СОРЕВНОВАНИЯ И СПОРТИВНО-МАССОВЫЕ МЕРОПРИЯТИЯ за 2017 год</v>
      </c>
      <c r="B109" s="14"/>
      <c r="C109" s="14"/>
      <c r="I109" s="14"/>
      <c r="J109" s="14"/>
      <c r="K109" s="14"/>
      <c r="M109" s="15"/>
    </row>
    <row r="110" spans="1:13" s="60" customFormat="1" ht="15">
      <c r="A110" s="61"/>
      <c r="B110" s="61"/>
      <c r="C110" s="61"/>
      <c r="I110" s="61"/>
      <c r="J110" s="61"/>
      <c r="K110" s="61"/>
      <c r="M110" s="15"/>
    </row>
    <row r="111" spans="1:13" s="51" customFormat="1" ht="30" customHeight="1">
      <c r="A111" s="169" t="s">
        <v>2</v>
      </c>
      <c r="B111" s="171" t="s">
        <v>213</v>
      </c>
      <c r="C111" s="170" t="s">
        <v>214</v>
      </c>
      <c r="D111" s="170" t="s">
        <v>199</v>
      </c>
      <c r="E111" s="170" t="s">
        <v>209</v>
      </c>
      <c r="F111" s="170"/>
      <c r="G111" s="170"/>
      <c r="H111" s="170"/>
      <c r="I111" s="170" t="s">
        <v>200</v>
      </c>
      <c r="J111" s="170" t="s">
        <v>209</v>
      </c>
      <c r="K111" s="170"/>
      <c r="L111" s="170"/>
      <c r="M111" s="170"/>
    </row>
    <row r="112" spans="1:13" s="51" customFormat="1" ht="30" customHeight="1">
      <c r="A112" s="169"/>
      <c r="B112" s="171"/>
      <c r="C112" s="170"/>
      <c r="D112" s="170"/>
      <c r="E112" s="169" t="s">
        <v>159</v>
      </c>
      <c r="F112" s="169"/>
      <c r="G112" s="169"/>
      <c r="H112" s="81" t="s">
        <v>160</v>
      </c>
      <c r="I112" s="170"/>
      <c r="J112" s="169" t="s">
        <v>159</v>
      </c>
      <c r="K112" s="169"/>
      <c r="L112" s="169"/>
      <c r="M112" s="81" t="s">
        <v>201</v>
      </c>
    </row>
    <row r="113" spans="1:13" s="51" customFormat="1" ht="30" customHeight="1">
      <c r="A113" s="169"/>
      <c r="B113" s="171"/>
      <c r="C113" s="170"/>
      <c r="D113" s="170"/>
      <c r="E113" s="58" t="s">
        <v>60</v>
      </c>
      <c r="F113" s="81" t="s">
        <v>57</v>
      </c>
      <c r="G113" s="81" t="s">
        <v>58</v>
      </c>
      <c r="H113" s="81" t="s">
        <v>57</v>
      </c>
      <c r="I113" s="170"/>
      <c r="J113" s="58" t="s">
        <v>60</v>
      </c>
      <c r="K113" s="81" t="s">
        <v>57</v>
      </c>
      <c r="L113" s="81" t="s">
        <v>58</v>
      </c>
      <c r="M113" s="81" t="s">
        <v>57</v>
      </c>
    </row>
    <row r="114" spans="1:13" s="13" customFormat="1" ht="15">
      <c r="A114" s="81">
        <v>1</v>
      </c>
      <c r="B114" s="81">
        <f>A114+1</f>
        <v>2</v>
      </c>
      <c r="C114" s="81">
        <f>B114+1</f>
        <v>3</v>
      </c>
      <c r="D114" s="81">
        <f aca="true" t="shared" si="5" ref="D114:M114">C114+1</f>
        <v>4</v>
      </c>
      <c r="E114" s="81">
        <f t="shared" si="5"/>
        <v>5</v>
      </c>
      <c r="F114" s="81">
        <f t="shared" si="5"/>
        <v>6</v>
      </c>
      <c r="G114" s="81">
        <f t="shared" si="5"/>
        <v>7</v>
      </c>
      <c r="H114" s="81">
        <f t="shared" si="5"/>
        <v>8</v>
      </c>
      <c r="I114" s="81">
        <f t="shared" si="5"/>
        <v>9</v>
      </c>
      <c r="J114" s="81">
        <f t="shared" si="5"/>
        <v>10</v>
      </c>
      <c r="K114" s="81">
        <f t="shared" si="5"/>
        <v>11</v>
      </c>
      <c r="L114" s="81">
        <f t="shared" si="5"/>
        <v>12</v>
      </c>
      <c r="M114" s="81">
        <f t="shared" si="5"/>
        <v>13</v>
      </c>
    </row>
    <row r="115" spans="1:13" s="13" customFormat="1" ht="1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1:13" ht="15">
      <c r="A116" s="43">
        <v>1</v>
      </c>
      <c r="B116" s="88" t="s">
        <v>117</v>
      </c>
      <c r="C116" s="96">
        <f>C117+C118+C125+C132+C133</f>
        <v>0</v>
      </c>
      <c r="D116" s="96">
        <f aca="true" t="shared" si="6" ref="D116:M116">D117+D118+D125+D132+D133</f>
        <v>0</v>
      </c>
      <c r="E116" s="96"/>
      <c r="F116" s="96"/>
      <c r="G116" s="96"/>
      <c r="H116" s="96"/>
      <c r="I116" s="96">
        <f t="shared" si="6"/>
        <v>0</v>
      </c>
      <c r="J116" s="96">
        <f t="shared" si="6"/>
        <v>0</v>
      </c>
      <c r="K116" s="96">
        <f t="shared" si="6"/>
        <v>0</v>
      </c>
      <c r="L116" s="96">
        <f t="shared" si="6"/>
        <v>0</v>
      </c>
      <c r="M116" s="96">
        <f t="shared" si="6"/>
        <v>0</v>
      </c>
    </row>
    <row r="117" spans="1:13" ht="15">
      <c r="A117" s="43">
        <f>A116+1</f>
        <v>2</v>
      </c>
      <c r="B117" s="84" t="s">
        <v>70</v>
      </c>
      <c r="C117" s="45">
        <f>ВВОД!D93</f>
        <v>0</v>
      </c>
      <c r="D117" s="45">
        <f>ВВОД!E93</f>
        <v>0</v>
      </c>
      <c r="E117" s="45"/>
      <c r="F117" s="45"/>
      <c r="G117" s="45"/>
      <c r="H117" s="45"/>
      <c r="I117" s="45">
        <f>ВВОД!F93</f>
        <v>0</v>
      </c>
      <c r="J117" s="45"/>
      <c r="K117" s="45"/>
      <c r="L117" s="45"/>
      <c r="M117" s="45"/>
    </row>
    <row r="118" spans="1:13" ht="30">
      <c r="A118" s="43">
        <f aca="true" t="shared" si="7" ref="A118:A133">A117+1</f>
        <v>3</v>
      </c>
      <c r="B118" s="84" t="s">
        <v>162</v>
      </c>
      <c r="C118" s="45">
        <f>ВВОД!D94</f>
        <v>0</v>
      </c>
      <c r="D118" s="45">
        <f>D119+D120+D121+D122+D123+D124</f>
        <v>0</v>
      </c>
      <c r="E118" s="45">
        <f aca="true" t="shared" si="8" ref="E118:M118">E119+E120+E121+E122+E123+E124</f>
        <v>0</v>
      </c>
      <c r="F118" s="45">
        <f t="shared" si="8"/>
        <v>0</v>
      </c>
      <c r="G118" s="45">
        <f t="shared" si="8"/>
        <v>0</v>
      </c>
      <c r="H118" s="45">
        <f t="shared" si="8"/>
        <v>0</v>
      </c>
      <c r="I118" s="45">
        <f>I119+I120+I121+I122+I123+I124</f>
        <v>0</v>
      </c>
      <c r="J118" s="45">
        <f t="shared" si="8"/>
        <v>0</v>
      </c>
      <c r="K118" s="45">
        <f t="shared" si="8"/>
        <v>0</v>
      </c>
      <c r="L118" s="45">
        <f t="shared" si="8"/>
        <v>0</v>
      </c>
      <c r="M118" s="45">
        <f t="shared" si="8"/>
        <v>0</v>
      </c>
    </row>
    <row r="119" spans="1:13" ht="15">
      <c r="A119" s="43">
        <f t="shared" si="7"/>
        <v>4</v>
      </c>
      <c r="B119" s="54" t="s">
        <v>35</v>
      </c>
      <c r="C119" s="43"/>
      <c r="D119" s="159">
        <f>E119+H119</f>
        <v>0</v>
      </c>
      <c r="E119" s="43">
        <f>F119+G119</f>
        <v>0</v>
      </c>
      <c r="F119" s="159">
        <f>ВВОД!E97</f>
        <v>0</v>
      </c>
      <c r="G119" s="159">
        <f>ВВОД!E104</f>
        <v>0</v>
      </c>
      <c r="H119" s="43"/>
      <c r="I119" s="159">
        <f>J119+M119</f>
        <v>0</v>
      </c>
      <c r="J119" s="43">
        <f>K119+L119</f>
        <v>0</v>
      </c>
      <c r="K119" s="159">
        <f>ВВОД!F97</f>
        <v>0</v>
      </c>
      <c r="L119" s="159">
        <f>ВВОД!F104</f>
        <v>0</v>
      </c>
      <c r="M119" s="53"/>
    </row>
    <row r="120" spans="1:13" ht="15">
      <c r="A120" s="43">
        <f t="shared" si="7"/>
        <v>5</v>
      </c>
      <c r="B120" s="54" t="s">
        <v>36</v>
      </c>
      <c r="C120" s="43"/>
      <c r="D120" s="159">
        <f>E120+H120</f>
        <v>0</v>
      </c>
      <c r="E120" s="43">
        <f>F120+G120</f>
        <v>0</v>
      </c>
      <c r="F120" s="159">
        <f>ВВОД!E98</f>
        <v>0</v>
      </c>
      <c r="G120" s="159">
        <f>ВВОД!E105</f>
        <v>0</v>
      </c>
      <c r="H120" s="43"/>
      <c r="I120" s="159">
        <f aca="true" t="shared" si="9" ref="I120:I131">J120+M120</f>
        <v>0</v>
      </c>
      <c r="J120" s="43">
        <f>K120+L120</f>
        <v>0</v>
      </c>
      <c r="K120" s="159">
        <f>ВВОД!F98</f>
        <v>0</v>
      </c>
      <c r="L120" s="159">
        <f>ВВОД!F105</f>
        <v>0</v>
      </c>
      <c r="M120" s="53"/>
    </row>
    <row r="121" spans="1:13" ht="15">
      <c r="A121" s="43">
        <f t="shared" si="7"/>
        <v>6</v>
      </c>
      <c r="B121" s="54" t="s">
        <v>37</v>
      </c>
      <c r="C121" s="43"/>
      <c r="D121" s="159">
        <f>E121+H121</f>
        <v>0</v>
      </c>
      <c r="E121" s="43">
        <f>F121+G121</f>
        <v>0</v>
      </c>
      <c r="F121" s="159">
        <f>ВВОД!E99</f>
        <v>0</v>
      </c>
      <c r="G121" s="159">
        <f>ВВОД!E106</f>
        <v>0</v>
      </c>
      <c r="H121" s="43"/>
      <c r="I121" s="159">
        <f t="shared" si="9"/>
        <v>0</v>
      </c>
      <c r="J121" s="43">
        <f>K121+L121</f>
        <v>0</v>
      </c>
      <c r="K121" s="159">
        <f>ВВОД!F99</f>
        <v>0</v>
      </c>
      <c r="L121" s="159">
        <f>ВВОД!F106</f>
        <v>0</v>
      </c>
      <c r="M121" s="53"/>
    </row>
    <row r="122" spans="1:13" ht="15">
      <c r="A122" s="43">
        <f t="shared" si="7"/>
        <v>7</v>
      </c>
      <c r="B122" s="54" t="s">
        <v>38</v>
      </c>
      <c r="C122" s="43"/>
      <c r="D122" s="159">
        <f>E122+H122</f>
        <v>0</v>
      </c>
      <c r="E122" s="43">
        <f>F122+G122</f>
        <v>0</v>
      </c>
      <c r="F122" s="159">
        <f>ВВОД!E100</f>
        <v>0</v>
      </c>
      <c r="G122" s="159">
        <f>ВВОД!E107</f>
        <v>0</v>
      </c>
      <c r="H122" s="43"/>
      <c r="I122" s="159">
        <f t="shared" si="9"/>
        <v>0</v>
      </c>
      <c r="J122" s="43">
        <f>K122+L122</f>
        <v>0</v>
      </c>
      <c r="K122" s="159">
        <f>ВВОД!F100</f>
        <v>0</v>
      </c>
      <c r="L122" s="159">
        <f>ВВОД!F107</f>
        <v>0</v>
      </c>
      <c r="M122" s="53"/>
    </row>
    <row r="123" spans="1:13" ht="15">
      <c r="A123" s="43">
        <f t="shared" si="7"/>
        <v>8</v>
      </c>
      <c r="B123" s="54" t="s">
        <v>39</v>
      </c>
      <c r="C123" s="43"/>
      <c r="D123" s="159">
        <f>E123+H123</f>
        <v>0</v>
      </c>
      <c r="E123" s="43">
        <f>F123+G123</f>
        <v>0</v>
      </c>
      <c r="F123" s="159">
        <f>ВВОД!E101</f>
        <v>0</v>
      </c>
      <c r="G123" s="159">
        <f>ВВОД!E108</f>
        <v>0</v>
      </c>
      <c r="H123" s="43"/>
      <c r="I123" s="159">
        <f t="shared" si="9"/>
        <v>0</v>
      </c>
      <c r="J123" s="43">
        <f>K123+L123</f>
        <v>0</v>
      </c>
      <c r="K123" s="159">
        <f>ВВОД!F101</f>
        <v>0</v>
      </c>
      <c r="L123" s="159">
        <f>ВВОД!F108</f>
        <v>0</v>
      </c>
      <c r="M123" s="53"/>
    </row>
    <row r="124" spans="1:13" ht="15">
      <c r="A124" s="43">
        <f t="shared" si="7"/>
        <v>9</v>
      </c>
      <c r="B124" s="54" t="s">
        <v>40</v>
      </c>
      <c r="C124" s="43"/>
      <c r="D124" s="159">
        <f>E124+H124</f>
        <v>0</v>
      </c>
      <c r="E124" s="43">
        <f>F124+G124</f>
        <v>0</v>
      </c>
      <c r="F124" s="159">
        <f>ВВОД!E102</f>
        <v>0</v>
      </c>
      <c r="G124" s="159">
        <f>ВВОД!E109</f>
        <v>0</v>
      </c>
      <c r="H124" s="159">
        <f>ВВОД!E110</f>
        <v>0</v>
      </c>
      <c r="I124" s="159">
        <f t="shared" si="9"/>
        <v>0</v>
      </c>
      <c r="J124" s="43">
        <f>K124+L124</f>
        <v>0</v>
      </c>
      <c r="K124" s="159">
        <f>ВВОД!F102</f>
        <v>0</v>
      </c>
      <c r="L124" s="159">
        <f>ВВОД!F109</f>
        <v>0</v>
      </c>
      <c r="M124" s="159">
        <f>ВВОД!F110</f>
        <v>0</v>
      </c>
    </row>
    <row r="125" spans="1:13" ht="32.25" customHeight="1">
      <c r="A125" s="43">
        <f t="shared" si="7"/>
        <v>10</v>
      </c>
      <c r="B125" s="83" t="s">
        <v>245</v>
      </c>
      <c r="C125" s="45">
        <f>ВВОД!D111</f>
        <v>0</v>
      </c>
      <c r="D125" s="45">
        <f>D126+D127+D128+D129+D130+D131</f>
        <v>0</v>
      </c>
      <c r="E125" s="45">
        <f>E126+E127+E128+E129+E130+E131</f>
        <v>0</v>
      </c>
      <c r="F125" s="45">
        <f>F126+F127+F128+F129+F130+F131</f>
        <v>0</v>
      </c>
      <c r="G125" s="45">
        <f>G126+G127+G128+G129+G130+G131</f>
        <v>0</v>
      </c>
      <c r="H125" s="45">
        <f>H126+H127+H128+H129+H130+H131</f>
        <v>0</v>
      </c>
      <c r="I125" s="45">
        <f>I126+I127+I128+I129+I130+I131</f>
        <v>0</v>
      </c>
      <c r="J125" s="45">
        <f>J126+J127+J128+J129+J130+J131</f>
        <v>0</v>
      </c>
      <c r="K125" s="45">
        <f>K126+K127+K128+K129+K130+K131</f>
        <v>0</v>
      </c>
      <c r="L125" s="45">
        <f>L126+L127+L128+L129+L130+L131</f>
        <v>0</v>
      </c>
      <c r="M125" s="45">
        <f>M126+M127+M128+M129+M130+M131</f>
        <v>0</v>
      </c>
    </row>
    <row r="126" spans="1:13" ht="15">
      <c r="A126" s="43">
        <f t="shared" si="7"/>
        <v>11</v>
      </c>
      <c r="B126" s="54" t="s">
        <v>35</v>
      </c>
      <c r="C126" s="43"/>
      <c r="D126" s="159">
        <f aca="true" t="shared" si="10" ref="D126:D131">E126+H126</f>
        <v>0</v>
      </c>
      <c r="E126" s="43">
        <f aca="true" t="shared" si="11" ref="E126:E131">F126+G126</f>
        <v>0</v>
      </c>
      <c r="F126" s="159">
        <f>ВВОД!E114</f>
        <v>0</v>
      </c>
      <c r="G126" s="159">
        <f>ВВОД!E121</f>
        <v>0</v>
      </c>
      <c r="H126" s="43"/>
      <c r="I126" s="159">
        <f t="shared" si="9"/>
        <v>0</v>
      </c>
      <c r="J126" s="43">
        <f>K126+L126</f>
        <v>0</v>
      </c>
      <c r="K126" s="159">
        <f>ВВОД!F114</f>
        <v>0</v>
      </c>
      <c r="L126" s="159">
        <f>ВВОД!F121</f>
        <v>0</v>
      </c>
      <c r="M126" s="53"/>
    </row>
    <row r="127" spans="1:13" ht="15">
      <c r="A127" s="43">
        <f t="shared" si="7"/>
        <v>12</v>
      </c>
      <c r="B127" s="54" t="s">
        <v>36</v>
      </c>
      <c r="C127" s="43"/>
      <c r="D127" s="159">
        <f t="shared" si="10"/>
        <v>0</v>
      </c>
      <c r="E127" s="43">
        <f t="shared" si="11"/>
        <v>0</v>
      </c>
      <c r="F127" s="159">
        <f>ВВОД!E115</f>
        <v>0</v>
      </c>
      <c r="G127" s="159">
        <f>ВВОД!E122</f>
        <v>0</v>
      </c>
      <c r="H127" s="43"/>
      <c r="I127" s="159">
        <f t="shared" si="9"/>
        <v>0</v>
      </c>
      <c r="J127" s="43">
        <f>K127+L127</f>
        <v>0</v>
      </c>
      <c r="K127" s="159">
        <f>ВВОД!F115</f>
        <v>0</v>
      </c>
      <c r="L127" s="159">
        <f>ВВОД!F122</f>
        <v>0</v>
      </c>
      <c r="M127" s="53"/>
    </row>
    <row r="128" spans="1:13" ht="15">
      <c r="A128" s="43">
        <f t="shared" si="7"/>
        <v>13</v>
      </c>
      <c r="B128" s="54" t="s">
        <v>37</v>
      </c>
      <c r="C128" s="43"/>
      <c r="D128" s="159">
        <f t="shared" si="10"/>
        <v>0</v>
      </c>
      <c r="E128" s="43">
        <f t="shared" si="11"/>
        <v>0</v>
      </c>
      <c r="F128" s="159">
        <f>ВВОД!E116</f>
        <v>0</v>
      </c>
      <c r="G128" s="159">
        <f>ВВОД!E123</f>
        <v>0</v>
      </c>
      <c r="H128" s="43"/>
      <c r="I128" s="159">
        <f t="shared" si="9"/>
        <v>0</v>
      </c>
      <c r="J128" s="43">
        <f>K128+L128</f>
        <v>0</v>
      </c>
      <c r="K128" s="159">
        <f>ВВОД!F116</f>
        <v>0</v>
      </c>
      <c r="L128" s="159">
        <f>ВВОД!F123</f>
        <v>0</v>
      </c>
      <c r="M128" s="53"/>
    </row>
    <row r="129" spans="1:13" ht="15">
      <c r="A129" s="43">
        <f t="shared" si="7"/>
        <v>14</v>
      </c>
      <c r="B129" s="54" t="s">
        <v>38</v>
      </c>
      <c r="C129" s="43"/>
      <c r="D129" s="159">
        <f t="shared" si="10"/>
        <v>0</v>
      </c>
      <c r="E129" s="43">
        <f t="shared" si="11"/>
        <v>0</v>
      </c>
      <c r="F129" s="159">
        <f>ВВОД!E117</f>
        <v>0</v>
      </c>
      <c r="G129" s="159">
        <f>ВВОД!E124</f>
        <v>0</v>
      </c>
      <c r="H129" s="43"/>
      <c r="I129" s="159">
        <f t="shared" si="9"/>
        <v>0</v>
      </c>
      <c r="J129" s="43">
        <f>K129+L129</f>
        <v>0</v>
      </c>
      <c r="K129" s="159">
        <f>ВВОД!F117</f>
        <v>0</v>
      </c>
      <c r="L129" s="159">
        <f>ВВОД!F124</f>
        <v>0</v>
      </c>
      <c r="M129" s="53"/>
    </row>
    <row r="130" spans="1:13" ht="15">
      <c r="A130" s="43">
        <f t="shared" si="7"/>
        <v>15</v>
      </c>
      <c r="B130" s="54" t="s">
        <v>39</v>
      </c>
      <c r="C130" s="43"/>
      <c r="D130" s="159">
        <f t="shared" si="10"/>
        <v>0</v>
      </c>
      <c r="E130" s="43">
        <f t="shared" si="11"/>
        <v>0</v>
      </c>
      <c r="F130" s="159">
        <f>ВВОД!E118</f>
        <v>0</v>
      </c>
      <c r="G130" s="159">
        <f>ВВОД!E125</f>
        <v>0</v>
      </c>
      <c r="H130" s="43"/>
      <c r="I130" s="159">
        <f t="shared" si="9"/>
        <v>0</v>
      </c>
      <c r="J130" s="43">
        <f>K130+L130</f>
        <v>0</v>
      </c>
      <c r="K130" s="159">
        <f>ВВОД!F118</f>
        <v>0</v>
      </c>
      <c r="L130" s="159">
        <f>ВВОД!F125</f>
        <v>0</v>
      </c>
      <c r="M130" s="53"/>
    </row>
    <row r="131" spans="1:13" ht="15">
      <c r="A131" s="43">
        <f t="shared" si="7"/>
        <v>16</v>
      </c>
      <c r="B131" s="54" t="s">
        <v>40</v>
      </c>
      <c r="C131" s="43"/>
      <c r="D131" s="159">
        <f t="shared" si="10"/>
        <v>0</v>
      </c>
      <c r="E131" s="43">
        <f t="shared" si="11"/>
        <v>0</v>
      </c>
      <c r="F131" s="159">
        <f>ВВОД!E119</f>
        <v>0</v>
      </c>
      <c r="G131" s="159">
        <f>ВВОД!E126</f>
        <v>0</v>
      </c>
      <c r="H131" s="159">
        <f>ВВОД!E127</f>
        <v>0</v>
      </c>
      <c r="I131" s="159">
        <f t="shared" si="9"/>
        <v>0</v>
      </c>
      <c r="J131" s="43">
        <f>K131+L131</f>
        <v>0</v>
      </c>
      <c r="K131" s="159">
        <f>ВВОД!F119</f>
        <v>0</v>
      </c>
      <c r="L131" s="159">
        <f>ВВОД!F126</f>
        <v>0</v>
      </c>
      <c r="M131" s="159">
        <f>ВВОД!F127</f>
        <v>0</v>
      </c>
    </row>
    <row r="132" spans="1:13" ht="15">
      <c r="A132" s="43">
        <f t="shared" si="7"/>
        <v>17</v>
      </c>
      <c r="B132" s="84" t="s">
        <v>72</v>
      </c>
      <c r="C132" s="45">
        <f>ВВОД!D128</f>
        <v>0</v>
      </c>
      <c r="D132" s="45">
        <f>ВВОД!E128</f>
        <v>0</v>
      </c>
      <c r="E132" s="159"/>
      <c r="F132" s="45"/>
      <c r="G132" s="45"/>
      <c r="H132" s="45"/>
      <c r="I132" s="159">
        <f>ВВОД!F128</f>
        <v>0</v>
      </c>
      <c r="J132" s="159"/>
      <c r="K132" s="45"/>
      <c r="L132" s="45"/>
      <c r="M132" s="45"/>
    </row>
    <row r="133" spans="1:13" ht="30">
      <c r="A133" s="43">
        <f t="shared" si="7"/>
        <v>18</v>
      </c>
      <c r="B133" s="83" t="s">
        <v>56</v>
      </c>
      <c r="C133" s="45">
        <f>ВВОД!D129</f>
        <v>0</v>
      </c>
      <c r="D133" s="45">
        <f>ВВОД!E129</f>
        <v>0</v>
      </c>
      <c r="E133" s="159"/>
      <c r="F133" s="45"/>
      <c r="G133" s="45"/>
      <c r="H133" s="45"/>
      <c r="I133" s="159">
        <f>ВВОД!F129</f>
        <v>0</v>
      </c>
      <c r="J133" s="159"/>
      <c r="K133" s="45"/>
      <c r="L133" s="45"/>
      <c r="M133" s="45"/>
    </row>
    <row r="134" spans="1:8" s="49" customFormat="1" ht="15">
      <c r="A134" s="63"/>
      <c r="B134" s="64"/>
      <c r="C134" s="65"/>
      <c r="F134" s="50"/>
      <c r="G134" s="50"/>
      <c r="H134" s="50"/>
    </row>
    <row r="135" spans="1:12" s="60" customFormat="1" ht="15">
      <c r="A135" s="14" t="str">
        <f>"3.4. ПОКАЗАТЕЛИ ДЕЯТЕЛЬНОСТИ: ОБУЧЕНИЕ, ПОВЫШЕНИЕ КВАЛИФИКАЦИИ за "&amp;ВВОД!D9</f>
        <v>3.4. ПОКАЗАТЕЛИ ДЕЯТЕЛЬНОСТИ: ОБУЧЕНИЕ, ПОВЫШЕНИЕ КВАЛИФИКАЦИИ за 2017 год</v>
      </c>
      <c r="B135" s="14"/>
      <c r="C135" s="14"/>
      <c r="I135" s="14"/>
      <c r="J135" s="14"/>
      <c r="K135" s="14"/>
      <c r="L135" s="15"/>
    </row>
    <row r="136" spans="1:12" s="60" customFormat="1" ht="15">
      <c r="A136" s="61"/>
      <c r="B136" s="61"/>
      <c r="C136" s="61"/>
      <c r="I136" s="61"/>
      <c r="J136" s="61"/>
      <c r="K136" s="61"/>
      <c r="L136" s="15"/>
    </row>
    <row r="137" spans="1:15" s="2" customFormat="1" ht="120">
      <c r="A137" s="81" t="s">
        <v>2</v>
      </c>
      <c r="B137" s="81" t="s">
        <v>196</v>
      </c>
      <c r="C137" s="81" t="s">
        <v>211</v>
      </c>
      <c r="D137" s="81" t="s">
        <v>212</v>
      </c>
      <c r="E137" s="87"/>
      <c r="F137" s="89"/>
      <c r="G137" s="89"/>
      <c r="H137" s="89"/>
      <c r="I137" s="89"/>
      <c r="J137" s="89"/>
      <c r="K137" s="89"/>
      <c r="L137" s="168"/>
      <c r="M137" s="168"/>
      <c r="N137" s="168"/>
      <c r="O137" s="168"/>
    </row>
    <row r="138" spans="1:15" s="2" customFormat="1" ht="15">
      <c r="A138" s="3">
        <v>1</v>
      </c>
      <c r="B138" s="3">
        <f>A138+1</f>
        <v>2</v>
      </c>
      <c r="C138" s="3">
        <f>B138+1</f>
        <v>3</v>
      </c>
      <c r="D138" s="3">
        <f>C138+1</f>
        <v>4</v>
      </c>
      <c r="E138" s="87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15">
      <c r="A139" s="103"/>
      <c r="B139" s="103"/>
      <c r="C139" s="103"/>
      <c r="D139" s="103"/>
      <c r="E139" s="87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1:15" s="23" customFormat="1" ht="30">
      <c r="A140" s="22">
        <v>1</v>
      </c>
      <c r="B140" s="88" t="s">
        <v>198</v>
      </c>
      <c r="C140" s="165">
        <f>ВВОД!D133</f>
        <v>0</v>
      </c>
      <c r="D140" s="165">
        <f>ВВОД!D139</f>
        <v>0</v>
      </c>
      <c r="E140" s="9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s="23" customFormat="1" ht="15">
      <c r="A141" s="22">
        <f>A140+1</f>
        <v>2</v>
      </c>
      <c r="B141" s="98" t="s">
        <v>27</v>
      </c>
      <c r="C141" s="157">
        <f>ВВОД!D134</f>
        <v>0</v>
      </c>
      <c r="D141" s="157">
        <f>ВВОД!D140</f>
        <v>0</v>
      </c>
      <c r="E141" s="91"/>
      <c r="F141" s="66"/>
      <c r="G141" s="66"/>
      <c r="H141" s="66"/>
      <c r="I141" s="60"/>
      <c r="J141" s="60"/>
      <c r="K141" s="60"/>
      <c r="L141" s="60"/>
      <c r="M141" s="60"/>
      <c r="N141" s="60"/>
      <c r="O141" s="60"/>
    </row>
    <row r="142" spans="1:15" s="23" customFormat="1" ht="15">
      <c r="A142" s="22">
        <f>A141+1</f>
        <v>3</v>
      </c>
      <c r="B142" s="98" t="s">
        <v>51</v>
      </c>
      <c r="C142" s="157">
        <f>ВВОД!D135</f>
        <v>0</v>
      </c>
      <c r="D142" s="157">
        <f>ВВОД!D141</f>
        <v>0</v>
      </c>
      <c r="E142" s="91"/>
      <c r="F142" s="66"/>
      <c r="G142" s="66"/>
      <c r="H142" s="66"/>
      <c r="I142" s="60"/>
      <c r="J142" s="60"/>
      <c r="K142" s="60"/>
      <c r="L142" s="60"/>
      <c r="M142" s="60"/>
      <c r="N142" s="60"/>
      <c r="O142" s="60"/>
    </row>
    <row r="143" spans="1:15" s="23" customFormat="1" ht="15">
      <c r="A143" s="22">
        <f>A142+1</f>
        <v>4</v>
      </c>
      <c r="B143" s="98" t="s">
        <v>52</v>
      </c>
      <c r="C143" s="157">
        <f>ВВОД!D136</f>
        <v>0</v>
      </c>
      <c r="D143" s="157">
        <f>ВВОД!D142</f>
        <v>0</v>
      </c>
      <c r="E143" s="91"/>
      <c r="F143" s="66"/>
      <c r="G143" s="66"/>
      <c r="H143" s="66"/>
      <c r="I143" s="61"/>
      <c r="J143" s="61"/>
      <c r="K143" s="61"/>
      <c r="L143" s="60"/>
      <c r="M143" s="60"/>
      <c r="N143" s="60"/>
      <c r="O143" s="60"/>
    </row>
    <row r="144" spans="1:15" s="23" customFormat="1" ht="15">
      <c r="A144" s="22">
        <f>A143+1</f>
        <v>5</v>
      </c>
      <c r="B144" s="98" t="s">
        <v>26</v>
      </c>
      <c r="C144" s="157">
        <f>ВВОД!D137</f>
        <v>0</v>
      </c>
      <c r="D144" s="157">
        <f>ВВОД!D143</f>
        <v>0</v>
      </c>
      <c r="E144" s="91"/>
      <c r="F144" s="66"/>
      <c r="G144" s="66"/>
      <c r="H144" s="66"/>
      <c r="I144" s="61"/>
      <c r="J144" s="61"/>
      <c r="K144" s="61"/>
      <c r="L144" s="60"/>
      <c r="M144" s="60"/>
      <c r="N144" s="60"/>
      <c r="O144" s="60"/>
    </row>
    <row r="145" spans="1:15" s="23" customFormat="1" ht="15">
      <c r="A145" s="22">
        <f>A144+1</f>
        <v>6</v>
      </c>
      <c r="B145" s="98" t="s">
        <v>25</v>
      </c>
      <c r="C145" s="157">
        <f>ВВОД!D138</f>
        <v>0</v>
      </c>
      <c r="D145" s="157">
        <f>ВВОД!D144</f>
        <v>0</v>
      </c>
      <c r="E145" s="91"/>
      <c r="F145" s="66"/>
      <c r="G145" s="66"/>
      <c r="H145" s="66"/>
      <c r="I145" s="61"/>
      <c r="J145" s="61"/>
      <c r="K145" s="61"/>
      <c r="L145" s="60"/>
      <c r="M145" s="60"/>
      <c r="N145" s="60"/>
      <c r="O145" s="60"/>
    </row>
    <row r="146" spans="1:15" s="23" customFormat="1" ht="30">
      <c r="A146" s="22">
        <v>1</v>
      </c>
      <c r="B146" s="88" t="s">
        <v>197</v>
      </c>
      <c r="C146" s="165">
        <f>ВВОД!D146</f>
        <v>0</v>
      </c>
      <c r="D146" s="165">
        <f>ВВОД!D153</f>
        <v>0</v>
      </c>
      <c r="E146" s="90"/>
      <c r="F146" s="60"/>
      <c r="G146" s="60"/>
      <c r="H146" s="60"/>
      <c r="I146" s="61"/>
      <c r="J146" s="61"/>
      <c r="K146" s="61"/>
      <c r="L146" s="60"/>
      <c r="M146" s="60"/>
      <c r="N146" s="60"/>
      <c r="O146" s="60"/>
    </row>
    <row r="147" spans="1:15" s="23" customFormat="1" ht="15">
      <c r="A147" s="22">
        <f>A146+1</f>
        <v>2</v>
      </c>
      <c r="B147" s="98" t="s">
        <v>28</v>
      </c>
      <c r="C147" s="157">
        <f>ВВОД!D147</f>
        <v>0</v>
      </c>
      <c r="D147" s="157">
        <f>ВВОД!D154</f>
        <v>0</v>
      </c>
      <c r="E147" s="9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s="23" customFormat="1" ht="15">
      <c r="A148" s="22">
        <f>A147+1</f>
        <v>3</v>
      </c>
      <c r="B148" s="98" t="s">
        <v>53</v>
      </c>
      <c r="C148" s="157">
        <f>ВВОД!D148</f>
        <v>0</v>
      </c>
      <c r="D148" s="157">
        <f>ВВОД!D155</f>
        <v>0</v>
      </c>
      <c r="E148" s="90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23" customFormat="1" ht="15">
      <c r="A149" s="22">
        <f>A148+1</f>
        <v>4</v>
      </c>
      <c r="B149" s="98" t="s">
        <v>54</v>
      </c>
      <c r="C149" s="157">
        <f>ВВОД!D149</f>
        <v>0</v>
      </c>
      <c r="D149" s="157">
        <f>ВВОД!D156</f>
        <v>0</v>
      </c>
      <c r="E149" s="90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23" customFormat="1" ht="15">
      <c r="A150" s="22">
        <f>A149+1</f>
        <v>5</v>
      </c>
      <c r="B150" s="98" t="s">
        <v>55</v>
      </c>
      <c r="C150" s="157">
        <f>ВВОД!D150</f>
        <v>0</v>
      </c>
      <c r="D150" s="157">
        <f>ВВОД!D157</f>
        <v>0</v>
      </c>
      <c r="E150" s="90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23" customFormat="1" ht="15">
      <c r="A151" s="22">
        <f>A150+1</f>
        <v>6</v>
      </c>
      <c r="B151" s="98" t="s">
        <v>61</v>
      </c>
      <c r="C151" s="157">
        <f>ВВОД!D151</f>
        <v>0</v>
      </c>
      <c r="D151" s="157">
        <f>ВВОД!D158</f>
        <v>0</v>
      </c>
      <c r="E151" s="90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s="23" customFormat="1" ht="15">
      <c r="A152" s="22">
        <f>A151+1</f>
        <v>7</v>
      </c>
      <c r="B152" s="98" t="s">
        <v>66</v>
      </c>
      <c r="C152" s="157">
        <f>ВВОД!D152</f>
        <v>0</v>
      </c>
      <c r="D152" s="157">
        <f>ВВОД!D159</f>
        <v>0</v>
      </c>
      <c r="E152" s="90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8" s="49" customFormat="1" ht="15">
      <c r="A153" s="63"/>
      <c r="B153" s="64"/>
      <c r="C153" s="65"/>
      <c r="F153" s="50"/>
      <c r="G153" s="50"/>
      <c r="H153" s="50"/>
    </row>
    <row r="154" spans="1:13" s="60" customFormat="1" ht="15">
      <c r="A154" s="14" t="str">
        <f>"4. ЭКОНОМИКА И ФИНАНСЫ за "&amp;ВВОД!D9</f>
        <v>4. ЭКОНОМИКА И ФИНАНСЫ за 2017 год</v>
      </c>
      <c r="B154" s="14"/>
      <c r="C154" s="14"/>
      <c r="I154" s="14"/>
      <c r="J154" s="14"/>
      <c r="K154" s="14"/>
      <c r="M154" s="15"/>
    </row>
    <row r="155" spans="1:13" s="60" customFormat="1" ht="15">
      <c r="A155" s="61"/>
      <c r="B155" s="61"/>
      <c r="C155" s="61"/>
      <c r="I155" s="61"/>
      <c r="J155" s="61"/>
      <c r="K155" s="61"/>
      <c r="M155" s="15"/>
    </row>
    <row r="156" spans="1:8" s="51" customFormat="1" ht="30">
      <c r="A156" s="3" t="s">
        <v>2</v>
      </c>
      <c r="B156" s="59" t="s">
        <v>9</v>
      </c>
      <c r="C156" s="58" t="s">
        <v>202</v>
      </c>
      <c r="E156" s="92"/>
      <c r="F156" s="93" t="s">
        <v>109</v>
      </c>
      <c r="G156" s="93"/>
      <c r="H156" s="52"/>
    </row>
    <row r="157" spans="1:11" s="13" customFormat="1" ht="15">
      <c r="A157" s="3">
        <v>1</v>
      </c>
      <c r="B157" s="3">
        <f>A157+1</f>
        <v>2</v>
      </c>
      <c r="C157" s="3">
        <f>B157+1</f>
        <v>3</v>
      </c>
      <c r="E157" s="14"/>
      <c r="F157" s="14"/>
      <c r="G157" s="14"/>
      <c r="I157" s="16"/>
      <c r="J157" s="16"/>
      <c r="K157" s="16"/>
    </row>
    <row r="158" spans="1:11" s="13" customFormat="1" ht="15">
      <c r="A158" s="103"/>
      <c r="B158" s="103"/>
      <c r="C158" s="103"/>
      <c r="E158" s="14"/>
      <c r="F158" s="14"/>
      <c r="G158" s="14"/>
      <c r="I158" s="16"/>
      <c r="J158" s="16"/>
      <c r="K158" s="16"/>
    </row>
    <row r="159" spans="1:7" ht="30">
      <c r="A159" s="43">
        <v>1</v>
      </c>
      <c r="B159" s="95" t="s">
        <v>73</v>
      </c>
      <c r="C159" s="160">
        <f>ВВОД!D162</f>
        <v>0</v>
      </c>
      <c r="D159" s="46" t="s">
        <v>128</v>
      </c>
      <c r="E159" s="49"/>
      <c r="F159" s="50"/>
      <c r="G159" s="50"/>
    </row>
    <row r="160" spans="1:7" ht="15">
      <c r="A160" s="43">
        <f aca="true" t="shared" si="12" ref="A160:A170">A159+1</f>
        <v>2</v>
      </c>
      <c r="B160" s="95" t="s">
        <v>15</v>
      </c>
      <c r="C160" s="160">
        <f>ВВОД!D163</f>
        <v>0</v>
      </c>
      <c r="E160" s="49"/>
      <c r="F160" s="50"/>
      <c r="G160" s="50"/>
    </row>
    <row r="161" spans="1:7" ht="15">
      <c r="A161" s="43">
        <f t="shared" si="12"/>
        <v>3</v>
      </c>
      <c r="B161" s="48" t="s">
        <v>142</v>
      </c>
      <c r="C161" s="106">
        <f>ВВОД!D164</f>
        <v>0</v>
      </c>
      <c r="E161" s="49"/>
      <c r="F161" s="50"/>
      <c r="G161" s="50"/>
    </row>
    <row r="162" spans="1:7" ht="15">
      <c r="A162" s="43">
        <f t="shared" si="12"/>
        <v>4</v>
      </c>
      <c r="B162" s="48" t="s">
        <v>23</v>
      </c>
      <c r="C162" s="106">
        <f>ВВОД!D165</f>
        <v>0</v>
      </c>
      <c r="E162" s="64"/>
      <c r="F162" s="50"/>
      <c r="G162" s="50"/>
    </row>
    <row r="163" spans="1:7" ht="15">
      <c r="A163" s="43">
        <f t="shared" si="12"/>
        <v>5</v>
      </c>
      <c r="B163" s="48" t="s">
        <v>24</v>
      </c>
      <c r="C163" s="106">
        <f>ВВОД!D166</f>
        <v>0</v>
      </c>
      <c r="E163" s="49"/>
      <c r="F163" s="50"/>
      <c r="G163" s="50"/>
    </row>
    <row r="164" spans="1:7" ht="15">
      <c r="A164" s="43">
        <f t="shared" si="12"/>
        <v>6</v>
      </c>
      <c r="B164" s="48" t="s">
        <v>161</v>
      </c>
      <c r="C164" s="106">
        <f>ВВОД!D167</f>
        <v>0</v>
      </c>
      <c r="E164" s="49"/>
      <c r="F164" s="50"/>
      <c r="G164" s="50"/>
    </row>
    <row r="165" spans="1:7" ht="15">
      <c r="A165" s="43">
        <f t="shared" si="12"/>
        <v>7</v>
      </c>
      <c r="B165" s="48" t="s">
        <v>5</v>
      </c>
      <c r="C165" s="106">
        <f>ВВОД!D168</f>
        <v>0</v>
      </c>
      <c r="E165" s="49"/>
      <c r="F165" s="50"/>
      <c r="G165" s="50"/>
    </row>
    <row r="166" spans="1:3" ht="15">
      <c r="A166" s="43">
        <f t="shared" si="12"/>
        <v>8</v>
      </c>
      <c r="B166" s="95" t="s">
        <v>17</v>
      </c>
      <c r="C166" s="160">
        <f>ВВОД!D169</f>
        <v>0</v>
      </c>
    </row>
    <row r="167" spans="1:3" ht="15">
      <c r="A167" s="43">
        <f t="shared" si="12"/>
        <v>9</v>
      </c>
      <c r="B167" s="48" t="s">
        <v>18</v>
      </c>
      <c r="C167" s="106">
        <f>ВВОД!D170</f>
        <v>0</v>
      </c>
    </row>
    <row r="168" spans="1:3" ht="15">
      <c r="A168" s="43">
        <f t="shared" si="12"/>
        <v>10</v>
      </c>
      <c r="B168" s="48" t="s">
        <v>7</v>
      </c>
      <c r="C168" s="106">
        <f>ВВОД!D171</f>
        <v>0</v>
      </c>
    </row>
    <row r="169" spans="1:3" ht="15">
      <c r="A169" s="43">
        <f t="shared" si="12"/>
        <v>11</v>
      </c>
      <c r="B169" s="48" t="s">
        <v>5</v>
      </c>
      <c r="C169" s="106">
        <f>ВВОД!D172</f>
        <v>0</v>
      </c>
    </row>
    <row r="170" spans="1:3" ht="30">
      <c r="A170" s="43">
        <f t="shared" si="12"/>
        <v>12</v>
      </c>
      <c r="B170" s="95" t="s">
        <v>192</v>
      </c>
      <c r="C170" s="160">
        <f>ВВОД!D173</f>
        <v>0</v>
      </c>
    </row>
  </sheetData>
  <sheetProtection sheet="1" objects="1" scenarios="1" formatColumns="0" formatRows="0" sort="0" autoFilter="0"/>
  <mergeCells count="15">
    <mergeCell ref="L137:O137"/>
    <mergeCell ref="A54:A56"/>
    <mergeCell ref="B54:B56"/>
    <mergeCell ref="J111:M111"/>
    <mergeCell ref="J112:L112"/>
    <mergeCell ref="I111:I113"/>
    <mergeCell ref="A111:A113"/>
    <mergeCell ref="B111:B113"/>
    <mergeCell ref="E112:G112"/>
    <mergeCell ref="D111:D113"/>
    <mergeCell ref="E111:H111"/>
    <mergeCell ref="C54:C56"/>
    <mergeCell ref="C111:C113"/>
    <mergeCell ref="D55:E55"/>
    <mergeCell ref="D54:F54"/>
  </mergeCells>
  <dataValidations count="1">
    <dataValidation allowBlank="1" showInputMessage="1" showErrorMessage="1" prompt="В данном разделе необходимо указать количество всех занимающихся в спецшколах, спецклубах, спецучилищах (т.е. не только количество участвующих в соревнованиях)" sqref="B67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rowBreaks count="4" manualBreakCount="4">
    <brk id="28" max="12" man="1"/>
    <brk id="68" max="12" man="1"/>
    <brk id="108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7"/>
  <sheetViews>
    <sheetView showGridLines="0" zoomScaleSheetLayoutView="85" zoomScalePageLayoutView="0" workbookViewId="0" topLeftCell="A1">
      <selection activeCell="A1" sqref="A1:IV65536"/>
    </sheetView>
  </sheetViews>
  <sheetFormatPr defaultColWidth="9.140625" defaultRowHeight="15"/>
  <cols>
    <col min="1" max="1" width="5.7109375" style="4" customWidth="1"/>
    <col min="2" max="2" width="23.140625" style="4" customWidth="1"/>
    <col min="3" max="3" width="15.00390625" style="4" bestFit="1" customWidth="1"/>
    <col min="4" max="4" width="12.8515625" style="4" bestFit="1" customWidth="1"/>
    <col min="5" max="5" width="13.57421875" style="4" bestFit="1" customWidth="1"/>
    <col min="6" max="6" width="14.140625" style="4" customWidth="1"/>
    <col min="7" max="7" width="13.57421875" style="4" bestFit="1" customWidth="1"/>
    <col min="8" max="8" width="12.57421875" style="4" bestFit="1" customWidth="1"/>
    <col min="9" max="9" width="11.7109375" style="4" bestFit="1" customWidth="1"/>
    <col min="10" max="10" width="9.57421875" style="4" bestFit="1" customWidth="1"/>
    <col min="11" max="16384" width="9.140625" style="4" customWidth="1"/>
  </cols>
  <sheetData>
    <row r="1" spans="1:4" s="12" customFormat="1" ht="15">
      <c r="A1" s="16" t="str">
        <f>"1. ПАСПОРТ РФС - СВОДНАЯ ТАБЛИЦА за "&amp;ВВОД!D9</f>
        <v>1. ПАСПОРТ РФС - СВОДНАЯ ТАБЛИЦА за 2017 год</v>
      </c>
      <c r="B1" s="16"/>
      <c r="D1" s="15"/>
    </row>
    <row r="2" spans="1:4" ht="15">
      <c r="A2" s="6"/>
      <c r="B2" s="6"/>
      <c r="D2" s="5"/>
    </row>
    <row r="3" spans="1:10" s="2" customFormat="1" ht="15" customHeight="1">
      <c r="A3" s="172" t="s">
        <v>2</v>
      </c>
      <c r="B3" s="172" t="s">
        <v>12</v>
      </c>
      <c r="C3" s="172" t="s">
        <v>113</v>
      </c>
      <c r="D3" s="172" t="s">
        <v>112</v>
      </c>
      <c r="E3" s="172" t="s">
        <v>111</v>
      </c>
      <c r="F3" s="172" t="s">
        <v>110</v>
      </c>
      <c r="G3" s="174" t="s">
        <v>8</v>
      </c>
      <c r="H3" s="176"/>
      <c r="I3" s="176"/>
      <c r="J3" s="175"/>
    </row>
    <row r="4" spans="1:10" s="2" customFormat="1" ht="30">
      <c r="A4" s="177"/>
      <c r="B4" s="177"/>
      <c r="C4" s="177"/>
      <c r="D4" s="177"/>
      <c r="E4" s="177"/>
      <c r="F4" s="177"/>
      <c r="G4" s="104" t="s">
        <v>193</v>
      </c>
      <c r="H4" s="104" t="s">
        <v>63</v>
      </c>
      <c r="I4" s="104" t="s">
        <v>194</v>
      </c>
      <c r="J4" s="104" t="s">
        <v>0</v>
      </c>
    </row>
    <row r="5" spans="1:10" s="8" customFormat="1" ht="15" customHeight="1">
      <c r="A5" s="7">
        <v>1</v>
      </c>
      <c r="B5" s="7">
        <f>A5+1</f>
        <v>2</v>
      </c>
      <c r="C5" s="7">
        <f aca="true" t="shared" si="0" ref="C5:J5">B5+1</f>
        <v>3</v>
      </c>
      <c r="D5" s="7">
        <f t="shared" si="0"/>
        <v>4</v>
      </c>
      <c r="E5" s="7">
        <f t="shared" si="0"/>
        <v>5</v>
      </c>
      <c r="F5" s="7">
        <f t="shared" si="0"/>
        <v>6</v>
      </c>
      <c r="G5" s="7">
        <f>F5+1</f>
        <v>7</v>
      </c>
      <c r="H5" s="7">
        <f>G5+1</f>
        <v>8</v>
      </c>
      <c r="I5" s="7">
        <f t="shared" si="0"/>
        <v>9</v>
      </c>
      <c r="J5" s="7">
        <f t="shared" si="0"/>
        <v>10</v>
      </c>
    </row>
    <row r="6" spans="1:10" s="8" customFormat="1" ht="1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45">
      <c r="A7" s="9">
        <v>1</v>
      </c>
      <c r="B7" s="101">
        <f>ВВОД!D10</f>
        <v>0</v>
      </c>
      <c r="C7" s="161">
        <f>ВВОД!D11</f>
        <v>0</v>
      </c>
      <c r="D7" s="161">
        <f>ВВОД!D14</f>
        <v>0</v>
      </c>
      <c r="E7" s="10">
        <f>ВВОД!D22</f>
        <v>0</v>
      </c>
      <c r="F7" s="10">
        <f>ВВОД!D23</f>
        <v>0</v>
      </c>
      <c r="G7" s="10">
        <f>ВВОД!D25</f>
        <v>0</v>
      </c>
      <c r="H7" s="10">
        <f>ВВОД!D26</f>
        <v>0</v>
      </c>
      <c r="I7" s="10">
        <f>ВВОД!D27</f>
        <v>0</v>
      </c>
      <c r="J7" s="10">
        <f>ВВОД!D28</f>
        <v>0</v>
      </c>
    </row>
    <row r="8" s="12" customFormat="1" ht="15"/>
    <row r="9" s="12" customFormat="1" ht="15">
      <c r="B9" s="6"/>
    </row>
    <row r="10" s="12" customFormat="1" ht="15">
      <c r="B10" s="6"/>
    </row>
    <row r="11" s="12" customFormat="1" ht="15">
      <c r="B11" s="6"/>
    </row>
    <row r="12" s="12" customFormat="1" ht="15">
      <c r="B12" s="6"/>
    </row>
    <row r="13" s="12" customFormat="1" ht="15">
      <c r="B13" s="6"/>
    </row>
    <row r="14" s="12" customFormat="1" ht="15">
      <c r="B14" s="6"/>
    </row>
    <row r="15" s="12" customFormat="1" ht="15">
      <c r="B15" s="6"/>
    </row>
    <row r="16" s="12" customFormat="1" ht="15">
      <c r="B16" s="6"/>
    </row>
    <row r="17" s="12" customFormat="1" ht="15">
      <c r="B17" s="6"/>
    </row>
    <row r="18" s="12" customFormat="1" ht="15"/>
    <row r="19" s="12" customFormat="1" ht="15"/>
  </sheetData>
  <sheetProtection sheet="1" objects="1" scenarios="1"/>
  <mergeCells count="7">
    <mergeCell ref="G3:J3"/>
    <mergeCell ref="C3:C4"/>
    <mergeCell ref="B3:B4"/>
    <mergeCell ref="A3:A4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7"/>
  <sheetViews>
    <sheetView showGridLines="0" zoomScaleSheetLayoutView="85" zoomScalePageLayoutView="0" workbookViewId="0" topLeftCell="A1">
      <selection activeCell="A1" sqref="A1:IV65536"/>
    </sheetView>
  </sheetViews>
  <sheetFormatPr defaultColWidth="9.140625" defaultRowHeight="15"/>
  <cols>
    <col min="1" max="1" width="5.7109375" style="4" customWidth="1"/>
    <col min="2" max="2" width="23.140625" style="4" customWidth="1"/>
    <col min="3" max="3" width="17.7109375" style="4" customWidth="1"/>
    <col min="4" max="4" width="18.421875" style="4" bestFit="1" customWidth="1"/>
    <col min="5" max="5" width="12.8515625" style="4" bestFit="1" customWidth="1"/>
    <col min="6" max="6" width="16.140625" style="4" bestFit="1" customWidth="1"/>
    <col min="7" max="7" width="14.140625" style="4" customWidth="1"/>
    <col min="8" max="8" width="11.7109375" style="4" customWidth="1"/>
    <col min="9" max="9" width="11.421875" style="4" customWidth="1"/>
    <col min="10" max="10" width="11.140625" style="4" customWidth="1"/>
    <col min="11" max="11" width="18.7109375" style="4" bestFit="1" customWidth="1"/>
    <col min="12" max="16384" width="9.140625" style="4" customWidth="1"/>
  </cols>
  <sheetData>
    <row r="1" spans="1:5" s="12" customFormat="1" ht="15">
      <c r="A1" s="16" t="str">
        <f>"2. ПРОЕКТ 'САМБО В ШКОЛЕ' - СВОДНАЯ ТАБЛИЦА за "&amp;ВВОД!D9</f>
        <v>2. ПРОЕКТ 'САМБО В ШКОЛЕ' - СВОДНАЯ ТАБЛИЦА за 2017 год</v>
      </c>
      <c r="B1" s="16"/>
      <c r="E1" s="15"/>
    </row>
    <row r="2" spans="1:5" ht="15">
      <c r="A2" s="6"/>
      <c r="B2" s="6"/>
      <c r="E2" s="5"/>
    </row>
    <row r="3" spans="1:6" s="2" customFormat="1" ht="15">
      <c r="A3" s="172" t="s">
        <v>2</v>
      </c>
      <c r="B3" s="172" t="s">
        <v>12</v>
      </c>
      <c r="C3" s="172" t="s">
        <v>218</v>
      </c>
      <c r="D3" s="172" t="s">
        <v>219</v>
      </c>
      <c r="E3" s="174" t="s">
        <v>209</v>
      </c>
      <c r="F3" s="175"/>
    </row>
    <row r="4" spans="1:6" s="2" customFormat="1" ht="45">
      <c r="A4" s="177"/>
      <c r="B4" s="177"/>
      <c r="C4" s="177"/>
      <c r="D4" s="177"/>
      <c r="E4" s="82" t="s">
        <v>157</v>
      </c>
      <c r="F4" s="82" t="s">
        <v>158</v>
      </c>
    </row>
    <row r="5" spans="1:6" s="8" customFormat="1" ht="15" customHeight="1">
      <c r="A5" s="7">
        <v>1</v>
      </c>
      <c r="B5" s="7">
        <f>A5+1</f>
        <v>2</v>
      </c>
      <c r="C5" s="7">
        <f>B5+1</f>
        <v>3</v>
      </c>
      <c r="D5" s="7">
        <f>C5+1</f>
        <v>4</v>
      </c>
      <c r="E5" s="7">
        <f>D5+1</f>
        <v>5</v>
      </c>
      <c r="F5" s="7">
        <f>E5+1</f>
        <v>6</v>
      </c>
    </row>
    <row r="6" spans="1:6" s="8" customFormat="1" ht="15" customHeight="1">
      <c r="A6" s="7"/>
      <c r="B6" s="7"/>
      <c r="C6" s="7"/>
      <c r="D6" s="7"/>
      <c r="E6" s="7"/>
      <c r="F6" s="7"/>
    </row>
    <row r="7" spans="1:6" ht="15">
      <c r="A7" s="9">
        <v>1</v>
      </c>
      <c r="B7" s="101">
        <f>ВВОД!D10</f>
        <v>0</v>
      </c>
      <c r="C7" s="162">
        <f>ВВОД!D34</f>
        <v>0</v>
      </c>
      <c r="D7" s="162">
        <f>ВВОД!D35</f>
        <v>0</v>
      </c>
      <c r="E7" s="162">
        <f>ВВОД!D36</f>
        <v>0</v>
      </c>
      <c r="F7" s="162">
        <f>ВВОД!D37</f>
        <v>0</v>
      </c>
    </row>
    <row r="8" s="12" customFormat="1" ht="15"/>
    <row r="9" s="12" customFormat="1" ht="15">
      <c r="B9" s="6"/>
    </row>
    <row r="10" s="12" customFormat="1" ht="15">
      <c r="B10" s="6"/>
    </row>
    <row r="11" s="12" customFormat="1" ht="15">
      <c r="B11" s="6"/>
    </row>
    <row r="12" s="12" customFormat="1" ht="15">
      <c r="B12" s="6"/>
    </row>
    <row r="13" s="12" customFormat="1" ht="15">
      <c r="B13" s="6"/>
    </row>
    <row r="14" s="12" customFormat="1" ht="15">
      <c r="B14" s="6"/>
    </row>
    <row r="15" s="12" customFormat="1" ht="15">
      <c r="B15" s="6"/>
    </row>
    <row r="16" s="12" customFormat="1" ht="15">
      <c r="B16" s="6"/>
    </row>
    <row r="17" s="12" customFormat="1" ht="15">
      <c r="B17" s="6"/>
    </row>
    <row r="18" s="12" customFormat="1" ht="15"/>
    <row r="19" s="12" customFormat="1" ht="15"/>
  </sheetData>
  <sheetProtection sheet="1" objects="1" scenarios="1"/>
  <mergeCells count="5">
    <mergeCell ref="E3:F3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L18"/>
  <sheetViews>
    <sheetView showGridLines="0" zoomScaleSheetLayoutView="85" zoomScalePageLayoutView="0" workbookViewId="0" topLeftCell="A1">
      <selection activeCell="K11" sqref="K11"/>
    </sheetView>
  </sheetViews>
  <sheetFormatPr defaultColWidth="9.140625" defaultRowHeight="15"/>
  <cols>
    <col min="1" max="1" width="4.7109375" style="4" customWidth="1"/>
    <col min="2" max="2" width="21.00390625" style="4" bestFit="1" customWidth="1"/>
    <col min="3" max="4" width="12.421875" style="4" bestFit="1" customWidth="1"/>
    <col min="5" max="5" width="12.7109375" style="4" bestFit="1" customWidth="1"/>
    <col min="6" max="7" width="11.421875" style="4" bestFit="1" customWidth="1"/>
    <col min="8" max="8" width="8.00390625" style="4" bestFit="1" customWidth="1"/>
    <col min="9" max="13" width="9.28125" style="4" bestFit="1" customWidth="1"/>
    <col min="14" max="14" width="9.28125" style="4" customWidth="1"/>
    <col min="15" max="15" width="10.00390625" style="4" bestFit="1" customWidth="1"/>
    <col min="16" max="16" width="11.421875" style="4" bestFit="1" customWidth="1"/>
    <col min="17" max="17" width="8.00390625" style="4" bestFit="1" customWidth="1"/>
    <col min="18" max="21" width="9.28125" style="4" bestFit="1" customWidth="1"/>
    <col min="22" max="22" width="8.140625" style="4" bestFit="1" customWidth="1"/>
    <col min="23" max="23" width="9.28125" style="4" customWidth="1"/>
    <col min="24" max="24" width="9.57421875" style="4" bestFit="1" customWidth="1"/>
    <col min="25" max="25" width="13.421875" style="4" bestFit="1" customWidth="1"/>
    <col min="26" max="26" width="12.7109375" style="4" bestFit="1" customWidth="1"/>
    <col min="27" max="27" width="6.421875" style="4" bestFit="1" customWidth="1"/>
    <col min="28" max="29" width="6.00390625" style="4" bestFit="1" customWidth="1"/>
    <col min="30" max="30" width="6.57421875" style="4" bestFit="1" customWidth="1"/>
    <col min="31" max="31" width="8.00390625" style="4" bestFit="1" customWidth="1"/>
    <col min="32" max="32" width="12.421875" style="4" bestFit="1" customWidth="1"/>
    <col min="33" max="33" width="6.57421875" style="4" bestFit="1" customWidth="1"/>
    <col min="34" max="36" width="6.00390625" style="4" bestFit="1" customWidth="1"/>
    <col min="37" max="37" width="8.57421875" style="4" bestFit="1" customWidth="1"/>
    <col min="38" max="38" width="7.140625" style="4" customWidth="1"/>
    <col min="39" max="16384" width="9.140625" style="4" customWidth="1"/>
  </cols>
  <sheetData>
    <row r="1" spans="1:26" s="12" customFormat="1" ht="15">
      <c r="A1" s="16" t="str">
        <f>"3.1. ПОКАЗАТЕЛИ ДЕЯТЕЛЬНОСТИ: ЧЛЕНЫ ФЕДЕРАЦИИ САМБО - СВОДНАЯ ТАБЛИЦА за "&amp;ВВОД!D9</f>
        <v>3.1. ПОКАЗАТЕЛИ ДЕЯТЕЛЬНОСТИ: ЧЛЕНЫ ФЕДЕРАЦИИ САМБО - СВОДНАЯ ТАБЛИЦА за 2017 год</v>
      </c>
      <c r="B1" s="14"/>
      <c r="G1" s="14"/>
      <c r="H1" s="14"/>
      <c r="I1" s="16"/>
      <c r="J1" s="16"/>
      <c r="K1" s="16"/>
      <c r="L1" s="16"/>
      <c r="M1" s="16"/>
      <c r="N1" s="16"/>
      <c r="O1" s="16"/>
      <c r="Q1" s="15"/>
      <c r="R1" s="15"/>
      <c r="S1" s="15"/>
      <c r="T1" s="15"/>
      <c r="U1" s="15"/>
      <c r="V1" s="15"/>
      <c r="W1" s="15"/>
      <c r="X1" s="15"/>
      <c r="Z1" s="15"/>
    </row>
    <row r="2" spans="1:38" s="12" customFormat="1" ht="15">
      <c r="A2" s="18"/>
      <c r="B2" s="18"/>
      <c r="C2" s="20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0"/>
      <c r="Q2" s="19"/>
      <c r="R2" s="19"/>
      <c r="S2" s="19"/>
      <c r="T2" s="19"/>
      <c r="U2" s="19"/>
      <c r="V2" s="19"/>
      <c r="W2" s="19"/>
      <c r="X2" s="19"/>
      <c r="Y2" s="20"/>
      <c r="Z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s="2" customFormat="1" ht="30.75" customHeight="1">
      <c r="A3" s="169" t="s">
        <v>2</v>
      </c>
      <c r="B3" s="169" t="s">
        <v>12</v>
      </c>
      <c r="C3" s="169" t="s">
        <v>242</v>
      </c>
      <c r="D3" s="169" t="s">
        <v>220</v>
      </c>
      <c r="E3" s="174" t="s">
        <v>221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5"/>
      <c r="Z3" s="169" t="s">
        <v>222</v>
      </c>
      <c r="AA3" s="169"/>
      <c r="AB3" s="169"/>
      <c r="AC3" s="169"/>
      <c r="AD3" s="169"/>
      <c r="AE3" s="169"/>
      <c r="AF3" s="169" t="s">
        <v>223</v>
      </c>
      <c r="AG3" s="169"/>
      <c r="AH3" s="169"/>
      <c r="AI3" s="169"/>
      <c r="AJ3" s="169"/>
      <c r="AK3" s="169"/>
      <c r="AL3" s="169"/>
    </row>
    <row r="4" spans="1:38" s="2" customFormat="1" ht="26.25" customHeight="1">
      <c r="A4" s="169"/>
      <c r="B4" s="169"/>
      <c r="C4" s="169"/>
      <c r="D4" s="169"/>
      <c r="E4" s="169" t="s">
        <v>175</v>
      </c>
      <c r="F4" s="172" t="s">
        <v>174</v>
      </c>
      <c r="G4" s="172" t="s">
        <v>176</v>
      </c>
      <c r="H4" s="174" t="s">
        <v>183</v>
      </c>
      <c r="I4" s="176"/>
      <c r="J4" s="176"/>
      <c r="K4" s="176"/>
      <c r="L4" s="176"/>
      <c r="M4" s="176"/>
      <c r="N4" s="176"/>
      <c r="O4" s="175"/>
      <c r="P4" s="172" t="s">
        <v>177</v>
      </c>
      <c r="Q4" s="174" t="s">
        <v>184</v>
      </c>
      <c r="R4" s="176"/>
      <c r="S4" s="176"/>
      <c r="T4" s="176"/>
      <c r="U4" s="176"/>
      <c r="V4" s="176"/>
      <c r="W4" s="176"/>
      <c r="X4" s="175"/>
      <c r="Y4" s="172" t="s">
        <v>178</v>
      </c>
      <c r="Z4" s="169" t="s">
        <v>181</v>
      </c>
      <c r="AA4" s="172" t="s">
        <v>170</v>
      </c>
      <c r="AB4" s="172" t="s">
        <v>53</v>
      </c>
      <c r="AC4" s="172" t="s">
        <v>54</v>
      </c>
      <c r="AD4" s="172" t="s">
        <v>120</v>
      </c>
      <c r="AE4" s="169" t="s">
        <v>3</v>
      </c>
      <c r="AF4" s="169" t="s">
        <v>182</v>
      </c>
      <c r="AG4" s="172" t="s">
        <v>169</v>
      </c>
      <c r="AH4" s="178" t="s">
        <v>53</v>
      </c>
      <c r="AI4" s="178" t="s">
        <v>54</v>
      </c>
      <c r="AJ4" s="178" t="s">
        <v>55</v>
      </c>
      <c r="AK4" s="169" t="s">
        <v>116</v>
      </c>
      <c r="AL4" s="169" t="s">
        <v>123</v>
      </c>
    </row>
    <row r="5" spans="1:38" s="2" customFormat="1" ht="30">
      <c r="A5" s="169"/>
      <c r="B5" s="169"/>
      <c r="C5" s="169"/>
      <c r="D5" s="169"/>
      <c r="E5" s="169"/>
      <c r="F5" s="177"/>
      <c r="G5" s="177"/>
      <c r="H5" s="103" t="s">
        <v>115</v>
      </c>
      <c r="I5" s="103" t="s">
        <v>34</v>
      </c>
      <c r="J5" s="103" t="s">
        <v>35</v>
      </c>
      <c r="K5" s="103" t="s">
        <v>36</v>
      </c>
      <c r="L5" s="103" t="s">
        <v>37</v>
      </c>
      <c r="M5" s="103" t="s">
        <v>38</v>
      </c>
      <c r="N5" s="99" t="s">
        <v>173</v>
      </c>
      <c r="O5" s="103" t="s">
        <v>40</v>
      </c>
      <c r="P5" s="177"/>
      <c r="Q5" s="103" t="s">
        <v>115</v>
      </c>
      <c r="R5" s="103" t="s">
        <v>34</v>
      </c>
      <c r="S5" s="103" t="s">
        <v>35</v>
      </c>
      <c r="T5" s="103" t="s">
        <v>36</v>
      </c>
      <c r="U5" s="103" t="s">
        <v>37</v>
      </c>
      <c r="V5" s="103" t="s">
        <v>38</v>
      </c>
      <c r="W5" s="99" t="s">
        <v>173</v>
      </c>
      <c r="X5" s="103" t="s">
        <v>40</v>
      </c>
      <c r="Y5" s="177"/>
      <c r="Z5" s="169"/>
      <c r="AA5" s="177"/>
      <c r="AB5" s="177"/>
      <c r="AC5" s="177"/>
      <c r="AD5" s="177"/>
      <c r="AE5" s="169"/>
      <c r="AF5" s="169"/>
      <c r="AG5" s="177"/>
      <c r="AH5" s="179"/>
      <c r="AI5" s="179"/>
      <c r="AJ5" s="179"/>
      <c r="AK5" s="169"/>
      <c r="AL5" s="169"/>
    </row>
    <row r="6" spans="1:38" s="8" customFormat="1" ht="11.25">
      <c r="A6" s="7">
        <v>1</v>
      </c>
      <c r="B6" s="7">
        <f>A6+1</f>
        <v>2</v>
      </c>
      <c r="C6" s="7">
        <f>B6+1</f>
        <v>3</v>
      </c>
      <c r="D6" s="7">
        <f aca="true" t="shared" si="0" ref="D6:P6">C6+1</f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f t="shared" si="0"/>
        <v>14</v>
      </c>
      <c r="O6" s="7">
        <f t="shared" si="0"/>
        <v>15</v>
      </c>
      <c r="P6" s="7">
        <f t="shared" si="0"/>
        <v>16</v>
      </c>
      <c r="Q6" s="7">
        <f>P6+1</f>
        <v>17</v>
      </c>
      <c r="R6" s="7">
        <f>Q6+1</f>
        <v>18</v>
      </c>
      <c r="S6" s="7">
        <f>R6+1</f>
        <v>19</v>
      </c>
      <c r="T6" s="7">
        <f>S6+1</f>
        <v>20</v>
      </c>
      <c r="U6" s="7">
        <f>T6+1</f>
        <v>21</v>
      </c>
      <c r="V6" s="7">
        <f>U6+1</f>
        <v>22</v>
      </c>
      <c r="W6" s="7">
        <f>V6+1</f>
        <v>23</v>
      </c>
      <c r="X6" s="7">
        <f>W6+1</f>
        <v>24</v>
      </c>
      <c r="Y6" s="7">
        <f>X6+1</f>
        <v>25</v>
      </c>
      <c r="Z6" s="7">
        <f>Y6+1</f>
        <v>26</v>
      </c>
      <c r="AA6" s="7">
        <f>Z6+1</f>
        <v>27</v>
      </c>
      <c r="AB6" s="7">
        <f>AA6+1</f>
        <v>28</v>
      </c>
      <c r="AC6" s="7">
        <f>AB6+1</f>
        <v>29</v>
      </c>
      <c r="AD6" s="7">
        <f>AC6+1</f>
        <v>30</v>
      </c>
      <c r="AE6" s="7">
        <f>AD6+1</f>
        <v>31</v>
      </c>
      <c r="AF6" s="7">
        <f>AE6+1</f>
        <v>32</v>
      </c>
      <c r="AG6" s="7">
        <f>AF6+1</f>
        <v>33</v>
      </c>
      <c r="AH6" s="7">
        <f>AG6+1</f>
        <v>34</v>
      </c>
      <c r="AI6" s="7">
        <f>AH6+1</f>
        <v>35</v>
      </c>
      <c r="AJ6" s="7">
        <f>AI6+1</f>
        <v>36</v>
      </c>
      <c r="AK6" s="7">
        <f>AJ6+1</f>
        <v>37</v>
      </c>
      <c r="AL6" s="7">
        <f>AK6+1</f>
        <v>38</v>
      </c>
    </row>
    <row r="7" spans="1:38" s="8" customFormat="1" ht="11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163" customFormat="1" ht="15">
      <c r="A8" s="9">
        <v>1</v>
      </c>
      <c r="B8" s="101">
        <f>ВВОД!D10</f>
        <v>0</v>
      </c>
      <c r="C8" s="17">
        <f>D8+E8+Z8+AF8</f>
        <v>0</v>
      </c>
      <c r="D8" s="162">
        <f>ВВОД!D41</f>
        <v>0</v>
      </c>
      <c r="E8" s="17">
        <f>F8+Y8</f>
        <v>0</v>
      </c>
      <c r="F8" s="17">
        <f>G8+P8</f>
        <v>0</v>
      </c>
      <c r="G8" s="17">
        <f>H8+I8+J8+K8+L8+M8+N8+O8</f>
        <v>0</v>
      </c>
      <c r="H8" s="162">
        <f>ВВОД!D46</f>
        <v>0</v>
      </c>
      <c r="I8" s="162">
        <f>ВВОД!D47</f>
        <v>0</v>
      </c>
      <c r="J8" s="162">
        <f>ВВОД!D48</f>
        <v>0</v>
      </c>
      <c r="K8" s="162">
        <f>ВВОД!D49</f>
        <v>0</v>
      </c>
      <c r="L8" s="162">
        <f>ВВОД!D50</f>
        <v>0</v>
      </c>
      <c r="M8" s="162">
        <f>ВВОД!D51</f>
        <v>0</v>
      </c>
      <c r="N8" s="162">
        <f>ВВОД!D52</f>
        <v>0</v>
      </c>
      <c r="O8" s="162">
        <f>ВВОД!D53</f>
        <v>0</v>
      </c>
      <c r="P8" s="17">
        <f>Q8+R8+S8+T8+U8+V8+W8+X8</f>
        <v>0</v>
      </c>
      <c r="Q8" s="162">
        <f>ВВОД!D55</f>
        <v>0</v>
      </c>
      <c r="R8" s="162">
        <f>ВВОД!D56</f>
        <v>0</v>
      </c>
      <c r="S8" s="162">
        <f>ВВОД!D57</f>
        <v>0</v>
      </c>
      <c r="T8" s="162">
        <f>ВВОД!D58</f>
        <v>0</v>
      </c>
      <c r="U8" s="162">
        <f>ВВОД!D59</f>
        <v>0</v>
      </c>
      <c r="V8" s="162">
        <f>ВВОД!D60</f>
        <v>0</v>
      </c>
      <c r="W8" s="162">
        <f>ВВОД!D61</f>
        <v>0</v>
      </c>
      <c r="X8" s="162">
        <f>ВВОД!D62</f>
        <v>0</v>
      </c>
      <c r="Y8" s="162">
        <f>ВВОД!D63</f>
        <v>0</v>
      </c>
      <c r="Z8" s="17">
        <f>AA8+AB8+AC8+AD8+AE8</f>
        <v>0</v>
      </c>
      <c r="AA8" s="162">
        <f>ВВОД!D66</f>
        <v>0</v>
      </c>
      <c r="AB8" s="162">
        <f>ВВОД!D67</f>
        <v>0</v>
      </c>
      <c r="AC8" s="162">
        <f>ВВОД!D68</f>
        <v>0</v>
      </c>
      <c r="AD8" s="162">
        <f>ВВОД!D69</f>
        <v>0</v>
      </c>
      <c r="AE8" s="162">
        <f>ВВОД!D70</f>
        <v>0</v>
      </c>
      <c r="AF8" s="17">
        <f>AG8+AH8+AI8+AJ8+AK8+AL8</f>
        <v>0</v>
      </c>
      <c r="AG8" s="162">
        <f>ВВОД!D74</f>
        <v>0</v>
      </c>
      <c r="AH8" s="162">
        <f>ВВОД!D75</f>
        <v>0</v>
      </c>
      <c r="AI8" s="162">
        <f>ВВОД!D76</f>
        <v>0</v>
      </c>
      <c r="AJ8" s="162">
        <f>ВВОД!D77</f>
        <v>0</v>
      </c>
      <c r="AK8" s="162">
        <f>ВВОД!D78</f>
        <v>0</v>
      </c>
      <c r="AL8" s="162">
        <f>ВВОД!D79</f>
        <v>0</v>
      </c>
    </row>
    <row r="9" s="12" customFormat="1" ht="15"/>
    <row r="10" spans="2:7" s="12" customFormat="1" ht="15">
      <c r="B10" s="6"/>
      <c r="E10" s="6"/>
      <c r="F10" s="6"/>
      <c r="G10" s="6"/>
    </row>
    <row r="11" spans="2:7" s="12" customFormat="1" ht="15">
      <c r="B11" s="6"/>
      <c r="E11" s="6"/>
      <c r="F11" s="6"/>
      <c r="G11" s="6"/>
    </row>
    <row r="12" spans="2:7" s="12" customFormat="1" ht="15">
      <c r="B12" s="6"/>
      <c r="E12" s="6"/>
      <c r="F12" s="6"/>
      <c r="G12" s="6"/>
    </row>
    <row r="13" spans="2:7" s="12" customFormat="1" ht="15">
      <c r="B13" s="6"/>
      <c r="E13" s="6"/>
      <c r="F13" s="6"/>
      <c r="G13" s="6"/>
    </row>
    <row r="14" spans="2:7" s="12" customFormat="1" ht="15">
      <c r="B14" s="6"/>
      <c r="E14" s="6"/>
      <c r="F14" s="6"/>
      <c r="G14" s="6"/>
    </row>
    <row r="15" spans="2:7" s="12" customFormat="1" ht="15">
      <c r="B15" s="6"/>
      <c r="E15" s="6"/>
      <c r="F15" s="6"/>
      <c r="G15" s="6"/>
    </row>
    <row r="16" spans="2:7" s="12" customFormat="1" ht="15">
      <c r="B16" s="6"/>
      <c r="E16" s="6"/>
      <c r="F16" s="6"/>
      <c r="G16" s="6"/>
    </row>
    <row r="17" spans="2:7" s="12" customFormat="1" ht="15">
      <c r="B17" s="6"/>
      <c r="E17" s="6"/>
      <c r="F17" s="6"/>
      <c r="G17" s="6"/>
    </row>
    <row r="18" spans="2:7" s="12" customFormat="1" ht="15">
      <c r="B18" s="6"/>
      <c r="E18" s="6"/>
      <c r="F18" s="6"/>
      <c r="G18" s="6"/>
    </row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</sheetData>
  <sheetProtection sheet="1" objects="1" scenarios="1"/>
  <mergeCells count="27">
    <mergeCell ref="AG4:AG5"/>
    <mergeCell ref="B3:B5"/>
    <mergeCell ref="AK4:AK5"/>
    <mergeCell ref="AL4:AL5"/>
    <mergeCell ref="Q4:X4"/>
    <mergeCell ref="P4:P5"/>
    <mergeCell ref="Y4:Y5"/>
    <mergeCell ref="E3:Y3"/>
    <mergeCell ref="AB4:AB5"/>
    <mergeCell ref="AC4:AC5"/>
    <mergeCell ref="AH4:AH5"/>
    <mergeCell ref="AI4:AI5"/>
    <mergeCell ref="AJ4:AJ5"/>
    <mergeCell ref="AF4:AF5"/>
    <mergeCell ref="AF3:AL3"/>
    <mergeCell ref="A3:A5"/>
    <mergeCell ref="C3:C5"/>
    <mergeCell ref="Z3:AE3"/>
    <mergeCell ref="Z4:Z5"/>
    <mergeCell ref="AA4:AA5"/>
    <mergeCell ref="AD4:AD5"/>
    <mergeCell ref="AE4:AE5"/>
    <mergeCell ref="E4:E5"/>
    <mergeCell ref="D3:D5"/>
    <mergeCell ref="H4:O4"/>
    <mergeCell ref="G4:G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8"/>
  <sheetViews>
    <sheetView showGridLines="0"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4.7109375" style="4" customWidth="1"/>
    <col min="2" max="2" width="18.421875" style="4" bestFit="1" customWidth="1"/>
    <col min="3" max="3" width="11.57421875" style="4" bestFit="1" customWidth="1"/>
    <col min="4" max="4" width="10.7109375" style="4" bestFit="1" customWidth="1"/>
    <col min="5" max="5" width="13.28125" style="4" bestFit="1" customWidth="1"/>
    <col min="6" max="6" width="7.8515625" style="4" bestFit="1" customWidth="1"/>
    <col min="7" max="7" width="9.140625" style="4" bestFit="1" customWidth="1"/>
    <col min="8" max="8" width="6.7109375" style="4" bestFit="1" customWidth="1"/>
    <col min="9" max="9" width="8.00390625" style="4" bestFit="1" customWidth="1"/>
    <col min="10" max="16384" width="9.140625" style="4" customWidth="1"/>
  </cols>
  <sheetData>
    <row r="1" spans="1:4" s="12" customFormat="1" ht="16.5" customHeight="1">
      <c r="A1" s="16" t="str">
        <f>"3.2. ПОКАЗАТЕЛИ ДЕЯТЕЛЬНОСТИ: ЗАЛЫ ОБОРУД.ПОД САМБО - СВОДНАЯ ТАБЛИЦА за "&amp;ВВОД!D9</f>
        <v>3.2. ПОКАЗАТЕЛИ ДЕЯТЕЛЬНОСТИ: ЗАЛЫ ОБОРУД.ПОД САМБО - СВОДНАЯ ТАБЛИЦА за 2017 год</v>
      </c>
      <c r="B1" s="14"/>
      <c r="C1" s="14"/>
      <c r="D1" s="15"/>
    </row>
    <row r="2" spans="1:9" s="12" customFormat="1" ht="15">
      <c r="A2" s="18"/>
      <c r="B2" s="18"/>
      <c r="C2" s="18"/>
      <c r="D2" s="19"/>
      <c r="E2" s="20"/>
      <c r="F2" s="20"/>
      <c r="G2" s="20"/>
      <c r="H2" s="20"/>
      <c r="I2" s="20"/>
    </row>
    <row r="3" spans="1:9" s="2" customFormat="1" ht="15">
      <c r="A3" s="172" t="s">
        <v>2</v>
      </c>
      <c r="B3" s="172" t="s">
        <v>12</v>
      </c>
      <c r="C3" s="172" t="s">
        <v>224</v>
      </c>
      <c r="D3" s="174" t="s">
        <v>225</v>
      </c>
      <c r="E3" s="176"/>
      <c r="F3" s="176"/>
      <c r="G3" s="176"/>
      <c r="H3" s="176"/>
      <c r="I3" s="175"/>
    </row>
    <row r="4" spans="1:9" s="2" customFormat="1" ht="40.5" customHeight="1">
      <c r="A4" s="173"/>
      <c r="B4" s="173"/>
      <c r="C4" s="173"/>
      <c r="D4" s="172" t="s">
        <v>217</v>
      </c>
      <c r="E4" s="172" t="s">
        <v>216</v>
      </c>
      <c r="F4" s="174" t="s">
        <v>108</v>
      </c>
      <c r="G4" s="176"/>
      <c r="H4" s="176"/>
      <c r="I4" s="175"/>
    </row>
    <row r="5" spans="1:9" s="2" customFormat="1" ht="30">
      <c r="A5" s="177"/>
      <c r="B5" s="177"/>
      <c r="C5" s="177"/>
      <c r="D5" s="177"/>
      <c r="E5" s="177"/>
      <c r="F5" s="103" t="s">
        <v>29</v>
      </c>
      <c r="G5" s="103" t="s">
        <v>30</v>
      </c>
      <c r="H5" s="103" t="s">
        <v>121</v>
      </c>
      <c r="I5" s="103" t="s">
        <v>122</v>
      </c>
    </row>
    <row r="6" spans="1:9" s="8" customFormat="1" ht="11.25">
      <c r="A6" s="7">
        <v>1</v>
      </c>
      <c r="B6" s="7">
        <f>A6+1</f>
        <v>2</v>
      </c>
      <c r="C6" s="7">
        <f aca="true" t="shared" si="0" ref="C6:I6">B6+1</f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</row>
    <row r="7" spans="1:9" s="8" customFormat="1" ht="11.2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9">
        <v>1</v>
      </c>
      <c r="B8" s="101">
        <f>ВВОД!D10</f>
        <v>0</v>
      </c>
      <c r="C8" s="17">
        <f>D8+E8+F8+G8+H8+I8</f>
        <v>0</v>
      </c>
      <c r="D8" s="162">
        <f>ВВОД!D83</f>
        <v>0</v>
      </c>
      <c r="E8" s="162">
        <f>ВВОД!D84</f>
        <v>0</v>
      </c>
      <c r="F8" s="162">
        <f>ВВОД!D86</f>
        <v>0</v>
      </c>
      <c r="G8" s="162">
        <f>ВВОД!D87</f>
        <v>0</v>
      </c>
      <c r="H8" s="162">
        <f>ВВОД!D88</f>
        <v>0</v>
      </c>
      <c r="I8" s="162">
        <f>ВВОД!D89</f>
        <v>0</v>
      </c>
    </row>
    <row r="9" s="12" customFormat="1" ht="15"/>
    <row r="10" spans="2:3" s="12" customFormat="1" ht="15">
      <c r="B10" s="6"/>
      <c r="C10" s="6"/>
    </row>
    <row r="11" spans="2:3" s="12" customFormat="1" ht="15">
      <c r="B11" s="6"/>
      <c r="C11" s="6"/>
    </row>
    <row r="12" spans="2:3" s="12" customFormat="1" ht="15">
      <c r="B12" s="6"/>
      <c r="C12" s="6"/>
    </row>
    <row r="13" spans="2:3" s="12" customFormat="1" ht="15">
      <c r="B13" s="6"/>
      <c r="C13" s="6"/>
    </row>
    <row r="14" spans="2:3" s="12" customFormat="1" ht="15">
      <c r="B14" s="6"/>
      <c r="C14" s="6"/>
    </row>
    <row r="15" spans="2:3" s="12" customFormat="1" ht="15">
      <c r="B15" s="6"/>
      <c r="C15" s="6"/>
    </row>
    <row r="16" spans="2:3" s="12" customFormat="1" ht="15">
      <c r="B16" s="6"/>
      <c r="C16" s="6"/>
    </row>
    <row r="17" spans="2:3" s="12" customFormat="1" ht="15">
      <c r="B17" s="6"/>
      <c r="C17" s="6"/>
    </row>
    <row r="18" spans="2:3" s="12" customFormat="1" ht="15">
      <c r="B18" s="6"/>
      <c r="C18" s="6"/>
    </row>
    <row r="19" s="12" customFormat="1" ht="15"/>
    <row r="20" s="12" customFormat="1" ht="15"/>
    <row r="21" s="12" customFormat="1" ht="15"/>
  </sheetData>
  <sheetProtection sheet="1" objects="1" scenarios="1"/>
  <mergeCells count="7">
    <mergeCell ref="A3:A5"/>
    <mergeCell ref="B3:B5"/>
    <mergeCell ref="F4:I4"/>
    <mergeCell ref="D3:I3"/>
    <mergeCell ref="C3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CB19"/>
  <sheetViews>
    <sheetView showGridLines="0" view="pageBreakPreview" zoomScale="85" zoomScaleSheetLayoutView="85" zoomScalePageLayoutView="0" workbookViewId="0" topLeftCell="A1">
      <selection activeCell="I21" sqref="I21"/>
    </sheetView>
  </sheetViews>
  <sheetFormatPr defaultColWidth="9.140625" defaultRowHeight="15"/>
  <cols>
    <col min="1" max="1" width="4.7109375" style="4" customWidth="1"/>
    <col min="2" max="2" width="18.421875" style="4" bestFit="1" customWidth="1"/>
    <col min="3" max="3" width="11.421875" style="4" bestFit="1" customWidth="1"/>
    <col min="4" max="4" width="11.57421875" style="4" bestFit="1" customWidth="1"/>
    <col min="5" max="5" width="11.28125" style="4" bestFit="1" customWidth="1"/>
    <col min="6" max="6" width="10.8515625" style="4" bestFit="1" customWidth="1"/>
    <col min="7" max="8" width="11.57421875" style="4" bestFit="1" customWidth="1"/>
    <col min="9" max="9" width="11.421875" style="4" bestFit="1" customWidth="1"/>
    <col min="10" max="10" width="11.57421875" style="4" bestFit="1" customWidth="1"/>
    <col min="11" max="11" width="12.00390625" style="4" bestFit="1" customWidth="1"/>
    <col min="12" max="16" width="9.28125" style="4" bestFit="1" customWidth="1"/>
    <col min="17" max="17" width="10.00390625" style="4" bestFit="1" customWidth="1"/>
    <col min="18" max="18" width="11.421875" style="4" bestFit="1" customWidth="1"/>
    <col min="19" max="21" width="9.28125" style="4" bestFit="1" customWidth="1"/>
    <col min="22" max="22" width="8.140625" style="4" bestFit="1" customWidth="1"/>
    <col min="23" max="23" width="9.28125" style="4" bestFit="1" customWidth="1"/>
    <col min="24" max="24" width="10.00390625" style="4" customWidth="1"/>
    <col min="25" max="25" width="13.421875" style="4" bestFit="1" customWidth="1"/>
    <col min="26" max="26" width="11.57421875" style="4" bestFit="1" customWidth="1"/>
    <col min="27" max="27" width="12.00390625" style="4" bestFit="1" customWidth="1"/>
    <col min="28" max="32" width="9.28125" style="4" bestFit="1" customWidth="1"/>
    <col min="33" max="33" width="10.00390625" style="4" bestFit="1" customWidth="1"/>
    <col min="34" max="34" width="11.421875" style="4" bestFit="1" customWidth="1"/>
    <col min="35" max="37" width="9.28125" style="4" bestFit="1" customWidth="1"/>
    <col min="38" max="38" width="8.140625" style="4" bestFit="1" customWidth="1"/>
    <col min="39" max="39" width="9.28125" style="4" bestFit="1" customWidth="1"/>
    <col min="40" max="40" width="10.00390625" style="4" customWidth="1"/>
    <col min="41" max="41" width="13.421875" style="4" bestFit="1" customWidth="1"/>
    <col min="42" max="42" width="10.8515625" style="4" bestFit="1" customWidth="1"/>
    <col min="43" max="43" width="11.57421875" style="4" bestFit="1" customWidth="1"/>
    <col min="44" max="44" width="12.00390625" style="4" bestFit="1" customWidth="1"/>
    <col min="45" max="49" width="9.28125" style="4" bestFit="1" customWidth="1"/>
    <col min="50" max="50" width="10.00390625" style="4" bestFit="1" customWidth="1"/>
    <col min="51" max="51" width="11.421875" style="4" bestFit="1" customWidth="1"/>
    <col min="52" max="54" width="9.28125" style="4" bestFit="1" customWidth="1"/>
    <col min="55" max="55" width="8.140625" style="4" bestFit="1" customWidth="1"/>
    <col min="56" max="56" width="9.28125" style="4" bestFit="1" customWidth="1"/>
    <col min="57" max="57" width="10.00390625" style="4" customWidth="1"/>
    <col min="58" max="58" width="13.421875" style="4" bestFit="1" customWidth="1"/>
    <col min="59" max="59" width="11.57421875" style="4" bestFit="1" customWidth="1"/>
    <col min="60" max="60" width="12.00390625" style="4" bestFit="1" customWidth="1"/>
    <col min="61" max="65" width="9.28125" style="4" bestFit="1" customWidth="1"/>
    <col min="66" max="66" width="10.00390625" style="4" bestFit="1" customWidth="1"/>
    <col min="67" max="67" width="11.421875" style="4" bestFit="1" customWidth="1"/>
    <col min="68" max="70" width="9.28125" style="4" bestFit="1" customWidth="1"/>
    <col min="71" max="71" width="8.140625" style="4" bestFit="1" customWidth="1"/>
    <col min="72" max="72" width="9.28125" style="4" bestFit="1" customWidth="1"/>
    <col min="73" max="73" width="10.00390625" style="4" customWidth="1"/>
    <col min="74" max="74" width="13.421875" style="4" bestFit="1" customWidth="1"/>
    <col min="75" max="75" width="10.8515625" style="4" bestFit="1" customWidth="1"/>
    <col min="76" max="77" width="11.28125" style="4" bestFit="1" customWidth="1"/>
    <col min="78" max="78" width="10.8515625" style="4" bestFit="1" customWidth="1"/>
    <col min="79" max="80" width="11.28125" style="4" bestFit="1" customWidth="1"/>
    <col min="81" max="16384" width="9.140625" style="4" customWidth="1"/>
  </cols>
  <sheetData>
    <row r="1" spans="1:78" s="12" customFormat="1" ht="16.5" customHeight="1">
      <c r="A1" s="16" t="str">
        <f>"3.3. ПОКАЗАТЕЛИ ДЕЯТЕЛЬНОСТИ: СОРЕВНОВАНИЯ И СПОРТИВНО-МАССОВЫЕ МЕРОПРИЯТИЯ - СВОДНАЯ ТАБЛИЦА за "&amp;ВВОД!D9</f>
        <v>3.3. ПОКАЗАТЕЛИ ДЕЯТЕЛЬНОСТИ: СОРЕВНОВАНИЯ И СПОРТИВНО-МАССОВЫЕ МЕРОПРИЯТИЯ - СВОДНАЯ ТАБЛИЦА за 2017 год</v>
      </c>
      <c r="B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Z1" s="80"/>
    </row>
    <row r="2" spans="1:78" s="12" customFormat="1" ht="15">
      <c r="A2" s="6"/>
      <c r="B2" s="6"/>
      <c r="C2" s="6"/>
      <c r="D2" s="6"/>
      <c r="E2" s="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Z2" s="15"/>
    </row>
    <row r="3" spans="1:80" s="2" customFormat="1" ht="15">
      <c r="A3" s="169" t="s">
        <v>2</v>
      </c>
      <c r="B3" s="169" t="s">
        <v>12</v>
      </c>
      <c r="C3" s="169" t="s">
        <v>226</v>
      </c>
      <c r="D3" s="169" t="s">
        <v>227</v>
      </c>
      <c r="E3" s="169" t="s">
        <v>228</v>
      </c>
      <c r="F3" s="169" t="s">
        <v>70</v>
      </c>
      <c r="G3" s="169"/>
      <c r="H3" s="169"/>
      <c r="I3" s="169" t="s">
        <v>71</v>
      </c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 t="s">
        <v>136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 t="s">
        <v>72</v>
      </c>
      <c r="BX3" s="169"/>
      <c r="BY3" s="169"/>
      <c r="BZ3" s="169" t="s">
        <v>180</v>
      </c>
      <c r="CA3" s="169"/>
      <c r="CB3" s="169"/>
    </row>
    <row r="4" spans="1:80" s="2" customFormat="1" ht="24" customHeight="1">
      <c r="A4" s="169"/>
      <c r="B4" s="169"/>
      <c r="C4" s="169"/>
      <c r="D4" s="169"/>
      <c r="E4" s="169"/>
      <c r="F4" s="169" t="s">
        <v>226</v>
      </c>
      <c r="G4" s="169" t="s">
        <v>227</v>
      </c>
      <c r="H4" s="169" t="s">
        <v>228</v>
      </c>
      <c r="I4" s="169" t="s">
        <v>226</v>
      </c>
      <c r="J4" s="169" t="s">
        <v>134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 t="s">
        <v>135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 t="s">
        <v>226</v>
      </c>
      <c r="AQ4" s="169" t="s">
        <v>134</v>
      </c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 t="s">
        <v>135</v>
      </c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 t="s">
        <v>226</v>
      </c>
      <c r="BX4" s="169" t="s">
        <v>227</v>
      </c>
      <c r="BY4" s="169" t="s">
        <v>228</v>
      </c>
      <c r="BZ4" s="169" t="s">
        <v>226</v>
      </c>
      <c r="CA4" s="169" t="s">
        <v>227</v>
      </c>
      <c r="CB4" s="169" t="s">
        <v>228</v>
      </c>
    </row>
    <row r="5" spans="1:80" s="2" customFormat="1" ht="39" customHeight="1">
      <c r="A5" s="169"/>
      <c r="B5" s="169"/>
      <c r="C5" s="169"/>
      <c r="D5" s="169"/>
      <c r="E5" s="169"/>
      <c r="F5" s="169"/>
      <c r="G5" s="169"/>
      <c r="H5" s="169"/>
      <c r="I5" s="169"/>
      <c r="J5" s="169" t="s">
        <v>171</v>
      </c>
      <c r="K5" s="169" t="s">
        <v>179</v>
      </c>
      <c r="L5" s="169" t="s">
        <v>185</v>
      </c>
      <c r="M5" s="169"/>
      <c r="N5" s="169"/>
      <c r="O5" s="169"/>
      <c r="P5" s="169"/>
      <c r="Q5" s="169"/>
      <c r="R5" s="169" t="s">
        <v>177</v>
      </c>
      <c r="S5" s="169" t="s">
        <v>186</v>
      </c>
      <c r="T5" s="169"/>
      <c r="U5" s="169"/>
      <c r="V5" s="169"/>
      <c r="W5" s="169"/>
      <c r="X5" s="169"/>
      <c r="Y5" s="169" t="s">
        <v>178</v>
      </c>
      <c r="Z5" s="169" t="s">
        <v>172</v>
      </c>
      <c r="AA5" s="169" t="s">
        <v>179</v>
      </c>
      <c r="AB5" s="169" t="s">
        <v>185</v>
      </c>
      <c r="AC5" s="169"/>
      <c r="AD5" s="169"/>
      <c r="AE5" s="169"/>
      <c r="AF5" s="169"/>
      <c r="AG5" s="169"/>
      <c r="AH5" s="169" t="s">
        <v>177</v>
      </c>
      <c r="AI5" s="169" t="s">
        <v>186</v>
      </c>
      <c r="AJ5" s="169"/>
      <c r="AK5" s="169"/>
      <c r="AL5" s="169"/>
      <c r="AM5" s="169"/>
      <c r="AN5" s="169"/>
      <c r="AO5" s="169" t="s">
        <v>178</v>
      </c>
      <c r="AP5" s="169"/>
      <c r="AQ5" s="169" t="s">
        <v>171</v>
      </c>
      <c r="AR5" s="169" t="s">
        <v>179</v>
      </c>
      <c r="AS5" s="169" t="s">
        <v>185</v>
      </c>
      <c r="AT5" s="169"/>
      <c r="AU5" s="169"/>
      <c r="AV5" s="169"/>
      <c r="AW5" s="169"/>
      <c r="AX5" s="169"/>
      <c r="AY5" s="169" t="s">
        <v>177</v>
      </c>
      <c r="AZ5" s="169" t="s">
        <v>186</v>
      </c>
      <c r="BA5" s="169"/>
      <c r="BB5" s="169"/>
      <c r="BC5" s="169"/>
      <c r="BD5" s="169"/>
      <c r="BE5" s="169"/>
      <c r="BF5" s="169" t="s">
        <v>178</v>
      </c>
      <c r="BG5" s="169" t="s">
        <v>172</v>
      </c>
      <c r="BH5" s="169" t="s">
        <v>179</v>
      </c>
      <c r="BI5" s="169" t="s">
        <v>185</v>
      </c>
      <c r="BJ5" s="169"/>
      <c r="BK5" s="169"/>
      <c r="BL5" s="169"/>
      <c r="BM5" s="169"/>
      <c r="BN5" s="169"/>
      <c r="BO5" s="169" t="s">
        <v>177</v>
      </c>
      <c r="BP5" s="169" t="s">
        <v>186</v>
      </c>
      <c r="BQ5" s="169"/>
      <c r="BR5" s="169"/>
      <c r="BS5" s="169"/>
      <c r="BT5" s="169"/>
      <c r="BU5" s="169"/>
      <c r="BV5" s="169" t="s">
        <v>178</v>
      </c>
      <c r="BW5" s="169"/>
      <c r="BX5" s="169"/>
      <c r="BY5" s="169"/>
      <c r="BZ5" s="169"/>
      <c r="CA5" s="169"/>
      <c r="CB5" s="169"/>
    </row>
    <row r="6" spans="1:80" s="2" customFormat="1" ht="30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03" t="s">
        <v>35</v>
      </c>
      <c r="M6" s="103" t="s">
        <v>36</v>
      </c>
      <c r="N6" s="103" t="s">
        <v>37</v>
      </c>
      <c r="O6" s="103" t="s">
        <v>38</v>
      </c>
      <c r="P6" s="99" t="s">
        <v>173</v>
      </c>
      <c r="Q6" s="103" t="s">
        <v>40</v>
      </c>
      <c r="R6" s="169"/>
      <c r="S6" s="103" t="s">
        <v>35</v>
      </c>
      <c r="T6" s="103" t="s">
        <v>36</v>
      </c>
      <c r="U6" s="103" t="s">
        <v>37</v>
      </c>
      <c r="V6" s="103" t="s">
        <v>38</v>
      </c>
      <c r="W6" s="99" t="s">
        <v>173</v>
      </c>
      <c r="X6" s="103" t="s">
        <v>40</v>
      </c>
      <c r="Y6" s="169"/>
      <c r="Z6" s="169"/>
      <c r="AA6" s="169"/>
      <c r="AB6" s="103" t="s">
        <v>35</v>
      </c>
      <c r="AC6" s="103" t="s">
        <v>36</v>
      </c>
      <c r="AD6" s="103" t="s">
        <v>37</v>
      </c>
      <c r="AE6" s="103" t="s">
        <v>38</v>
      </c>
      <c r="AF6" s="99" t="s">
        <v>173</v>
      </c>
      <c r="AG6" s="103" t="s">
        <v>40</v>
      </c>
      <c r="AH6" s="169"/>
      <c r="AI6" s="103" t="s">
        <v>35</v>
      </c>
      <c r="AJ6" s="103" t="s">
        <v>36</v>
      </c>
      <c r="AK6" s="103" t="s">
        <v>37</v>
      </c>
      <c r="AL6" s="103" t="s">
        <v>38</v>
      </c>
      <c r="AM6" s="99" t="s">
        <v>173</v>
      </c>
      <c r="AN6" s="103" t="s">
        <v>40</v>
      </c>
      <c r="AO6" s="169"/>
      <c r="AP6" s="169"/>
      <c r="AQ6" s="169"/>
      <c r="AR6" s="169"/>
      <c r="AS6" s="103" t="s">
        <v>35</v>
      </c>
      <c r="AT6" s="103" t="s">
        <v>36</v>
      </c>
      <c r="AU6" s="103" t="s">
        <v>37</v>
      </c>
      <c r="AV6" s="103" t="s">
        <v>38</v>
      </c>
      <c r="AW6" s="99" t="s">
        <v>173</v>
      </c>
      <c r="AX6" s="103" t="s">
        <v>40</v>
      </c>
      <c r="AY6" s="169"/>
      <c r="AZ6" s="103" t="s">
        <v>35</v>
      </c>
      <c r="BA6" s="103" t="s">
        <v>36</v>
      </c>
      <c r="BB6" s="103" t="s">
        <v>37</v>
      </c>
      <c r="BC6" s="103" t="s">
        <v>38</v>
      </c>
      <c r="BD6" s="99" t="s">
        <v>173</v>
      </c>
      <c r="BE6" s="103" t="s">
        <v>40</v>
      </c>
      <c r="BF6" s="169"/>
      <c r="BG6" s="169"/>
      <c r="BH6" s="169"/>
      <c r="BI6" s="103" t="s">
        <v>35</v>
      </c>
      <c r="BJ6" s="103" t="s">
        <v>36</v>
      </c>
      <c r="BK6" s="103" t="s">
        <v>37</v>
      </c>
      <c r="BL6" s="103" t="s">
        <v>38</v>
      </c>
      <c r="BM6" s="99" t="s">
        <v>173</v>
      </c>
      <c r="BN6" s="103" t="s">
        <v>40</v>
      </c>
      <c r="BO6" s="169"/>
      <c r="BP6" s="103" t="s">
        <v>35</v>
      </c>
      <c r="BQ6" s="103" t="s">
        <v>36</v>
      </c>
      <c r="BR6" s="103" t="s">
        <v>37</v>
      </c>
      <c r="BS6" s="103" t="s">
        <v>38</v>
      </c>
      <c r="BT6" s="99" t="s">
        <v>173</v>
      </c>
      <c r="BU6" s="103" t="s">
        <v>40</v>
      </c>
      <c r="BV6" s="169"/>
      <c r="BW6" s="169"/>
      <c r="BX6" s="169"/>
      <c r="BY6" s="169"/>
      <c r="BZ6" s="169"/>
      <c r="CA6" s="169"/>
      <c r="CB6" s="169"/>
    </row>
    <row r="7" spans="1:80" s="11" customFormat="1" ht="11.25">
      <c r="A7" s="7">
        <v>1</v>
      </c>
      <c r="B7" s="7">
        <f>A7+1</f>
        <v>2</v>
      </c>
      <c r="C7" s="7">
        <f aca="true" t="shared" si="0" ref="C7:BN7">B7+1</f>
        <v>3</v>
      </c>
      <c r="D7" s="7">
        <f t="shared" si="0"/>
        <v>4</v>
      </c>
      <c r="E7" s="7">
        <f t="shared" si="0"/>
        <v>5</v>
      </c>
      <c r="F7" s="7">
        <f t="shared" si="0"/>
        <v>6</v>
      </c>
      <c r="G7" s="7">
        <f t="shared" si="0"/>
        <v>7</v>
      </c>
      <c r="H7" s="7">
        <f t="shared" si="0"/>
        <v>8</v>
      </c>
      <c r="I7" s="7">
        <f t="shared" si="0"/>
        <v>9</v>
      </c>
      <c r="J7" s="7">
        <f t="shared" si="0"/>
        <v>10</v>
      </c>
      <c r="K7" s="7">
        <f t="shared" si="0"/>
        <v>11</v>
      </c>
      <c r="L7" s="7">
        <f t="shared" si="0"/>
        <v>12</v>
      </c>
      <c r="M7" s="7">
        <f t="shared" si="0"/>
        <v>13</v>
      </c>
      <c r="N7" s="7">
        <f t="shared" si="0"/>
        <v>14</v>
      </c>
      <c r="O7" s="7">
        <f t="shared" si="0"/>
        <v>15</v>
      </c>
      <c r="P7" s="7">
        <f t="shared" si="0"/>
        <v>16</v>
      </c>
      <c r="Q7" s="7">
        <f t="shared" si="0"/>
        <v>17</v>
      </c>
      <c r="R7" s="7">
        <f t="shared" si="0"/>
        <v>18</v>
      </c>
      <c r="S7" s="7">
        <f t="shared" si="0"/>
        <v>19</v>
      </c>
      <c r="T7" s="7">
        <f t="shared" si="0"/>
        <v>20</v>
      </c>
      <c r="U7" s="7">
        <f t="shared" si="0"/>
        <v>21</v>
      </c>
      <c r="V7" s="7">
        <f t="shared" si="0"/>
        <v>22</v>
      </c>
      <c r="W7" s="7">
        <f t="shared" si="0"/>
        <v>23</v>
      </c>
      <c r="X7" s="7">
        <f t="shared" si="0"/>
        <v>24</v>
      </c>
      <c r="Y7" s="7">
        <f t="shared" si="0"/>
        <v>25</v>
      </c>
      <c r="Z7" s="7">
        <f t="shared" si="0"/>
        <v>26</v>
      </c>
      <c r="AA7" s="7">
        <f t="shared" si="0"/>
        <v>27</v>
      </c>
      <c r="AB7" s="7">
        <f t="shared" si="0"/>
        <v>28</v>
      </c>
      <c r="AC7" s="7">
        <f t="shared" si="0"/>
        <v>29</v>
      </c>
      <c r="AD7" s="7">
        <f t="shared" si="0"/>
        <v>30</v>
      </c>
      <c r="AE7" s="7">
        <f t="shared" si="0"/>
        <v>31</v>
      </c>
      <c r="AF7" s="7">
        <f t="shared" si="0"/>
        <v>32</v>
      </c>
      <c r="AG7" s="7">
        <f t="shared" si="0"/>
        <v>33</v>
      </c>
      <c r="AH7" s="7">
        <f t="shared" si="0"/>
        <v>34</v>
      </c>
      <c r="AI7" s="7">
        <f t="shared" si="0"/>
        <v>35</v>
      </c>
      <c r="AJ7" s="7">
        <f t="shared" si="0"/>
        <v>36</v>
      </c>
      <c r="AK7" s="7">
        <f t="shared" si="0"/>
        <v>37</v>
      </c>
      <c r="AL7" s="7">
        <f t="shared" si="0"/>
        <v>38</v>
      </c>
      <c r="AM7" s="7">
        <f t="shared" si="0"/>
        <v>39</v>
      </c>
      <c r="AN7" s="7">
        <f t="shared" si="0"/>
        <v>40</v>
      </c>
      <c r="AO7" s="7">
        <f t="shared" si="0"/>
        <v>41</v>
      </c>
      <c r="AP7" s="7">
        <f t="shared" si="0"/>
        <v>42</v>
      </c>
      <c r="AQ7" s="7">
        <f t="shared" si="0"/>
        <v>43</v>
      </c>
      <c r="AR7" s="7">
        <f t="shared" si="0"/>
        <v>44</v>
      </c>
      <c r="AS7" s="7">
        <f t="shared" si="0"/>
        <v>45</v>
      </c>
      <c r="AT7" s="7">
        <f t="shared" si="0"/>
        <v>46</v>
      </c>
      <c r="AU7" s="7">
        <f t="shared" si="0"/>
        <v>47</v>
      </c>
      <c r="AV7" s="7">
        <f t="shared" si="0"/>
        <v>48</v>
      </c>
      <c r="AW7" s="7">
        <f t="shared" si="0"/>
        <v>49</v>
      </c>
      <c r="AX7" s="7">
        <f t="shared" si="0"/>
        <v>50</v>
      </c>
      <c r="AY7" s="7">
        <f t="shared" si="0"/>
        <v>51</v>
      </c>
      <c r="AZ7" s="7">
        <f t="shared" si="0"/>
        <v>52</v>
      </c>
      <c r="BA7" s="7">
        <f t="shared" si="0"/>
        <v>53</v>
      </c>
      <c r="BB7" s="7">
        <f t="shared" si="0"/>
        <v>54</v>
      </c>
      <c r="BC7" s="7">
        <f t="shared" si="0"/>
        <v>55</v>
      </c>
      <c r="BD7" s="7">
        <f t="shared" si="0"/>
        <v>56</v>
      </c>
      <c r="BE7" s="7">
        <f t="shared" si="0"/>
        <v>57</v>
      </c>
      <c r="BF7" s="7">
        <f t="shared" si="0"/>
        <v>58</v>
      </c>
      <c r="BG7" s="7">
        <f t="shared" si="0"/>
        <v>59</v>
      </c>
      <c r="BH7" s="7">
        <f t="shared" si="0"/>
        <v>60</v>
      </c>
      <c r="BI7" s="7">
        <f t="shared" si="0"/>
        <v>61</v>
      </c>
      <c r="BJ7" s="7">
        <f t="shared" si="0"/>
        <v>62</v>
      </c>
      <c r="BK7" s="7">
        <f t="shared" si="0"/>
        <v>63</v>
      </c>
      <c r="BL7" s="7">
        <f t="shared" si="0"/>
        <v>64</v>
      </c>
      <c r="BM7" s="7">
        <f t="shared" si="0"/>
        <v>65</v>
      </c>
      <c r="BN7" s="7">
        <f t="shared" si="0"/>
        <v>66</v>
      </c>
      <c r="BO7" s="7">
        <f aca="true" t="shared" si="1" ref="BO7:CB7">BN7+1</f>
        <v>67</v>
      </c>
      <c r="BP7" s="7">
        <f t="shared" si="1"/>
        <v>68</v>
      </c>
      <c r="BQ7" s="7">
        <f t="shared" si="1"/>
        <v>69</v>
      </c>
      <c r="BR7" s="7">
        <f t="shared" si="1"/>
        <v>70</v>
      </c>
      <c r="BS7" s="7">
        <f t="shared" si="1"/>
        <v>71</v>
      </c>
      <c r="BT7" s="7">
        <f t="shared" si="1"/>
        <v>72</v>
      </c>
      <c r="BU7" s="7">
        <f t="shared" si="1"/>
        <v>73</v>
      </c>
      <c r="BV7" s="7">
        <f t="shared" si="1"/>
        <v>74</v>
      </c>
      <c r="BW7" s="7">
        <f t="shared" si="1"/>
        <v>75</v>
      </c>
      <c r="BX7" s="7">
        <f t="shared" si="1"/>
        <v>76</v>
      </c>
      <c r="BY7" s="7">
        <f t="shared" si="1"/>
        <v>77</v>
      </c>
      <c r="BZ7" s="7">
        <f t="shared" si="1"/>
        <v>78</v>
      </c>
      <c r="CA7" s="7">
        <f t="shared" si="1"/>
        <v>79</v>
      </c>
      <c r="CB7" s="7">
        <f t="shared" si="1"/>
        <v>80</v>
      </c>
    </row>
    <row r="8" spans="1:80" s="11" customFormat="1" ht="11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</row>
    <row r="9" spans="1:80" s="23" customFormat="1" ht="15">
      <c r="A9" s="9">
        <v>1</v>
      </c>
      <c r="B9" s="98">
        <f>ВВОД!D10</f>
        <v>0</v>
      </c>
      <c r="C9" s="22">
        <f>F9+I9+AP9+BW9+BZ9</f>
        <v>0</v>
      </c>
      <c r="D9" s="22">
        <f>G9+J9+AQ9+BX9+CA9</f>
        <v>0</v>
      </c>
      <c r="E9" s="22">
        <f>H9+Z9+BG9+BY9+CB9</f>
        <v>0</v>
      </c>
      <c r="F9" s="157">
        <f>ВВОД!D93</f>
        <v>0</v>
      </c>
      <c r="G9" s="157">
        <f>ВВОД!E93</f>
        <v>0</v>
      </c>
      <c r="H9" s="157">
        <f>ВВОД!F93</f>
        <v>0</v>
      </c>
      <c r="I9" s="157">
        <f>ВВОД!D94</f>
        <v>0</v>
      </c>
      <c r="J9" s="22">
        <f>K9+R9+Y9</f>
        <v>0</v>
      </c>
      <c r="K9" s="22">
        <f>L9+M9+N9+O9+P9+Q9</f>
        <v>0</v>
      </c>
      <c r="L9" s="157">
        <f>ВВОД!E97</f>
        <v>0</v>
      </c>
      <c r="M9" s="157">
        <f>ВВОД!E98</f>
        <v>0</v>
      </c>
      <c r="N9" s="157">
        <f>ВВОД!E99</f>
        <v>0</v>
      </c>
      <c r="O9" s="157">
        <f>ВВОД!E100</f>
        <v>0</v>
      </c>
      <c r="P9" s="157">
        <f>ВВОД!E101</f>
        <v>0</v>
      </c>
      <c r="Q9" s="157">
        <f>ВВОД!E102</f>
        <v>0</v>
      </c>
      <c r="R9" s="22">
        <f>S9+T9+U9+V9+W9+X9</f>
        <v>0</v>
      </c>
      <c r="S9" s="157">
        <f>ВВОД!E104</f>
        <v>0</v>
      </c>
      <c r="T9" s="157">
        <f>ВВОД!E105</f>
        <v>0</v>
      </c>
      <c r="U9" s="157">
        <f>ВВОД!E106</f>
        <v>0</v>
      </c>
      <c r="V9" s="157">
        <f>ВВОД!E107</f>
        <v>0</v>
      </c>
      <c r="W9" s="157">
        <f>ВВОД!E108</f>
        <v>0</v>
      </c>
      <c r="X9" s="157">
        <f>ВВОД!E109</f>
        <v>0</v>
      </c>
      <c r="Y9" s="157">
        <f>ВВОД!E110</f>
        <v>0</v>
      </c>
      <c r="Z9" s="22">
        <f>AA9+AH9+AO9</f>
        <v>0</v>
      </c>
      <c r="AA9" s="22">
        <f>AB9+AC9+AD9+AE9+AF9+AG9</f>
        <v>0</v>
      </c>
      <c r="AB9" s="157">
        <f>ВВОД!F97</f>
        <v>0</v>
      </c>
      <c r="AC9" s="157">
        <f>ВВОД!F98</f>
        <v>0</v>
      </c>
      <c r="AD9" s="157">
        <f>ВВОД!F99</f>
        <v>0</v>
      </c>
      <c r="AE9" s="157">
        <f>ВВОД!F100</f>
        <v>0</v>
      </c>
      <c r="AF9" s="157">
        <f>ВВОД!F101</f>
        <v>0</v>
      </c>
      <c r="AG9" s="157">
        <f>ВВОД!F102</f>
        <v>0</v>
      </c>
      <c r="AH9" s="22">
        <f>AI9+AJ9+AK9+AL9+AM9+AN9</f>
        <v>0</v>
      </c>
      <c r="AI9" s="157">
        <f>ВВОД!F104</f>
        <v>0</v>
      </c>
      <c r="AJ9" s="157">
        <f>ВВОД!F105</f>
        <v>0</v>
      </c>
      <c r="AK9" s="157">
        <f>ВВОД!F106</f>
        <v>0</v>
      </c>
      <c r="AL9" s="157">
        <f>ВВОД!F107</f>
        <v>0</v>
      </c>
      <c r="AM9" s="157">
        <f>ВВОД!F108</f>
        <v>0</v>
      </c>
      <c r="AN9" s="157">
        <f>ВВОД!F109</f>
        <v>0</v>
      </c>
      <c r="AO9" s="157">
        <f>ВВОД!F110</f>
        <v>0</v>
      </c>
      <c r="AP9" s="157">
        <f>ВВОД!D111</f>
        <v>0</v>
      </c>
      <c r="AQ9" s="22">
        <f>AR9+AY9+BF9</f>
        <v>0</v>
      </c>
      <c r="AR9" s="22">
        <f>AS9+AT9+AU9+AV9+AW9+AX9</f>
        <v>0</v>
      </c>
      <c r="AS9" s="157">
        <f>ВВОД!E114</f>
        <v>0</v>
      </c>
      <c r="AT9" s="157">
        <f>ВВОД!E115</f>
        <v>0</v>
      </c>
      <c r="AU9" s="157">
        <f>ВВОД!E116</f>
        <v>0</v>
      </c>
      <c r="AV9" s="157">
        <f>ВВОД!E117</f>
        <v>0</v>
      </c>
      <c r="AW9" s="157">
        <f>ВВОД!E118</f>
        <v>0</v>
      </c>
      <c r="AX9" s="157">
        <f>ВВОД!E119</f>
        <v>0</v>
      </c>
      <c r="AY9" s="22">
        <f>AZ9+BA9+BB9+BC9+BD9+BE9</f>
        <v>0</v>
      </c>
      <c r="AZ9" s="157">
        <f>ВВОД!E121</f>
        <v>0</v>
      </c>
      <c r="BA9" s="157">
        <f>ВВОД!E122</f>
        <v>0</v>
      </c>
      <c r="BB9" s="157">
        <f>ВВОД!E123</f>
        <v>0</v>
      </c>
      <c r="BC9" s="157">
        <f>ВВОД!E124</f>
        <v>0</v>
      </c>
      <c r="BD9" s="157">
        <f>ВВОД!E125</f>
        <v>0</v>
      </c>
      <c r="BE9" s="157">
        <f>ВВОД!E126</f>
        <v>0</v>
      </c>
      <c r="BF9" s="157">
        <f>ВВОД!E127</f>
        <v>0</v>
      </c>
      <c r="BG9" s="22">
        <f>BH9+BO9+BV9</f>
        <v>0</v>
      </c>
      <c r="BH9" s="22">
        <f>BI9+BJ9+BK9+BL9+BM9+BN9</f>
        <v>0</v>
      </c>
      <c r="BI9" s="157">
        <f>ВВОД!F114</f>
        <v>0</v>
      </c>
      <c r="BJ9" s="157">
        <f>ВВОД!F115</f>
        <v>0</v>
      </c>
      <c r="BK9" s="157">
        <f>ВВОД!F116</f>
        <v>0</v>
      </c>
      <c r="BL9" s="157">
        <f>ВВОД!F117</f>
        <v>0</v>
      </c>
      <c r="BM9" s="157">
        <f>ВВОД!F118</f>
        <v>0</v>
      </c>
      <c r="BN9" s="157">
        <f>ВВОД!F119</f>
        <v>0</v>
      </c>
      <c r="BO9" s="22">
        <f>BP9+BQ9+BR9+BS9+BT9+BU9</f>
        <v>0</v>
      </c>
      <c r="BP9" s="157">
        <f>ВВОД!F121</f>
        <v>0</v>
      </c>
      <c r="BQ9" s="157">
        <f>ВВОД!F122</f>
        <v>0</v>
      </c>
      <c r="BR9" s="157">
        <f>ВВОД!F123</f>
        <v>0</v>
      </c>
      <c r="BS9" s="157">
        <f>ВВОД!F124</f>
        <v>0</v>
      </c>
      <c r="BT9" s="157">
        <f>ВВОД!F125</f>
        <v>0</v>
      </c>
      <c r="BU9" s="157">
        <f>ВВОД!F126</f>
        <v>0</v>
      </c>
      <c r="BV9" s="157">
        <f>ВВОД!F127</f>
        <v>0</v>
      </c>
      <c r="BW9" s="157">
        <f>ВВОД!D128</f>
        <v>0</v>
      </c>
      <c r="BX9" s="157">
        <f>ВВОД!E128</f>
        <v>0</v>
      </c>
      <c r="BY9" s="157">
        <f>ВВОД!F128</f>
        <v>0</v>
      </c>
      <c r="BZ9" s="157">
        <f>ВВОД!D129</f>
        <v>0</v>
      </c>
      <c r="CA9" s="157">
        <f>ВВОД!E129</f>
        <v>0</v>
      </c>
      <c r="CB9" s="157">
        <f>ВВОД!F129</f>
        <v>0</v>
      </c>
    </row>
    <row r="10" s="12" customFormat="1" ht="15"/>
    <row r="11" spans="2:5" s="12" customFormat="1" ht="15">
      <c r="B11" s="6"/>
      <c r="C11" s="6"/>
      <c r="D11" s="6"/>
      <c r="E11" s="6"/>
    </row>
    <row r="12" spans="2:5" s="12" customFormat="1" ht="15">
      <c r="B12" s="6"/>
      <c r="C12" s="6"/>
      <c r="D12" s="6"/>
      <c r="E12" s="6"/>
    </row>
    <row r="13" spans="2:5" s="12" customFormat="1" ht="15">
      <c r="B13" s="6"/>
      <c r="C13" s="6"/>
      <c r="D13" s="6"/>
      <c r="E13" s="6"/>
    </row>
    <row r="14" spans="2:5" s="12" customFormat="1" ht="15">
      <c r="B14" s="6"/>
      <c r="C14" s="6"/>
      <c r="D14" s="6"/>
      <c r="E14" s="6"/>
    </row>
    <row r="15" spans="2:5" s="12" customFormat="1" ht="15">
      <c r="B15" s="6"/>
      <c r="C15" s="6"/>
      <c r="D15" s="6"/>
      <c r="E15" s="6"/>
    </row>
    <row r="16" spans="2:5" s="12" customFormat="1" ht="15">
      <c r="B16" s="6"/>
      <c r="C16" s="6"/>
      <c r="D16" s="6"/>
      <c r="E16" s="6"/>
    </row>
    <row r="17" spans="2:5" s="12" customFormat="1" ht="15">
      <c r="B17" s="6"/>
      <c r="C17" s="6"/>
      <c r="D17" s="6"/>
      <c r="E17" s="6"/>
    </row>
    <row r="18" spans="2:5" s="12" customFormat="1" ht="15">
      <c r="B18" s="6"/>
      <c r="C18" s="6"/>
      <c r="D18" s="6"/>
      <c r="E18" s="6"/>
    </row>
    <row r="19" spans="2:5" s="12" customFormat="1" ht="15">
      <c r="B19" s="6"/>
      <c r="C19" s="6"/>
      <c r="D19" s="6"/>
      <c r="E19" s="6"/>
    </row>
    <row r="20" s="12" customFormat="1" ht="15"/>
    <row r="21" s="12" customFormat="1" ht="15"/>
  </sheetData>
  <sheetProtection sheet="1" objects="1" scenarios="1"/>
  <mergeCells count="49">
    <mergeCell ref="BW3:BY3"/>
    <mergeCell ref="BZ3:CB3"/>
    <mergeCell ref="BZ4:BZ6"/>
    <mergeCell ref="CA4:CA6"/>
    <mergeCell ref="CB4:CB6"/>
    <mergeCell ref="BW4:BW6"/>
    <mergeCell ref="BX4:BX6"/>
    <mergeCell ref="BI5:BN5"/>
    <mergeCell ref="BO5:BO6"/>
    <mergeCell ref="BP5:BU5"/>
    <mergeCell ref="BV5:BV6"/>
    <mergeCell ref="BY4:BY6"/>
    <mergeCell ref="I3:AO3"/>
    <mergeCell ref="J5:J6"/>
    <mergeCell ref="K5:K6"/>
    <mergeCell ref="R5:R6"/>
    <mergeCell ref="AP3:BV3"/>
    <mergeCell ref="AP4:AP6"/>
    <mergeCell ref="AQ4:BF4"/>
    <mergeCell ref="BG4:BV4"/>
    <mergeCell ref="AQ5:AQ6"/>
    <mergeCell ref="AR5:AR6"/>
    <mergeCell ref="AS5:AX5"/>
    <mergeCell ref="AY5:AY6"/>
    <mergeCell ref="AZ5:BE5"/>
    <mergeCell ref="BF5:BF6"/>
    <mergeCell ref="BG5:BG6"/>
    <mergeCell ref="BH5:BH6"/>
    <mergeCell ref="A3:A6"/>
    <mergeCell ref="B3:B6"/>
    <mergeCell ref="C3:C6"/>
    <mergeCell ref="D3:D6"/>
    <mergeCell ref="E3:E6"/>
    <mergeCell ref="F3:H3"/>
    <mergeCell ref="Z4:AO4"/>
    <mergeCell ref="Z5:Z6"/>
    <mergeCell ref="AA5:AA6"/>
    <mergeCell ref="AB5:AG5"/>
    <mergeCell ref="AH5:AH6"/>
    <mergeCell ref="AI5:AN5"/>
    <mergeCell ref="AO5:AO6"/>
    <mergeCell ref="F4:F6"/>
    <mergeCell ref="G4:G6"/>
    <mergeCell ref="H4:H6"/>
    <mergeCell ref="I4:I6"/>
    <mergeCell ref="J4:Y4"/>
    <mergeCell ref="Y5:Y6"/>
    <mergeCell ref="L5:Q5"/>
    <mergeCell ref="S5:X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22"/>
  <sheetViews>
    <sheetView showGridLines="0" zoomScaleSheetLayoutView="100" zoomScalePageLayoutView="0" workbookViewId="0" topLeftCell="A1">
      <selection activeCell="K19" sqref="K19"/>
    </sheetView>
  </sheetViews>
  <sheetFormatPr defaultColWidth="9.140625" defaultRowHeight="15"/>
  <cols>
    <col min="1" max="1" width="4.8515625" style="4" customWidth="1"/>
    <col min="2" max="2" width="21.00390625" style="4" bestFit="1" customWidth="1"/>
    <col min="3" max="3" width="6.00390625" style="4" bestFit="1" customWidth="1"/>
    <col min="4" max="4" width="6.421875" style="4" bestFit="1" customWidth="1"/>
    <col min="5" max="6" width="5.8515625" style="4" bestFit="1" customWidth="1"/>
    <col min="7" max="7" width="6.57421875" style="4" customWidth="1"/>
    <col min="8" max="8" width="8.00390625" style="4" bestFit="1" customWidth="1"/>
    <col min="9" max="9" width="6.00390625" style="4" bestFit="1" customWidth="1"/>
    <col min="10" max="10" width="6.421875" style="4" bestFit="1" customWidth="1"/>
    <col min="11" max="12" width="5.8515625" style="4" bestFit="1" customWidth="1"/>
    <col min="13" max="13" width="6.57421875" style="4" bestFit="1" customWidth="1"/>
    <col min="14" max="14" width="8.00390625" style="4" bestFit="1" customWidth="1"/>
    <col min="15" max="15" width="6.00390625" style="4" bestFit="1" customWidth="1"/>
    <col min="16" max="16" width="6.421875" style="4" bestFit="1" customWidth="1"/>
    <col min="17" max="19" width="5.8515625" style="4" bestFit="1" customWidth="1"/>
    <col min="20" max="20" width="8.57421875" style="4" bestFit="1" customWidth="1"/>
    <col min="21" max="21" width="7.140625" style="4" bestFit="1" customWidth="1"/>
    <col min="22" max="22" width="6.00390625" style="4" bestFit="1" customWidth="1"/>
    <col min="23" max="23" width="6.421875" style="4" bestFit="1" customWidth="1"/>
    <col min="24" max="26" width="5.8515625" style="4" bestFit="1" customWidth="1"/>
    <col min="27" max="27" width="8.57421875" style="4" bestFit="1" customWidth="1"/>
    <col min="28" max="28" width="7.140625" style="4" bestFit="1" customWidth="1"/>
    <col min="29" max="16384" width="9.140625" style="4" customWidth="1"/>
  </cols>
  <sheetData>
    <row r="1" spans="1:28" s="12" customFormat="1" ht="16.5" customHeight="1">
      <c r="A1" s="180" t="str">
        <f>"3.4. ПОКАЗАТЕЛИ ДЕЯТЕЛЬНОСТИ: ОБУЧЕНИЕ, ПОВЫШЕНИЕ КВАЛИФИКАЦИИ ТРЕНЕРОВ И СУДИЙ - СВОДНАЯ ТАБЛИЦА за "&amp;ВВОД!D9</f>
        <v>3.4. ПОКАЗАТЕЛИ ДЕЯТЕЛЬНОСТИ: ОБУЧЕНИЕ, ПОВЫШЕНИЕ КВАЛИФИКАЦИИ ТРЕНЕРОВ И СУДИЙ - СВОДНАЯ ТАБЛИЦА за 2017 год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8" s="12" customFormat="1" ht="15">
      <c r="A2" s="6"/>
      <c r="B2" s="6"/>
      <c r="C2" s="15"/>
      <c r="D2" s="15"/>
      <c r="E2" s="15"/>
      <c r="F2" s="15"/>
      <c r="G2" s="15"/>
      <c r="H2" s="15"/>
    </row>
    <row r="3" spans="1:28" s="2" customFormat="1" ht="39" customHeight="1">
      <c r="A3" s="172" t="s">
        <v>2</v>
      </c>
      <c r="B3" s="172" t="s">
        <v>12</v>
      </c>
      <c r="C3" s="181" t="s">
        <v>229</v>
      </c>
      <c r="D3" s="182"/>
      <c r="E3" s="182"/>
      <c r="F3" s="182"/>
      <c r="G3" s="182"/>
      <c r="H3" s="183"/>
      <c r="I3" s="169" t="s">
        <v>230</v>
      </c>
      <c r="J3" s="169"/>
      <c r="K3" s="169"/>
      <c r="L3" s="169"/>
      <c r="M3" s="169"/>
      <c r="N3" s="169"/>
      <c r="O3" s="174" t="s">
        <v>231</v>
      </c>
      <c r="P3" s="176"/>
      <c r="Q3" s="176"/>
      <c r="R3" s="176"/>
      <c r="S3" s="176"/>
      <c r="T3" s="176"/>
      <c r="U3" s="175"/>
      <c r="V3" s="174" t="s">
        <v>232</v>
      </c>
      <c r="W3" s="176"/>
      <c r="X3" s="176"/>
      <c r="Y3" s="176"/>
      <c r="Z3" s="176"/>
      <c r="AA3" s="176"/>
      <c r="AB3" s="175"/>
    </row>
    <row r="4" spans="1:28" s="2" customFormat="1" ht="27.75" customHeight="1">
      <c r="A4" s="173"/>
      <c r="B4" s="173"/>
      <c r="C4" s="103" t="s">
        <v>60</v>
      </c>
      <c r="D4" s="103" t="s">
        <v>170</v>
      </c>
      <c r="E4" s="103" t="s">
        <v>53</v>
      </c>
      <c r="F4" s="103" t="s">
        <v>54</v>
      </c>
      <c r="G4" s="103" t="s">
        <v>120</v>
      </c>
      <c r="H4" s="103" t="s">
        <v>3</v>
      </c>
      <c r="I4" s="103" t="s">
        <v>60</v>
      </c>
      <c r="J4" s="103" t="s">
        <v>170</v>
      </c>
      <c r="K4" s="103" t="s">
        <v>53</v>
      </c>
      <c r="L4" s="103" t="s">
        <v>54</v>
      </c>
      <c r="M4" s="103" t="s">
        <v>120</v>
      </c>
      <c r="N4" s="103" t="s">
        <v>3</v>
      </c>
      <c r="O4" s="103" t="s">
        <v>60</v>
      </c>
      <c r="P4" s="103" t="s">
        <v>169</v>
      </c>
      <c r="Q4" s="99" t="s">
        <v>53</v>
      </c>
      <c r="R4" s="99" t="s">
        <v>54</v>
      </c>
      <c r="S4" s="99" t="s">
        <v>55</v>
      </c>
      <c r="T4" s="103" t="s">
        <v>116</v>
      </c>
      <c r="U4" s="103" t="s">
        <v>123</v>
      </c>
      <c r="V4" s="103" t="s">
        <v>60</v>
      </c>
      <c r="W4" s="103" t="s">
        <v>169</v>
      </c>
      <c r="X4" s="99" t="s">
        <v>53</v>
      </c>
      <c r="Y4" s="99" t="s">
        <v>54</v>
      </c>
      <c r="Z4" s="99" t="s">
        <v>55</v>
      </c>
      <c r="AA4" s="103" t="s">
        <v>116</v>
      </c>
      <c r="AB4" s="103" t="s">
        <v>123</v>
      </c>
    </row>
    <row r="5" spans="1:28" s="8" customFormat="1" ht="11.25" customHeight="1">
      <c r="A5" s="7">
        <v>1</v>
      </c>
      <c r="B5" s="7">
        <f>A5+1</f>
        <v>2</v>
      </c>
      <c r="C5" s="7">
        <f>B5+1</f>
        <v>3</v>
      </c>
      <c r="D5" s="7">
        <f>C5+1</f>
        <v>4</v>
      </c>
      <c r="E5" s="7">
        <f>D5+1</f>
        <v>5</v>
      </c>
      <c r="F5" s="7">
        <f>E5+1</f>
        <v>6</v>
      </c>
      <c r="G5" s="7">
        <f>F5+1</f>
        <v>7</v>
      </c>
      <c r="H5" s="7">
        <f>G5+1</f>
        <v>8</v>
      </c>
      <c r="I5" s="7">
        <f>H5+1</f>
        <v>9</v>
      </c>
      <c r="J5" s="7">
        <f>I5+1</f>
        <v>10</v>
      </c>
      <c r="K5" s="7">
        <f>J5+1</f>
        <v>11</v>
      </c>
      <c r="L5" s="7">
        <f>K5+1</f>
        <v>12</v>
      </c>
      <c r="M5" s="7">
        <f>L5+1</f>
        <v>13</v>
      </c>
      <c r="N5" s="7">
        <f>M5+1</f>
        <v>14</v>
      </c>
      <c r="O5" s="7">
        <f>N5+1</f>
        <v>15</v>
      </c>
      <c r="P5" s="7">
        <f>O5+1</f>
        <v>16</v>
      </c>
      <c r="Q5" s="7">
        <f>P5+1</f>
        <v>17</v>
      </c>
      <c r="R5" s="7">
        <f>Q5+1</f>
        <v>18</v>
      </c>
      <c r="S5" s="7">
        <f>R5+1</f>
        <v>19</v>
      </c>
      <c r="T5" s="7">
        <f>S5+1</f>
        <v>20</v>
      </c>
      <c r="U5" s="7">
        <f>T5+1</f>
        <v>21</v>
      </c>
      <c r="V5" s="7">
        <f>U5+1</f>
        <v>22</v>
      </c>
      <c r="W5" s="7">
        <f>V5+1</f>
        <v>23</v>
      </c>
      <c r="X5" s="7">
        <f>W5+1</f>
        <v>24</v>
      </c>
      <c r="Y5" s="7">
        <f>X5+1</f>
        <v>25</v>
      </c>
      <c r="Z5" s="7">
        <f>Y5+1</f>
        <v>26</v>
      </c>
      <c r="AA5" s="7">
        <f>Z5+1</f>
        <v>27</v>
      </c>
      <c r="AB5" s="7">
        <f>AA5+1</f>
        <v>28</v>
      </c>
    </row>
    <row r="6" spans="1:28" s="8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">
      <c r="A7" s="9">
        <v>1</v>
      </c>
      <c r="B7" s="101">
        <f>ВВОД!D10</f>
        <v>0</v>
      </c>
      <c r="C7" s="162">
        <f>H7+G7+F7+E7+D7</f>
        <v>0</v>
      </c>
      <c r="D7" s="162">
        <f>ВВОД!D134</f>
        <v>0</v>
      </c>
      <c r="E7" s="162">
        <f>ВВОД!D135</f>
        <v>0</v>
      </c>
      <c r="F7" s="162">
        <f>ВВОД!D136</f>
        <v>0</v>
      </c>
      <c r="G7" s="162">
        <f>ВВОД!D137</f>
        <v>0</v>
      </c>
      <c r="H7" s="162">
        <f>ВВОД!D138</f>
        <v>0</v>
      </c>
      <c r="I7" s="162">
        <f>N7+M7+L7+K7+J7</f>
        <v>0</v>
      </c>
      <c r="J7" s="162">
        <f>ВВОД!D140</f>
        <v>0</v>
      </c>
      <c r="K7" s="162">
        <f>ВВОД!D141</f>
        <v>0</v>
      </c>
      <c r="L7" s="162">
        <f>ВВОД!D142</f>
        <v>0</v>
      </c>
      <c r="M7" s="162">
        <f>ВВОД!D143</f>
        <v>0</v>
      </c>
      <c r="N7" s="162">
        <f>ВВОД!D144</f>
        <v>0</v>
      </c>
      <c r="O7" s="17">
        <f>P7+Q7+R7+S7+T7+U7</f>
        <v>0</v>
      </c>
      <c r="P7" s="162">
        <f>ВВОД!D147</f>
        <v>0</v>
      </c>
      <c r="Q7" s="162">
        <f>ВВОД!D148</f>
        <v>0</v>
      </c>
      <c r="R7" s="162">
        <f>ВВОД!D149</f>
        <v>0</v>
      </c>
      <c r="S7" s="162">
        <f>ВВОД!D150</f>
        <v>0</v>
      </c>
      <c r="T7" s="162">
        <f>ВВОД!D151</f>
        <v>0</v>
      </c>
      <c r="U7" s="162">
        <f>ВВОД!D152</f>
        <v>0</v>
      </c>
      <c r="V7" s="17">
        <f>W7+X7+Y7+Z7+AA7+AB7</f>
        <v>0</v>
      </c>
      <c r="W7" s="162">
        <f>ВВОД!D154</f>
        <v>0</v>
      </c>
      <c r="X7" s="162">
        <f>ВВОД!D155</f>
        <v>0</v>
      </c>
      <c r="Y7" s="162">
        <f>ВВОД!D156</f>
        <v>0</v>
      </c>
      <c r="Z7" s="162">
        <f>ВВОД!D157</f>
        <v>0</v>
      </c>
      <c r="AA7" s="162">
        <f>ВВОД!D158</f>
        <v>0</v>
      </c>
      <c r="AB7" s="162">
        <f>ВВОД!D159</f>
        <v>0</v>
      </c>
    </row>
    <row r="8" spans="1:8" ht="15">
      <c r="A8" s="21"/>
      <c r="B8" s="21"/>
      <c r="C8" s="21"/>
      <c r="D8" s="21"/>
      <c r="E8" s="21"/>
      <c r="F8" s="21"/>
      <c r="G8" s="21"/>
      <c r="H8" s="21"/>
    </row>
    <row r="9" spans="1:8" ht="15">
      <c r="A9" s="12"/>
      <c r="B9" s="6"/>
      <c r="C9" s="12"/>
      <c r="D9" s="12"/>
      <c r="E9" s="12"/>
      <c r="F9" s="12"/>
      <c r="G9" s="12"/>
      <c r="H9" s="12"/>
    </row>
    <row r="10" spans="1:8" ht="15">
      <c r="A10" s="12"/>
      <c r="B10" s="6"/>
      <c r="C10" s="12"/>
      <c r="D10" s="12"/>
      <c r="E10" s="12"/>
      <c r="F10" s="12"/>
      <c r="G10" s="12"/>
      <c r="H10" s="12"/>
    </row>
    <row r="11" spans="1:8" ht="15">
      <c r="A11" s="12"/>
      <c r="B11" s="6"/>
      <c r="C11" s="12"/>
      <c r="D11" s="12"/>
      <c r="E11" s="12"/>
      <c r="F11" s="12"/>
      <c r="G11" s="12"/>
      <c r="H11" s="12"/>
    </row>
    <row r="12" spans="1:8" ht="15">
      <c r="A12" s="12"/>
      <c r="B12" s="6"/>
      <c r="C12" s="12"/>
      <c r="D12" s="12"/>
      <c r="E12" s="12"/>
      <c r="F12" s="12"/>
      <c r="G12" s="12"/>
      <c r="H12" s="12"/>
    </row>
    <row r="13" spans="1:8" ht="15">
      <c r="A13" s="12"/>
      <c r="B13" s="6"/>
      <c r="C13" s="12"/>
      <c r="D13" s="12"/>
      <c r="E13" s="12"/>
      <c r="F13" s="12"/>
      <c r="G13" s="12"/>
      <c r="H13" s="12"/>
    </row>
    <row r="14" spans="1:8" ht="15">
      <c r="A14" s="12"/>
      <c r="B14" s="6"/>
      <c r="C14" s="12"/>
      <c r="D14" s="12"/>
      <c r="E14" s="12"/>
      <c r="F14" s="12"/>
      <c r="G14" s="12"/>
      <c r="H14" s="12"/>
    </row>
    <row r="15" spans="1:8" ht="15">
      <c r="A15" s="12"/>
      <c r="B15" s="6"/>
      <c r="C15" s="12"/>
      <c r="D15" s="12"/>
      <c r="E15" s="12"/>
      <c r="F15" s="12"/>
      <c r="G15" s="12"/>
      <c r="H15" s="12"/>
    </row>
    <row r="16" spans="1:8" ht="15">
      <c r="A16" s="12"/>
      <c r="B16" s="6"/>
      <c r="C16" s="12"/>
      <c r="D16" s="12"/>
      <c r="E16" s="12"/>
      <c r="F16" s="12"/>
      <c r="G16" s="12"/>
      <c r="H16" s="12"/>
    </row>
    <row r="17" spans="1:8" ht="15">
      <c r="A17" s="12"/>
      <c r="B17" s="6"/>
      <c r="C17" s="12"/>
      <c r="D17" s="12"/>
      <c r="E17" s="12"/>
      <c r="F17" s="12"/>
      <c r="G17" s="12"/>
      <c r="H17" s="12"/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5">
      <c r="A22" s="12"/>
      <c r="B22" s="12"/>
      <c r="C22" s="12"/>
      <c r="D22" s="12"/>
      <c r="E22" s="12"/>
      <c r="F22" s="12"/>
      <c r="G22" s="12"/>
      <c r="H22" s="12"/>
    </row>
  </sheetData>
  <sheetProtection sheet="1" objects="1" scenarios="1"/>
  <mergeCells count="7">
    <mergeCell ref="O3:U3"/>
    <mergeCell ref="V3:AB3"/>
    <mergeCell ref="A1:AB1"/>
    <mergeCell ref="A3:A4"/>
    <mergeCell ref="B3:B4"/>
    <mergeCell ref="C3:H3"/>
    <mergeCell ref="I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9"/>
  <sheetViews>
    <sheetView showGridLines="0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5.7109375" style="4" customWidth="1"/>
    <col min="2" max="2" width="18.421875" style="4" bestFit="1" customWidth="1"/>
    <col min="3" max="3" width="11.140625" style="4" bestFit="1" customWidth="1"/>
    <col min="4" max="4" width="6.8515625" style="4" customWidth="1"/>
    <col min="5" max="5" width="10.57421875" style="4" customWidth="1"/>
    <col min="6" max="7" width="8.57421875" style="4" bestFit="1" customWidth="1"/>
    <col min="8" max="8" width="10.57421875" style="4" bestFit="1" customWidth="1"/>
    <col min="9" max="9" width="7.8515625" style="4" bestFit="1" customWidth="1"/>
    <col min="10" max="10" width="6.00390625" style="4" bestFit="1" customWidth="1"/>
    <col min="11" max="11" width="9.8515625" style="4" bestFit="1" customWidth="1"/>
    <col min="12" max="12" width="9.57421875" style="4" bestFit="1" customWidth="1"/>
    <col min="13" max="13" width="7.8515625" style="4" bestFit="1" customWidth="1"/>
    <col min="14" max="14" width="11.140625" style="4" bestFit="1" customWidth="1"/>
    <col min="15" max="15" width="12.140625" style="4" customWidth="1"/>
    <col min="16" max="16384" width="9.140625" style="4" customWidth="1"/>
  </cols>
  <sheetData>
    <row r="1" spans="1:14" s="12" customFormat="1" ht="16.5" customHeight="1">
      <c r="A1" s="16" t="str">
        <f>"4. ЭКОНОМИКА И ФИНАНСЫ - СВОДНАЯ ТАБЛИЦА за "&amp;ВВОД!D9</f>
        <v>4. ЭКОНОМИКА И ФИНАНСЫ - СВОДНАЯ ТАБЛИЦА за 2017 год</v>
      </c>
      <c r="B1" s="79"/>
      <c r="C1" s="79"/>
      <c r="D1" s="79"/>
      <c r="E1" s="78"/>
      <c r="F1" s="78"/>
      <c r="G1" s="78"/>
      <c r="H1" s="80"/>
      <c r="I1" s="78"/>
      <c r="J1" s="78"/>
      <c r="K1" s="78"/>
      <c r="L1" s="78"/>
      <c r="M1" s="78"/>
      <c r="N1" s="78"/>
    </row>
    <row r="2" spans="1:12" s="12" customFormat="1" ht="15">
      <c r="A2" s="18"/>
      <c r="B2" s="18"/>
      <c r="C2" s="18"/>
      <c r="D2" s="18"/>
      <c r="E2" s="20"/>
      <c r="F2" s="20"/>
      <c r="G2" s="20"/>
      <c r="H2" s="19"/>
      <c r="I2" s="20"/>
      <c r="J2" s="20"/>
      <c r="K2" s="20"/>
      <c r="L2" s="20"/>
    </row>
    <row r="3" spans="1:15" s="2" customFormat="1" ht="15" customHeight="1">
      <c r="A3" s="169" t="s">
        <v>2</v>
      </c>
      <c r="B3" s="169" t="s">
        <v>12</v>
      </c>
      <c r="C3" s="169" t="s">
        <v>233</v>
      </c>
      <c r="D3" s="174" t="s">
        <v>234</v>
      </c>
      <c r="E3" s="176"/>
      <c r="F3" s="176"/>
      <c r="G3" s="176"/>
      <c r="H3" s="176"/>
      <c r="I3" s="175"/>
      <c r="J3" s="169" t="s">
        <v>235</v>
      </c>
      <c r="K3" s="169"/>
      <c r="L3" s="169"/>
      <c r="M3" s="169"/>
      <c r="N3" s="169" t="s">
        <v>236</v>
      </c>
      <c r="O3" s="102"/>
    </row>
    <row r="4" spans="1:15" s="2" customFormat="1" ht="30">
      <c r="A4" s="169"/>
      <c r="B4" s="169"/>
      <c r="C4" s="169"/>
      <c r="D4" s="103" t="s">
        <v>60</v>
      </c>
      <c r="E4" s="103" t="s">
        <v>167</v>
      </c>
      <c r="F4" s="103" t="s">
        <v>125</v>
      </c>
      <c r="G4" s="103" t="s">
        <v>126</v>
      </c>
      <c r="H4" s="103" t="s">
        <v>168</v>
      </c>
      <c r="I4" s="103" t="s">
        <v>5</v>
      </c>
      <c r="J4" s="103" t="s">
        <v>60</v>
      </c>
      <c r="K4" s="103" t="s">
        <v>6</v>
      </c>
      <c r="L4" s="103" t="s">
        <v>124</v>
      </c>
      <c r="M4" s="103" t="s">
        <v>5</v>
      </c>
      <c r="N4" s="169"/>
      <c r="O4" s="102"/>
    </row>
    <row r="5" spans="1:15" s="8" customFormat="1" ht="11.25">
      <c r="A5" s="7">
        <v>1</v>
      </c>
      <c r="B5" s="7">
        <f>A5+1</f>
        <v>2</v>
      </c>
      <c r="C5" s="7">
        <f>B5+1</f>
        <v>3</v>
      </c>
      <c r="D5" s="7">
        <f aca="true" t="shared" si="0" ref="D5:N5">C5+1</f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  <c r="K5" s="7">
        <f t="shared" si="0"/>
        <v>11</v>
      </c>
      <c r="L5" s="7">
        <f t="shared" si="0"/>
        <v>12</v>
      </c>
      <c r="M5" s="7">
        <f t="shared" si="0"/>
        <v>13</v>
      </c>
      <c r="N5" s="7">
        <f t="shared" si="0"/>
        <v>14</v>
      </c>
      <c r="O5" s="100"/>
    </row>
    <row r="6" spans="1:15" s="8" customFormat="1" ht="11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0"/>
    </row>
    <row r="7" spans="1:15" ht="15">
      <c r="A7" s="9">
        <v>1</v>
      </c>
      <c r="B7" s="101">
        <f>ВВОД!D10</f>
        <v>0</v>
      </c>
      <c r="C7" s="164">
        <f>ВВОД!D162</f>
        <v>0</v>
      </c>
      <c r="D7" s="164">
        <f>E7+F7+G7+H7+I7</f>
        <v>0</v>
      </c>
      <c r="E7" s="164">
        <f>ВВОД!D164</f>
        <v>0</v>
      </c>
      <c r="F7" s="164">
        <f>ВВОД!D165</f>
        <v>0</v>
      </c>
      <c r="G7" s="164">
        <f>ВВОД!D166</f>
        <v>0</v>
      </c>
      <c r="H7" s="164">
        <f>ВВОД!D167</f>
        <v>0</v>
      </c>
      <c r="I7" s="164">
        <f>ВВОД!D168</f>
        <v>0</v>
      </c>
      <c r="J7" s="164">
        <f>K7+L7+M7</f>
        <v>0</v>
      </c>
      <c r="K7" s="164">
        <f>ВВОД!D170</f>
        <v>0</v>
      </c>
      <c r="L7" s="164">
        <f>ВВОД!D171</f>
        <v>0</v>
      </c>
      <c r="M7" s="164">
        <f>ВВОД!D172</f>
        <v>0</v>
      </c>
      <c r="N7" s="164">
        <f>ВВОД!D173</f>
        <v>0</v>
      </c>
      <c r="O7" s="12"/>
    </row>
    <row r="8" spans="2:15" ht="15">
      <c r="B8" s="21"/>
      <c r="C8" s="21"/>
      <c r="O8" s="12"/>
    </row>
    <row r="9" spans="2:15" ht="15">
      <c r="B9" s="6"/>
      <c r="C9" s="12"/>
      <c r="O9" s="12"/>
    </row>
    <row r="10" spans="2:3" ht="15">
      <c r="B10" s="6"/>
      <c r="C10" s="12"/>
    </row>
    <row r="11" spans="2:3" ht="15">
      <c r="B11" s="6"/>
      <c r="C11" s="12"/>
    </row>
    <row r="12" spans="2:3" ht="15">
      <c r="B12" s="6"/>
      <c r="C12" s="12"/>
    </row>
    <row r="13" spans="2:3" ht="15">
      <c r="B13" s="6"/>
      <c r="C13" s="12"/>
    </row>
    <row r="14" spans="2:3" ht="15">
      <c r="B14" s="6"/>
      <c r="C14" s="12"/>
    </row>
    <row r="15" spans="2:3" ht="15">
      <c r="B15" s="6"/>
      <c r="C15" s="12"/>
    </row>
    <row r="16" spans="2:3" ht="15">
      <c r="B16" s="6"/>
      <c r="C16" s="12"/>
    </row>
    <row r="17" spans="2:3" ht="15">
      <c r="B17" s="6"/>
      <c r="C17" s="12"/>
    </row>
    <row r="18" spans="2:3" ht="15">
      <c r="B18" s="12"/>
      <c r="C18" s="12"/>
    </row>
    <row r="19" spans="2:3" ht="15">
      <c r="B19" s="12"/>
      <c r="C19" s="12"/>
    </row>
  </sheetData>
  <sheetProtection sheet="1" objects="1" scenarios="1"/>
  <mergeCells count="6">
    <mergeCell ref="A3:A4"/>
    <mergeCell ref="B3:B4"/>
    <mergeCell ref="N3:N4"/>
    <mergeCell ref="C3:C4"/>
    <mergeCell ref="D3:I3"/>
    <mergeCell ref="J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Роман</cp:lastModifiedBy>
  <cp:lastPrinted>2018-05-03T06:19:01Z</cp:lastPrinted>
  <dcterms:created xsi:type="dcterms:W3CDTF">2018-03-21T20:54:29Z</dcterms:created>
  <dcterms:modified xsi:type="dcterms:W3CDTF">2018-06-07T12:57:47Z</dcterms:modified>
  <cp:category/>
  <cp:version/>
  <cp:contentType/>
  <cp:contentStatus/>
</cp:coreProperties>
</file>