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<sst xmlns="http://schemas.openxmlformats.org/spreadsheetml/2006/main" count="63" uniqueCount="35">
  <si>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</si>
  <si>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</si>
  <si>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</si>
  <si>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</si>
  <si>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</si>
  <si>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</si>
  <si>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</si>
  <si>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</si>
  <si>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</si>
  <si>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</si>
  <si>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</si>
  <si>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</si>
  <si>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</si>
  <si>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</si>
  <si>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</si>
  <si>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</si>
  <si>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</si>
  <si>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</si>
  <si>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</si>
  <si>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</si>
  <si>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</si>
  <si>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</si>
  <si>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</si>
  <si>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</si>
  <si>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</si>
  <si>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</si>
  <si>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</si>
  <si>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</si>
  <si>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</si>
  <si>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</si>
  <si>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Гришина Дарья Юрьевна</t>
  </si>
  <si>
    <t>1989. 1р</t>
  </si>
  <si>
    <t>Увелка Челябинская обл.</t>
  </si>
  <si>
    <t>Абдурахманов С.А.</t>
  </si>
  <si>
    <t>в.к.  64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</si>
</sst>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35" borderId="32" xfId="42" applyNumberFormat="1" applyFill="1" applyBorder="1" applyAlignment="1" applyProtection="1">
      <alignment horizontal="center" vertical="center" wrapText="1"/>
      <protection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5" fillId="35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0" fillId="38" borderId="32" xfId="42" applyFont="1" applyFill="1" applyBorder="1" applyAlignment="1" applyProtection="1">
      <alignment horizontal="center" vertical="center" wrapText="1"/>
      <protection/>
    </xf>
    <xf numFmtId="0" fontId="10" fillId="38" borderId="58" xfId="42" applyFont="1" applyFill="1" applyBorder="1" applyAlignment="1" applyProtection="1">
      <alignment horizontal="center" vertical="center" wrapText="1"/>
      <protection/>
    </xf>
    <xf numFmtId="0" fontId="10" fillId="38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9" borderId="32" xfId="42" applyFont="1" applyFill="1" applyBorder="1" applyAlignment="1" applyProtection="1">
      <alignment horizontal="center" vertical="center"/>
      <protection/>
    </xf>
    <xf numFmtId="0" fontId="19" fillId="39" borderId="58" xfId="42" applyFont="1" applyFill="1" applyBorder="1" applyAlignment="1" applyProtection="1">
      <alignment horizontal="center" vertical="center"/>
      <protection/>
    </xf>
    <xf numFmtId="0" fontId="19" fillId="39" borderId="33" xfId="4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/>
    </xf>
    <xf numFmtId="0" fontId="8" fillId="0" borderId="3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Уральского Федерального округа по борьбе самбо среди женщин 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6.421875" style="0" customWidth="1"/>
    <col min="2" max="2" width="16.00390625" style="0" customWidth="1"/>
    <col min="4" max="4" width="12.140625" style="0" customWidth="1"/>
  </cols>
  <sheetData>
    <row r="1" spans="1:10" ht="27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>
      <c r="A2" s="143" t="s">
        <v>21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6" ht="34.5" customHeight="1" thickBot="1">
      <c r="A3" s="36"/>
      <c r="B3" s="140" t="str">
        <f>HYPERLINK('[1]реквизиты'!$A$2)</f>
        <v>Чемпионат Уральского Федерального округа по борьбе самбо среди женщин </v>
      </c>
      <c r="C3" s="141"/>
      <c r="D3" s="141"/>
      <c r="E3" s="141"/>
      <c r="F3" s="141"/>
      <c r="G3" s="141"/>
      <c r="H3" s="141"/>
      <c r="I3" s="142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7"/>
      <c r="C4" s="107"/>
      <c r="D4" s="107"/>
      <c r="E4" s="107"/>
      <c r="F4" s="107"/>
      <c r="G4" s="107"/>
      <c r="H4" s="107"/>
      <c r="I4" s="107"/>
      <c r="J4" s="107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64" t="str">
        <f>HYPERLINK('пр.взвешивания'!D3)</f>
        <v>в.к.  64 кг.</v>
      </c>
      <c r="J5" s="65"/>
    </row>
    <row r="6" spans="1:10" ht="13.5" thickBot="1">
      <c r="A6" s="108" t="s">
        <v>0</v>
      </c>
      <c r="B6" s="108" t="s">
        <v>6</v>
      </c>
      <c r="C6" s="108" t="s">
        <v>7</v>
      </c>
      <c r="D6" s="108" t="s">
        <v>8</v>
      </c>
      <c r="E6" s="114" t="s">
        <v>9</v>
      </c>
      <c r="F6" s="115"/>
      <c r="G6" s="115"/>
      <c r="H6" s="116"/>
      <c r="I6" s="144" t="s">
        <v>10</v>
      </c>
      <c r="J6" s="108" t="s">
        <v>11</v>
      </c>
    </row>
    <row r="7" spans="1:10" ht="13.5" thickBot="1">
      <c r="A7" s="109"/>
      <c r="B7" s="109"/>
      <c r="C7" s="109"/>
      <c r="D7" s="113"/>
      <c r="E7" s="4">
        <v>1</v>
      </c>
      <c r="F7" s="5">
        <v>2</v>
      </c>
      <c r="G7" s="5">
        <v>3</v>
      </c>
      <c r="H7" s="15">
        <v>4</v>
      </c>
      <c r="I7" s="145"/>
      <c r="J7" s="109"/>
    </row>
    <row r="8" spans="1:10" ht="12.75">
      <c r="A8" s="110">
        <v>1</v>
      </c>
      <c r="B8" s="111" t="str">
        <f>VLOOKUP(A8,'пр.взвешивания'!B6:E13,2,FALSE)</f>
        <v>Гришина Дарья Юрьевна</v>
      </c>
      <c r="C8" s="126" t="str">
        <f>VLOOKUP(A8,'пр.взвешивания'!B6:E13,3,FALSE)</f>
        <v>1989. 1р</v>
      </c>
      <c r="D8" s="128" t="str">
        <f>VLOOKUP(A8,'пр.взвешивания'!B6:E13,4,FALSE)</f>
        <v>Увелка Челябинская обл.</v>
      </c>
      <c r="E8" s="27"/>
      <c r="F8" s="30"/>
      <c r="G8" s="28"/>
      <c r="H8" s="42"/>
      <c r="I8" s="122">
        <f>SUM(E8:H8)</f>
        <v>0</v>
      </c>
      <c r="J8" s="146">
        <v>1</v>
      </c>
    </row>
    <row r="9" spans="1:10" ht="12.75">
      <c r="A9" s="90"/>
      <c r="B9" s="112"/>
      <c r="C9" s="127"/>
      <c r="D9" s="129"/>
      <c r="E9" s="17"/>
      <c r="F9" s="53"/>
      <c r="G9" s="54"/>
      <c r="H9" s="53"/>
      <c r="I9" s="121"/>
      <c r="J9" s="118"/>
    </row>
    <row r="10" spans="1:10" ht="12.75">
      <c r="A10" s="90">
        <v>2</v>
      </c>
      <c r="B10" s="103"/>
      <c r="C10" s="105"/>
      <c r="D10" s="119"/>
      <c r="E10" s="18"/>
      <c r="F10" s="31"/>
      <c r="G10" s="19"/>
      <c r="H10" s="43"/>
      <c r="I10" s="121">
        <f>SUM(E10:H10)</f>
        <v>0</v>
      </c>
      <c r="J10" s="117"/>
    </row>
    <row r="11" spans="1:10" ht="12.75">
      <c r="A11" s="90"/>
      <c r="B11" s="104"/>
      <c r="C11" s="106"/>
      <c r="D11" s="120"/>
      <c r="E11" s="55"/>
      <c r="F11" s="56"/>
      <c r="G11" s="54"/>
      <c r="H11" s="57"/>
      <c r="I11" s="121"/>
      <c r="J11" s="118"/>
    </row>
    <row r="12" spans="1:10" ht="12.75">
      <c r="A12" s="90">
        <v>3</v>
      </c>
      <c r="B12" s="103"/>
      <c r="C12" s="105"/>
      <c r="D12" s="119"/>
      <c r="E12" s="18"/>
      <c r="F12" s="32"/>
      <c r="G12" s="20"/>
      <c r="H12" s="43"/>
      <c r="I12" s="121">
        <f>SUM(E12:H12)</f>
        <v>0</v>
      </c>
      <c r="J12" s="74"/>
    </row>
    <row r="13" spans="1:10" ht="12.75">
      <c r="A13" s="90"/>
      <c r="B13" s="104"/>
      <c r="C13" s="106"/>
      <c r="D13" s="120"/>
      <c r="E13" s="55"/>
      <c r="F13" s="58"/>
      <c r="G13" s="59"/>
      <c r="H13" s="57"/>
      <c r="I13" s="121"/>
      <c r="J13" s="74"/>
    </row>
    <row r="14" spans="1:10" ht="13.5" customHeight="1">
      <c r="A14" s="90">
        <v>4</v>
      </c>
      <c r="B14" s="92"/>
      <c r="C14" s="94"/>
      <c r="D14" s="96"/>
      <c r="E14" s="18"/>
      <c r="F14" s="29"/>
      <c r="G14" s="19"/>
      <c r="H14" s="44"/>
      <c r="I14" s="121">
        <f>SUM(E14:H14)</f>
        <v>0</v>
      </c>
      <c r="J14" s="74"/>
    </row>
    <row r="15" spans="1:10" ht="15.75" customHeight="1" thickBot="1">
      <c r="A15" s="91"/>
      <c r="B15" s="93"/>
      <c r="C15" s="95"/>
      <c r="D15" s="97"/>
      <c r="E15" s="60"/>
      <c r="F15" s="61"/>
      <c r="G15" s="62"/>
      <c r="H15" s="45"/>
      <c r="I15" s="123"/>
      <c r="J15" s="75"/>
    </row>
    <row r="19" spans="1:10" ht="21" customHeight="1">
      <c r="A19" s="143" t="s">
        <v>22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01" t="s">
        <v>11</v>
      </c>
      <c r="B21" s="77" t="s">
        <v>1</v>
      </c>
      <c r="C21" s="81" t="s">
        <v>2</v>
      </c>
      <c r="D21" s="82"/>
      <c r="E21" s="82" t="s">
        <v>3</v>
      </c>
      <c r="F21" s="82"/>
      <c r="G21" s="82" t="s">
        <v>4</v>
      </c>
      <c r="H21" s="133" t="s">
        <v>5</v>
      </c>
      <c r="I21" s="134"/>
      <c r="J21" s="135"/>
    </row>
    <row r="22" spans="1:10" ht="13.5" thickBot="1">
      <c r="A22" s="102"/>
      <c r="B22" s="78"/>
      <c r="C22" s="83"/>
      <c r="D22" s="84"/>
      <c r="E22" s="84"/>
      <c r="F22" s="84"/>
      <c r="G22" s="84"/>
      <c r="H22" s="136"/>
      <c r="I22" s="137"/>
      <c r="J22" s="138"/>
    </row>
    <row r="23" spans="1:11" ht="12" customHeight="1">
      <c r="A23" s="98">
        <v>1</v>
      </c>
      <c r="B23" s="100" t="str">
        <f>VLOOKUP(K23,'пр.взвешивания'!B6:G13,2,FALSE)</f>
        <v>Гришина Дарья Юрьевна</v>
      </c>
      <c r="C23" s="130" t="str">
        <f>VLOOKUP(K23,'пр.взвешивания'!B6:G13,3,FALSE)</f>
        <v>1989. 1р</v>
      </c>
      <c r="D23" s="131"/>
      <c r="E23" s="131" t="str">
        <f>VLOOKUP(K23,'пр.взвешивания'!B6:G13,4,FALSE)</f>
        <v>Увелка Челябинская обл.</v>
      </c>
      <c r="F23" s="131"/>
      <c r="G23" s="132">
        <f>VLOOKUP(K23,'пр.взвешивания'!B6:G13,5,FALSE)</f>
        <v>0</v>
      </c>
      <c r="H23" s="124" t="str">
        <f>VLOOKUP(K23,'пр.взвешивания'!B6:G13,6,FALSE)</f>
        <v>Абдурахманов С.А.</v>
      </c>
      <c r="I23" s="124"/>
      <c r="J23" s="125"/>
      <c r="K23" s="63">
        <v>1</v>
      </c>
    </row>
    <row r="24" spans="1:11" ht="12" customHeight="1">
      <c r="A24" s="99"/>
      <c r="B24" s="79"/>
      <c r="C24" s="80"/>
      <c r="D24" s="66"/>
      <c r="E24" s="66"/>
      <c r="F24" s="66"/>
      <c r="G24" s="68"/>
      <c r="H24" s="70"/>
      <c r="I24" s="70"/>
      <c r="J24" s="71"/>
      <c r="K24" s="63"/>
    </row>
    <row r="25" spans="1:11" ht="12" customHeight="1">
      <c r="A25" s="76">
        <v>2</v>
      </c>
      <c r="B25" s="79"/>
      <c r="C25" s="80"/>
      <c r="D25" s="66"/>
      <c r="E25" s="66"/>
      <c r="F25" s="66"/>
      <c r="G25" s="68"/>
      <c r="H25" s="70"/>
      <c r="I25" s="70"/>
      <c r="J25" s="71"/>
      <c r="K25" s="63">
        <v>0</v>
      </c>
    </row>
    <row r="26" spans="1:11" ht="12" customHeight="1">
      <c r="A26" s="76"/>
      <c r="B26" s="79"/>
      <c r="C26" s="80"/>
      <c r="D26" s="66"/>
      <c r="E26" s="66"/>
      <c r="F26" s="66"/>
      <c r="G26" s="68"/>
      <c r="H26" s="70"/>
      <c r="I26" s="70"/>
      <c r="J26" s="71"/>
      <c r="K26" s="63"/>
    </row>
    <row r="27" spans="1:11" ht="12" customHeight="1">
      <c r="A27" s="85">
        <v>3</v>
      </c>
      <c r="B27" s="79"/>
      <c r="C27" s="80"/>
      <c r="D27" s="66"/>
      <c r="E27" s="66"/>
      <c r="F27" s="66"/>
      <c r="G27" s="68"/>
      <c r="H27" s="70"/>
      <c r="I27" s="70"/>
      <c r="J27" s="71"/>
      <c r="K27" s="63">
        <v>0</v>
      </c>
    </row>
    <row r="28" spans="1:11" ht="12" customHeight="1">
      <c r="A28" s="85"/>
      <c r="B28" s="79"/>
      <c r="C28" s="80"/>
      <c r="D28" s="66"/>
      <c r="E28" s="66"/>
      <c r="F28" s="66"/>
      <c r="G28" s="68"/>
      <c r="H28" s="70"/>
      <c r="I28" s="70"/>
      <c r="J28" s="71"/>
      <c r="K28" s="63"/>
    </row>
    <row r="29" spans="1:11" ht="12" customHeight="1">
      <c r="A29" s="87">
        <v>4</v>
      </c>
      <c r="B29" s="79"/>
      <c r="C29" s="80"/>
      <c r="D29" s="66"/>
      <c r="E29" s="66"/>
      <c r="F29" s="66"/>
      <c r="G29" s="68"/>
      <c r="H29" s="70"/>
      <c r="I29" s="70"/>
      <c r="J29" s="71"/>
      <c r="K29" s="63">
        <v>0</v>
      </c>
    </row>
    <row r="30" spans="1:11" ht="12" customHeight="1" thickBot="1">
      <c r="A30" s="88"/>
      <c r="B30" s="89"/>
      <c r="C30" s="86"/>
      <c r="D30" s="67"/>
      <c r="E30" s="67"/>
      <c r="F30" s="67"/>
      <c r="G30" s="69"/>
      <c r="H30" s="72"/>
      <c r="I30" s="72"/>
      <c r="J30" s="73"/>
      <c r="K30" s="63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H25:J26"/>
    <mergeCell ref="H27:J28"/>
    <mergeCell ref="E27:F28"/>
    <mergeCell ref="G21:G22"/>
    <mergeCell ref="G25:G26"/>
    <mergeCell ref="G23:G24"/>
    <mergeCell ref="H21:J22"/>
    <mergeCell ref="E25:F26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25:A26"/>
    <mergeCell ref="B21:B22"/>
    <mergeCell ref="B25:B26"/>
    <mergeCell ref="C27:D28"/>
    <mergeCell ref="C25:D26"/>
    <mergeCell ref="C21:D22"/>
    <mergeCell ref="B27:B28"/>
    <mergeCell ref="A27:A28"/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63" t="str">
        <f>'[1]реквизиты'!$A$2</f>
        <v>Первенство Уральского Федерального округа по борьбе самбо среди женщин и девушек</v>
      </c>
      <c r="B1" s="164"/>
      <c r="C1" s="164"/>
      <c r="D1" s="164"/>
      <c r="E1" s="164"/>
      <c r="F1" s="164"/>
      <c r="G1" s="164"/>
      <c r="H1" s="165"/>
    </row>
    <row r="2" spans="1:8" ht="12.75">
      <c r="A2" s="166" t="str">
        <f>'[1]реквизиты'!$A$3</f>
        <v>1-4 декабря 2011 года     г.Курган    </v>
      </c>
      <c r="B2" s="166"/>
      <c r="C2" s="166"/>
      <c r="D2" s="166"/>
      <c r="E2" s="166"/>
      <c r="F2" s="166"/>
      <c r="G2" s="166"/>
      <c r="H2" s="166"/>
    </row>
    <row r="3" spans="1:8" ht="18.75" thickBot="1">
      <c r="A3" s="167" t="s">
        <v>24</v>
      </c>
      <c r="B3" s="167"/>
      <c r="C3" s="167"/>
      <c r="D3" s="167"/>
      <c r="E3" s="167"/>
      <c r="F3" s="167"/>
      <c r="G3" s="167"/>
      <c r="H3" s="167"/>
    </row>
    <row r="4" spans="2:8" ht="18.75" thickBot="1">
      <c r="B4" s="46"/>
      <c r="C4" s="47"/>
      <c r="D4" s="168" t="str">
        <f>'пр.взвешивания'!D3</f>
        <v>в.к.  64 кг.</v>
      </c>
      <c r="E4" s="169"/>
      <c r="F4" s="170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60" t="s">
        <v>25</v>
      </c>
      <c r="B6" s="156" t="e">
        <f>VLOOKUP(J6,'пр.взвешивания'!B6:G71,2,FALSE)</f>
        <v>#N/A</v>
      </c>
      <c r="C6" s="156"/>
      <c r="D6" s="156"/>
      <c r="E6" s="156"/>
      <c r="F6" s="156"/>
      <c r="G6" s="156"/>
      <c r="H6" s="149" t="e">
        <f>VLOOKUP(J6,'пр.взвешивания'!B6:G71,3,FALSE)</f>
        <v>#N/A</v>
      </c>
      <c r="I6" s="47"/>
      <c r="J6" s="48">
        <v>0</v>
      </c>
    </row>
    <row r="7" spans="1:10" ht="18">
      <c r="A7" s="161"/>
      <c r="B7" s="157"/>
      <c r="C7" s="157"/>
      <c r="D7" s="157"/>
      <c r="E7" s="157"/>
      <c r="F7" s="157"/>
      <c r="G7" s="157"/>
      <c r="H7" s="158"/>
      <c r="I7" s="47"/>
      <c r="J7" s="48"/>
    </row>
    <row r="8" spans="1:10" ht="18">
      <c r="A8" s="161"/>
      <c r="B8" s="159" t="e">
        <f>VLOOKUP(J6,'пр.взвешивания'!B6:G71,4,FALSE)</f>
        <v>#N/A</v>
      </c>
      <c r="C8" s="159"/>
      <c r="D8" s="159"/>
      <c r="E8" s="159"/>
      <c r="F8" s="159"/>
      <c r="G8" s="159"/>
      <c r="H8" s="158"/>
      <c r="I8" s="47"/>
      <c r="J8" s="48"/>
    </row>
    <row r="9" spans="1:10" ht="18.75" thickBot="1">
      <c r="A9" s="162"/>
      <c r="B9" s="151"/>
      <c r="C9" s="151"/>
      <c r="D9" s="151"/>
      <c r="E9" s="151"/>
      <c r="F9" s="151"/>
      <c r="G9" s="151"/>
      <c r="H9" s="152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71" t="s">
        <v>26</v>
      </c>
      <c r="B11" s="156" t="e">
        <f>VLOOKUP(J11,'пр.взвешивания'!B1:G76,2,FALSE)</f>
        <v>#N/A</v>
      </c>
      <c r="C11" s="156"/>
      <c r="D11" s="156"/>
      <c r="E11" s="156"/>
      <c r="F11" s="156"/>
      <c r="G11" s="156"/>
      <c r="H11" s="149" t="e">
        <f>VLOOKUP(J11,'пр.взвешивания'!B1:G76,3,FALSE)</f>
        <v>#N/A</v>
      </c>
      <c r="I11" s="47"/>
      <c r="J11" s="48">
        <v>0</v>
      </c>
    </row>
    <row r="12" spans="1:10" ht="18" customHeight="1">
      <c r="A12" s="172"/>
      <c r="B12" s="157"/>
      <c r="C12" s="157"/>
      <c r="D12" s="157"/>
      <c r="E12" s="157"/>
      <c r="F12" s="157"/>
      <c r="G12" s="157"/>
      <c r="H12" s="158"/>
      <c r="I12" s="47"/>
      <c r="J12" s="48"/>
    </row>
    <row r="13" spans="1:10" ht="18">
      <c r="A13" s="172"/>
      <c r="B13" s="159" t="e">
        <f>VLOOKUP(J11,'пр.взвешивания'!B1:G76,4,FALSE)</f>
        <v>#N/A</v>
      </c>
      <c r="C13" s="159"/>
      <c r="D13" s="159"/>
      <c r="E13" s="159"/>
      <c r="F13" s="159"/>
      <c r="G13" s="159"/>
      <c r="H13" s="158"/>
      <c r="I13" s="47"/>
      <c r="J13" s="48"/>
    </row>
    <row r="14" spans="1:10" ht="18.75" thickBot="1">
      <c r="A14" s="173"/>
      <c r="B14" s="151"/>
      <c r="C14" s="151"/>
      <c r="D14" s="151"/>
      <c r="E14" s="151"/>
      <c r="F14" s="151"/>
      <c r="G14" s="151"/>
      <c r="H14" s="152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53" t="s">
        <v>27</v>
      </c>
      <c r="B16" s="156" t="e">
        <f>VLOOKUP(J16,'пр.взвешивания'!B6:G81,2,FALSE)</f>
        <v>#N/A</v>
      </c>
      <c r="C16" s="156"/>
      <c r="D16" s="156"/>
      <c r="E16" s="156"/>
      <c r="F16" s="156"/>
      <c r="G16" s="156"/>
      <c r="H16" s="149" t="e">
        <f>VLOOKUP(J16,'пр.взвешивания'!B6:G81,3,FALSE)</f>
        <v>#N/A</v>
      </c>
      <c r="I16" s="47"/>
      <c r="J16" s="48">
        <v>0</v>
      </c>
    </row>
    <row r="17" spans="1:10" ht="18" customHeight="1">
      <c r="A17" s="154"/>
      <c r="B17" s="157"/>
      <c r="C17" s="157"/>
      <c r="D17" s="157"/>
      <c r="E17" s="157"/>
      <c r="F17" s="157"/>
      <c r="G17" s="157"/>
      <c r="H17" s="158"/>
      <c r="I17" s="47"/>
      <c r="J17" s="48"/>
    </row>
    <row r="18" spans="1:10" ht="18">
      <c r="A18" s="154"/>
      <c r="B18" s="159" t="e">
        <f>VLOOKUP(J16,'пр.взвешивания'!B6:G81,4,FALSE)</f>
        <v>#N/A</v>
      </c>
      <c r="C18" s="159"/>
      <c r="D18" s="159"/>
      <c r="E18" s="159"/>
      <c r="F18" s="159"/>
      <c r="G18" s="159"/>
      <c r="H18" s="158"/>
      <c r="I18" s="47"/>
      <c r="J18" s="48"/>
    </row>
    <row r="19" spans="1:10" ht="18.75" thickBot="1">
      <c r="A19" s="155"/>
      <c r="B19" s="151"/>
      <c r="C19" s="151"/>
      <c r="D19" s="151"/>
      <c r="E19" s="151"/>
      <c r="F19" s="151"/>
      <c r="G19" s="151"/>
      <c r="H19" s="152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53" t="s">
        <v>27</v>
      </c>
      <c r="B21" s="156" t="e">
        <f>VLOOKUP(J21,'пр.взвешивания'!B1:G86,2,FALSE)</f>
        <v>#N/A</v>
      </c>
      <c r="C21" s="156"/>
      <c r="D21" s="156"/>
      <c r="E21" s="156"/>
      <c r="F21" s="156"/>
      <c r="G21" s="156"/>
      <c r="H21" s="149" t="e">
        <f>VLOOKUP(J21,'пр.взвешивания'!B1:G86,3,FALSE)</f>
        <v>#N/A</v>
      </c>
      <c r="I21" s="47"/>
      <c r="J21" s="48">
        <v>0</v>
      </c>
    </row>
    <row r="22" spans="1:10" ht="18" customHeight="1">
      <c r="A22" s="154"/>
      <c r="B22" s="157"/>
      <c r="C22" s="157"/>
      <c r="D22" s="157"/>
      <c r="E22" s="157"/>
      <c r="F22" s="157"/>
      <c r="G22" s="157"/>
      <c r="H22" s="158"/>
      <c r="I22" s="47"/>
      <c r="J22" s="48"/>
    </row>
    <row r="23" spans="1:9" ht="18">
      <c r="A23" s="154"/>
      <c r="B23" s="159" t="e">
        <f>VLOOKUP(J21,'пр.взвешивания'!B1:G86,4,FALSE)</f>
        <v>#N/A</v>
      </c>
      <c r="C23" s="159"/>
      <c r="D23" s="159"/>
      <c r="E23" s="159"/>
      <c r="F23" s="159"/>
      <c r="G23" s="159"/>
      <c r="H23" s="158"/>
      <c r="I23" s="47"/>
    </row>
    <row r="24" spans="1:9" ht="18.75" thickBot="1">
      <c r="A24" s="155"/>
      <c r="B24" s="151"/>
      <c r="C24" s="151"/>
      <c r="D24" s="151"/>
      <c r="E24" s="151"/>
      <c r="F24" s="151"/>
      <c r="G24" s="151"/>
      <c r="H24" s="152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47" t="str">
        <f>VLOOKUP(J28,'пр.взвешивания'!B6:G71,6,FALSE)</f>
        <v>Абдурахманов С.А.</v>
      </c>
      <c r="B28" s="148"/>
      <c r="C28" s="148"/>
      <c r="D28" s="148"/>
      <c r="E28" s="148"/>
      <c r="F28" s="148"/>
      <c r="G28" s="148"/>
      <c r="H28" s="149"/>
      <c r="J28">
        <v>1</v>
      </c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0" t="s">
        <v>16</v>
      </c>
      <c r="B1" s="200"/>
      <c r="C1" s="200"/>
      <c r="D1" s="200"/>
      <c r="E1" s="200"/>
      <c r="F1" s="200"/>
      <c r="G1" s="200"/>
      <c r="H1" s="200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64 кг.</v>
      </c>
      <c r="F2" s="16"/>
      <c r="G2" s="16"/>
      <c r="H2" s="16"/>
    </row>
    <row r="3" spans="1:8" ht="12.75">
      <c r="A3" s="196" t="s">
        <v>0</v>
      </c>
      <c r="B3" s="196" t="s">
        <v>6</v>
      </c>
      <c r="C3" s="196" t="s">
        <v>7</v>
      </c>
      <c r="D3" s="196" t="s">
        <v>8</v>
      </c>
      <c r="E3" s="196" t="s">
        <v>12</v>
      </c>
      <c r="F3" s="196" t="s">
        <v>18</v>
      </c>
      <c r="G3" s="196" t="s">
        <v>13</v>
      </c>
      <c r="H3" s="196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99">
        <v>1</v>
      </c>
      <c r="B5" s="193" t="str">
        <f>HYPERLINK('пр.взвешивания'!C6)</f>
        <v>Гришина Дарья Юрьевна</v>
      </c>
      <c r="C5" s="193" t="str">
        <f>HYPERLINK('пр.взвешивания'!D6)</f>
        <v>1989. 1р</v>
      </c>
      <c r="D5" s="193" t="str">
        <f>HYPERLINK('пр.взвешивания'!E6)</f>
        <v>Увелка Челябинская обл.</v>
      </c>
      <c r="E5" s="194"/>
      <c r="F5" s="195"/>
      <c r="G5" s="189"/>
      <c r="H5" s="175"/>
    </row>
    <row r="6" spans="1:8" ht="12.75">
      <c r="A6" s="199"/>
      <c r="B6" s="177"/>
      <c r="C6" s="177"/>
      <c r="D6" s="177"/>
      <c r="E6" s="194"/>
      <c r="F6" s="194"/>
      <c r="G6" s="182"/>
      <c r="H6" s="190"/>
    </row>
    <row r="7" spans="1:8" ht="12.75">
      <c r="A7" s="175">
        <v>2</v>
      </c>
      <c r="B7" s="176">
        <f>HYPERLINK('пр.взвешивания'!C8)</f>
      </c>
      <c r="C7" s="176">
        <f>HYPERLINK('пр.взвешивания'!D8)</f>
      </c>
      <c r="D7" s="176">
        <f>HYPERLINK('пр.взвешивания'!E8)</f>
      </c>
      <c r="E7" s="84"/>
      <c r="F7" s="84"/>
      <c r="G7" s="175"/>
      <c r="H7" s="175"/>
    </row>
    <row r="8" spans="1:8" ht="13.5" thickBot="1">
      <c r="A8" s="198"/>
      <c r="B8" s="187"/>
      <c r="C8" s="187"/>
      <c r="D8" s="187"/>
      <c r="E8" s="197"/>
      <c r="F8" s="197"/>
      <c r="G8" s="186"/>
      <c r="H8" s="186"/>
    </row>
    <row r="9" spans="1:8" ht="12.75">
      <c r="A9" s="190">
        <v>4</v>
      </c>
      <c r="B9" s="185">
        <f>HYPERLINK('пр.взвешивания'!C12)</f>
      </c>
      <c r="C9" s="185">
        <f>HYPERLINK('пр.взвешивания'!D12)</f>
      </c>
      <c r="D9" s="185">
        <f>HYPERLINK('пр.взвешивания'!E12)</f>
      </c>
      <c r="E9" s="194"/>
      <c r="F9" s="195"/>
      <c r="G9" s="181"/>
      <c r="H9" s="183"/>
    </row>
    <row r="10" spans="1:8" ht="12.75">
      <c r="A10" s="196"/>
      <c r="B10" s="177"/>
      <c r="C10" s="177"/>
      <c r="D10" s="177"/>
      <c r="E10" s="194"/>
      <c r="F10" s="194"/>
      <c r="G10" s="182"/>
      <c r="H10" s="174"/>
    </row>
    <row r="11" spans="1:8" ht="12.75">
      <c r="A11" s="175">
        <v>3</v>
      </c>
      <c r="B11" s="176">
        <f>HYPERLINK('пр.взвешивания'!C10)</f>
      </c>
      <c r="C11" s="176">
        <f>HYPERLINK('пр.взвешивания'!D10)</f>
      </c>
      <c r="D11" s="176">
        <f>HYPERLINK('пр.взвешивания'!E10)</f>
      </c>
      <c r="E11" s="84"/>
      <c r="F11" s="84"/>
      <c r="G11" s="175"/>
      <c r="H11" s="175"/>
    </row>
    <row r="12" spans="1:8" ht="12.75">
      <c r="A12" s="190"/>
      <c r="B12" s="177"/>
      <c r="C12" s="177"/>
      <c r="D12" s="177"/>
      <c r="E12" s="179"/>
      <c r="F12" s="179"/>
      <c r="G12" s="174"/>
      <c r="H12" s="174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64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74"/>
      <c r="B15" s="174"/>
      <c r="C15" s="174"/>
      <c r="D15" s="174"/>
      <c r="E15" s="174"/>
      <c r="F15" s="174"/>
      <c r="G15" s="174"/>
      <c r="H15" s="174"/>
    </row>
    <row r="16" spans="1:8" ht="12.75" customHeight="1">
      <c r="A16" s="191">
        <v>1</v>
      </c>
      <c r="B16" s="193" t="str">
        <f>HYPERLINK('пр.взвешивания'!C6)</f>
        <v>Гришина Дарья Юрьевна</v>
      </c>
      <c r="C16" s="193" t="str">
        <f>HYPERLINK('пр.взвешивания'!D6)</f>
        <v>1989. 1р</v>
      </c>
      <c r="D16" s="193" t="str">
        <f>HYPERLINK('пр.взвешивания'!E6)</f>
        <v>Увелка Челябинская обл.</v>
      </c>
      <c r="E16" s="84"/>
      <c r="F16" s="188"/>
      <c r="G16" s="189"/>
      <c r="H16" s="175"/>
    </row>
    <row r="17" spans="1:8" ht="12.75">
      <c r="A17" s="192"/>
      <c r="B17" s="177"/>
      <c r="C17" s="177"/>
      <c r="D17" s="177"/>
      <c r="E17" s="179"/>
      <c r="F17" s="174"/>
      <c r="G17" s="182"/>
      <c r="H17" s="190"/>
    </row>
    <row r="18" spans="1:8" ht="12.75" customHeight="1">
      <c r="A18" s="175">
        <v>3</v>
      </c>
      <c r="B18" s="176">
        <f>HYPERLINK('пр.взвешивания'!C10)</f>
      </c>
      <c r="C18" s="176">
        <f>HYPERLINK('пр.взвешивания'!D10)</f>
      </c>
      <c r="D18" s="176">
        <f>HYPERLINK('пр.взвешивания'!E10)</f>
      </c>
      <c r="E18" s="84"/>
      <c r="F18" s="84"/>
      <c r="G18" s="175"/>
      <c r="H18" s="175"/>
    </row>
    <row r="19" spans="1:8" ht="13.5" thickBot="1">
      <c r="A19" s="186"/>
      <c r="B19" s="187"/>
      <c r="C19" s="187"/>
      <c r="D19" s="187"/>
      <c r="E19" s="186"/>
      <c r="F19" s="186"/>
      <c r="G19" s="186"/>
      <c r="H19" s="186"/>
    </row>
    <row r="20" spans="1:8" ht="12.75" customHeight="1">
      <c r="A20" s="184">
        <v>2</v>
      </c>
      <c r="B20" s="185">
        <f>HYPERLINK('пр.взвешивания'!C8)</f>
      </c>
      <c r="C20" s="185">
        <f>HYPERLINK('пр.взвешивания'!D8)</f>
      </c>
      <c r="D20" s="185">
        <f>HYPERLINK('пр.взвешивания'!E8)</f>
      </c>
      <c r="E20" s="178"/>
      <c r="F20" s="180"/>
      <c r="G20" s="181"/>
      <c r="H20" s="183"/>
    </row>
    <row r="21" spans="1:8" ht="12.75">
      <c r="A21" s="174"/>
      <c r="B21" s="177"/>
      <c r="C21" s="177"/>
      <c r="D21" s="177"/>
      <c r="E21" s="179"/>
      <c r="F21" s="174"/>
      <c r="G21" s="182"/>
      <c r="H21" s="174"/>
    </row>
    <row r="22" spans="1:8" ht="12.75" customHeight="1">
      <c r="A22" s="175">
        <v>4</v>
      </c>
      <c r="B22" s="176">
        <f>HYPERLINK('пр.взвешивания'!C12)</f>
      </c>
      <c r="C22" s="176">
        <f>HYPERLINK('пр.взвешивания'!D12)</f>
      </c>
      <c r="D22" s="176">
        <f>HYPERLINK('пр.взвешивания'!E12)</f>
      </c>
      <c r="E22" s="84"/>
      <c r="F22" s="84"/>
      <c r="G22" s="175"/>
      <c r="H22" s="175"/>
    </row>
    <row r="23" spans="1:8" ht="12.75">
      <c r="A23" s="174"/>
      <c r="B23" s="177"/>
      <c r="C23" s="177"/>
      <c r="D23" s="177"/>
      <c r="E23" s="174"/>
      <c r="F23" s="174"/>
      <c r="G23" s="174"/>
      <c r="H23" s="174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64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74"/>
      <c r="B26" s="174"/>
      <c r="C26" s="174"/>
      <c r="D26" s="174"/>
      <c r="E26" s="174"/>
      <c r="F26" s="174"/>
      <c r="G26" s="174"/>
      <c r="H26" s="174"/>
    </row>
    <row r="27" spans="1:8" ht="12.75" customHeight="1">
      <c r="A27" s="191">
        <v>1</v>
      </c>
      <c r="B27" s="193" t="str">
        <f>HYPERLINK('пр.взвешивания'!C6)</f>
        <v>Гришина Дарья Юрьевна</v>
      </c>
      <c r="C27" s="193" t="str">
        <f>HYPERLINK('пр.взвешивания'!D6)</f>
        <v>1989. 1р</v>
      </c>
      <c r="D27" s="193" t="str">
        <f>HYPERLINK('пр.взвешивания'!E6)</f>
        <v>Увелка Челябинская обл.</v>
      </c>
      <c r="E27" s="84"/>
      <c r="F27" s="188"/>
      <c r="G27" s="189"/>
      <c r="H27" s="175"/>
    </row>
    <row r="28" spans="1:8" ht="12.75">
      <c r="A28" s="192"/>
      <c r="B28" s="177"/>
      <c r="C28" s="177"/>
      <c r="D28" s="177"/>
      <c r="E28" s="179"/>
      <c r="F28" s="174"/>
      <c r="G28" s="182"/>
      <c r="H28" s="190"/>
    </row>
    <row r="29" spans="1:8" ht="12.75" customHeight="1">
      <c r="A29" s="175">
        <v>4</v>
      </c>
      <c r="B29" s="176">
        <f>HYPERLINK('пр.взвешивания'!C12)</f>
      </c>
      <c r="C29" s="176">
        <f>HYPERLINK('пр.взвешивания'!D12)</f>
      </c>
      <c r="D29" s="176">
        <f>HYPERLINK('пр.взвешивания'!E12)</f>
      </c>
      <c r="E29" s="84"/>
      <c r="F29" s="84"/>
      <c r="G29" s="175"/>
      <c r="H29" s="175"/>
    </row>
    <row r="30" spans="1:8" ht="13.5" thickBot="1">
      <c r="A30" s="186"/>
      <c r="B30" s="187"/>
      <c r="C30" s="187"/>
      <c r="D30" s="187"/>
      <c r="E30" s="186"/>
      <c r="F30" s="186"/>
      <c r="G30" s="186"/>
      <c r="H30" s="186"/>
    </row>
    <row r="31" spans="1:8" ht="12.75" customHeight="1">
      <c r="A31" s="184">
        <v>3</v>
      </c>
      <c r="B31" s="185">
        <f>HYPERLINK('пр.взвешивания'!C10)</f>
      </c>
      <c r="C31" s="185">
        <f>HYPERLINK('пр.взвешивания'!D10)</f>
      </c>
      <c r="D31" s="185">
        <f>HYPERLINK('пр.взвешивания'!E10)</f>
      </c>
      <c r="E31" s="178"/>
      <c r="F31" s="180"/>
      <c r="G31" s="181"/>
      <c r="H31" s="183"/>
    </row>
    <row r="32" spans="1:8" ht="12.75">
      <c r="A32" s="174"/>
      <c r="B32" s="177"/>
      <c r="C32" s="177"/>
      <c r="D32" s="177"/>
      <c r="E32" s="179"/>
      <c r="F32" s="174"/>
      <c r="G32" s="182"/>
      <c r="H32" s="174"/>
    </row>
    <row r="33" spans="1:8" ht="12.75" customHeight="1">
      <c r="A33" s="175">
        <v>2</v>
      </c>
      <c r="B33" s="176">
        <f>HYPERLINK('пр.взвешивания'!C8)</f>
      </c>
      <c r="C33" s="176">
        <f>HYPERLINK('пр.взвешивания'!D8)</f>
      </c>
      <c r="D33" s="176">
        <f>HYPERLINK('пр.взвешивания'!E8)</f>
      </c>
      <c r="E33" s="84"/>
      <c r="F33" s="84"/>
      <c r="G33" s="175"/>
      <c r="H33" s="175"/>
    </row>
    <row r="34" spans="1:8" ht="12.75">
      <c r="A34" s="174"/>
      <c r="B34" s="177"/>
      <c r="C34" s="177"/>
      <c r="D34" s="177"/>
      <c r="E34" s="174"/>
      <c r="F34" s="174"/>
      <c r="G34" s="174"/>
      <c r="H34" s="174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E25:E26"/>
    <mergeCell ref="F25:F26"/>
    <mergeCell ref="G25:G26"/>
    <mergeCell ref="H25:H26"/>
    <mergeCell ref="A25:A26"/>
    <mergeCell ref="B25:B26"/>
    <mergeCell ref="C25:C26"/>
    <mergeCell ref="D25:D26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01" t="str">
        <f>HYPERLINK('[1]реквизиты'!$A$2)</f>
        <v>Первенство Уральского Федерального округа по борьбе самбо среди женщин и девушек</v>
      </c>
      <c r="B1" s="202"/>
      <c r="C1" s="202"/>
      <c r="D1" s="202"/>
      <c r="E1" s="202"/>
      <c r="F1" s="202"/>
      <c r="G1" s="202"/>
      <c r="H1" s="1"/>
      <c r="I1" s="1"/>
    </row>
    <row r="2" spans="1:9" ht="18" customHeight="1">
      <c r="A2" s="107" t="str">
        <f>HYPERLINK('[1]реквизиты'!$A$3)</f>
        <v>1-4 декабря 2011 года     г.Курган    </v>
      </c>
      <c r="B2" s="107"/>
      <c r="C2" s="107"/>
      <c r="D2" s="107"/>
      <c r="E2" s="107"/>
      <c r="F2" s="107"/>
      <c r="G2" s="107"/>
      <c r="H2" s="203"/>
      <c r="I2" s="203"/>
    </row>
    <row r="3" ht="49.5" customHeight="1">
      <c r="D3" t="s">
        <v>34</v>
      </c>
    </row>
    <row r="4" spans="1:7" ht="12.75">
      <c r="A4" s="196" t="s">
        <v>15</v>
      </c>
      <c r="B4" s="196" t="s">
        <v>0</v>
      </c>
      <c r="C4" s="196" t="s">
        <v>1</v>
      </c>
      <c r="D4" s="196" t="s">
        <v>2</v>
      </c>
      <c r="E4" s="196" t="s">
        <v>3</v>
      </c>
      <c r="F4" s="196" t="s">
        <v>4</v>
      </c>
      <c r="G4" s="196" t="s">
        <v>5</v>
      </c>
    </row>
    <row r="5" spans="1:7" ht="12.75">
      <c r="A5" s="196"/>
      <c r="B5" s="196"/>
      <c r="C5" s="196"/>
      <c r="D5" s="196"/>
      <c r="E5" s="196"/>
      <c r="F5" s="196"/>
      <c r="G5" s="196"/>
    </row>
    <row r="6" spans="1:7" ht="12.75">
      <c r="A6" s="66"/>
      <c r="B6" s="204">
        <v>1</v>
      </c>
      <c r="C6" s="205" t="s">
        <v>30</v>
      </c>
      <c r="D6" s="196" t="s">
        <v>31</v>
      </c>
      <c r="E6" s="206" t="s">
        <v>32</v>
      </c>
      <c r="F6" s="207"/>
      <c r="G6" s="208" t="s">
        <v>33</v>
      </c>
    </row>
    <row r="7" spans="1:7" ht="12.75">
      <c r="A7" s="66"/>
      <c r="B7" s="204"/>
      <c r="C7" s="205"/>
      <c r="D7" s="196"/>
      <c r="E7" s="206"/>
      <c r="F7" s="207"/>
      <c r="G7" s="208"/>
    </row>
    <row r="8" spans="1:7" ht="12.75">
      <c r="A8" s="66"/>
      <c r="B8" s="209"/>
      <c r="C8" s="208"/>
      <c r="D8" s="196"/>
      <c r="E8" s="206"/>
      <c r="F8" s="207"/>
      <c r="G8" s="208"/>
    </row>
    <row r="9" spans="1:7" ht="12.75">
      <c r="A9" s="66"/>
      <c r="B9" s="209"/>
      <c r="C9" s="208"/>
      <c r="D9" s="196"/>
      <c r="E9" s="206"/>
      <c r="F9" s="207"/>
      <c r="G9" s="211"/>
    </row>
    <row r="10" spans="1:7" ht="12.75">
      <c r="A10" s="66"/>
      <c r="B10" s="209"/>
      <c r="C10" s="208"/>
      <c r="D10" s="212"/>
      <c r="E10" s="206"/>
      <c r="F10" s="207"/>
      <c r="G10" s="208"/>
    </row>
    <row r="11" spans="1:7" ht="12.75">
      <c r="A11" s="66"/>
      <c r="B11" s="209"/>
      <c r="C11" s="208"/>
      <c r="D11" s="212"/>
      <c r="E11" s="206"/>
      <c r="F11" s="207"/>
      <c r="G11" s="208"/>
    </row>
    <row r="12" spans="1:7" ht="12.75">
      <c r="A12" s="66"/>
      <c r="B12" s="209"/>
      <c r="C12" s="208"/>
      <c r="D12" s="196"/>
      <c r="E12" s="206"/>
      <c r="F12" s="207"/>
      <c r="G12" s="208"/>
    </row>
    <row r="13" spans="1:7" ht="12.75">
      <c r="A13" s="66"/>
      <c r="B13" s="209"/>
      <c r="C13" s="208"/>
      <c r="D13" s="196"/>
      <c r="E13" s="206"/>
      <c r="F13" s="207"/>
      <c r="G13" s="208"/>
    </row>
    <row r="22" spans="1:8" ht="12.75">
      <c r="A22" s="210"/>
      <c r="B22" s="210"/>
      <c r="C22" s="210"/>
      <c r="D22" s="210"/>
      <c r="E22" s="210"/>
      <c r="F22" s="210"/>
      <c r="G22" s="210"/>
      <c r="H22" s="2"/>
    </row>
    <row r="23" spans="1:8" ht="12.75">
      <c r="A23" s="210"/>
      <c r="B23" s="210"/>
      <c r="C23" s="210"/>
      <c r="D23" s="210"/>
      <c r="E23" s="210"/>
      <c r="F23" s="210"/>
      <c r="G23" s="210"/>
      <c r="H23" s="2"/>
    </row>
    <row r="24" spans="1:8" ht="12.75">
      <c r="A24" s="210"/>
      <c r="B24" s="210"/>
      <c r="C24" s="210"/>
      <c r="D24" s="210"/>
      <c r="E24" s="210"/>
      <c r="F24" s="210"/>
      <c r="G24" s="210"/>
      <c r="H24" s="2"/>
    </row>
    <row r="25" spans="1:8" ht="12.75">
      <c r="A25" s="210"/>
      <c r="B25" s="210"/>
      <c r="C25" s="210"/>
      <c r="D25" s="210"/>
      <c r="E25" s="210"/>
      <c r="F25" s="210"/>
      <c r="G25" s="21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2011-12-02T21:10:39Z</cp:lastPrinted>
  <dcterms:created xsi:type="dcterms:W3CDTF">1996-10-08T23:32:33Z</dcterms:created>
  <dcterms:modified xsi:type="dcterms:W3CDTF">2011-12-02T21:22:26Z</dcterms:modified>
  <cp:category/>
  <cp:version/>
  <cp:contentType/>
  <cp:contentStatus/>
</cp:coreProperties>
</file>