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<sst xmlns="http://schemas.openxmlformats.org/spreadsheetml/2006/main" count="247" uniqueCount="125">
  <si>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</si>
  <si>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</si>
  <si>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</si>
  <si>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</si>
  <si>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</si>
  <si>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</si>
  <si>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</si>
  <si>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</si>
  <si>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</si>
  <si>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</si>
  <si>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</si>
  <si>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</si>
  <si>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</si>
  <si>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</si>
  <si>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</si>
  <si>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</si>
  <si>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</si>
  <si>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</si>
  <si>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</si>
  <si>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</si>
  <si>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</si>
  <si>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</si>
  <si>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</si>
  <si>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</si>
  <si>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</si>
  <si>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</si>
  <si>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</si>
  <si>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</si>
  <si>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</si>
  <si>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</si>
  <si>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</si>
  <si>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</si>
  <si>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</si>
  <si>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</si>
  <si>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</si>
  <si>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</si>
  <si>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</si>
  <si>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</si>
  <si>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</si>
  <si>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</si>
  <si>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</si>
  <si>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</si>
  <si>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</si>
  <si>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</si>
  <si>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</si>
  <si>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</si>
  <si>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</si>
  <si>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</si>
  <si>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</si>
  <si>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</si>
  <si>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</si>
  <si>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</si>
  <si>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</si>
  <si>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</si>
  <si>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</si>
  <si>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</si>
  <si>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</si>
  <si>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</si>
  <si>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</si>
  <si>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</si>
  <si>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</si>
  <si>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</si>
  <si>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</si>
  <si>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</si>
  <si>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</si>
  <si>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</si>
  <si>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</si>
  <si>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</si>
  <si>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</si>
  <si>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</si>
  <si>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</si>
  <si>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</si>
  <si>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</si>
  <si>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</si>
  <si>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</si>
  <si>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</si>
  <si>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</si>
  <si>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 xml:space="preserve"> КРУГ</t>
  </si>
  <si>
    <t>ПОЛУФИНАЛ</t>
  </si>
  <si>
    <t>Кусков Семен Олегович</t>
  </si>
  <si>
    <t>05.06.1994. 1р</t>
  </si>
  <si>
    <t>Екатеринбург Свердловская</t>
  </si>
  <si>
    <t>Иванов И.А.</t>
  </si>
  <si>
    <t>Алексеев Станислав Петрович</t>
  </si>
  <si>
    <t>02.03.1995. 1р</t>
  </si>
  <si>
    <t>Бекетов В.В.</t>
  </si>
  <si>
    <t>Курган</t>
  </si>
  <si>
    <t>Жаворонков Евгений Владимирович</t>
  </si>
  <si>
    <t>31.03.1994.1р</t>
  </si>
  <si>
    <t>Тюмень</t>
  </si>
  <si>
    <t>Кутырев Б.В.      Байгиреева Г.У.</t>
  </si>
  <si>
    <t>Насрутдинов Рафаил Рустамович</t>
  </si>
  <si>
    <t>11.12.1995. 1р</t>
  </si>
  <si>
    <t>ХМАО   Нижневартовск</t>
  </si>
  <si>
    <t>Горшков И.В.</t>
  </si>
  <si>
    <t>Абанин Роман Андреевич</t>
  </si>
  <si>
    <t>31.10.1995. 1р</t>
  </si>
  <si>
    <t>Пирогов И.Ю.</t>
  </si>
  <si>
    <t>Китушин Денис Ануреевич</t>
  </si>
  <si>
    <t>11.1.1994. 1р</t>
  </si>
  <si>
    <t>Распопов А.Н.</t>
  </si>
  <si>
    <t>Баймуханов Арслан Иркенович</t>
  </si>
  <si>
    <t>12.07.1995. 1р</t>
  </si>
  <si>
    <t>Троицк  Челябинская</t>
  </si>
  <si>
    <t>Ахматшин З.Х.</t>
  </si>
  <si>
    <t>В.к.  св87     кг.</t>
  </si>
  <si>
    <t>Бавбеков Марат Арсланович</t>
  </si>
  <si>
    <t>27.06.1994. 1р</t>
  </si>
  <si>
    <t xml:space="preserve">ХМАО   </t>
  </si>
  <si>
    <t>Прохорин Д.А.</t>
  </si>
  <si>
    <t>Мустафин Григорий Рифович</t>
  </si>
  <si>
    <t>17.01.1995. 1р</t>
  </si>
  <si>
    <t>Пашнин Кирилл Эдуардович</t>
  </si>
  <si>
    <t>23.06.1995. 1р</t>
  </si>
  <si>
    <t>Шабазов Р.</t>
  </si>
  <si>
    <t>св</t>
  </si>
  <si>
    <t>Х</t>
  </si>
  <si>
    <t>СВ</t>
  </si>
  <si>
    <t>7-8</t>
  </si>
  <si>
    <t xml:space="preserve"> КРУГ4</t>
  </si>
  <si>
    <t>5-6</t>
  </si>
  <si>
    <t>I</t>
  </si>
  <si>
    <t>II</t>
  </si>
  <si>
    <t>п\ф</t>
  </si>
  <si>
    <t>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</si>
</sst>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[$-FC19]d\ mmmm\ yyyy\ &quot;г.&quot;"/>
    <numFmt numFmtId="182" formatCode="0.0%"/>
    <numFmt numFmtId="183" formatCode="0.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1" fillId="0" borderId="14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31" fillId="0" borderId="17" xfId="0" applyNumberFormat="1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31" fillId="0" borderId="22" xfId="0" applyNumberFormat="1" applyFont="1" applyBorder="1" applyAlignment="1">
      <alignment horizontal="center" vertical="center"/>
    </xf>
    <xf numFmtId="0" fontId="31" fillId="0" borderId="23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1" fillId="0" borderId="25" xfId="0" applyNumberFormat="1" applyFont="1" applyBorder="1" applyAlignment="1">
      <alignment horizontal="center" vertical="center"/>
    </xf>
    <xf numFmtId="0" fontId="1" fillId="0" borderId="0" xfId="42" applyAlignment="1" applyProtection="1">
      <alignment/>
      <protection/>
    </xf>
    <xf numFmtId="2" fontId="31" fillId="0" borderId="14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 horizontal="center" vertical="center"/>
    </xf>
    <xf numFmtId="2" fontId="31" fillId="0" borderId="18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1" fillId="35" borderId="32" xfId="42" applyFill="1" applyBorder="1" applyAlignment="1" applyProtection="1">
      <alignment horizontal="center" vertical="center" wrapText="1"/>
      <protection/>
    </xf>
    <xf numFmtId="0" fontId="25" fillId="35" borderId="33" xfId="42" applyFont="1" applyFill="1" applyBorder="1" applyAlignment="1" applyProtection="1">
      <alignment horizontal="center" vertical="center" wrapText="1"/>
      <protection/>
    </xf>
    <xf numFmtId="0" fontId="25" fillId="35" borderId="34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32" xfId="42" applyFont="1" applyFill="1" applyBorder="1" applyAlignment="1" applyProtection="1">
      <alignment horizontal="center" vertical="center"/>
      <protection/>
    </xf>
    <xf numFmtId="0" fontId="28" fillId="34" borderId="33" xfId="42" applyFont="1" applyFill="1" applyBorder="1" applyAlignment="1" applyProtection="1">
      <alignment horizontal="center" vertical="center"/>
      <protection/>
    </xf>
    <xf numFmtId="0" fontId="28" fillId="34" borderId="34" xfId="42" applyFont="1" applyFill="1" applyBorder="1" applyAlignment="1" applyProtection="1">
      <alignment horizontal="center" vertical="center"/>
      <protection/>
    </xf>
    <xf numFmtId="0" fontId="29" fillId="36" borderId="26" xfId="0" applyFont="1" applyFill="1" applyBorder="1" applyAlignment="1">
      <alignment horizontal="center" vertical="center"/>
    </xf>
    <xf numFmtId="0" fontId="29" fillId="36" borderId="31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2" xfId="42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0" xfId="42" applyBorder="1" applyAlignment="1" applyProtection="1">
      <alignment horizontal="center"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/>
    </xf>
    <xf numFmtId="0" fontId="11" fillId="0" borderId="56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" fillId="0" borderId="32" xfId="42" applyNumberFormat="1" applyFill="1" applyBorder="1" applyAlignment="1" applyProtection="1">
      <alignment horizontal="center" vertical="center" wrapText="1"/>
      <protection/>
    </xf>
    <xf numFmtId="0" fontId="20" fillId="0" borderId="33" xfId="42" applyNumberFormat="1" applyFont="1" applyFill="1" applyBorder="1" applyAlignment="1" applyProtection="1">
      <alignment horizontal="center" vertical="center" wrapText="1"/>
      <protection/>
    </xf>
    <xf numFmtId="0" fontId="20" fillId="0" borderId="34" xfId="42" applyNumberFormat="1" applyFont="1" applyFill="1" applyBorder="1" applyAlignment="1" applyProtection="1">
      <alignment horizontal="center" vertical="center" wrapText="1"/>
      <protection/>
    </xf>
    <xf numFmtId="0" fontId="22" fillId="0" borderId="57" xfId="0" applyFont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1" fillId="0" borderId="60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3" fillId="37" borderId="61" xfId="0" applyFont="1" applyFill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31" xfId="0" applyNumberFormat="1" applyFont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/>
    </xf>
    <xf numFmtId="0" fontId="31" fillId="0" borderId="29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31" fillId="0" borderId="30" xfId="0" applyNumberFormat="1" applyFont="1" applyBorder="1" applyAlignment="1">
      <alignment horizontal="center" vertical="center"/>
    </xf>
    <xf numFmtId="0" fontId="31" fillId="0" borderId="67" xfId="0" applyNumberFormat="1" applyFont="1" applyBorder="1" applyAlignment="1">
      <alignment horizontal="center" vertical="center"/>
    </xf>
    <xf numFmtId="0" fontId="31" fillId="0" borderId="68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23" fillId="36" borderId="57" xfId="0" applyFont="1" applyFill="1" applyBorder="1" applyAlignment="1">
      <alignment horizontal="center" vertical="center" textRotation="90" wrapText="1"/>
    </xf>
    <xf numFmtId="0" fontId="23" fillId="36" borderId="5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49" fontId="11" fillId="0" borderId="59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1" fillId="0" borderId="31" xfId="42" applyNumberForma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1" fillId="0" borderId="27" xfId="42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1" fillId="0" borderId="0" xfId="42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самбо среди юношей 1994-1995 г.р.</v>
          </cell>
        </row>
        <row r="3">
          <cell r="A3" t="str">
            <v>1-4 декабря 2011г.         г.Курган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A8" t="str">
            <v>Гл. секретарь, судья МК</v>
          </cell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5" sqref="L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6" t="str">
        <f>HYPERLINK('[1]реквизиты'!$A$2)</f>
        <v>Первенство Уральского федерального округа по самбо среди юношей 1994-1995 г.р.</v>
      </c>
      <c r="B1" s="97"/>
      <c r="C1" s="97"/>
      <c r="D1" s="97"/>
      <c r="E1" s="97"/>
      <c r="F1" s="97"/>
      <c r="G1" s="97"/>
      <c r="H1" s="98"/>
    </row>
    <row r="2" spans="1:8" ht="17.25" customHeight="1">
      <c r="A2" s="99" t="str">
        <f>HYPERLINK('[2]реквизиты'!$A$3)</f>
        <v>дата и место проведения</v>
      </c>
      <c r="B2" s="99"/>
      <c r="C2" s="99"/>
      <c r="D2" s="99"/>
      <c r="E2" s="99"/>
      <c r="F2" s="99"/>
      <c r="G2" s="99"/>
      <c r="H2" s="99"/>
    </row>
    <row r="3" spans="1:8" ht="18.75" thickBot="1">
      <c r="A3" s="100" t="s">
        <v>71</v>
      </c>
      <c r="B3" s="100"/>
      <c r="C3" s="100"/>
      <c r="D3" s="100"/>
      <c r="E3" s="100"/>
      <c r="F3" s="100"/>
      <c r="G3" s="100"/>
      <c r="H3" s="100"/>
    </row>
    <row r="4" spans="2:8" ht="18.75" thickBot="1">
      <c r="B4" s="58"/>
      <c r="C4" s="59"/>
      <c r="D4" s="101" t="str">
        <f>HYPERLINK('[3]пр.взв.'!F3)</f>
        <v>в.к.   кг</v>
      </c>
      <c r="E4" s="102"/>
      <c r="F4" s="103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04" t="s">
        <v>72</v>
      </c>
      <c r="B6" s="89" t="e">
        <f>VLOOKUP(J6,'пр.взв'!B7:G86,2,FALSE)</f>
        <v>#N/A</v>
      </c>
      <c r="C6" s="89"/>
      <c r="D6" s="89"/>
      <c r="E6" s="89"/>
      <c r="F6" s="89"/>
      <c r="G6" s="89"/>
      <c r="H6" s="82" t="e">
        <f>VLOOKUP(J6,'пр.взв'!B7:G86,3,FALSE)</f>
        <v>#N/A</v>
      </c>
      <c r="I6" s="59"/>
      <c r="J6" s="60">
        <v>0</v>
      </c>
    </row>
    <row r="7" spans="1:10" ht="18">
      <c r="A7" s="105"/>
      <c r="B7" s="90"/>
      <c r="C7" s="90"/>
      <c r="D7" s="90"/>
      <c r="E7" s="90"/>
      <c r="F7" s="90"/>
      <c r="G7" s="90"/>
      <c r="H7" s="91"/>
      <c r="I7" s="59"/>
      <c r="J7" s="60"/>
    </row>
    <row r="8" spans="1:10" ht="18">
      <c r="A8" s="105"/>
      <c r="B8" s="92" t="e">
        <f>VLOOKUP(J6,'пр.взв'!B7:G86,4,FALSE)</f>
        <v>#N/A</v>
      </c>
      <c r="C8" s="92"/>
      <c r="D8" s="92"/>
      <c r="E8" s="92"/>
      <c r="F8" s="92"/>
      <c r="G8" s="92"/>
      <c r="H8" s="91"/>
      <c r="I8" s="59"/>
      <c r="J8" s="60"/>
    </row>
    <row r="9" spans="1:10" ht="18.75" thickBot="1">
      <c r="A9" s="106"/>
      <c r="B9" s="84"/>
      <c r="C9" s="84"/>
      <c r="D9" s="84"/>
      <c r="E9" s="84"/>
      <c r="F9" s="84"/>
      <c r="G9" s="84"/>
      <c r="H9" s="85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93" t="s">
        <v>73</v>
      </c>
      <c r="B11" s="89" t="e">
        <f>VLOOKUP(J11,'пр.взв'!B7:G86,2,FALSE)</f>
        <v>#N/A</v>
      </c>
      <c r="C11" s="89"/>
      <c r="D11" s="89"/>
      <c r="E11" s="89"/>
      <c r="F11" s="89"/>
      <c r="G11" s="89"/>
      <c r="H11" s="82" t="e">
        <f>VLOOKUP(J11,'пр.взв'!B2:G86,3,FALSE)</f>
        <v>#N/A</v>
      </c>
      <c r="I11" s="59"/>
      <c r="J11" s="60">
        <v>0</v>
      </c>
    </row>
    <row r="12" spans="1:10" ht="18" customHeight="1">
      <c r="A12" s="94"/>
      <c r="B12" s="90"/>
      <c r="C12" s="90"/>
      <c r="D12" s="90"/>
      <c r="E12" s="90"/>
      <c r="F12" s="90"/>
      <c r="G12" s="90"/>
      <c r="H12" s="91"/>
      <c r="I12" s="59"/>
      <c r="J12" s="60"/>
    </row>
    <row r="13" spans="1:10" ht="18">
      <c r="A13" s="94"/>
      <c r="B13" s="92" t="e">
        <f>VLOOKUP(J11,'пр.взв'!B2:G86,4,FALSE)</f>
        <v>#N/A</v>
      </c>
      <c r="C13" s="92"/>
      <c r="D13" s="92"/>
      <c r="E13" s="92"/>
      <c r="F13" s="92"/>
      <c r="G13" s="92"/>
      <c r="H13" s="91"/>
      <c r="I13" s="59"/>
      <c r="J13" s="60"/>
    </row>
    <row r="14" spans="1:10" ht="18.75" thickBot="1">
      <c r="A14" s="95"/>
      <c r="B14" s="84"/>
      <c r="C14" s="84"/>
      <c r="D14" s="84"/>
      <c r="E14" s="84"/>
      <c r="F14" s="84"/>
      <c r="G14" s="84"/>
      <c r="H14" s="85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6" t="s">
        <v>74</v>
      </c>
      <c r="B16" s="89" t="e">
        <f>VLOOKUP(J16,'пр.взв'!B7:G96,2,FALSE)</f>
        <v>#N/A</v>
      </c>
      <c r="C16" s="89"/>
      <c r="D16" s="89"/>
      <c r="E16" s="89"/>
      <c r="F16" s="89"/>
      <c r="G16" s="89"/>
      <c r="H16" s="82" t="e">
        <f>VLOOKUP(J16,'пр.взв'!B1:G96,3,FALSE)</f>
        <v>#N/A</v>
      </c>
      <c r="I16" s="59"/>
      <c r="J16" s="60">
        <v>0</v>
      </c>
    </row>
    <row r="17" spans="1:10" ht="18" customHeight="1">
      <c r="A17" s="87"/>
      <c r="B17" s="90"/>
      <c r="C17" s="90"/>
      <c r="D17" s="90"/>
      <c r="E17" s="90"/>
      <c r="F17" s="90"/>
      <c r="G17" s="90"/>
      <c r="H17" s="91"/>
      <c r="I17" s="59"/>
      <c r="J17" s="60"/>
    </row>
    <row r="18" spans="1:10" ht="18">
      <c r="A18" s="87"/>
      <c r="B18" s="92" t="e">
        <f>VLOOKUP(J16,'пр.взв'!B1:G96,4,FALSE)</f>
        <v>#N/A</v>
      </c>
      <c r="C18" s="92"/>
      <c r="D18" s="92"/>
      <c r="E18" s="92"/>
      <c r="F18" s="92"/>
      <c r="G18" s="92"/>
      <c r="H18" s="91"/>
      <c r="I18" s="59"/>
      <c r="J18" s="60"/>
    </row>
    <row r="19" spans="1:10" ht="18.75" thickBot="1">
      <c r="A19" s="88"/>
      <c r="B19" s="84"/>
      <c r="C19" s="84"/>
      <c r="D19" s="84"/>
      <c r="E19" s="84"/>
      <c r="F19" s="84"/>
      <c r="G19" s="84"/>
      <c r="H19" s="85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6" t="s">
        <v>74</v>
      </c>
      <c r="B21" s="89" t="e">
        <f>VLOOKUP(J21,'пр.взв'!B2:G101,2,FALSE)</f>
        <v>#N/A</v>
      </c>
      <c r="C21" s="89"/>
      <c r="D21" s="89"/>
      <c r="E21" s="89"/>
      <c r="F21" s="89"/>
      <c r="G21" s="89"/>
      <c r="H21" s="82" t="e">
        <f>VLOOKUP(J21,'пр.взв'!B2:G101,3,FALSE)</f>
        <v>#N/A</v>
      </c>
      <c r="I21" s="59"/>
      <c r="J21" s="60">
        <v>0</v>
      </c>
    </row>
    <row r="22" spans="1:10" ht="18" customHeight="1">
      <c r="A22" s="87"/>
      <c r="B22" s="90"/>
      <c r="C22" s="90"/>
      <c r="D22" s="90"/>
      <c r="E22" s="90"/>
      <c r="F22" s="90"/>
      <c r="G22" s="90"/>
      <c r="H22" s="91"/>
      <c r="I22" s="59"/>
      <c r="J22" s="60"/>
    </row>
    <row r="23" spans="1:9" ht="18">
      <c r="A23" s="87"/>
      <c r="B23" s="92" t="e">
        <f>VLOOKUP(J21,'пр.взв'!B2:G101,4,FALSE)</f>
        <v>#N/A</v>
      </c>
      <c r="C23" s="92"/>
      <c r="D23" s="92"/>
      <c r="E23" s="92"/>
      <c r="F23" s="92"/>
      <c r="G23" s="92"/>
      <c r="H23" s="91"/>
      <c r="I23" s="59"/>
    </row>
    <row r="24" spans="1:9" ht="18.75" thickBot="1">
      <c r="A24" s="88"/>
      <c r="B24" s="84"/>
      <c r="C24" s="84"/>
      <c r="D24" s="84"/>
      <c r="E24" s="84"/>
      <c r="F24" s="84"/>
      <c r="G24" s="84"/>
      <c r="H24" s="85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107" t="s">
        <v>76</v>
      </c>
      <c r="B26" s="107"/>
      <c r="C26" s="107"/>
      <c r="D26" s="59"/>
      <c r="E26" s="59"/>
      <c r="F26" s="59"/>
      <c r="G26" s="59"/>
      <c r="H26" s="59"/>
    </row>
    <row r="27" ht="13.5" thickBot="1"/>
    <row r="28" spans="1:10" ht="12.75">
      <c r="A28" s="80" t="e">
        <f>VLOOKUP(J28,'пр.взв'!B7:G116,6,FALSE)</f>
        <v>#N/A</v>
      </c>
      <c r="B28" s="81"/>
      <c r="C28" s="81"/>
      <c r="D28" s="81"/>
      <c r="E28" s="81"/>
      <c r="F28" s="81"/>
      <c r="G28" s="81"/>
      <c r="H28" s="82"/>
      <c r="J28">
        <v>0</v>
      </c>
    </row>
    <row r="29" spans="1:8" ht="13.5" thickBot="1">
      <c r="A29" s="83"/>
      <c r="B29" s="84"/>
      <c r="C29" s="84"/>
      <c r="D29" s="84"/>
      <c r="E29" s="84"/>
      <c r="F29" s="84"/>
      <c r="G29" s="84"/>
      <c r="H29" s="85"/>
    </row>
    <row r="32" spans="1:8" ht="18">
      <c r="A32" s="59" t="s">
        <v>75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2">
    <mergeCell ref="H6:H7"/>
    <mergeCell ref="A26:C26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6" t="s">
        <v>23</v>
      </c>
      <c r="C1" s="116"/>
      <c r="D1" s="116"/>
      <c r="E1" s="116"/>
      <c r="F1" s="116"/>
      <c r="G1" s="116"/>
      <c r="H1" s="116"/>
      <c r="I1" s="116"/>
      <c r="K1" s="140" t="s">
        <v>23</v>
      </c>
      <c r="L1" s="140"/>
      <c r="M1" s="140"/>
      <c r="N1" s="140"/>
      <c r="O1" s="140"/>
      <c r="P1" s="140"/>
      <c r="Q1" s="140"/>
      <c r="R1" s="140"/>
    </row>
    <row r="2" spans="1:18" ht="15" customHeight="1" thickBot="1">
      <c r="A2" s="13"/>
      <c r="B2" s="15"/>
      <c r="C2" s="15" t="s">
        <v>119</v>
      </c>
      <c r="D2" s="15"/>
      <c r="E2" s="15"/>
      <c r="F2" s="35" t="str">
        <f>HYPERLINK('пр.взв'!D4)</f>
        <v>В.к.  св87     кг.</v>
      </c>
      <c r="G2" s="15"/>
      <c r="H2" s="15"/>
      <c r="I2" s="15"/>
      <c r="K2" s="2"/>
      <c r="L2" s="2" t="s">
        <v>77</v>
      </c>
      <c r="M2" s="2"/>
      <c r="N2" s="2"/>
      <c r="O2" s="35" t="str">
        <f>HYPERLINK('пр.взв'!D4)</f>
        <v>В.к.  св87     кг.</v>
      </c>
      <c r="P2" s="2"/>
      <c r="Q2" s="2"/>
      <c r="R2" s="2"/>
    </row>
    <row r="3" spans="1:18" ht="12.75">
      <c r="A3" s="132"/>
      <c r="B3" s="117" t="s">
        <v>5</v>
      </c>
      <c r="C3" s="108" t="s">
        <v>2</v>
      </c>
      <c r="D3" s="119" t="s">
        <v>24</v>
      </c>
      <c r="E3" s="108" t="s">
        <v>25</v>
      </c>
      <c r="F3" s="108" t="s">
        <v>26</v>
      </c>
      <c r="G3" s="119" t="s">
        <v>27</v>
      </c>
      <c r="H3" s="108" t="s">
        <v>28</v>
      </c>
      <c r="I3" s="110" t="s">
        <v>29</v>
      </c>
      <c r="K3" s="141" t="s">
        <v>5</v>
      </c>
      <c r="L3" s="143" t="s">
        <v>2</v>
      </c>
      <c r="M3" s="145" t="s">
        <v>24</v>
      </c>
      <c r="N3" s="143" t="s">
        <v>25</v>
      </c>
      <c r="O3" s="143" t="s">
        <v>26</v>
      </c>
      <c r="P3" s="145" t="s">
        <v>27</v>
      </c>
      <c r="Q3" s="143" t="s">
        <v>28</v>
      </c>
      <c r="R3" s="147" t="s">
        <v>29</v>
      </c>
    </row>
    <row r="4" spans="1:18" ht="13.5" thickBot="1">
      <c r="A4" s="132"/>
      <c r="B4" s="118"/>
      <c r="C4" s="109"/>
      <c r="D4" s="120"/>
      <c r="E4" s="109"/>
      <c r="F4" s="109"/>
      <c r="G4" s="120"/>
      <c r="H4" s="109"/>
      <c r="I4" s="111"/>
      <c r="K4" s="142"/>
      <c r="L4" s="144"/>
      <c r="M4" s="146"/>
      <c r="N4" s="144"/>
      <c r="O4" s="144"/>
      <c r="P4" s="146"/>
      <c r="Q4" s="144"/>
      <c r="R4" s="148"/>
    </row>
    <row r="5" spans="1:18" ht="12.75">
      <c r="A5" s="132"/>
      <c r="B5" s="131">
        <v>1</v>
      </c>
      <c r="C5" s="112" t="str">
        <f>VLOOKUP(B5,'пр.взв'!B5:G84,2,FALSE)</f>
        <v>Мустафин Григорий Рифович</v>
      </c>
      <c r="D5" s="114" t="str">
        <f>VLOOKUP(B5,'пр.взв'!B7:F85,3,FALSE)</f>
        <v>17.01.1995. 1р</v>
      </c>
      <c r="E5" s="114" t="str">
        <f>VLOOKUP(B5,'пр.взв'!B5:G85,4,FALSE)</f>
        <v>Екатеринбург Свердловская</v>
      </c>
      <c r="F5" s="126"/>
      <c r="G5" s="126"/>
      <c r="H5" s="128"/>
      <c r="I5" s="130"/>
      <c r="K5" s="131"/>
      <c r="L5" s="135" t="e">
        <f>VLOOKUP(K5,'пр.взв'!B7:E86,2,FALSE)</f>
        <v>#N/A</v>
      </c>
      <c r="M5" s="135" t="e">
        <f>VLOOKUP(K5,'пр.взв'!B7:G86,3,FALSE)</f>
        <v>#N/A</v>
      </c>
      <c r="N5" s="135" t="e">
        <f>VLOOKUP(K5,'пр.взв'!B7:G86,4,FALSE)</f>
        <v>#N/A</v>
      </c>
      <c r="O5" s="126"/>
      <c r="P5" s="126"/>
      <c r="Q5" s="128"/>
      <c r="R5" s="130"/>
    </row>
    <row r="6" spans="1:18" ht="13.5" thickBot="1">
      <c r="A6" s="132"/>
      <c r="B6" s="123"/>
      <c r="C6" s="113"/>
      <c r="D6" s="115"/>
      <c r="E6" s="115"/>
      <c r="F6" s="127"/>
      <c r="G6" s="127"/>
      <c r="H6" s="129"/>
      <c r="I6" s="121"/>
      <c r="K6" s="123"/>
      <c r="L6" s="136"/>
      <c r="M6" s="136"/>
      <c r="N6" s="136"/>
      <c r="O6" s="127"/>
      <c r="P6" s="127"/>
      <c r="Q6" s="129"/>
      <c r="R6" s="121"/>
    </row>
    <row r="7" spans="1:18" ht="12.75">
      <c r="A7" s="132"/>
      <c r="B7" s="123">
        <v>4</v>
      </c>
      <c r="C7" s="112" t="str">
        <f>VLOOKUP(B7,'пр.взв'!B7:G86,2,FALSE)</f>
        <v>Жаворонков Евгений Владимирович</v>
      </c>
      <c r="D7" s="115" t="str">
        <f>VLOOKUP(B7,'пр.взв'!B7:G86,3,FALSE)</f>
        <v>31.03.1994.1р</v>
      </c>
      <c r="E7" s="115" t="str">
        <f>VLOOKUP(B7,'пр.взв'!B7:G86,4,FALSE)</f>
        <v>Тюмень</v>
      </c>
      <c r="F7" s="127"/>
      <c r="G7" s="127"/>
      <c r="H7" s="129"/>
      <c r="I7" s="121"/>
      <c r="K7" s="123"/>
      <c r="L7" s="112" t="e">
        <f>VLOOKUP(K7,'пр.взв'!B7:E86,2,FALSE)</f>
        <v>#N/A</v>
      </c>
      <c r="M7" s="112" t="e">
        <f>VLOOKUP(K7,'пр.взв'!B7:G88,3,FALSE)</f>
        <v>#N/A</v>
      </c>
      <c r="N7" s="112" t="e">
        <f>VLOOKUP(K7,'пр.взв'!B7:G88,4,FALSE)</f>
        <v>#N/A</v>
      </c>
      <c r="O7" s="127"/>
      <c r="P7" s="127"/>
      <c r="Q7" s="129"/>
      <c r="R7" s="121"/>
    </row>
    <row r="8" spans="1:18" ht="13.5" thickBot="1">
      <c r="A8" s="132"/>
      <c r="B8" s="124"/>
      <c r="C8" s="113"/>
      <c r="D8" s="125"/>
      <c r="E8" s="125"/>
      <c r="F8" s="133"/>
      <c r="G8" s="133"/>
      <c r="H8" s="134"/>
      <c r="I8" s="122"/>
      <c r="K8" s="124"/>
      <c r="L8" s="136"/>
      <c r="M8" s="136"/>
      <c r="N8" s="136"/>
      <c r="O8" s="133"/>
      <c r="P8" s="133"/>
      <c r="Q8" s="134"/>
      <c r="R8" s="122"/>
    </row>
    <row r="9" spans="1:18" ht="12.75">
      <c r="A9" s="132"/>
      <c r="B9" s="131">
        <v>3</v>
      </c>
      <c r="C9" s="135" t="str">
        <f>VLOOKUP(B9,'пр.взв'!B7:E876,2,FALSE)</f>
        <v>Бавбеков Марат Арсланович</v>
      </c>
      <c r="D9" s="114" t="str">
        <f>VLOOKUP(B9,'пр.взв'!B7:F89,3,FALSE)</f>
        <v>27.06.1994. 1р</v>
      </c>
      <c r="E9" s="114" t="str">
        <f>VLOOKUP(B9,'пр.взв'!B7:G89,4,FALSE)</f>
        <v>ХМАО   </v>
      </c>
      <c r="F9" s="126" t="s">
        <v>117</v>
      </c>
      <c r="G9" s="126"/>
      <c r="H9" s="128"/>
      <c r="I9" s="130"/>
      <c r="K9" s="131"/>
      <c r="L9" s="135" t="e">
        <f>VLOOKUP(K9,'пр.взв'!B7:E86,2,FALSE)</f>
        <v>#N/A</v>
      </c>
      <c r="M9" s="135" t="e">
        <f>VLOOKUP(K9,'пр.взв'!B7:G90,3,FALSE)</f>
        <v>#N/A</v>
      </c>
      <c r="N9" s="135" t="e">
        <f>VLOOKUP(K9,'пр.взв'!B7:G90,4,FALSE)</f>
        <v>#N/A</v>
      </c>
      <c r="O9" s="126"/>
      <c r="P9" s="126"/>
      <c r="Q9" s="128"/>
      <c r="R9" s="130"/>
    </row>
    <row r="10" spans="1:18" ht="12.75">
      <c r="A10" s="132"/>
      <c r="B10" s="123"/>
      <c r="C10" s="136"/>
      <c r="D10" s="115"/>
      <c r="E10" s="115"/>
      <c r="F10" s="127"/>
      <c r="G10" s="127"/>
      <c r="H10" s="129"/>
      <c r="I10" s="121"/>
      <c r="K10" s="123"/>
      <c r="L10" s="136"/>
      <c r="M10" s="136"/>
      <c r="N10" s="136"/>
      <c r="O10" s="127"/>
      <c r="P10" s="127"/>
      <c r="Q10" s="129"/>
      <c r="R10" s="121"/>
    </row>
    <row r="11" spans="1:18" ht="12.75">
      <c r="A11" s="132"/>
      <c r="B11" s="123">
        <v>0</v>
      </c>
      <c r="C11" s="112" t="e">
        <f>VLOOKUP(B11,'пр.взв'!B7:E86,2,FALSE)</f>
        <v>#N/A</v>
      </c>
      <c r="D11" s="115" t="e">
        <f>VLOOKUP(B11,'пр.взв'!B7:G90,3,FALSE)</f>
        <v>#N/A</v>
      </c>
      <c r="E11" s="115" t="e">
        <f>VLOOKUP(B11,'пр.взв'!B7:G90,4,FALSE)</f>
        <v>#N/A</v>
      </c>
      <c r="F11" s="127"/>
      <c r="G11" s="127"/>
      <c r="H11" s="129"/>
      <c r="I11" s="121"/>
      <c r="K11" s="123"/>
      <c r="L11" s="112" t="e">
        <f>VLOOKUP(K11,'пр.взв'!B7:E86,2,FALSE)</f>
        <v>#N/A</v>
      </c>
      <c r="M11" s="112" t="e">
        <f>VLOOKUP(K11,'пр.взв'!B7:G92,3,FALSE)</f>
        <v>#N/A</v>
      </c>
      <c r="N11" s="112" t="e">
        <f>VLOOKUP(K11,'пр.взв'!B7:G92,4,FALSE)</f>
        <v>#N/A</v>
      </c>
      <c r="O11" s="127"/>
      <c r="P11" s="127"/>
      <c r="Q11" s="129"/>
      <c r="R11" s="121"/>
    </row>
    <row r="12" spans="1:18" ht="13.5" thickBot="1">
      <c r="A12" s="132"/>
      <c r="B12" s="124"/>
      <c r="C12" s="113"/>
      <c r="D12" s="125"/>
      <c r="E12" s="125"/>
      <c r="F12" s="133"/>
      <c r="G12" s="133"/>
      <c r="H12" s="134"/>
      <c r="I12" s="122"/>
      <c r="K12" s="124"/>
      <c r="L12" s="136"/>
      <c r="M12" s="136"/>
      <c r="N12" s="136"/>
      <c r="O12" s="133"/>
      <c r="P12" s="133"/>
      <c r="Q12" s="134"/>
      <c r="R12" s="122"/>
    </row>
    <row r="13" spans="1:18" ht="12.75">
      <c r="A13" s="132"/>
      <c r="B13" s="131">
        <v>7</v>
      </c>
      <c r="C13" s="135" t="str">
        <f>VLOOKUP(B13,'пр.взв'!B7:E86,2,FALSE)</f>
        <v>Баймуханов Арслан Иркенович</v>
      </c>
      <c r="D13" s="114" t="str">
        <f>VLOOKUP(B13,'пр.взв'!B5:F93,3,FALSE)</f>
        <v>12.07.1995. 1р</v>
      </c>
      <c r="E13" s="114" t="str">
        <f>VLOOKUP(B13,'пр.взв'!B3:G93,4,FALSE)</f>
        <v>Троицк  Челябинская</v>
      </c>
      <c r="F13" s="126"/>
      <c r="G13" s="126"/>
      <c r="H13" s="128"/>
      <c r="I13" s="130"/>
      <c r="K13" s="131"/>
      <c r="L13" s="135" t="e">
        <f>VLOOKUP(K13,'пр.взв'!B7:E86,2,FALSE)</f>
        <v>#N/A</v>
      </c>
      <c r="M13" s="135" t="e">
        <f>VLOOKUP(K13,'пр.взв'!B5:G94,3,FALSE)</f>
        <v>#N/A</v>
      </c>
      <c r="N13" s="135" t="e">
        <f>VLOOKUP(K13,'пр.взв'!B5:G94,4,FALSE)</f>
        <v>#N/A</v>
      </c>
      <c r="O13" s="126"/>
      <c r="P13" s="126"/>
      <c r="Q13" s="128"/>
      <c r="R13" s="130"/>
    </row>
    <row r="14" spans="1:18" ht="12.75">
      <c r="A14" s="132"/>
      <c r="B14" s="123"/>
      <c r="C14" s="136"/>
      <c r="D14" s="115"/>
      <c r="E14" s="115"/>
      <c r="F14" s="127"/>
      <c r="G14" s="127"/>
      <c r="H14" s="129"/>
      <c r="I14" s="121"/>
      <c r="K14" s="123"/>
      <c r="L14" s="136"/>
      <c r="M14" s="136"/>
      <c r="N14" s="136"/>
      <c r="O14" s="127"/>
      <c r="P14" s="127"/>
      <c r="Q14" s="129"/>
      <c r="R14" s="121"/>
    </row>
    <row r="15" spans="1:18" ht="12.75">
      <c r="A15" s="132"/>
      <c r="B15" s="123">
        <v>9</v>
      </c>
      <c r="C15" s="112" t="str">
        <f>VLOOKUP(B15,'пр.взв'!B7:E86,2,FALSE)</f>
        <v>Насрутдинов Рафаил Рустамович</v>
      </c>
      <c r="D15" s="115" t="str">
        <f>VLOOKUP(B15,'пр.взв'!B5:G94,3,FALSE)</f>
        <v>11.12.1995. 1р</v>
      </c>
      <c r="E15" s="115" t="str">
        <f>VLOOKUP(B15,'пр.взв'!B5:G94,4,FALSE)</f>
        <v>ХМАО   Нижневартовск</v>
      </c>
      <c r="F15" s="127"/>
      <c r="G15" s="127"/>
      <c r="H15" s="129"/>
      <c r="I15" s="121"/>
      <c r="K15" s="123"/>
      <c r="L15" s="112" t="e">
        <f>VLOOKUP(K15,'пр.взв'!B7:E86,2,FALSE)</f>
        <v>#N/A</v>
      </c>
      <c r="M15" s="112" t="e">
        <f>VLOOKUP(K15,'пр.взв'!B5:G96,3,FALSE)</f>
        <v>#N/A</v>
      </c>
      <c r="N15" s="112" t="e">
        <f>VLOOKUP(K15,'пр.взв'!B5:G96,4,FALSE)</f>
        <v>#N/A</v>
      </c>
      <c r="O15" s="127"/>
      <c r="P15" s="127"/>
      <c r="Q15" s="129"/>
      <c r="R15" s="121"/>
    </row>
    <row r="16" spans="1:18" ht="13.5" thickBot="1">
      <c r="A16" s="132"/>
      <c r="B16" s="124"/>
      <c r="C16" s="113"/>
      <c r="D16" s="125"/>
      <c r="E16" s="125"/>
      <c r="F16" s="133"/>
      <c r="G16" s="133"/>
      <c r="H16" s="134"/>
      <c r="I16" s="122"/>
      <c r="K16" s="124"/>
      <c r="L16" s="136"/>
      <c r="M16" s="136"/>
      <c r="N16" s="136"/>
      <c r="O16" s="133"/>
      <c r="P16" s="133"/>
      <c r="Q16" s="134"/>
      <c r="R16" s="122"/>
    </row>
    <row r="17" spans="1:18" ht="12.75">
      <c r="A17" s="132"/>
      <c r="B17" s="131">
        <v>10</v>
      </c>
      <c r="C17" s="135" t="str">
        <f>VLOOKUP(B17,'пр.взв'!B7:E86,2,FALSE)</f>
        <v>Кусков Семен Олегович</v>
      </c>
      <c r="D17" s="114" t="str">
        <f>VLOOKUP(B17,'пр.взв'!B7:F97,3,FALSE)</f>
        <v>05.06.1994. 1р</v>
      </c>
      <c r="E17" s="114" t="str">
        <f>VLOOKUP(B17,'пр.взв'!B7:G97,4,FALSE)</f>
        <v>Екатеринбург Свердловская</v>
      </c>
      <c r="F17" s="126" t="s">
        <v>117</v>
      </c>
      <c r="G17" s="126"/>
      <c r="H17" s="128"/>
      <c r="I17" s="130"/>
      <c r="K17" s="131"/>
      <c r="L17" s="135" t="e">
        <f>VLOOKUP(K17,'пр.взв'!B7:E86,2,FALSE)</f>
        <v>#N/A</v>
      </c>
      <c r="M17" s="135" t="e">
        <f>VLOOKUP(K17,'пр.взв'!B7:G98,3,FALSE)</f>
        <v>#N/A</v>
      </c>
      <c r="N17" s="135" t="e">
        <f>VLOOKUP(K17,'пр.взв'!B7:G98,4,FALSE)</f>
        <v>#N/A</v>
      </c>
      <c r="O17" s="126"/>
      <c r="P17" s="126"/>
      <c r="Q17" s="128"/>
      <c r="R17" s="130"/>
    </row>
    <row r="18" spans="1:18" ht="12.75">
      <c r="A18" s="132"/>
      <c r="B18" s="123"/>
      <c r="C18" s="136"/>
      <c r="D18" s="115"/>
      <c r="E18" s="115"/>
      <c r="F18" s="127"/>
      <c r="G18" s="127"/>
      <c r="H18" s="129"/>
      <c r="I18" s="121"/>
      <c r="K18" s="123"/>
      <c r="L18" s="136"/>
      <c r="M18" s="136"/>
      <c r="N18" s="136"/>
      <c r="O18" s="127"/>
      <c r="P18" s="127"/>
      <c r="Q18" s="129"/>
      <c r="R18" s="121"/>
    </row>
    <row r="19" spans="1:18" ht="12.75">
      <c r="A19" s="132"/>
      <c r="B19" s="123">
        <v>10</v>
      </c>
      <c r="C19" s="112" t="str">
        <f>VLOOKUP(B19,'пр.взв'!B7:E86,2,FALSE)</f>
        <v>Кусков Семен Олегович</v>
      </c>
      <c r="D19" s="115" t="str">
        <f>VLOOKUP(B19,'пр.взв'!B7:G98,3,FALSE)</f>
        <v>05.06.1994. 1р</v>
      </c>
      <c r="E19" s="115" t="str">
        <f>VLOOKUP(B19,'пр.взв'!B7:G98,4,FALSE)</f>
        <v>Екатеринбург Свердловская</v>
      </c>
      <c r="F19" s="127"/>
      <c r="G19" s="127"/>
      <c r="H19" s="129"/>
      <c r="I19" s="121"/>
      <c r="K19" s="123"/>
      <c r="L19" s="112" t="e">
        <f>VLOOKUP(K19,'пр.взв'!B7:E86,2,FALSE)</f>
        <v>#N/A</v>
      </c>
      <c r="M19" s="112" t="e">
        <f>VLOOKUP(K19,'пр.взв'!B7:G100,3,FALSE)</f>
        <v>#N/A</v>
      </c>
      <c r="N19" s="112" t="e">
        <f>VLOOKUP(K19,'пр.взв'!B7:G100,4,FALSE)</f>
        <v>#N/A</v>
      </c>
      <c r="O19" s="127"/>
      <c r="P19" s="127"/>
      <c r="Q19" s="129"/>
      <c r="R19" s="121"/>
    </row>
    <row r="20" spans="1:18" ht="13.5" thickBot="1">
      <c r="A20" s="132"/>
      <c r="B20" s="124"/>
      <c r="C20" s="113"/>
      <c r="D20" s="125"/>
      <c r="E20" s="125"/>
      <c r="F20" s="133"/>
      <c r="G20" s="133"/>
      <c r="H20" s="134"/>
      <c r="I20" s="122"/>
      <c r="K20" s="124"/>
      <c r="L20" s="136"/>
      <c r="M20" s="136"/>
      <c r="N20" s="136"/>
      <c r="O20" s="133"/>
      <c r="P20" s="133"/>
      <c r="Q20" s="134"/>
      <c r="R20" s="122"/>
    </row>
    <row r="21" spans="1:18" ht="12.75">
      <c r="A21" s="132"/>
      <c r="B21" s="131">
        <v>7</v>
      </c>
      <c r="C21" s="135" t="str">
        <f>VLOOKUP(B21,'пр.взв'!B7:E86,2,FALSE)</f>
        <v>Баймуханов Арслан Иркенович</v>
      </c>
      <c r="D21" s="114" t="str">
        <f>VLOOKUP(B21,'пр.взв'!B3:F101,3,FALSE)</f>
        <v>12.07.1995. 1р</v>
      </c>
      <c r="E21" s="114" t="str">
        <f>VLOOKUP(B21,'пр.взв'!B2:G101,4,FALSE)</f>
        <v>Троицк  Челябинская</v>
      </c>
      <c r="F21" s="126" t="s">
        <v>117</v>
      </c>
      <c r="G21" s="126"/>
      <c r="H21" s="128"/>
      <c r="I21" s="130"/>
      <c r="K21" s="131"/>
      <c r="L21" s="135" t="e">
        <f>VLOOKUP(K21,'пр.взв'!B7:E86,2,FALSE)</f>
        <v>#N/A</v>
      </c>
      <c r="M21" s="135" t="e">
        <f>VLOOKUP(K21,'пр.взв'!B3:G102,3,FALSE)</f>
        <v>#N/A</v>
      </c>
      <c r="N21" s="135" t="e">
        <f>VLOOKUP(K21,'пр.взв'!B3:G102,4,FALSE)</f>
        <v>#N/A</v>
      </c>
      <c r="O21" s="126"/>
      <c r="P21" s="126"/>
      <c r="Q21" s="128"/>
      <c r="R21" s="130"/>
    </row>
    <row r="22" spans="1:18" ht="12.75">
      <c r="A22" s="132"/>
      <c r="B22" s="123"/>
      <c r="C22" s="136"/>
      <c r="D22" s="115"/>
      <c r="E22" s="115"/>
      <c r="F22" s="127"/>
      <c r="G22" s="127"/>
      <c r="H22" s="129"/>
      <c r="I22" s="121"/>
      <c r="K22" s="123"/>
      <c r="L22" s="136"/>
      <c r="M22" s="136"/>
      <c r="N22" s="136"/>
      <c r="O22" s="127"/>
      <c r="P22" s="127"/>
      <c r="Q22" s="129"/>
      <c r="R22" s="121"/>
    </row>
    <row r="23" spans="1:18" ht="12.75">
      <c r="A23" s="132"/>
      <c r="B23" s="123">
        <v>0</v>
      </c>
      <c r="C23" s="112" t="e">
        <f>VLOOKUP(B23,'пр.взв'!B7:E86,2,FALSE)</f>
        <v>#N/A</v>
      </c>
      <c r="D23" s="115" t="e">
        <f>VLOOKUP(B23,'пр.взв'!B3:G102,3,FALSE)</f>
        <v>#N/A</v>
      </c>
      <c r="E23" s="115" t="e">
        <f>VLOOKUP(B23,'пр.взв'!B2:G102,4,FALSE)</f>
        <v>#N/A</v>
      </c>
      <c r="F23" s="127"/>
      <c r="G23" s="127"/>
      <c r="H23" s="129"/>
      <c r="I23" s="121"/>
      <c r="K23" s="123"/>
      <c r="L23" s="112" t="e">
        <f>VLOOKUP(K23,'пр.взв'!B6:E90,2,FALSE)</f>
        <v>#N/A</v>
      </c>
      <c r="M23" s="112" t="e">
        <f>VLOOKUP(K23,'пр.взв'!B3:G104,3,FALSE)</f>
        <v>#N/A</v>
      </c>
      <c r="N23" s="112" t="e">
        <f>VLOOKUP(K23,'пр.взв'!B3:G104,4,FALSE)</f>
        <v>#N/A</v>
      </c>
      <c r="O23" s="127"/>
      <c r="P23" s="127"/>
      <c r="Q23" s="129"/>
      <c r="R23" s="121"/>
    </row>
    <row r="24" spans="1:18" ht="13.5" thickBot="1">
      <c r="A24" s="132"/>
      <c r="B24" s="124"/>
      <c r="C24" s="113"/>
      <c r="D24" s="125"/>
      <c r="E24" s="125"/>
      <c r="F24" s="133"/>
      <c r="G24" s="133"/>
      <c r="H24" s="134"/>
      <c r="I24" s="122"/>
      <c r="K24" s="124"/>
      <c r="L24" s="136"/>
      <c r="M24" s="136"/>
      <c r="N24" s="136"/>
      <c r="O24" s="133"/>
      <c r="P24" s="133"/>
      <c r="Q24" s="134"/>
      <c r="R24" s="122"/>
    </row>
    <row r="25" spans="1:18" ht="12.75">
      <c r="A25" s="132"/>
      <c r="B25" s="131">
        <v>9</v>
      </c>
      <c r="C25" s="135" t="str">
        <f>VLOOKUP(B25,'пр.взв'!B7:E86,2,FALSE)</f>
        <v>Насрутдинов Рафаил Рустамович</v>
      </c>
      <c r="D25" s="114" t="str">
        <f>VLOOKUP(B25,'пр.взв'!B7:F105,3,FALSE)</f>
        <v>11.12.1995. 1р</v>
      </c>
      <c r="E25" s="114" t="str">
        <f>VLOOKUP(B25,'пр.взв'!B2:G105,4,FALSE)</f>
        <v>ХМАО   Нижневартовск</v>
      </c>
      <c r="F25" s="126" t="s">
        <v>115</v>
      </c>
      <c r="G25" s="126"/>
      <c r="H25" s="128"/>
      <c r="I25" s="130"/>
      <c r="K25" s="131"/>
      <c r="L25" s="135" t="e">
        <f>VLOOKUP(K25,'пр.взв'!B7:E86,2,FALSE)</f>
        <v>#N/A</v>
      </c>
      <c r="M25" s="135" t="e">
        <f>VLOOKUP(K25,'пр.взв'!B2:G106,3,FALSE)</f>
        <v>#N/A</v>
      </c>
      <c r="N25" s="135" t="e">
        <f>VLOOKUP(K25,'пр.взв'!B7:G106,4,FALSE)</f>
        <v>#N/A</v>
      </c>
      <c r="O25" s="126"/>
      <c r="P25" s="126"/>
      <c r="Q25" s="128"/>
      <c r="R25" s="130"/>
    </row>
    <row r="26" spans="1:18" ht="12.75">
      <c r="A26" s="132"/>
      <c r="B26" s="123"/>
      <c r="C26" s="136"/>
      <c r="D26" s="115"/>
      <c r="E26" s="115"/>
      <c r="F26" s="127"/>
      <c r="G26" s="127"/>
      <c r="H26" s="129"/>
      <c r="I26" s="121"/>
      <c r="K26" s="123"/>
      <c r="L26" s="136"/>
      <c r="M26" s="136"/>
      <c r="N26" s="136"/>
      <c r="O26" s="127"/>
      <c r="P26" s="127"/>
      <c r="Q26" s="129"/>
      <c r="R26" s="121"/>
    </row>
    <row r="27" spans="1:18" ht="12.75">
      <c r="A27" s="132"/>
      <c r="B27" s="123"/>
      <c r="C27" s="112" t="e">
        <f>VLOOKUP(B27,'пр.взв'!B7:E86,2,FALSE)</f>
        <v>#N/A</v>
      </c>
      <c r="D27" s="115" t="e">
        <f>VLOOKUP(B27,'пр.взв'!B7:G106,3,FALSE)</f>
        <v>#N/A</v>
      </c>
      <c r="E27" s="115" t="e">
        <f>VLOOKUP(B27,'пр.взв'!B2:G106,4,FALSE)</f>
        <v>#N/A</v>
      </c>
      <c r="F27" s="127"/>
      <c r="G27" s="127"/>
      <c r="H27" s="129"/>
      <c r="I27" s="121"/>
      <c r="K27" s="123"/>
      <c r="L27" s="112" t="e">
        <f>VLOOKUP(K27,'пр.взв'!B7:E86,2,FALSE)</f>
        <v>#N/A</v>
      </c>
      <c r="M27" s="112" t="e">
        <f>VLOOKUP(K27,'пр.взв'!B2:G108,3,FALSE)</f>
        <v>#N/A</v>
      </c>
      <c r="N27" s="112" t="e">
        <f>VLOOKUP(K27,'пр.взв'!B7:G108,4,FALSE)</f>
        <v>#N/A</v>
      </c>
      <c r="O27" s="127"/>
      <c r="P27" s="127"/>
      <c r="Q27" s="129"/>
      <c r="R27" s="121"/>
    </row>
    <row r="28" spans="1:18" ht="13.5" thickBot="1">
      <c r="A28" s="132"/>
      <c r="B28" s="124"/>
      <c r="C28" s="113"/>
      <c r="D28" s="125"/>
      <c r="E28" s="125"/>
      <c r="F28" s="133"/>
      <c r="G28" s="133"/>
      <c r="H28" s="134"/>
      <c r="I28" s="122"/>
      <c r="K28" s="124"/>
      <c r="L28" s="136"/>
      <c r="M28" s="136"/>
      <c r="N28" s="136"/>
      <c r="O28" s="133"/>
      <c r="P28" s="133"/>
      <c r="Q28" s="134"/>
      <c r="R28" s="122"/>
    </row>
    <row r="29" spans="1:18" ht="12.75">
      <c r="A29" s="132"/>
      <c r="B29" s="131"/>
      <c r="C29" s="135" t="e">
        <f>VLOOKUP(B29,'пр.взв'!B7:E86,2,FALSE)</f>
        <v>#N/A</v>
      </c>
      <c r="D29" s="114" t="e">
        <f>VLOOKUP(B29,'пр.взв'!B3:F109,3,FALSE)</f>
        <v>#N/A</v>
      </c>
      <c r="E29" s="114" t="e">
        <f>VLOOKUP(B29,'пр.взв'!B2:G109,4,FALSE)</f>
        <v>#N/A</v>
      </c>
      <c r="F29" s="126"/>
      <c r="G29" s="126"/>
      <c r="H29" s="128"/>
      <c r="I29" s="130"/>
      <c r="K29" s="131"/>
      <c r="L29" s="135" t="e">
        <f>VLOOKUP(K29,'пр.взв'!B7:E86,2,FALSE)</f>
        <v>#N/A</v>
      </c>
      <c r="M29" s="135" t="e">
        <f>VLOOKUP(K29,'пр.взв'!B3:G110,3,FALSE)</f>
        <v>#N/A</v>
      </c>
      <c r="N29" s="135" t="e">
        <f>VLOOKUP(K29,'пр.взв'!B3:G110,4,FALSE)</f>
        <v>#N/A</v>
      </c>
      <c r="O29" s="126"/>
      <c r="P29" s="126"/>
      <c r="Q29" s="128"/>
      <c r="R29" s="130"/>
    </row>
    <row r="30" spans="1:18" ht="12.75">
      <c r="A30" s="132"/>
      <c r="B30" s="123"/>
      <c r="C30" s="136"/>
      <c r="D30" s="115"/>
      <c r="E30" s="115"/>
      <c r="F30" s="127"/>
      <c r="G30" s="127"/>
      <c r="H30" s="129"/>
      <c r="I30" s="121"/>
      <c r="K30" s="123"/>
      <c r="L30" s="136"/>
      <c r="M30" s="136"/>
      <c r="N30" s="136"/>
      <c r="O30" s="127"/>
      <c r="P30" s="127"/>
      <c r="Q30" s="129"/>
      <c r="R30" s="121"/>
    </row>
    <row r="31" spans="1:18" ht="12.75">
      <c r="A31" s="132"/>
      <c r="B31" s="123"/>
      <c r="C31" s="112" t="e">
        <f>VLOOKUP(B31,'пр.взв'!B7:E86,2,FALSE)</f>
        <v>#N/A</v>
      </c>
      <c r="D31" s="115" t="e">
        <f>VLOOKUP(B31,'пр.взв'!B3:G110,3,FALSE)</f>
        <v>#N/A</v>
      </c>
      <c r="E31" s="115" t="e">
        <f>VLOOKUP(B31,'пр.взв'!B3:G110,4,FALSE)</f>
        <v>#N/A</v>
      </c>
      <c r="F31" s="127"/>
      <c r="G31" s="127"/>
      <c r="H31" s="129"/>
      <c r="I31" s="121"/>
      <c r="K31" s="123"/>
      <c r="L31" s="112" t="e">
        <f>VLOOKUP(K31,'пр.взв'!B7:E86,2,FALSE)</f>
        <v>#N/A</v>
      </c>
      <c r="M31" s="112" t="e">
        <f>VLOOKUP(K31,'пр.взв'!B3:G112,3,FALSE)</f>
        <v>#N/A</v>
      </c>
      <c r="N31" s="112" t="e">
        <f>VLOOKUP(K31,'пр.взв'!B3:G112,4,FALSE)</f>
        <v>#N/A</v>
      </c>
      <c r="O31" s="127"/>
      <c r="P31" s="127"/>
      <c r="Q31" s="129"/>
      <c r="R31" s="121"/>
    </row>
    <row r="32" spans="1:18" ht="13.5" thickBot="1">
      <c r="A32" s="132"/>
      <c r="B32" s="124"/>
      <c r="C32" s="113"/>
      <c r="D32" s="125"/>
      <c r="E32" s="125"/>
      <c r="F32" s="133"/>
      <c r="G32" s="133"/>
      <c r="H32" s="134"/>
      <c r="I32" s="122"/>
      <c r="K32" s="124"/>
      <c r="L32" s="136"/>
      <c r="M32" s="136"/>
      <c r="N32" s="136"/>
      <c r="O32" s="133"/>
      <c r="P32" s="133"/>
      <c r="Q32" s="134"/>
      <c r="R32" s="122"/>
    </row>
    <row r="33" spans="1:18" ht="12.75">
      <c r="A33" s="132"/>
      <c r="B33" s="131"/>
      <c r="C33" s="135" t="e">
        <f>VLOOKUP(B33,'пр.взв'!B7:E86,2,FALSE)</f>
        <v>#N/A</v>
      </c>
      <c r="D33" s="114" t="e">
        <f>VLOOKUP(B33,'пр.взв'!B5:F113,3,FALSE)</f>
        <v>#N/A</v>
      </c>
      <c r="E33" s="114" t="e">
        <f>VLOOKUP(B33,'пр.взв'!B3:G113,4,FALSE)</f>
        <v>#N/A</v>
      </c>
      <c r="F33" s="126"/>
      <c r="G33" s="126"/>
      <c r="H33" s="128"/>
      <c r="I33" s="130"/>
      <c r="K33" s="131"/>
      <c r="L33" s="135" t="e">
        <f>VLOOKUP(K33,'пр.взв'!B7:E86,2,FALSE)</f>
        <v>#N/A</v>
      </c>
      <c r="M33" s="135" t="e">
        <f>VLOOKUP(K33,'пр.взв'!B3:G114,3,FALSE)</f>
        <v>#N/A</v>
      </c>
      <c r="N33" s="135" t="e">
        <f>VLOOKUP(K33,'пр.взв'!B3:G114,4,FALSE)</f>
        <v>#N/A</v>
      </c>
      <c r="O33" s="126"/>
      <c r="P33" s="126"/>
      <c r="Q33" s="128"/>
      <c r="R33" s="130"/>
    </row>
    <row r="34" spans="1:18" ht="12.75">
      <c r="A34" s="132"/>
      <c r="B34" s="123"/>
      <c r="C34" s="136"/>
      <c r="D34" s="115"/>
      <c r="E34" s="115"/>
      <c r="F34" s="127"/>
      <c r="G34" s="127"/>
      <c r="H34" s="129"/>
      <c r="I34" s="121"/>
      <c r="K34" s="123"/>
      <c r="L34" s="136"/>
      <c r="M34" s="136"/>
      <c r="N34" s="136"/>
      <c r="O34" s="127"/>
      <c r="P34" s="127"/>
      <c r="Q34" s="129"/>
      <c r="R34" s="121"/>
    </row>
    <row r="35" spans="1:18" ht="12.75">
      <c r="A35" s="132"/>
      <c r="B35" s="123"/>
      <c r="C35" s="112" t="e">
        <f>VLOOKUP(B35,'пр.взв'!B7:E86,2,FALSE)</f>
        <v>#N/A</v>
      </c>
      <c r="D35" s="115" t="e">
        <f>VLOOKUP(B35,'пр.взв'!B5:G114,3,FALSE)</f>
        <v>#N/A</v>
      </c>
      <c r="E35" s="115" t="e">
        <f>VLOOKUP(B35,'пр.взв'!B3:G114,4,FALSE)</f>
        <v>#N/A</v>
      </c>
      <c r="F35" s="127"/>
      <c r="G35" s="127"/>
      <c r="H35" s="129"/>
      <c r="I35" s="121"/>
      <c r="K35" s="123"/>
      <c r="L35" s="112" t="e">
        <f>VLOOKUP(K35,'пр.взв'!B7:E86,2,FALSE)</f>
        <v>#N/A</v>
      </c>
      <c r="M35" s="112" t="e">
        <f>VLOOKUP(K35,'пр.взв'!B3:G116,3,FALSE)</f>
        <v>#N/A</v>
      </c>
      <c r="N35" s="112" t="e">
        <f>VLOOKUP(K35,'пр.взв'!B3:G116,4,FALSE)</f>
        <v>#N/A</v>
      </c>
      <c r="O35" s="127"/>
      <c r="P35" s="127"/>
      <c r="Q35" s="129"/>
      <c r="R35" s="121"/>
    </row>
    <row r="36" spans="1:18" ht="13.5" thickBot="1">
      <c r="A36" s="132"/>
      <c r="B36" s="124"/>
      <c r="C36" s="113"/>
      <c r="D36" s="125"/>
      <c r="E36" s="125"/>
      <c r="F36" s="133"/>
      <c r="G36" s="133"/>
      <c r="H36" s="134"/>
      <c r="I36" s="122"/>
      <c r="K36" s="124"/>
      <c r="L36" s="136"/>
      <c r="M36" s="136"/>
      <c r="N36" s="136"/>
      <c r="O36" s="133"/>
      <c r="P36" s="133"/>
      <c r="Q36" s="134"/>
      <c r="R36" s="122"/>
    </row>
    <row r="37" spans="1:18" ht="12.75">
      <c r="A37" s="132"/>
      <c r="B37" s="131"/>
      <c r="C37" s="135" t="e">
        <f>VLOOKUP(B37,'пр.взв'!B7:E86,2,FALSE)</f>
        <v>#N/A</v>
      </c>
      <c r="D37" s="114" t="e">
        <f>VLOOKUP(B37,'пр.взв'!B3:F117,3,FALSE)</f>
        <v>#N/A</v>
      </c>
      <c r="E37" s="114" t="e">
        <f>VLOOKUP(B37,'пр.взв'!B7:G117,4,FALSE)</f>
        <v>#N/A</v>
      </c>
      <c r="F37" s="126"/>
      <c r="G37" s="126"/>
      <c r="H37" s="128"/>
      <c r="I37" s="130"/>
      <c r="K37" s="131"/>
      <c r="L37" s="135" t="e">
        <f>VLOOKUP(K37,'пр.взв'!B7:E86,2,FALSE)</f>
        <v>#N/A</v>
      </c>
      <c r="M37" s="135" t="e">
        <f>VLOOKUP(K37,'пр.взв'!B3:G118,3,FALSE)</f>
        <v>#N/A</v>
      </c>
      <c r="N37" s="135" t="e">
        <f>VLOOKUP(K37,'пр.взв'!B3:G118,4,FALSE)</f>
        <v>#N/A</v>
      </c>
      <c r="O37" s="126"/>
      <c r="P37" s="126"/>
      <c r="Q37" s="128"/>
      <c r="R37" s="130"/>
    </row>
    <row r="38" spans="1:18" ht="12.75">
      <c r="A38" s="132"/>
      <c r="B38" s="123"/>
      <c r="C38" s="136"/>
      <c r="D38" s="115"/>
      <c r="E38" s="115"/>
      <c r="F38" s="127"/>
      <c r="G38" s="127"/>
      <c r="H38" s="129"/>
      <c r="I38" s="121"/>
      <c r="K38" s="123"/>
      <c r="L38" s="136"/>
      <c r="M38" s="136"/>
      <c r="N38" s="136"/>
      <c r="O38" s="127"/>
      <c r="P38" s="127"/>
      <c r="Q38" s="129"/>
      <c r="R38" s="121"/>
    </row>
    <row r="39" spans="1:18" ht="12.75">
      <c r="A39" s="132"/>
      <c r="B39" s="123"/>
      <c r="C39" s="112" t="e">
        <f>VLOOKUP(B39,'пр.взв'!B7:E86,2,FALSE)</f>
        <v>#N/A</v>
      </c>
      <c r="D39" s="115" t="e">
        <f>VLOOKUP(B39,'пр.взв'!B3:G118,3,FALSE)</f>
        <v>#N/A</v>
      </c>
      <c r="E39" s="115" t="e">
        <f>VLOOKUP(B39,'пр.взв'!B3:G118,4,FALSE)</f>
        <v>#N/A</v>
      </c>
      <c r="F39" s="127"/>
      <c r="G39" s="127"/>
      <c r="H39" s="129"/>
      <c r="I39" s="121"/>
      <c r="K39" s="123"/>
      <c r="L39" s="112" t="e">
        <f>VLOOKUP(K39,'пр.взв'!B7:E86,2,FALSE)</f>
        <v>#N/A</v>
      </c>
      <c r="M39" s="112" t="e">
        <f>VLOOKUP(K39,'пр.взв'!B3:G120,3,FALSE)</f>
        <v>#N/A</v>
      </c>
      <c r="N39" s="112" t="e">
        <f>VLOOKUP(K39,'пр.взв'!B3:G120,4,FALSE)</f>
        <v>#N/A</v>
      </c>
      <c r="O39" s="127"/>
      <c r="P39" s="127"/>
      <c r="Q39" s="129"/>
      <c r="R39" s="121"/>
    </row>
    <row r="40" spans="1:18" ht="13.5" thickBot="1">
      <c r="A40" s="132"/>
      <c r="B40" s="124"/>
      <c r="C40" s="113"/>
      <c r="D40" s="125"/>
      <c r="E40" s="125"/>
      <c r="F40" s="133"/>
      <c r="G40" s="133"/>
      <c r="H40" s="134"/>
      <c r="I40" s="122"/>
      <c r="K40" s="124"/>
      <c r="L40" s="136"/>
      <c r="M40" s="136"/>
      <c r="N40" s="136"/>
      <c r="O40" s="133"/>
      <c r="P40" s="133"/>
      <c r="Q40" s="134"/>
      <c r="R40" s="122"/>
    </row>
    <row r="41" spans="1:18" ht="12.75">
      <c r="A41" s="132"/>
      <c r="B41" s="131"/>
      <c r="C41" s="135" t="e">
        <f>VLOOKUP(B41,'пр.взв'!B7:E86,2,FALSE)</f>
        <v>#N/A</v>
      </c>
      <c r="D41" s="114" t="e">
        <f>VLOOKUP(B41,'пр.взв'!B3:F121,3,FALSE)</f>
        <v>#N/A</v>
      </c>
      <c r="E41" s="114" t="e">
        <f>VLOOKUP(B41,'пр.взв'!B4:G121,4,FALSE)</f>
        <v>#N/A</v>
      </c>
      <c r="F41" s="126"/>
      <c r="G41" s="126"/>
      <c r="H41" s="128"/>
      <c r="I41" s="130"/>
      <c r="K41" s="131"/>
      <c r="L41" s="135" t="e">
        <f>VLOOKUP(K41,'пр.взв'!B7:E86,2,FALSE)</f>
        <v>#N/A</v>
      </c>
      <c r="M41" s="135" t="e">
        <f>VLOOKUP(K41,'пр.взв'!B4:G122,3,FALSE)</f>
        <v>#N/A</v>
      </c>
      <c r="N41" s="135" t="e">
        <f>VLOOKUP(K41,'пр.взв'!B4:G122,4,FALSE)</f>
        <v>#N/A</v>
      </c>
      <c r="O41" s="126"/>
      <c r="P41" s="126"/>
      <c r="Q41" s="128"/>
      <c r="R41" s="130"/>
    </row>
    <row r="42" spans="1:18" ht="12.75">
      <c r="A42" s="132"/>
      <c r="B42" s="123"/>
      <c r="C42" s="136"/>
      <c r="D42" s="115"/>
      <c r="E42" s="115"/>
      <c r="F42" s="127"/>
      <c r="G42" s="127"/>
      <c r="H42" s="129"/>
      <c r="I42" s="121"/>
      <c r="K42" s="123"/>
      <c r="L42" s="136"/>
      <c r="M42" s="136"/>
      <c r="N42" s="136"/>
      <c r="O42" s="127"/>
      <c r="P42" s="127"/>
      <c r="Q42" s="129"/>
      <c r="R42" s="121"/>
    </row>
    <row r="43" spans="1:18" ht="12.75">
      <c r="A43" s="132"/>
      <c r="B43" s="123"/>
      <c r="C43" s="112" t="e">
        <f>VLOOKUP(B43,'пр.взв'!B7:E86,2,FALSE)</f>
        <v>#N/A</v>
      </c>
      <c r="D43" s="115" t="e">
        <f>VLOOKUP(B43,'пр.взв'!B3:G122,3,FALSE)</f>
        <v>#N/A</v>
      </c>
      <c r="E43" s="115" t="e">
        <f>VLOOKUP(B43,'пр.взв'!B4:G122,4,FALSE)</f>
        <v>#N/A</v>
      </c>
      <c r="F43" s="127"/>
      <c r="G43" s="127"/>
      <c r="H43" s="129"/>
      <c r="I43" s="121"/>
      <c r="K43" s="123"/>
      <c r="L43" s="112" t="e">
        <f>VLOOKUP(K43,'пр.взв'!B7:F86,2,FALSE)</f>
        <v>#N/A</v>
      </c>
      <c r="M43" s="112" t="e">
        <f>VLOOKUP(K43,'пр.взв'!B4:G124,3,FALSE)</f>
        <v>#N/A</v>
      </c>
      <c r="N43" s="112" t="e">
        <f>VLOOKUP(K43,'пр.взв'!B4:G124,4,FALSE)</f>
        <v>#N/A</v>
      </c>
      <c r="O43" s="127"/>
      <c r="P43" s="127"/>
      <c r="Q43" s="129"/>
      <c r="R43" s="121"/>
    </row>
    <row r="44" spans="1:18" ht="13.5" thickBot="1">
      <c r="A44" s="132"/>
      <c r="B44" s="124"/>
      <c r="C44" s="113"/>
      <c r="D44" s="125"/>
      <c r="E44" s="125"/>
      <c r="F44" s="133"/>
      <c r="G44" s="133"/>
      <c r="H44" s="134"/>
      <c r="I44" s="122"/>
      <c r="K44" s="124"/>
      <c r="L44" s="136"/>
      <c r="M44" s="136"/>
      <c r="N44" s="136"/>
      <c r="O44" s="133"/>
      <c r="P44" s="133"/>
      <c r="Q44" s="134"/>
      <c r="R44" s="122"/>
    </row>
    <row r="45" spans="1:18" ht="12.75">
      <c r="A45" s="132"/>
      <c r="B45" s="131"/>
      <c r="C45" s="135" t="e">
        <f>VLOOKUP(B45,'пр.взв'!B7:E86,2,FALSE)</f>
        <v>#N/A</v>
      </c>
      <c r="D45" s="114" t="e">
        <f>VLOOKUP(B45,'пр.взв'!B7:F125,3,FALSE)</f>
        <v>#N/A</v>
      </c>
      <c r="E45" s="114" t="e">
        <f>VLOOKUP(B45,'пр.взв'!B4:G125,4,FALSE)</f>
        <v>#N/A</v>
      </c>
      <c r="F45" s="126"/>
      <c r="G45" s="126"/>
      <c r="H45" s="128"/>
      <c r="I45" s="130"/>
      <c r="K45" s="131"/>
      <c r="L45" s="135" t="e">
        <f>VLOOKUP(K45,'пр.взв'!B7:E86,2,FALSE)</f>
        <v>#N/A</v>
      </c>
      <c r="M45" s="135" t="e">
        <f>VLOOKUP(K45,'пр.взв'!B4:G126,3,FALSE)</f>
        <v>#N/A</v>
      </c>
      <c r="N45" s="135" t="e">
        <f>VLOOKUP(K45,'пр.взв'!B4:G126,4,FALSE)</f>
        <v>#N/A</v>
      </c>
      <c r="O45" s="126"/>
      <c r="P45" s="126"/>
      <c r="Q45" s="128"/>
      <c r="R45" s="130"/>
    </row>
    <row r="46" spans="1:18" ht="12.75">
      <c r="A46" s="132"/>
      <c r="B46" s="123"/>
      <c r="C46" s="136"/>
      <c r="D46" s="115"/>
      <c r="E46" s="115"/>
      <c r="F46" s="127"/>
      <c r="G46" s="127"/>
      <c r="H46" s="129"/>
      <c r="I46" s="121"/>
      <c r="K46" s="123"/>
      <c r="L46" s="136"/>
      <c r="M46" s="136"/>
      <c r="N46" s="136"/>
      <c r="O46" s="127"/>
      <c r="P46" s="127"/>
      <c r="Q46" s="129"/>
      <c r="R46" s="121"/>
    </row>
    <row r="47" spans="1:18" ht="12.75">
      <c r="A47" s="132"/>
      <c r="B47" s="123"/>
      <c r="C47" s="112" t="e">
        <f>VLOOKUP(B47,'пр.взв'!B7:E86,2,FALSE)</f>
        <v>#N/A</v>
      </c>
      <c r="D47" s="115" t="e">
        <f>VLOOKUP(B47,'пр.взв'!B7:G126,3,FALSE)</f>
        <v>#N/A</v>
      </c>
      <c r="E47" s="115" t="e">
        <f>VLOOKUP(B47,'пр.взв'!B4:G126,4,FALSE)</f>
        <v>#N/A</v>
      </c>
      <c r="F47" s="127"/>
      <c r="G47" s="127"/>
      <c r="H47" s="129"/>
      <c r="I47" s="121"/>
      <c r="K47" s="123"/>
      <c r="L47" s="112" t="e">
        <f>VLOOKUP(K47,'пр.взв'!B7:E86,2,FALSE)</f>
        <v>#N/A</v>
      </c>
      <c r="M47" s="112" t="e">
        <f>VLOOKUP(K47,'пр.взв'!B4:G128,3,FALSE)</f>
        <v>#N/A</v>
      </c>
      <c r="N47" s="112" t="e">
        <f>VLOOKUP(K47,'пр.взв'!B4:G128,4,FALSE)</f>
        <v>#N/A</v>
      </c>
      <c r="O47" s="127"/>
      <c r="P47" s="127"/>
      <c r="Q47" s="129"/>
      <c r="R47" s="121"/>
    </row>
    <row r="48" spans="1:18" ht="13.5" thickBot="1">
      <c r="A48" s="132"/>
      <c r="B48" s="124"/>
      <c r="C48" s="113"/>
      <c r="D48" s="125"/>
      <c r="E48" s="125"/>
      <c r="F48" s="133"/>
      <c r="G48" s="133"/>
      <c r="H48" s="134"/>
      <c r="I48" s="122"/>
      <c r="K48" s="124"/>
      <c r="L48" s="136"/>
      <c r="M48" s="136"/>
      <c r="N48" s="136"/>
      <c r="O48" s="133"/>
      <c r="P48" s="133"/>
      <c r="Q48" s="134"/>
      <c r="R48" s="122"/>
    </row>
    <row r="49" spans="1:18" ht="12.75">
      <c r="A49" s="132"/>
      <c r="B49" s="131"/>
      <c r="C49" s="135" t="e">
        <f>VLOOKUP(B49,'пр.взв'!B3:E86,2,FALSE)</f>
        <v>#N/A</v>
      </c>
      <c r="D49" s="114" t="e">
        <f>VLOOKUP(B49,'пр.взв'!B5:F129,3,FALSE)</f>
        <v>#N/A</v>
      </c>
      <c r="E49" s="114" t="e">
        <f>VLOOKUP(B49,'пр.взв'!B4:G129,4,FALSE)</f>
        <v>#N/A</v>
      </c>
      <c r="F49" s="126"/>
      <c r="G49" s="126"/>
      <c r="H49" s="128"/>
      <c r="I49" s="130"/>
      <c r="K49" s="131"/>
      <c r="L49" s="135" t="e">
        <f>VLOOKUP(K49,'пр.взв'!B7:E86,2,FALSE)</f>
        <v>#N/A</v>
      </c>
      <c r="M49" s="135" t="e">
        <f>VLOOKUP(K49,'пр.взв'!B5:G130,3,FALSE)</f>
        <v>#N/A</v>
      </c>
      <c r="N49" s="135" t="e">
        <f>VLOOKUP(K49,'пр.взв'!B5:G130,4,FALSE)</f>
        <v>#N/A</v>
      </c>
      <c r="O49" s="126"/>
      <c r="P49" s="126"/>
      <c r="Q49" s="128"/>
      <c r="R49" s="130"/>
    </row>
    <row r="50" spans="1:18" ht="12.75">
      <c r="A50" s="132"/>
      <c r="B50" s="123"/>
      <c r="C50" s="136"/>
      <c r="D50" s="115"/>
      <c r="E50" s="115"/>
      <c r="F50" s="127"/>
      <c r="G50" s="127"/>
      <c r="H50" s="129"/>
      <c r="I50" s="121"/>
      <c r="K50" s="123"/>
      <c r="L50" s="136"/>
      <c r="M50" s="136"/>
      <c r="N50" s="136"/>
      <c r="O50" s="127"/>
      <c r="P50" s="127"/>
      <c r="Q50" s="129"/>
      <c r="R50" s="121"/>
    </row>
    <row r="51" spans="1:18" ht="12.75">
      <c r="A51" s="132"/>
      <c r="B51" s="123"/>
      <c r="C51" s="112" t="e">
        <f>VLOOKUP(B51,'пр.взв'!B7:E86,2,FALSE)</f>
        <v>#N/A</v>
      </c>
      <c r="D51" s="115" t="e">
        <f>VLOOKUP(B51,'пр.взв'!B5:G130,3,FALSE)</f>
        <v>#N/A</v>
      </c>
      <c r="E51" s="115" t="e">
        <f>VLOOKUP(B51,'пр.взв'!B5:G130,4,FALSE)</f>
        <v>#N/A</v>
      </c>
      <c r="F51" s="127"/>
      <c r="G51" s="127"/>
      <c r="H51" s="129"/>
      <c r="I51" s="121"/>
      <c r="K51" s="123"/>
      <c r="L51" s="112" t="e">
        <f>VLOOKUP(K51,'пр.взв'!B7:E86,2,FALSE)</f>
        <v>#N/A</v>
      </c>
      <c r="M51" s="112" t="e">
        <f>VLOOKUP(K51,'пр.взв'!B5:G132,3,FALSE)</f>
        <v>#N/A</v>
      </c>
      <c r="N51" s="112" t="e">
        <f>VLOOKUP(K51,'пр.взв'!B5:G132,4,FALSE)</f>
        <v>#N/A</v>
      </c>
      <c r="O51" s="127"/>
      <c r="P51" s="127"/>
      <c r="Q51" s="129"/>
      <c r="R51" s="121"/>
    </row>
    <row r="52" spans="1:18" ht="13.5" thickBot="1">
      <c r="A52" s="132"/>
      <c r="B52" s="124"/>
      <c r="C52" s="113"/>
      <c r="D52" s="125"/>
      <c r="E52" s="125"/>
      <c r="F52" s="133"/>
      <c r="G52" s="133"/>
      <c r="H52" s="134"/>
      <c r="I52" s="122"/>
      <c r="K52" s="124"/>
      <c r="L52" s="136"/>
      <c r="M52" s="136"/>
      <c r="N52" s="136"/>
      <c r="O52" s="133"/>
      <c r="P52" s="133"/>
      <c r="Q52" s="134"/>
      <c r="R52" s="122"/>
    </row>
    <row r="53" spans="1:18" ht="12.75">
      <c r="A53" s="132"/>
      <c r="B53" s="131"/>
      <c r="C53" s="135" t="e">
        <f>VLOOKUP(B53,'пр.взв'!B7:E86,2,FALSE)</f>
        <v>#N/A</v>
      </c>
      <c r="D53" s="114" t="e">
        <f>VLOOKUP(B53,'пр.взв'!B5:F133,3,FALSE)</f>
        <v>#N/A</v>
      </c>
      <c r="E53" s="114" t="e">
        <f>VLOOKUP(B53,'пр.взв'!B5:G133,4,FALSE)</f>
        <v>#N/A</v>
      </c>
      <c r="F53" s="126"/>
      <c r="G53" s="126"/>
      <c r="H53" s="128"/>
      <c r="I53" s="130"/>
      <c r="K53" s="131"/>
      <c r="L53" s="135" t="e">
        <f>VLOOKUP(K53,'пр.взв'!B7:E86,2,FALSE)</f>
        <v>#N/A</v>
      </c>
      <c r="M53" s="135" t="e">
        <f>VLOOKUP(K53,'пр.взв'!B5:G134,3,FALSE)</f>
        <v>#N/A</v>
      </c>
      <c r="N53" s="135" t="e">
        <f>VLOOKUP(K53,'пр.взв'!B5:G134,4,FALSE)</f>
        <v>#N/A</v>
      </c>
      <c r="O53" s="126"/>
      <c r="P53" s="126"/>
      <c r="Q53" s="128"/>
      <c r="R53" s="130"/>
    </row>
    <row r="54" spans="1:18" ht="12.75">
      <c r="A54" s="132"/>
      <c r="B54" s="123"/>
      <c r="C54" s="136"/>
      <c r="D54" s="115"/>
      <c r="E54" s="115"/>
      <c r="F54" s="127"/>
      <c r="G54" s="127"/>
      <c r="H54" s="129"/>
      <c r="I54" s="121"/>
      <c r="K54" s="123"/>
      <c r="L54" s="136"/>
      <c r="M54" s="136"/>
      <c r="N54" s="136"/>
      <c r="O54" s="127"/>
      <c r="P54" s="127"/>
      <c r="Q54" s="129"/>
      <c r="R54" s="121"/>
    </row>
    <row r="55" spans="1:18" ht="12.75">
      <c r="A55" s="132"/>
      <c r="B55" s="123"/>
      <c r="C55" s="112" t="e">
        <f>VLOOKUP(B55,'пр.взв'!B7:E86,2,FALSE)</f>
        <v>#N/A</v>
      </c>
      <c r="D55" s="115" t="e">
        <f>VLOOKUP(B55,'пр.взв'!B5:G134,3,FALSE)</f>
        <v>#N/A</v>
      </c>
      <c r="E55" s="115" t="e">
        <f>VLOOKUP(B55,'пр.взв'!B5:G134,4,FALSE)</f>
        <v>#N/A</v>
      </c>
      <c r="F55" s="127"/>
      <c r="G55" s="127"/>
      <c r="H55" s="129"/>
      <c r="I55" s="121"/>
      <c r="K55" s="123"/>
      <c r="L55" s="112" t="e">
        <f>VLOOKUP(K55,'пр.взв'!B7:E86,2,FALSE)</f>
        <v>#N/A</v>
      </c>
      <c r="M55" s="112" t="e">
        <f>VLOOKUP(K55,'пр.взв'!B5:G136,3,FALSE)</f>
        <v>#N/A</v>
      </c>
      <c r="N55" s="112" t="e">
        <f>VLOOKUP(K55,'пр.взв'!B5:G136,4,FALSE)</f>
        <v>#N/A</v>
      </c>
      <c r="O55" s="127"/>
      <c r="P55" s="127"/>
      <c r="Q55" s="129"/>
      <c r="R55" s="121"/>
    </row>
    <row r="56" spans="1:18" ht="13.5" thickBot="1">
      <c r="A56" s="132"/>
      <c r="B56" s="124"/>
      <c r="C56" s="113"/>
      <c r="D56" s="125"/>
      <c r="E56" s="125"/>
      <c r="F56" s="133"/>
      <c r="G56" s="133"/>
      <c r="H56" s="134"/>
      <c r="I56" s="122"/>
      <c r="K56" s="124"/>
      <c r="L56" s="136"/>
      <c r="M56" s="136"/>
      <c r="N56" s="136"/>
      <c r="O56" s="133"/>
      <c r="P56" s="133"/>
      <c r="Q56" s="134"/>
      <c r="R56" s="122"/>
    </row>
    <row r="57" spans="1:18" ht="12.75">
      <c r="A57" s="132"/>
      <c r="B57" s="131"/>
      <c r="C57" s="135" t="e">
        <f>VLOOKUP(B57,'пр.взв'!B7:E86,2,FALSE)</f>
        <v>#N/A</v>
      </c>
      <c r="D57" s="114" t="e">
        <f>VLOOKUP(B57,'пр.взв'!B5:F137,3,FALSE)</f>
        <v>#N/A</v>
      </c>
      <c r="E57" s="114" t="e">
        <f>VLOOKUP(B57,'пр.взв'!B5:G137,4,FALSE)</f>
        <v>#N/A</v>
      </c>
      <c r="F57" s="137"/>
      <c r="G57" s="126"/>
      <c r="H57" s="128"/>
      <c r="I57" s="130"/>
      <c r="K57" s="131"/>
      <c r="L57" s="135" t="e">
        <f>VLOOKUP(K57,'пр.взв'!B7:E86,2,FALSE)</f>
        <v>#N/A</v>
      </c>
      <c r="M57" s="135" t="e">
        <f>VLOOKUP(K57,'пр.взв'!B5:G138,3,FALSE)</f>
        <v>#N/A</v>
      </c>
      <c r="N57" s="135" t="e">
        <f>VLOOKUP(K57,'пр.взв'!B5:G138,4,FALSE)</f>
        <v>#N/A</v>
      </c>
      <c r="O57" s="137"/>
      <c r="P57" s="126"/>
      <c r="Q57" s="128"/>
      <c r="R57" s="130"/>
    </row>
    <row r="58" spans="1:18" ht="12.75">
      <c r="A58" s="132"/>
      <c r="B58" s="123"/>
      <c r="C58" s="136"/>
      <c r="D58" s="115"/>
      <c r="E58" s="115"/>
      <c r="F58" s="138"/>
      <c r="G58" s="127"/>
      <c r="H58" s="129"/>
      <c r="I58" s="121"/>
      <c r="K58" s="123"/>
      <c r="L58" s="136"/>
      <c r="M58" s="136"/>
      <c r="N58" s="136"/>
      <c r="O58" s="138"/>
      <c r="P58" s="127"/>
      <c r="Q58" s="129"/>
      <c r="R58" s="121"/>
    </row>
    <row r="59" spans="1:18" ht="12.75">
      <c r="A59" s="132"/>
      <c r="B59" s="123"/>
      <c r="C59" s="112" t="e">
        <f>VLOOKUP(B59,'пр.взв'!B7:E86,2,FALSE)</f>
        <v>#N/A</v>
      </c>
      <c r="D59" s="115" t="e">
        <f>VLOOKUP(B59,'пр.взв'!B5:G138,3,FALSE)</f>
        <v>#N/A</v>
      </c>
      <c r="E59" s="115" t="e">
        <f>VLOOKUP(B59,'пр.взв'!B5:G138,4,FALSE)</f>
        <v>#N/A</v>
      </c>
      <c r="F59" s="138"/>
      <c r="G59" s="127"/>
      <c r="H59" s="129"/>
      <c r="I59" s="121"/>
      <c r="K59" s="123"/>
      <c r="L59" s="112" t="e">
        <f>VLOOKUP(K59,'пр.взв'!B7:E86,2,FALSE)</f>
        <v>#N/A</v>
      </c>
      <c r="M59" s="136" t="e">
        <f>VLOOKUP(K59,'пр.взв'!B5:G140,3,FALSE)</f>
        <v>#N/A</v>
      </c>
      <c r="N59" s="136" t="e">
        <f>VLOOKUP(K59,'пр.взв'!B5:G140,4,FALSE)</f>
        <v>#N/A</v>
      </c>
      <c r="O59" s="138"/>
      <c r="P59" s="127"/>
      <c r="Q59" s="129"/>
      <c r="R59" s="121"/>
    </row>
    <row r="60" spans="1:18" ht="13.5" thickBot="1">
      <c r="A60" s="132"/>
      <c r="B60" s="124"/>
      <c r="C60" s="113"/>
      <c r="D60" s="125"/>
      <c r="E60" s="125"/>
      <c r="F60" s="139"/>
      <c r="G60" s="133"/>
      <c r="H60" s="134"/>
      <c r="I60" s="122"/>
      <c r="K60" s="124"/>
      <c r="L60" s="113"/>
      <c r="M60" s="113"/>
      <c r="N60" s="113"/>
      <c r="O60" s="139"/>
      <c r="P60" s="133"/>
      <c r="Q60" s="134"/>
      <c r="R60" s="12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47:B48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G33:G34"/>
    <mergeCell ref="H33:H34"/>
    <mergeCell ref="I33:I34"/>
    <mergeCell ref="H37:H38"/>
    <mergeCell ref="I37:I38"/>
    <mergeCell ref="I35:I36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1"/>
  <sheetViews>
    <sheetView zoomScalePageLayoutView="0"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27" sqref="AH27"/>
    </sheetView>
  </sheetViews>
  <sheetFormatPr defaultColWidth="9.140625" defaultRowHeight="12.75"/>
  <cols>
    <col min="1" max="1" width="1.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8.57421875" style="0" customWidth="1"/>
    <col min="6" max="6" width="2.57421875" style="0" customWidth="1"/>
    <col min="7" max="7" width="4.28125" style="0" customWidth="1"/>
    <col min="8" max="8" width="2.421875" style="0" customWidth="1"/>
    <col min="9" max="9" width="4.28125" style="0" customWidth="1"/>
    <col min="10" max="10" width="2.57421875" style="0" customWidth="1"/>
    <col min="11" max="11" width="4.140625" style="0" customWidth="1"/>
    <col min="12" max="12" width="2.57421875" style="0" customWidth="1"/>
    <col min="13" max="13" width="4.140625" style="0" customWidth="1"/>
    <col min="14" max="14" width="2.57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57421875" style="0" customWidth="1"/>
    <col min="19" max="19" width="2.7109375" style="0" customWidth="1"/>
    <col min="20" max="20" width="2.57421875" style="0" customWidth="1"/>
    <col min="21" max="21" width="2.8515625" style="0" customWidth="1"/>
    <col min="22" max="22" width="2.421875" style="0" customWidth="1"/>
    <col min="23" max="23" width="2.8515625" style="0" customWidth="1"/>
    <col min="24" max="24" width="3.57421875" style="0" hidden="1" customWidth="1"/>
    <col min="25" max="25" width="0.2890625" style="0" hidden="1" customWidth="1"/>
    <col min="26" max="26" width="3.7109375" style="0" customWidth="1"/>
    <col min="27" max="27" width="5.28125" style="0" customWidth="1"/>
    <col min="28" max="28" width="3.8515625" style="0" customWidth="1"/>
    <col min="29" max="33" width="3.7109375" style="0" customWidth="1"/>
  </cols>
  <sheetData>
    <row r="1" spans="1:28" ht="21" thickBot="1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24.75" customHeight="1" thickBot="1">
      <c r="A2" s="18"/>
      <c r="B2" s="185" t="s">
        <v>66</v>
      </c>
      <c r="C2" s="186"/>
      <c r="D2" s="186"/>
      <c r="E2" s="186"/>
      <c r="F2" s="186"/>
      <c r="G2" s="186"/>
      <c r="H2" s="186"/>
      <c r="I2" s="186"/>
      <c r="J2" s="186"/>
      <c r="K2" s="166" t="str">
        <f>HYPERLINK('[1]реквизиты'!$A$2)</f>
        <v>Первенство Уральского федерального округа по самбо среди юношей 1994-1995 г.р.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</row>
    <row r="3" spans="1:30" ht="20.25" customHeight="1" thickBot="1">
      <c r="A3" s="19"/>
      <c r="B3" s="157" t="str">
        <f>HYPERLINK('[1]реквизиты'!$A$3)</f>
        <v>1-3 декабря 2011г.         г.Курган 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  <c r="X3" s="154" t="str">
        <f>HYPERLINK('пр.взв'!D4)</f>
        <v>В.к.  св87     кг.</v>
      </c>
      <c r="Y3" s="155"/>
      <c r="Z3" s="155"/>
      <c r="AA3" s="155"/>
      <c r="AB3" s="156"/>
      <c r="AC3" s="16"/>
      <c r="AD3" s="16"/>
    </row>
    <row r="4" spans="1:34" ht="14.25" customHeight="1" thickBot="1">
      <c r="A4" s="225"/>
      <c r="B4" s="209" t="s">
        <v>5</v>
      </c>
      <c r="C4" s="211" t="s">
        <v>2</v>
      </c>
      <c r="D4" s="187" t="s">
        <v>3</v>
      </c>
      <c r="E4" s="189" t="s">
        <v>67</v>
      </c>
      <c r="F4" s="192" t="s">
        <v>6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5"/>
      <c r="Z4" s="169" t="s">
        <v>7</v>
      </c>
      <c r="AA4" s="171" t="s">
        <v>70</v>
      </c>
      <c r="AB4" s="221" t="s">
        <v>22</v>
      </c>
      <c r="AC4" s="16"/>
      <c r="AD4" s="16"/>
      <c r="AH4" s="20"/>
    </row>
    <row r="5" spans="1:33" ht="15" customHeight="1" thickBot="1">
      <c r="A5" s="225"/>
      <c r="B5" s="210"/>
      <c r="C5" s="212"/>
      <c r="D5" s="188"/>
      <c r="E5" s="190"/>
      <c r="F5" s="183">
        <v>1</v>
      </c>
      <c r="G5" s="191"/>
      <c r="H5" s="183">
        <v>2</v>
      </c>
      <c r="I5" s="184"/>
      <c r="J5" s="196">
        <v>3</v>
      </c>
      <c r="K5" s="191"/>
      <c r="L5" s="183">
        <v>4</v>
      </c>
      <c r="M5" s="184"/>
      <c r="N5" s="196">
        <v>5</v>
      </c>
      <c r="O5" s="191"/>
      <c r="P5" s="183">
        <v>6</v>
      </c>
      <c r="Q5" s="184"/>
      <c r="R5" s="196">
        <v>7</v>
      </c>
      <c r="S5" s="191"/>
      <c r="T5" s="183">
        <v>8</v>
      </c>
      <c r="U5" s="184"/>
      <c r="V5" s="183">
        <v>9</v>
      </c>
      <c r="W5" s="184"/>
      <c r="X5" s="183">
        <v>10</v>
      </c>
      <c r="Y5" s="184"/>
      <c r="Z5" s="170"/>
      <c r="AA5" s="172"/>
      <c r="AB5" s="222"/>
      <c r="AC5" s="31"/>
      <c r="AD5" s="31"/>
      <c r="AE5" s="22"/>
      <c r="AF5" s="22"/>
      <c r="AG5" s="3"/>
    </row>
    <row r="6" spans="1:34" ht="10.5" customHeight="1">
      <c r="A6" s="223"/>
      <c r="B6" s="216">
        <v>1</v>
      </c>
      <c r="C6" s="218" t="str">
        <f>VLOOKUP(B6,'пр.взв'!B7:E30,2,FALSE)</f>
        <v>Мустафин Григорий Рифович</v>
      </c>
      <c r="D6" s="143" t="str">
        <f>VLOOKUP(B6,'пр.взв'!B7:F86,3,FALSE)</f>
        <v>17.01.1995. 1р</v>
      </c>
      <c r="E6" s="143" t="str">
        <f>VLOOKUP(B6,'пр.взв'!B7:G86,4,FALSE)</f>
        <v>Екатеринбург Свердловская</v>
      </c>
      <c r="F6" s="199">
        <v>2</v>
      </c>
      <c r="G6" s="64">
        <v>0</v>
      </c>
      <c r="H6" s="201">
        <v>3</v>
      </c>
      <c r="I6" s="64">
        <v>0</v>
      </c>
      <c r="J6" s="201">
        <v>5</v>
      </c>
      <c r="K6" s="64">
        <v>0</v>
      </c>
      <c r="L6" s="201">
        <v>4</v>
      </c>
      <c r="M6" s="64">
        <v>0</v>
      </c>
      <c r="N6" s="201" t="s">
        <v>121</v>
      </c>
      <c r="O6" s="64"/>
      <c r="P6" s="201">
        <v>7</v>
      </c>
      <c r="Q6" s="64">
        <v>1</v>
      </c>
      <c r="R6" s="201">
        <v>3</v>
      </c>
      <c r="S6" s="64">
        <v>3</v>
      </c>
      <c r="T6" s="201"/>
      <c r="U6" s="64"/>
      <c r="V6" s="182"/>
      <c r="W6" s="64"/>
      <c r="X6" s="182"/>
      <c r="Y6" s="64"/>
      <c r="Z6" s="149"/>
      <c r="AA6" s="151">
        <f>SUM(G6+I6+K6+M6+O6+Q6+S6+U6+W6+Y6)</f>
        <v>4</v>
      </c>
      <c r="AB6" s="176">
        <v>2</v>
      </c>
      <c r="AC6" s="29"/>
      <c r="AD6" s="29"/>
      <c r="AE6" s="29"/>
      <c r="AF6" s="29"/>
      <c r="AG6" s="29"/>
      <c r="AH6" s="29"/>
    </row>
    <row r="7" spans="1:34" ht="15.75" customHeight="1" thickBot="1">
      <c r="A7" s="224"/>
      <c r="B7" s="217"/>
      <c r="C7" s="219"/>
      <c r="D7" s="213"/>
      <c r="E7" s="213"/>
      <c r="F7" s="200"/>
      <c r="G7" s="64">
        <v>0.18</v>
      </c>
      <c r="H7" s="201"/>
      <c r="I7" s="64">
        <v>1.19</v>
      </c>
      <c r="J7" s="201"/>
      <c r="K7" s="78">
        <v>0</v>
      </c>
      <c r="L7" s="201"/>
      <c r="M7" s="65">
        <v>0.58</v>
      </c>
      <c r="N7" s="201"/>
      <c r="O7" s="65"/>
      <c r="P7" s="201"/>
      <c r="Q7" s="65" t="s">
        <v>123</v>
      </c>
      <c r="R7" s="201"/>
      <c r="S7" s="65" t="s">
        <v>124</v>
      </c>
      <c r="T7" s="201"/>
      <c r="U7" s="65"/>
      <c r="V7" s="182"/>
      <c r="W7" s="65"/>
      <c r="X7" s="182"/>
      <c r="Y7" s="65"/>
      <c r="Z7" s="150"/>
      <c r="AA7" s="152"/>
      <c r="AB7" s="177"/>
      <c r="AC7" s="29"/>
      <c r="AD7" s="29"/>
      <c r="AE7" s="29"/>
      <c r="AF7" s="29"/>
      <c r="AG7" s="29"/>
      <c r="AH7" s="29"/>
    </row>
    <row r="8" spans="1:34" ht="10.5" customHeight="1" thickTop="1">
      <c r="A8" s="223"/>
      <c r="B8" s="230">
        <v>2</v>
      </c>
      <c r="C8" s="226" t="str">
        <f>VLOOKUP(B8,'пр.взв'!B9:E32,2,FALSE)</f>
        <v>Китушин Денис Ануреевич</v>
      </c>
      <c r="D8" s="214" t="str">
        <f>VLOOKUP(B8,'пр.взв'!B9:F88,3,FALSE)</f>
        <v>11.1.1994. 1р</v>
      </c>
      <c r="E8" s="214" t="str">
        <f>VLOOKUP(B8,'пр.взв'!B9:G88,4,FALSE)</f>
        <v>Курган</v>
      </c>
      <c r="F8" s="199">
        <v>1</v>
      </c>
      <c r="G8" s="64">
        <v>4</v>
      </c>
      <c r="H8" s="197">
        <v>5</v>
      </c>
      <c r="I8" s="64">
        <v>0</v>
      </c>
      <c r="J8" s="197">
        <v>4</v>
      </c>
      <c r="K8" s="66">
        <v>4</v>
      </c>
      <c r="L8" s="197" t="s">
        <v>116</v>
      </c>
      <c r="M8" s="66"/>
      <c r="N8" s="197" t="s">
        <v>116</v>
      </c>
      <c r="O8" s="66"/>
      <c r="P8" s="197" t="s">
        <v>116</v>
      </c>
      <c r="Q8" s="66"/>
      <c r="R8" s="197" t="s">
        <v>116</v>
      </c>
      <c r="S8" s="66"/>
      <c r="T8" s="197" t="s">
        <v>116</v>
      </c>
      <c r="U8" s="67"/>
      <c r="V8" s="180" t="s">
        <v>116</v>
      </c>
      <c r="W8" s="67"/>
      <c r="X8" s="180"/>
      <c r="Y8" s="67"/>
      <c r="Z8" s="149">
        <v>3</v>
      </c>
      <c r="AA8" s="178">
        <f>SUM(G8+I8+K8+M8+O8+Q8+S8+U8+W8+Y8)</f>
        <v>8</v>
      </c>
      <c r="AB8" s="178" t="s">
        <v>118</v>
      </c>
      <c r="AC8" s="29"/>
      <c r="AD8" s="29"/>
      <c r="AE8" s="29"/>
      <c r="AF8" s="29"/>
      <c r="AG8" s="29"/>
      <c r="AH8" s="29"/>
    </row>
    <row r="9" spans="1:34" ht="15.75" customHeight="1" thickBot="1">
      <c r="A9" s="161"/>
      <c r="B9" s="231"/>
      <c r="C9" s="227"/>
      <c r="D9" s="215"/>
      <c r="E9" s="215"/>
      <c r="F9" s="200"/>
      <c r="G9" s="64"/>
      <c r="H9" s="198"/>
      <c r="I9" s="77">
        <v>2.4</v>
      </c>
      <c r="J9" s="198"/>
      <c r="K9" s="68"/>
      <c r="L9" s="198"/>
      <c r="M9" s="68"/>
      <c r="N9" s="198"/>
      <c r="O9" s="68"/>
      <c r="P9" s="198"/>
      <c r="Q9" s="68"/>
      <c r="R9" s="198"/>
      <c r="S9" s="68"/>
      <c r="T9" s="198"/>
      <c r="U9" s="69"/>
      <c r="V9" s="181"/>
      <c r="W9" s="69"/>
      <c r="X9" s="181"/>
      <c r="Y9" s="69"/>
      <c r="Z9" s="150"/>
      <c r="AA9" s="179"/>
      <c r="AB9" s="179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20">
        <v>3</v>
      </c>
      <c r="C10" s="226" t="str">
        <f>VLOOKUP(B10,'пр.взв'!B11:E34,2,FALSE)</f>
        <v>Бавбеков Марат Арсланович</v>
      </c>
      <c r="D10" s="228" t="str">
        <f>VLOOKUP(B10,'пр.взв'!B11:F90,3,FALSE)</f>
        <v>27.06.1994. 1р</v>
      </c>
      <c r="E10" s="228" t="str">
        <f>VLOOKUP(B10,'пр.взв'!B11:G90,4,FALSE)</f>
        <v>ХМАО   </v>
      </c>
      <c r="F10" s="199">
        <v>4</v>
      </c>
      <c r="G10" s="64">
        <v>0</v>
      </c>
      <c r="H10" s="197">
        <v>1</v>
      </c>
      <c r="I10" s="64">
        <v>4</v>
      </c>
      <c r="J10" s="197" t="s">
        <v>117</v>
      </c>
      <c r="K10" s="66"/>
      <c r="L10" s="197" t="s">
        <v>117</v>
      </c>
      <c r="M10" s="66"/>
      <c r="N10" s="197" t="s">
        <v>122</v>
      </c>
      <c r="O10" s="66"/>
      <c r="P10" s="197">
        <v>10</v>
      </c>
      <c r="Q10" s="66">
        <v>1</v>
      </c>
      <c r="R10" s="197">
        <v>1</v>
      </c>
      <c r="S10" s="66">
        <v>1</v>
      </c>
      <c r="T10" s="197"/>
      <c r="U10" s="67"/>
      <c r="V10" s="173"/>
      <c r="W10" s="67"/>
      <c r="X10" s="173"/>
      <c r="Y10" s="67"/>
      <c r="Z10" s="149"/>
      <c r="AA10" s="178">
        <f>SUM(G10+I10+K10+M10+O10+Q10+S10+U10+W10+Y10)</f>
        <v>6</v>
      </c>
      <c r="AB10" s="176">
        <v>1</v>
      </c>
      <c r="AC10" s="29"/>
      <c r="AD10" s="29"/>
      <c r="AE10" s="29"/>
      <c r="AF10" s="29"/>
      <c r="AG10" s="29"/>
      <c r="AH10" s="29"/>
    </row>
    <row r="11" spans="1:34" ht="18" customHeight="1" thickBot="1">
      <c r="A11" s="17"/>
      <c r="B11" s="217"/>
      <c r="C11" s="227"/>
      <c r="D11" s="229"/>
      <c r="E11" s="229"/>
      <c r="F11" s="200"/>
      <c r="G11" s="64">
        <v>2.53</v>
      </c>
      <c r="H11" s="198"/>
      <c r="I11" s="64"/>
      <c r="J11" s="198"/>
      <c r="K11" s="68"/>
      <c r="L11" s="198"/>
      <c r="M11" s="68"/>
      <c r="N11" s="198"/>
      <c r="O11" s="68"/>
      <c r="P11" s="198"/>
      <c r="Q11" s="68" t="s">
        <v>123</v>
      </c>
      <c r="R11" s="198"/>
      <c r="S11" s="68" t="s">
        <v>124</v>
      </c>
      <c r="T11" s="198"/>
      <c r="U11" s="69"/>
      <c r="V11" s="163"/>
      <c r="W11" s="69"/>
      <c r="X11" s="163"/>
      <c r="Y11" s="69"/>
      <c r="Z11" s="150"/>
      <c r="AA11" s="179"/>
      <c r="AB11" s="177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30">
        <v>4</v>
      </c>
      <c r="C12" s="226" t="str">
        <f>VLOOKUP(B12,'пр.взв'!B13:E36,2,FALSE)</f>
        <v>Жаворонков Евгений Владимирович</v>
      </c>
      <c r="D12" s="228" t="str">
        <f>VLOOKUP(B12,'пр.взв'!B13:F92,3,FALSE)</f>
        <v>31.03.1994.1р</v>
      </c>
      <c r="E12" s="214" t="str">
        <f>VLOOKUP(B12,'пр.взв'!B13:G92,4,FALSE)</f>
        <v>Тюмень</v>
      </c>
      <c r="F12" s="199">
        <v>3</v>
      </c>
      <c r="G12" s="64">
        <v>4</v>
      </c>
      <c r="H12" s="197" t="s">
        <v>115</v>
      </c>
      <c r="I12" s="64"/>
      <c r="J12" s="197">
        <v>2</v>
      </c>
      <c r="K12" s="66">
        <v>0</v>
      </c>
      <c r="L12" s="197">
        <v>1</v>
      </c>
      <c r="M12" s="66">
        <v>4</v>
      </c>
      <c r="N12" s="197" t="s">
        <v>116</v>
      </c>
      <c r="O12" s="66"/>
      <c r="P12" s="197" t="s">
        <v>116</v>
      </c>
      <c r="Q12" s="66"/>
      <c r="R12" s="197" t="s">
        <v>116</v>
      </c>
      <c r="S12" s="66"/>
      <c r="T12" s="197" t="s">
        <v>116</v>
      </c>
      <c r="U12" s="67"/>
      <c r="V12" s="173" t="s">
        <v>116</v>
      </c>
      <c r="W12" s="67"/>
      <c r="X12" s="173"/>
      <c r="Y12" s="67"/>
      <c r="Z12" s="149">
        <v>4</v>
      </c>
      <c r="AA12" s="178">
        <f>SUM(G12+I12+K12+M12+O12+Q12+S12+U12+W12+Y12)</f>
        <v>8</v>
      </c>
      <c r="AB12" s="178" t="s">
        <v>120</v>
      </c>
      <c r="AC12" s="29"/>
      <c r="AD12" s="29"/>
      <c r="AE12" s="29"/>
      <c r="AF12" s="29"/>
      <c r="AG12" s="29"/>
      <c r="AH12" s="29"/>
    </row>
    <row r="13" spans="1:34" ht="15.75" customHeight="1" thickBot="1">
      <c r="A13" s="17"/>
      <c r="B13" s="217"/>
      <c r="C13" s="236"/>
      <c r="D13" s="237"/>
      <c r="E13" s="238"/>
      <c r="F13" s="199"/>
      <c r="G13" s="65"/>
      <c r="H13" s="201"/>
      <c r="I13" s="65"/>
      <c r="J13" s="201"/>
      <c r="K13" s="65">
        <v>3.29</v>
      </c>
      <c r="L13" s="201"/>
      <c r="M13" s="65"/>
      <c r="N13" s="201"/>
      <c r="O13" s="65"/>
      <c r="P13" s="201"/>
      <c r="Q13" s="65"/>
      <c r="R13" s="201"/>
      <c r="S13" s="65"/>
      <c r="T13" s="201"/>
      <c r="U13" s="70"/>
      <c r="V13" s="162"/>
      <c r="W13" s="70"/>
      <c r="X13" s="162"/>
      <c r="Y13" s="70"/>
      <c r="Z13" s="165"/>
      <c r="AA13" s="208"/>
      <c r="AB13" s="208"/>
      <c r="AC13" s="29"/>
      <c r="AD13" s="29"/>
      <c r="AE13" s="29"/>
      <c r="AF13" s="29"/>
      <c r="AG13" s="29"/>
      <c r="AH13" s="29"/>
    </row>
    <row r="14" spans="1:34" ht="10.5" customHeight="1">
      <c r="A14" s="17"/>
      <c r="B14" s="216">
        <v>5</v>
      </c>
      <c r="C14" s="218" t="str">
        <f>VLOOKUP(B14,'пр.взв'!B15:E38,2,FALSE)</f>
        <v>Пашнин Кирилл Эдуардович</v>
      </c>
      <c r="D14" s="234" t="str">
        <f>VLOOKUP(B14,'пр.взв'!B15:F94,3,FALSE)</f>
        <v>23.06.1995. 1р</v>
      </c>
      <c r="E14" s="234" t="str">
        <f>VLOOKUP(B14,'пр.взв'!B15:G94,4,FALSE)</f>
        <v>Троицк  Челябинская</v>
      </c>
      <c r="F14" s="204" t="s">
        <v>115</v>
      </c>
      <c r="G14" s="71"/>
      <c r="H14" s="202">
        <v>2</v>
      </c>
      <c r="I14" s="71">
        <v>4</v>
      </c>
      <c r="J14" s="202">
        <v>1</v>
      </c>
      <c r="K14" s="71">
        <v>4</v>
      </c>
      <c r="L14" s="202" t="s">
        <v>116</v>
      </c>
      <c r="M14" s="71"/>
      <c r="N14" s="202" t="s">
        <v>116</v>
      </c>
      <c r="O14" s="71"/>
      <c r="P14" s="202" t="s">
        <v>116</v>
      </c>
      <c r="Q14" s="71"/>
      <c r="R14" s="202" t="s">
        <v>116</v>
      </c>
      <c r="S14" s="71"/>
      <c r="T14" s="202" t="s">
        <v>116</v>
      </c>
      <c r="U14" s="72"/>
      <c r="V14" s="174" t="s">
        <v>116</v>
      </c>
      <c r="W14" s="72"/>
      <c r="X14" s="174"/>
      <c r="Y14" s="72"/>
      <c r="Z14" s="149">
        <v>3</v>
      </c>
      <c r="AA14" s="178">
        <f>SUM(G14+I14+K14+M14+O14+Q14+S14+U14+W14+Y14)</f>
        <v>8</v>
      </c>
      <c r="AB14" s="178" t="s">
        <v>118</v>
      </c>
      <c r="AC14" s="29"/>
      <c r="AD14" s="29"/>
      <c r="AE14" s="29"/>
      <c r="AF14" s="29"/>
      <c r="AG14" s="29"/>
      <c r="AH14" s="29"/>
    </row>
    <row r="15" spans="1:34" ht="16.5" customHeight="1" thickBot="1">
      <c r="A15" s="17"/>
      <c r="B15" s="232"/>
      <c r="C15" s="233"/>
      <c r="D15" s="235"/>
      <c r="E15" s="235"/>
      <c r="F15" s="205"/>
      <c r="G15" s="73"/>
      <c r="H15" s="203"/>
      <c r="I15" s="73"/>
      <c r="J15" s="203"/>
      <c r="K15" s="73"/>
      <c r="L15" s="203"/>
      <c r="M15" s="73"/>
      <c r="N15" s="203"/>
      <c r="O15" s="73"/>
      <c r="P15" s="203"/>
      <c r="Q15" s="73"/>
      <c r="R15" s="203"/>
      <c r="S15" s="73"/>
      <c r="T15" s="203"/>
      <c r="U15" s="74"/>
      <c r="V15" s="175"/>
      <c r="W15" s="74"/>
      <c r="X15" s="175"/>
      <c r="Y15" s="74"/>
      <c r="Z15" s="164"/>
      <c r="AA15" s="243"/>
      <c r="AB15" s="243"/>
      <c r="AC15" s="29"/>
      <c r="AD15" s="29"/>
      <c r="AE15" s="29"/>
      <c r="AF15" s="29"/>
      <c r="AG15" s="29"/>
      <c r="AH15" s="29"/>
    </row>
    <row r="16" spans="2:34" ht="16.5" customHeight="1" thickBot="1"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29"/>
      <c r="AD16" s="29"/>
      <c r="AE16" s="29"/>
      <c r="AF16" s="29"/>
      <c r="AG16" s="29"/>
      <c r="AH16" s="29"/>
    </row>
    <row r="17" spans="1:34" ht="10.5" customHeight="1" thickTop="1">
      <c r="A17" s="17"/>
      <c r="B17" s="230">
        <v>6</v>
      </c>
      <c r="C17" s="218" t="str">
        <f>VLOOKUP(B17,'пр.взв'!B17:E40,2,FALSE)</f>
        <v>Алексеев Станислав Петрович</v>
      </c>
      <c r="D17" s="234" t="str">
        <f>VLOOKUP(B17,'пр.взв'!B17:F96,3,FALSE)</f>
        <v>02.03.1995. 1р</v>
      </c>
      <c r="E17" s="244" t="str">
        <f>VLOOKUP(B17,'пр.взв'!B17:G96,4,FALSE)</f>
        <v>Екатеринбург Свердловская</v>
      </c>
      <c r="F17" s="206">
        <v>7</v>
      </c>
      <c r="G17" s="71">
        <v>4</v>
      </c>
      <c r="H17" s="202">
        <v>8</v>
      </c>
      <c r="I17" s="71">
        <v>2</v>
      </c>
      <c r="J17" s="202" t="s">
        <v>116</v>
      </c>
      <c r="K17" s="71"/>
      <c r="L17" s="202" t="s">
        <v>116</v>
      </c>
      <c r="M17" s="71"/>
      <c r="N17" s="202" t="s">
        <v>116</v>
      </c>
      <c r="O17" s="71"/>
      <c r="P17" s="202" t="s">
        <v>116</v>
      </c>
      <c r="Q17" s="71"/>
      <c r="R17" s="202" t="s">
        <v>116</v>
      </c>
      <c r="S17" s="71"/>
      <c r="T17" s="202" t="s">
        <v>116</v>
      </c>
      <c r="U17" s="72"/>
      <c r="V17" s="174" t="s">
        <v>116</v>
      </c>
      <c r="W17" s="72"/>
      <c r="X17" s="174"/>
      <c r="Y17" s="72"/>
      <c r="Z17" s="149">
        <v>2</v>
      </c>
      <c r="AA17" s="178">
        <f>SUM(G17+I17+K17+M17+O17+Q17+S17+U17+W17+Y17)</f>
        <v>6</v>
      </c>
      <c r="AB17" s="176">
        <v>9</v>
      </c>
      <c r="AC17" s="29"/>
      <c r="AD17" s="29"/>
      <c r="AE17" s="29"/>
      <c r="AF17" s="29"/>
      <c r="AG17" s="29"/>
      <c r="AH17" s="29"/>
    </row>
    <row r="18" spans="1:34" ht="16.5" customHeight="1" thickBot="1">
      <c r="A18" s="17"/>
      <c r="B18" s="231"/>
      <c r="C18" s="233"/>
      <c r="D18" s="235"/>
      <c r="E18" s="245"/>
      <c r="F18" s="207"/>
      <c r="G18" s="73"/>
      <c r="H18" s="203"/>
      <c r="I18" s="73"/>
      <c r="J18" s="203"/>
      <c r="K18" s="73"/>
      <c r="L18" s="203"/>
      <c r="M18" s="73"/>
      <c r="N18" s="203"/>
      <c r="O18" s="73"/>
      <c r="P18" s="203"/>
      <c r="Q18" s="73"/>
      <c r="R18" s="203"/>
      <c r="S18" s="73"/>
      <c r="T18" s="203"/>
      <c r="U18" s="74"/>
      <c r="V18" s="175"/>
      <c r="W18" s="74"/>
      <c r="X18" s="175"/>
      <c r="Y18" s="74"/>
      <c r="Z18" s="164"/>
      <c r="AA18" s="243"/>
      <c r="AB18" s="247"/>
      <c r="AC18" s="29"/>
      <c r="AD18" s="29"/>
      <c r="AE18" s="29"/>
      <c r="AF18" s="29"/>
      <c r="AG18" s="29"/>
      <c r="AH18" s="29"/>
    </row>
    <row r="19" spans="1:34" ht="10.5" customHeight="1" thickTop="1">
      <c r="A19" s="17"/>
      <c r="B19" s="230">
        <v>7</v>
      </c>
      <c r="C19" s="239" t="str">
        <f>VLOOKUP(B19,'пр.взв'!B19:E42,2,FALSE)</f>
        <v>Баймуханов Арслан Иркенович</v>
      </c>
      <c r="D19" s="237" t="str">
        <f>VLOOKUP(B19,'пр.взв'!B19:F98,3,FALSE)</f>
        <v>12.07.1995. 1р</v>
      </c>
      <c r="E19" s="237" t="str">
        <f>VLOOKUP(B19,'пр.взв'!B19:G98,4,FALSE)</f>
        <v>Троицк  Челябинская</v>
      </c>
      <c r="F19" s="199">
        <v>6</v>
      </c>
      <c r="G19" s="64">
        <v>0</v>
      </c>
      <c r="H19" s="201">
        <v>10</v>
      </c>
      <c r="I19" s="64">
        <v>3</v>
      </c>
      <c r="J19" s="201" t="s">
        <v>117</v>
      </c>
      <c r="K19" s="64"/>
      <c r="L19" s="201">
        <v>9</v>
      </c>
      <c r="M19" s="64">
        <v>0</v>
      </c>
      <c r="N19" s="201" t="s">
        <v>122</v>
      </c>
      <c r="O19" s="64"/>
      <c r="P19" s="201">
        <v>1</v>
      </c>
      <c r="Q19" s="64">
        <v>3</v>
      </c>
      <c r="R19" s="201"/>
      <c r="S19" s="64"/>
      <c r="T19" s="201"/>
      <c r="U19" s="75"/>
      <c r="V19" s="162"/>
      <c r="W19" s="75"/>
      <c r="X19" s="162"/>
      <c r="Y19" s="75"/>
      <c r="Z19" s="165"/>
      <c r="AA19" s="208">
        <f>SUM(G19+I19+K19+M19+O19+Q19+S19+U19+W19+Y19)</f>
        <v>6</v>
      </c>
      <c r="AB19" s="246">
        <v>3</v>
      </c>
      <c r="AC19" s="29"/>
      <c r="AD19" s="29"/>
      <c r="AE19" s="29"/>
      <c r="AF19" s="29"/>
      <c r="AG19" s="29"/>
      <c r="AH19" s="29"/>
    </row>
    <row r="20" spans="1:34" ht="15" customHeight="1" thickBot="1">
      <c r="A20" s="17"/>
      <c r="B20" s="231"/>
      <c r="C20" s="227"/>
      <c r="D20" s="229"/>
      <c r="E20" s="229"/>
      <c r="F20" s="200"/>
      <c r="G20" s="64">
        <v>1.07</v>
      </c>
      <c r="H20" s="198"/>
      <c r="I20" s="64"/>
      <c r="J20" s="198"/>
      <c r="K20" s="68"/>
      <c r="L20" s="198"/>
      <c r="M20" s="68">
        <v>1.18</v>
      </c>
      <c r="N20" s="198"/>
      <c r="O20" s="68"/>
      <c r="P20" s="198"/>
      <c r="Q20" s="68" t="s">
        <v>123</v>
      </c>
      <c r="R20" s="198"/>
      <c r="S20" s="68"/>
      <c r="T20" s="198"/>
      <c r="U20" s="69"/>
      <c r="V20" s="163"/>
      <c r="W20" s="69"/>
      <c r="X20" s="163"/>
      <c r="Y20" s="69"/>
      <c r="Z20" s="150"/>
      <c r="AA20" s="179"/>
      <c r="AB20" s="177"/>
      <c r="AC20" s="29"/>
      <c r="AD20" s="29"/>
      <c r="AE20" s="29"/>
      <c r="AF20" s="29"/>
      <c r="AG20" s="29"/>
      <c r="AH20" s="29"/>
    </row>
    <row r="21" spans="1:34" ht="10.5" customHeight="1" thickTop="1">
      <c r="A21" s="17"/>
      <c r="B21" s="230">
        <v>8</v>
      </c>
      <c r="C21" s="226" t="str">
        <f>VLOOKUP(B21,'пр.взв'!B21:E44,2,FALSE)</f>
        <v>Абанин Роман Андреевич</v>
      </c>
      <c r="D21" s="228" t="str">
        <f>VLOOKUP(B21,'пр.взв'!B21:F100,3,FALSE)</f>
        <v>31.10.1995. 1р</v>
      </c>
      <c r="E21" s="214" t="str">
        <f>VLOOKUP(B21,'пр.взв'!B21:G100,4,FALSE)</f>
        <v>Курган</v>
      </c>
      <c r="F21" s="199">
        <v>9</v>
      </c>
      <c r="G21" s="64">
        <v>4</v>
      </c>
      <c r="H21" s="197">
        <v>6</v>
      </c>
      <c r="I21" s="64">
        <v>3</v>
      </c>
      <c r="J21" s="197" t="s">
        <v>116</v>
      </c>
      <c r="K21" s="66"/>
      <c r="L21" s="197" t="s">
        <v>116</v>
      </c>
      <c r="M21" s="66"/>
      <c r="N21" s="197" t="s">
        <v>116</v>
      </c>
      <c r="O21" s="66"/>
      <c r="P21" s="197" t="s">
        <v>116</v>
      </c>
      <c r="Q21" s="66"/>
      <c r="R21" s="197" t="s">
        <v>116</v>
      </c>
      <c r="S21" s="66"/>
      <c r="T21" s="197" t="s">
        <v>116</v>
      </c>
      <c r="U21" s="67"/>
      <c r="V21" s="173" t="s">
        <v>116</v>
      </c>
      <c r="W21" s="67"/>
      <c r="X21" s="173"/>
      <c r="Y21" s="67"/>
      <c r="Z21" s="149">
        <v>2</v>
      </c>
      <c r="AA21" s="178">
        <f>SUM(G21+I21+K21+M21+O21+Q21+S21+U21+W21+Y21)</f>
        <v>7</v>
      </c>
      <c r="AB21" s="176">
        <v>10</v>
      </c>
      <c r="AC21" s="29"/>
      <c r="AD21" s="29"/>
      <c r="AE21" s="29"/>
      <c r="AF21" s="29"/>
      <c r="AG21" s="29"/>
      <c r="AH21" s="29"/>
    </row>
    <row r="22" spans="1:34" ht="15" customHeight="1" thickBot="1">
      <c r="A22" s="17"/>
      <c r="B22" s="231"/>
      <c r="C22" s="227"/>
      <c r="D22" s="229"/>
      <c r="E22" s="215"/>
      <c r="F22" s="200"/>
      <c r="G22" s="64"/>
      <c r="H22" s="198"/>
      <c r="I22" s="64"/>
      <c r="J22" s="198"/>
      <c r="K22" s="68"/>
      <c r="L22" s="198"/>
      <c r="M22" s="68"/>
      <c r="N22" s="198"/>
      <c r="O22" s="68"/>
      <c r="P22" s="198"/>
      <c r="Q22" s="68"/>
      <c r="R22" s="198"/>
      <c r="S22" s="68"/>
      <c r="T22" s="198"/>
      <c r="U22" s="69"/>
      <c r="V22" s="163"/>
      <c r="W22" s="69"/>
      <c r="X22" s="163"/>
      <c r="Y22" s="69"/>
      <c r="Z22" s="150"/>
      <c r="AA22" s="179"/>
      <c r="AB22" s="177"/>
      <c r="AC22" s="29"/>
      <c r="AD22" s="29"/>
      <c r="AE22" s="29"/>
      <c r="AF22" s="29"/>
      <c r="AG22" s="29"/>
      <c r="AH22" s="29"/>
    </row>
    <row r="23" spans="1:34" ht="10.5" customHeight="1" thickTop="1">
      <c r="A23" s="17"/>
      <c r="B23" s="230">
        <v>9</v>
      </c>
      <c r="C23" s="226" t="str">
        <f>VLOOKUP(B23,'пр.взв'!B23:E46,2,FALSE)</f>
        <v>Насрутдинов Рафаил Рустамович</v>
      </c>
      <c r="D23" s="228" t="str">
        <f>VLOOKUP(B23,'пр.взв'!B23:F102,3,FALSE)</f>
        <v>11.12.1995. 1р</v>
      </c>
      <c r="E23" s="228" t="str">
        <f>VLOOKUP(B23,'пр.взв'!B23:G102,4,FALSE)</f>
        <v>ХМАО   Нижневартовск</v>
      </c>
      <c r="F23" s="199">
        <v>8</v>
      </c>
      <c r="G23" s="64">
        <v>0</v>
      </c>
      <c r="H23" s="197" t="s">
        <v>115</v>
      </c>
      <c r="I23" s="64"/>
      <c r="J23" s="197">
        <v>10</v>
      </c>
      <c r="K23" s="66">
        <v>4</v>
      </c>
      <c r="L23" s="197">
        <v>7</v>
      </c>
      <c r="M23" s="66">
        <v>4</v>
      </c>
      <c r="N23" s="197" t="s">
        <v>116</v>
      </c>
      <c r="O23" s="66"/>
      <c r="P23" s="197" t="s">
        <v>116</v>
      </c>
      <c r="Q23" s="66"/>
      <c r="R23" s="197" t="s">
        <v>116</v>
      </c>
      <c r="S23" s="66"/>
      <c r="T23" s="197" t="s">
        <v>116</v>
      </c>
      <c r="U23" s="67"/>
      <c r="V23" s="173" t="s">
        <v>116</v>
      </c>
      <c r="W23" s="67"/>
      <c r="X23" s="173"/>
      <c r="Y23" s="67"/>
      <c r="Z23" s="149">
        <v>4</v>
      </c>
      <c r="AA23" s="178">
        <f>SUM(G23+I23+K23+M23+O23+Q23+S23+U23+W23+Y23)</f>
        <v>8</v>
      </c>
      <c r="AB23" s="178" t="s">
        <v>120</v>
      </c>
      <c r="AC23" s="29"/>
      <c r="AD23" s="29"/>
      <c r="AE23" s="29"/>
      <c r="AF23" s="29"/>
      <c r="AG23" s="29"/>
      <c r="AH23" s="29"/>
    </row>
    <row r="24" spans="1:34" ht="18" customHeight="1" thickBot="1">
      <c r="A24" s="17"/>
      <c r="B24" s="231"/>
      <c r="C24" s="227"/>
      <c r="D24" s="229"/>
      <c r="E24" s="229"/>
      <c r="F24" s="200"/>
      <c r="G24" s="64">
        <v>3.12</v>
      </c>
      <c r="H24" s="198"/>
      <c r="I24" s="64"/>
      <c r="J24" s="198"/>
      <c r="K24" s="68"/>
      <c r="L24" s="198"/>
      <c r="M24" s="68"/>
      <c r="N24" s="198"/>
      <c r="O24" s="68"/>
      <c r="P24" s="198"/>
      <c r="Q24" s="68"/>
      <c r="R24" s="198"/>
      <c r="S24" s="68"/>
      <c r="T24" s="198"/>
      <c r="U24" s="69"/>
      <c r="V24" s="163"/>
      <c r="W24" s="69"/>
      <c r="X24" s="163"/>
      <c r="Y24" s="69"/>
      <c r="Z24" s="150"/>
      <c r="AA24" s="179"/>
      <c r="AB24" s="179"/>
      <c r="AC24" s="29"/>
      <c r="AD24" s="29"/>
      <c r="AE24" s="29"/>
      <c r="AF24" s="29"/>
      <c r="AG24" s="29"/>
      <c r="AH24" s="29"/>
    </row>
    <row r="25" spans="1:34" ht="10.5" customHeight="1" thickTop="1">
      <c r="A25" s="17"/>
      <c r="B25" s="230">
        <v>10</v>
      </c>
      <c r="C25" s="226" t="str">
        <f>VLOOKUP(B25,'пр.взв'!B25:E48,2,FALSE)</f>
        <v>Кусков Семен Олегович</v>
      </c>
      <c r="D25" s="228" t="str">
        <f>VLOOKUP(B25,'пр.взв'!B25:F104,3,FALSE)</f>
        <v>05.06.1994. 1р</v>
      </c>
      <c r="E25" s="214" t="str">
        <f>VLOOKUP(B25,'пр.взв'!B25:G104,4,FALSE)</f>
        <v>Екатеринбург Свердловская</v>
      </c>
      <c r="F25" s="199" t="s">
        <v>115</v>
      </c>
      <c r="G25" s="64"/>
      <c r="H25" s="197">
        <v>7</v>
      </c>
      <c r="I25" s="64">
        <v>1</v>
      </c>
      <c r="J25" s="197">
        <v>9</v>
      </c>
      <c r="K25" s="66">
        <v>0</v>
      </c>
      <c r="L25" s="197" t="s">
        <v>117</v>
      </c>
      <c r="M25" s="66"/>
      <c r="N25" s="197" t="s">
        <v>121</v>
      </c>
      <c r="O25" s="66"/>
      <c r="P25" s="197">
        <v>3</v>
      </c>
      <c r="Q25" s="66">
        <v>3</v>
      </c>
      <c r="R25" s="197"/>
      <c r="S25" s="66"/>
      <c r="T25" s="197"/>
      <c r="U25" s="67"/>
      <c r="V25" s="173"/>
      <c r="W25" s="67"/>
      <c r="X25" s="173"/>
      <c r="Y25" s="67"/>
      <c r="Z25" s="149"/>
      <c r="AA25" s="178">
        <f>SUM(G25+I25+K25+M25+O25+Q25+S25+U25+W25+Y25)</f>
        <v>4</v>
      </c>
      <c r="AB25" s="176">
        <v>3</v>
      </c>
      <c r="AC25" s="29"/>
      <c r="AD25" s="29"/>
      <c r="AE25" s="29"/>
      <c r="AF25" s="29"/>
      <c r="AG25" s="29"/>
      <c r="AH25" s="29"/>
    </row>
    <row r="26" spans="1:34" ht="15.75" customHeight="1" thickBot="1">
      <c r="A26" s="17"/>
      <c r="B26" s="231"/>
      <c r="C26" s="227"/>
      <c r="D26" s="229"/>
      <c r="E26" s="215"/>
      <c r="F26" s="200"/>
      <c r="G26" s="64"/>
      <c r="H26" s="198"/>
      <c r="I26" s="68"/>
      <c r="J26" s="198"/>
      <c r="K26" s="79">
        <v>3.5</v>
      </c>
      <c r="L26" s="198"/>
      <c r="M26" s="68"/>
      <c r="N26" s="198"/>
      <c r="O26" s="68"/>
      <c r="P26" s="198"/>
      <c r="Q26" s="68" t="s">
        <v>123</v>
      </c>
      <c r="R26" s="198"/>
      <c r="S26" s="68"/>
      <c r="T26" s="198"/>
      <c r="U26" s="69"/>
      <c r="V26" s="163"/>
      <c r="W26" s="69"/>
      <c r="X26" s="163"/>
      <c r="Y26" s="69"/>
      <c r="Z26" s="150"/>
      <c r="AA26" s="179"/>
      <c r="AB26" s="177"/>
      <c r="AC26" s="29"/>
      <c r="AD26" s="29"/>
      <c r="AE26" s="29"/>
      <c r="AF26" s="29"/>
      <c r="AG26" s="29"/>
      <c r="AH26" s="29"/>
    </row>
    <row r="27" spans="1:34" ht="18" customHeight="1" thickTop="1">
      <c r="A27" s="17"/>
      <c r="B27" s="27"/>
      <c r="C27" s="26"/>
      <c r="D27" s="26"/>
      <c r="E27" s="26"/>
      <c r="F27" s="28"/>
      <c r="G27" s="25"/>
      <c r="H27" s="28"/>
      <c r="I27" s="25"/>
      <c r="J27" s="28"/>
      <c r="K27" s="25"/>
      <c r="L27" s="28"/>
      <c r="M27" s="25"/>
      <c r="N27" s="28"/>
      <c r="O27" s="25"/>
      <c r="P27" s="28"/>
      <c r="Q27" s="25"/>
      <c r="R27" s="28"/>
      <c r="S27" s="25"/>
      <c r="T27" s="28"/>
      <c r="U27" s="25"/>
      <c r="V27" s="28"/>
      <c r="W27" s="25"/>
      <c r="X27" s="28"/>
      <c r="Y27" s="25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4.25" customHeight="1">
      <c r="A28" s="17"/>
      <c r="B28" s="36" t="str">
        <f>HYPERLINK('[1]реквизиты'!$A$6)</f>
        <v>Гл. судья, судья МК</v>
      </c>
      <c r="C28" s="40"/>
      <c r="D28" s="40"/>
      <c r="E28" s="41"/>
      <c r="F28" s="42"/>
      <c r="N28" s="76" t="str">
        <f>HYPERLINK('[1]реквизиты'!$G$6)</f>
        <v>Мельников А.Н.</v>
      </c>
      <c r="O28" s="41"/>
      <c r="P28" s="41"/>
      <c r="Q28" s="41"/>
      <c r="R28" s="45"/>
      <c r="S28" s="43"/>
      <c r="T28" s="45"/>
      <c r="U28" s="305" t="str">
        <f>HYPERLINK('[1]реквизиты'!$G$7)</f>
        <v>г.Верхняя Пышма</v>
      </c>
      <c r="V28" s="305"/>
      <c r="W28" s="305"/>
      <c r="X28" s="305"/>
      <c r="Y28" s="305"/>
      <c r="Z28" s="305"/>
      <c r="AA28" s="305"/>
      <c r="AB28" s="305"/>
      <c r="AC28" s="29"/>
      <c r="AD28" s="29"/>
      <c r="AE28" s="29"/>
      <c r="AF28" s="29"/>
      <c r="AG28" s="29"/>
      <c r="AH28" s="29"/>
    </row>
    <row r="29" spans="1:34" ht="35.25" customHeight="1">
      <c r="A29" s="17"/>
      <c r="B29" s="46" t="str">
        <f>HYPERLINK('[1]реквизиты'!$A$8)</f>
        <v>Гл. секретарь, судья МК</v>
      </c>
      <c r="C29" s="40"/>
      <c r="D29" s="57"/>
      <c r="E29" s="47"/>
      <c r="F29" s="48"/>
      <c r="G29" s="10"/>
      <c r="H29" s="10"/>
      <c r="I29" s="10"/>
      <c r="J29" s="10"/>
      <c r="K29" s="10"/>
      <c r="L29" s="10"/>
      <c r="M29" s="10"/>
      <c r="N29" s="76" t="str">
        <f>HYPERLINK('[1]реквизиты'!$G$8)</f>
        <v>Распопов А.Н.</v>
      </c>
      <c r="O29" s="41"/>
      <c r="P29" s="41"/>
      <c r="Q29" s="41"/>
      <c r="R29" s="45"/>
      <c r="S29" s="43"/>
      <c r="T29" s="45"/>
      <c r="U29" s="43"/>
      <c r="V29" s="45"/>
      <c r="W29" s="76" t="str">
        <f>HYPERLINK('[1]реквизиты'!$G$9)</f>
        <v>г.Курган</v>
      </c>
      <c r="X29" s="45"/>
      <c r="Y29" s="43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10.5" customHeight="1">
      <c r="A30" s="17"/>
      <c r="B30" s="9"/>
      <c r="C30" s="9"/>
      <c r="D30" s="37"/>
      <c r="E30" s="4"/>
      <c r="F30" s="38"/>
      <c r="G30" s="18"/>
      <c r="K30" s="21"/>
      <c r="L30" s="28"/>
      <c r="M30" s="21"/>
      <c r="N30" s="28"/>
      <c r="O30" s="21"/>
      <c r="P30" s="28"/>
      <c r="Q30" s="21"/>
      <c r="R30" s="28"/>
      <c r="S30" s="21"/>
      <c r="T30" s="28"/>
      <c r="U30" s="21"/>
      <c r="V30" s="28"/>
      <c r="W30" s="21"/>
      <c r="X30" s="28"/>
      <c r="Y30" s="21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10.5" customHeight="1">
      <c r="A31" s="1"/>
      <c r="N31" s="28"/>
      <c r="O31" s="25"/>
      <c r="P31" s="28"/>
      <c r="Q31" s="25"/>
      <c r="R31" s="28"/>
      <c r="S31" s="25"/>
      <c r="T31" s="28"/>
      <c r="U31" s="25"/>
      <c r="V31" s="28"/>
      <c r="W31" s="25"/>
      <c r="X31" s="28"/>
      <c r="Y31" s="25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0.5" customHeight="1">
      <c r="A32" s="1"/>
      <c r="B32" s="39"/>
      <c r="C32" s="39"/>
      <c r="D32" s="39"/>
      <c r="E32" s="18"/>
      <c r="F32" s="18"/>
      <c r="H32" s="18"/>
      <c r="K32" s="21"/>
      <c r="L32" s="28"/>
      <c r="M32" s="21"/>
      <c r="N32" s="28"/>
      <c r="O32" s="21"/>
      <c r="P32" s="28"/>
      <c r="Q32" s="21"/>
      <c r="R32" s="28"/>
      <c r="S32" s="21"/>
      <c r="T32" s="28"/>
      <c r="U32" s="21"/>
      <c r="V32" s="28"/>
      <c r="W32" s="21"/>
      <c r="X32" s="28"/>
      <c r="Y32" s="21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2:34" ht="10.5" customHeight="1">
      <c r="B33" s="27"/>
      <c r="C33" s="26"/>
      <c r="D33" s="26"/>
      <c r="E33" s="26"/>
      <c r="F33" s="28"/>
      <c r="G33" s="25"/>
      <c r="H33" s="28"/>
      <c r="I33" s="25"/>
      <c r="J33" s="28"/>
      <c r="K33" s="25"/>
      <c r="L33" s="28"/>
      <c r="M33" s="25"/>
      <c r="N33" s="28"/>
      <c r="O33" s="25"/>
      <c r="P33" s="28"/>
      <c r="Q33" s="25"/>
      <c r="R33" s="28"/>
      <c r="S33" s="25"/>
      <c r="T33" s="28"/>
      <c r="U33" s="25"/>
      <c r="V33" s="28"/>
      <c r="W33" s="25"/>
      <c r="X33" s="28"/>
      <c r="Y33" s="25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2:34" ht="10.5" customHeight="1">
      <c r="B34" s="30"/>
      <c r="C34" s="26"/>
      <c r="D34" s="26"/>
      <c r="E34" s="26"/>
      <c r="F34" s="28"/>
      <c r="G34" s="21"/>
      <c r="H34" s="28"/>
      <c r="I34" s="21"/>
      <c r="J34" s="28"/>
      <c r="K34" s="21"/>
      <c r="L34" s="28"/>
      <c r="M34" s="21"/>
      <c r="N34" s="28"/>
      <c r="O34" s="21"/>
      <c r="P34" s="28"/>
      <c r="Q34" s="21"/>
      <c r="R34" s="28"/>
      <c r="S34" s="21"/>
      <c r="T34" s="28"/>
      <c r="U34" s="21"/>
      <c r="V34" s="28"/>
      <c r="W34" s="21"/>
      <c r="X34" s="28"/>
      <c r="Y34" s="21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2:34" ht="10.5" customHeight="1">
      <c r="B35" s="27"/>
      <c r="C35" s="26"/>
      <c r="D35" s="26"/>
      <c r="E35" s="26"/>
      <c r="F35" s="28"/>
      <c r="G35" s="25"/>
      <c r="H35" s="28"/>
      <c r="I35" s="25"/>
      <c r="J35" s="28"/>
      <c r="K35" s="25"/>
      <c r="L35" s="28"/>
      <c r="M35" s="25"/>
      <c r="N35" s="28"/>
      <c r="O35" s="25"/>
      <c r="P35" s="28"/>
      <c r="Q35" s="25"/>
      <c r="R35" s="28"/>
      <c r="S35" s="25"/>
      <c r="T35" s="28"/>
      <c r="U35" s="25"/>
      <c r="V35" s="28"/>
      <c r="W35" s="25"/>
      <c r="X35" s="28"/>
      <c r="Y35" s="25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2:34" ht="10.5" customHeight="1">
      <c r="B36" s="30"/>
      <c r="C36" s="26"/>
      <c r="D36" s="26"/>
      <c r="E36" s="26"/>
      <c r="F36" s="28"/>
      <c r="G36" s="21"/>
      <c r="H36" s="28"/>
      <c r="I36" s="21"/>
      <c r="J36" s="28"/>
      <c r="K36" s="21"/>
      <c r="L36" s="28"/>
      <c r="M36" s="21"/>
      <c r="N36" s="28"/>
      <c r="O36" s="21"/>
      <c r="P36" s="28"/>
      <c r="Q36" s="21"/>
      <c r="R36" s="28"/>
      <c r="S36" s="21"/>
      <c r="T36" s="28"/>
      <c r="U36" s="21"/>
      <c r="V36" s="28"/>
      <c r="W36" s="21"/>
      <c r="X36" s="28"/>
      <c r="Y36" s="21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2:34" ht="10.5" customHeight="1">
      <c r="B37" s="27"/>
      <c r="C37" s="26"/>
      <c r="D37" s="26"/>
      <c r="E37" s="26"/>
      <c r="F37" s="28"/>
      <c r="G37" s="25"/>
      <c r="H37" s="28"/>
      <c r="I37" s="25"/>
      <c r="J37" s="28"/>
      <c r="K37" s="25"/>
      <c r="L37" s="28"/>
      <c r="M37" s="25"/>
      <c r="N37" s="28"/>
      <c r="O37" s="25"/>
      <c r="P37" s="28"/>
      <c r="Q37" s="25"/>
      <c r="R37" s="28"/>
      <c r="S37" s="25"/>
      <c r="T37" s="28"/>
      <c r="U37" s="25"/>
      <c r="V37" s="28"/>
      <c r="W37" s="25"/>
      <c r="X37" s="28"/>
      <c r="Y37" s="25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2:34" ht="10.5" customHeight="1">
      <c r="B38" s="30"/>
      <c r="C38" s="26"/>
      <c r="D38" s="26"/>
      <c r="E38" s="26"/>
      <c r="F38" s="28"/>
      <c r="G38" s="21"/>
      <c r="H38" s="28"/>
      <c r="I38" s="21"/>
      <c r="J38" s="28"/>
      <c r="K38" s="21"/>
      <c r="L38" s="28"/>
      <c r="M38" s="21"/>
      <c r="N38" s="28"/>
      <c r="O38" s="21"/>
      <c r="P38" s="28"/>
      <c r="Q38" s="21"/>
      <c r="R38" s="28"/>
      <c r="S38" s="21"/>
      <c r="T38" s="28"/>
      <c r="U38" s="21"/>
      <c r="V38" s="28"/>
      <c r="W38" s="21"/>
      <c r="X38" s="28"/>
      <c r="Y38" s="21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2:34" ht="10.5" customHeight="1">
      <c r="B39" s="27"/>
      <c r="C39" s="26"/>
      <c r="D39" s="26"/>
      <c r="E39" s="26"/>
      <c r="F39" s="28"/>
      <c r="G39" s="25"/>
      <c r="H39" s="28"/>
      <c r="I39" s="25"/>
      <c r="J39" s="28"/>
      <c r="K39" s="25"/>
      <c r="L39" s="28"/>
      <c r="M39" s="25"/>
      <c r="N39" s="28"/>
      <c r="O39" s="25"/>
      <c r="P39" s="28"/>
      <c r="Q39" s="25"/>
      <c r="R39" s="28"/>
      <c r="S39" s="25"/>
      <c r="T39" s="28"/>
      <c r="U39" s="25"/>
      <c r="V39" s="28"/>
      <c r="W39" s="25"/>
      <c r="X39" s="28"/>
      <c r="Y39" s="25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2:34" ht="10.5" customHeight="1">
      <c r="B40" s="30"/>
      <c r="C40" s="26"/>
      <c r="D40" s="26"/>
      <c r="E40" s="26"/>
      <c r="F40" s="28"/>
      <c r="G40" s="21"/>
      <c r="H40" s="28"/>
      <c r="I40" s="21"/>
      <c r="J40" s="28"/>
      <c r="K40" s="21"/>
      <c r="L40" s="28"/>
      <c r="M40" s="21"/>
      <c r="N40" s="28"/>
      <c r="O40" s="21"/>
      <c r="P40" s="28"/>
      <c r="Q40" s="21"/>
      <c r="R40" s="28"/>
      <c r="S40" s="21"/>
      <c r="T40" s="28"/>
      <c r="U40" s="21"/>
      <c r="V40" s="28"/>
      <c r="W40" s="21"/>
      <c r="X40" s="28"/>
      <c r="Y40" s="21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10.5" customHeight="1">
      <c r="B41" s="27"/>
      <c r="C41" s="26"/>
      <c r="D41" s="26"/>
      <c r="E41" s="26"/>
      <c r="F41" s="28"/>
      <c r="G41" s="25"/>
      <c r="H41" s="28"/>
      <c r="I41" s="25"/>
      <c r="J41" s="28"/>
      <c r="K41" s="25"/>
      <c r="L41" s="28"/>
      <c r="M41" s="25"/>
      <c r="N41" s="28"/>
      <c r="O41" s="25"/>
      <c r="P41" s="28"/>
      <c r="Q41" s="25"/>
      <c r="R41" s="28"/>
      <c r="S41" s="25"/>
      <c r="T41" s="28"/>
      <c r="U41" s="25"/>
      <c r="V41" s="28"/>
      <c r="W41" s="25"/>
      <c r="X41" s="28"/>
      <c r="Y41" s="25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10.5" customHeight="1">
      <c r="B42" s="30"/>
      <c r="C42" s="26"/>
      <c r="D42" s="26"/>
      <c r="E42" s="26"/>
      <c r="F42" s="28"/>
      <c r="G42" s="21"/>
      <c r="H42" s="28"/>
      <c r="I42" s="21"/>
      <c r="J42" s="28"/>
      <c r="K42" s="21"/>
      <c r="L42" s="28"/>
      <c r="M42" s="21"/>
      <c r="N42" s="28"/>
      <c r="O42" s="21"/>
      <c r="P42" s="28"/>
      <c r="Q42" s="21"/>
      <c r="R42" s="28"/>
      <c r="S42" s="21"/>
      <c r="T42" s="28"/>
      <c r="U42" s="21"/>
      <c r="V42" s="28"/>
      <c r="W42" s="21"/>
      <c r="X42" s="28"/>
      <c r="Y42" s="21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0.5" customHeight="1">
      <c r="B43" s="27"/>
      <c r="C43" s="26"/>
      <c r="D43" s="26"/>
      <c r="E43" s="26"/>
      <c r="F43" s="28"/>
      <c r="G43" s="25"/>
      <c r="H43" s="28"/>
      <c r="I43" s="25"/>
      <c r="J43" s="28"/>
      <c r="K43" s="25"/>
      <c r="L43" s="28"/>
      <c r="M43" s="25"/>
      <c r="N43" s="28"/>
      <c r="O43" s="25"/>
      <c r="P43" s="28"/>
      <c r="Q43" s="25"/>
      <c r="R43" s="28"/>
      <c r="S43" s="25"/>
      <c r="T43" s="28"/>
      <c r="U43" s="25"/>
      <c r="V43" s="28"/>
      <c r="W43" s="25"/>
      <c r="X43" s="28"/>
      <c r="Y43" s="25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2:34" ht="10.5" customHeight="1">
      <c r="B44" s="30"/>
      <c r="C44" s="26"/>
      <c r="D44" s="26"/>
      <c r="E44" s="26"/>
      <c r="F44" s="28"/>
      <c r="G44" s="21"/>
      <c r="H44" s="28"/>
      <c r="I44" s="21"/>
      <c r="J44" s="28"/>
      <c r="K44" s="21"/>
      <c r="L44" s="28"/>
      <c r="M44" s="21"/>
      <c r="N44" s="28"/>
      <c r="O44" s="21"/>
      <c r="P44" s="28"/>
      <c r="Q44" s="21"/>
      <c r="R44" s="28"/>
      <c r="S44" s="21"/>
      <c r="T44" s="28"/>
      <c r="U44" s="21"/>
      <c r="V44" s="28"/>
      <c r="W44" s="21"/>
      <c r="X44" s="28"/>
      <c r="Y44" s="21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27"/>
      <c r="C45" s="26"/>
      <c r="D45" s="26"/>
      <c r="E45" s="26"/>
      <c r="F45" s="28"/>
      <c r="G45" s="25"/>
      <c r="H45" s="28"/>
      <c r="I45" s="25"/>
      <c r="J45" s="28"/>
      <c r="K45" s="25"/>
      <c r="L45" s="28"/>
      <c r="M45" s="25"/>
      <c r="N45" s="28"/>
      <c r="O45" s="25"/>
      <c r="P45" s="28"/>
      <c r="Q45" s="25"/>
      <c r="R45" s="28"/>
      <c r="S45" s="25"/>
      <c r="T45" s="28"/>
      <c r="U45" s="25"/>
      <c r="V45" s="28"/>
      <c r="W45" s="25"/>
      <c r="X45" s="28"/>
      <c r="Y45" s="25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0.5" customHeight="1">
      <c r="B46" s="30"/>
      <c r="C46" s="26"/>
      <c r="D46" s="26"/>
      <c r="E46" s="26"/>
      <c r="F46" s="28"/>
      <c r="G46" s="21"/>
      <c r="H46" s="28"/>
      <c r="I46" s="21"/>
      <c r="J46" s="28"/>
      <c r="K46" s="21"/>
      <c r="L46" s="28"/>
      <c r="M46" s="21"/>
      <c r="N46" s="28"/>
      <c r="O46" s="21"/>
      <c r="P46" s="28"/>
      <c r="Q46" s="21"/>
      <c r="R46" s="28"/>
      <c r="S46" s="21"/>
      <c r="T46" s="28"/>
      <c r="U46" s="21"/>
      <c r="V46" s="28"/>
      <c r="W46" s="21"/>
      <c r="X46" s="28"/>
      <c r="Y46" s="21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27"/>
      <c r="C47" s="26"/>
      <c r="D47" s="26"/>
      <c r="E47" s="26"/>
      <c r="F47" s="28"/>
      <c r="G47" s="25"/>
      <c r="H47" s="28"/>
      <c r="I47" s="25"/>
      <c r="J47" s="28"/>
      <c r="K47" s="25"/>
      <c r="L47" s="28"/>
      <c r="M47" s="25"/>
      <c r="N47" s="28"/>
      <c r="O47" s="25"/>
      <c r="P47" s="28"/>
      <c r="Q47" s="25"/>
      <c r="R47" s="28"/>
      <c r="S47" s="25"/>
      <c r="T47" s="28"/>
      <c r="U47" s="25"/>
      <c r="V47" s="28"/>
      <c r="W47" s="25"/>
      <c r="X47" s="28"/>
      <c r="Y47" s="25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30"/>
      <c r="C48" s="26"/>
      <c r="D48" s="26"/>
      <c r="E48" s="26"/>
      <c r="F48" s="28"/>
      <c r="G48" s="21"/>
      <c r="H48" s="28"/>
      <c r="I48" s="21"/>
      <c r="J48" s="28"/>
      <c r="K48" s="21"/>
      <c r="L48" s="28"/>
      <c r="M48" s="21"/>
      <c r="N48" s="28"/>
      <c r="O48" s="21"/>
      <c r="P48" s="28"/>
      <c r="Q48" s="21"/>
      <c r="R48" s="28"/>
      <c r="S48" s="21"/>
      <c r="T48" s="28"/>
      <c r="U48" s="21"/>
      <c r="V48" s="28"/>
      <c r="W48" s="21"/>
      <c r="X48" s="28"/>
      <c r="Y48" s="21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27"/>
      <c r="C49" s="26"/>
      <c r="D49" s="26"/>
      <c r="E49" s="26"/>
      <c r="F49" s="28"/>
      <c r="G49" s="25"/>
      <c r="H49" s="28"/>
      <c r="I49" s="25"/>
      <c r="J49" s="28"/>
      <c r="K49" s="25"/>
      <c r="L49" s="28"/>
      <c r="M49" s="25"/>
      <c r="N49" s="28"/>
      <c r="O49" s="25"/>
      <c r="P49" s="28"/>
      <c r="Q49" s="25"/>
      <c r="R49" s="28"/>
      <c r="S49" s="25"/>
      <c r="T49" s="28"/>
      <c r="U49" s="25"/>
      <c r="V49" s="28"/>
      <c r="W49" s="25"/>
      <c r="X49" s="28"/>
      <c r="Y49" s="25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30"/>
      <c r="C50" s="26"/>
      <c r="D50" s="26"/>
      <c r="E50" s="26"/>
      <c r="F50" s="28"/>
      <c r="G50" s="21"/>
      <c r="H50" s="28"/>
      <c r="I50" s="21"/>
      <c r="J50" s="28"/>
      <c r="K50" s="21"/>
      <c r="L50" s="28"/>
      <c r="M50" s="21"/>
      <c r="N50" s="28"/>
      <c r="O50" s="21"/>
      <c r="P50" s="28"/>
      <c r="Q50" s="21"/>
      <c r="R50" s="28"/>
      <c r="S50" s="21"/>
      <c r="T50" s="28"/>
      <c r="U50" s="21"/>
      <c r="V50" s="28"/>
      <c r="W50" s="21"/>
      <c r="X50" s="28"/>
      <c r="Y50" s="21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27"/>
      <c r="C51" s="26"/>
      <c r="D51" s="26"/>
      <c r="E51" s="26"/>
      <c r="F51" s="28"/>
      <c r="G51" s="25"/>
      <c r="H51" s="28"/>
      <c r="I51" s="25"/>
      <c r="J51" s="28"/>
      <c r="K51" s="25"/>
      <c r="L51" s="28"/>
      <c r="M51" s="25"/>
      <c r="N51" s="28"/>
      <c r="O51" s="25"/>
      <c r="P51" s="28"/>
      <c r="Q51" s="25"/>
      <c r="R51" s="28"/>
      <c r="S51" s="25"/>
      <c r="T51" s="28"/>
      <c r="U51" s="25"/>
      <c r="V51" s="28"/>
      <c r="W51" s="25"/>
      <c r="X51" s="28"/>
      <c r="Y51" s="25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30"/>
      <c r="C52" s="26"/>
      <c r="D52" s="26"/>
      <c r="E52" s="26"/>
      <c r="F52" s="28"/>
      <c r="G52" s="21"/>
      <c r="H52" s="28"/>
      <c r="I52" s="21"/>
      <c r="J52" s="28"/>
      <c r="K52" s="21"/>
      <c r="L52" s="28"/>
      <c r="M52" s="21"/>
      <c r="N52" s="28"/>
      <c r="O52" s="21"/>
      <c r="P52" s="28"/>
      <c r="Q52" s="21"/>
      <c r="R52" s="28"/>
      <c r="S52" s="21"/>
      <c r="T52" s="28"/>
      <c r="U52" s="21"/>
      <c r="V52" s="28"/>
      <c r="W52" s="21"/>
      <c r="X52" s="28"/>
      <c r="Y52" s="21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27"/>
      <c r="C53" s="26"/>
      <c r="D53" s="26"/>
      <c r="E53" s="26"/>
      <c r="F53" s="28"/>
      <c r="G53" s="25"/>
      <c r="H53" s="28"/>
      <c r="I53" s="25"/>
      <c r="J53" s="28"/>
      <c r="K53" s="25"/>
      <c r="L53" s="28"/>
      <c r="M53" s="25"/>
      <c r="N53" s="28"/>
      <c r="O53" s="25"/>
      <c r="P53" s="28"/>
      <c r="Q53" s="25"/>
      <c r="R53" s="28"/>
      <c r="S53" s="25"/>
      <c r="T53" s="28"/>
      <c r="U53" s="25"/>
      <c r="V53" s="28"/>
      <c r="W53" s="25"/>
      <c r="X53" s="28"/>
      <c r="Y53" s="25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30"/>
      <c r="C54" s="26"/>
      <c r="D54" s="26"/>
      <c r="E54" s="26"/>
      <c r="F54" s="28"/>
      <c r="G54" s="21"/>
      <c r="H54" s="28"/>
      <c r="I54" s="21"/>
      <c r="J54" s="28"/>
      <c r="K54" s="21"/>
      <c r="L54" s="28"/>
      <c r="M54" s="21"/>
      <c r="N54" s="28"/>
      <c r="O54" s="21"/>
      <c r="P54" s="28"/>
      <c r="Q54" s="21"/>
      <c r="R54" s="28"/>
      <c r="S54" s="21"/>
      <c r="T54" s="28"/>
      <c r="U54" s="21"/>
      <c r="V54" s="28"/>
      <c r="W54" s="21"/>
      <c r="X54" s="28"/>
      <c r="Y54" s="21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27"/>
      <c r="C55" s="26"/>
      <c r="D55" s="26"/>
      <c r="E55" s="26"/>
      <c r="F55" s="28"/>
      <c r="G55" s="25"/>
      <c r="H55" s="28"/>
      <c r="I55" s="25"/>
      <c r="J55" s="28"/>
      <c r="K55" s="25"/>
      <c r="L55" s="28"/>
      <c r="M55" s="25"/>
      <c r="N55" s="28"/>
      <c r="O55" s="25"/>
      <c r="P55" s="28"/>
      <c r="Q55" s="25"/>
      <c r="R55" s="28"/>
      <c r="S55" s="25"/>
      <c r="T55" s="28"/>
      <c r="U55" s="25"/>
      <c r="V55" s="28"/>
      <c r="W55" s="25"/>
      <c r="X55" s="28"/>
      <c r="Y55" s="25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30"/>
      <c r="C56" s="26"/>
      <c r="D56" s="26"/>
      <c r="E56" s="26"/>
      <c r="F56" s="28"/>
      <c r="G56" s="21"/>
      <c r="H56" s="28"/>
      <c r="I56" s="21"/>
      <c r="J56" s="28"/>
      <c r="K56" s="21"/>
      <c r="L56" s="28"/>
      <c r="M56" s="21"/>
      <c r="N56" s="28"/>
      <c r="O56" s="21"/>
      <c r="P56" s="28"/>
      <c r="Q56" s="21"/>
      <c r="R56" s="28"/>
      <c r="S56" s="21"/>
      <c r="T56" s="28"/>
      <c r="U56" s="21"/>
      <c r="V56" s="28"/>
      <c r="W56" s="21"/>
      <c r="X56" s="28"/>
      <c r="Y56" s="21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27"/>
      <c r="C57" s="26"/>
      <c r="D57" s="26"/>
      <c r="E57" s="26"/>
      <c r="F57" s="28"/>
      <c r="G57" s="25"/>
      <c r="H57" s="28"/>
      <c r="I57" s="25"/>
      <c r="J57" s="28"/>
      <c r="K57" s="25"/>
      <c r="L57" s="28"/>
      <c r="M57" s="25"/>
      <c r="N57" s="28"/>
      <c r="O57" s="25"/>
      <c r="P57" s="28"/>
      <c r="Q57" s="25"/>
      <c r="R57" s="28"/>
      <c r="S57" s="25"/>
      <c r="T57" s="28"/>
      <c r="U57" s="25"/>
      <c r="V57" s="28"/>
      <c r="W57" s="25"/>
      <c r="X57" s="28"/>
      <c r="Y57" s="25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30"/>
      <c r="C58" s="26"/>
      <c r="D58" s="26"/>
      <c r="E58" s="26"/>
      <c r="F58" s="28"/>
      <c r="G58" s="21"/>
      <c r="H58" s="28"/>
      <c r="I58" s="21"/>
      <c r="J58" s="28"/>
      <c r="K58" s="21"/>
      <c r="L58" s="28"/>
      <c r="M58" s="21"/>
      <c r="N58" s="28"/>
      <c r="O58" s="21"/>
      <c r="P58" s="28"/>
      <c r="Q58" s="21"/>
      <c r="R58" s="28"/>
      <c r="S58" s="21"/>
      <c r="T58" s="28"/>
      <c r="U58" s="21"/>
      <c r="V58" s="28"/>
      <c r="W58" s="21"/>
      <c r="X58" s="28"/>
      <c r="Y58" s="21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27"/>
      <c r="C59" s="26"/>
      <c r="D59" s="26"/>
      <c r="E59" s="26"/>
      <c r="F59" s="28"/>
      <c r="G59" s="25"/>
      <c r="H59" s="28"/>
      <c r="I59" s="25"/>
      <c r="J59" s="28"/>
      <c r="K59" s="25"/>
      <c r="L59" s="28"/>
      <c r="M59" s="25"/>
      <c r="N59" s="28"/>
      <c r="O59" s="25"/>
      <c r="P59" s="28"/>
      <c r="Q59" s="25"/>
      <c r="R59" s="28"/>
      <c r="S59" s="25"/>
      <c r="T59" s="28"/>
      <c r="U59" s="25"/>
      <c r="V59" s="28"/>
      <c r="W59" s="25"/>
      <c r="X59" s="28"/>
      <c r="Y59" s="25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30"/>
      <c r="C60" s="26"/>
      <c r="D60" s="26"/>
      <c r="E60" s="26"/>
      <c r="F60" s="28"/>
      <c r="G60" s="21"/>
      <c r="H60" s="28"/>
      <c r="I60" s="21"/>
      <c r="J60" s="28"/>
      <c r="K60" s="21"/>
      <c r="L60" s="28"/>
      <c r="M60" s="21"/>
      <c r="N60" s="28"/>
      <c r="O60" s="21"/>
      <c r="P60" s="28"/>
      <c r="Q60" s="21"/>
      <c r="R60" s="28"/>
      <c r="S60" s="21"/>
      <c r="T60" s="28"/>
      <c r="U60" s="21"/>
      <c r="V60" s="28"/>
      <c r="W60" s="21"/>
      <c r="X60" s="28"/>
      <c r="Y60" s="21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40" ht="10.5" customHeight="1">
      <c r="B61" s="27"/>
      <c r="C61" s="26"/>
      <c r="D61" s="26"/>
      <c r="E61" s="26"/>
      <c r="F61" s="28"/>
      <c r="G61" s="25"/>
      <c r="H61" s="28"/>
      <c r="I61" s="25"/>
      <c r="J61" s="28"/>
      <c r="K61" s="25"/>
      <c r="L61" s="28"/>
      <c r="M61" s="25"/>
      <c r="N61" s="28"/>
      <c r="O61" s="25"/>
      <c r="P61" s="28"/>
      <c r="Q61" s="25"/>
      <c r="R61" s="28"/>
      <c r="S61" s="25"/>
      <c r="T61" s="28"/>
      <c r="U61" s="25"/>
      <c r="V61" s="28"/>
      <c r="W61" s="25"/>
      <c r="X61" s="28"/>
      <c r="Y61" s="25"/>
      <c r="Z61" s="29"/>
      <c r="AA61" s="29"/>
      <c r="AB61" s="29"/>
      <c r="AC61" s="29"/>
      <c r="AD61" s="29"/>
      <c r="AE61" s="29"/>
      <c r="AF61" s="29"/>
      <c r="AG61" s="29"/>
      <c r="AH61" s="55"/>
      <c r="AI61" s="56"/>
      <c r="AJ61" s="56"/>
      <c r="AK61" s="56"/>
      <c r="AL61" s="56"/>
      <c r="AM61" s="56"/>
      <c r="AN61" s="56"/>
    </row>
    <row r="62" spans="2:40" ht="10.5" customHeight="1">
      <c r="B62" s="30"/>
      <c r="C62" s="26"/>
      <c r="D62" s="26"/>
      <c r="E62" s="26"/>
      <c r="F62" s="28"/>
      <c r="G62" s="21"/>
      <c r="H62" s="28"/>
      <c r="I62" s="21"/>
      <c r="J62" s="28"/>
      <c r="K62" s="21"/>
      <c r="L62" s="28"/>
      <c r="M62" s="21"/>
      <c r="N62" s="28"/>
      <c r="O62" s="21"/>
      <c r="P62" s="28"/>
      <c r="Q62" s="21"/>
      <c r="R62" s="28"/>
      <c r="S62" s="21"/>
      <c r="T62" s="28"/>
      <c r="U62" s="21"/>
      <c r="V62" s="28"/>
      <c r="W62" s="21"/>
      <c r="X62" s="28"/>
      <c r="Y62" s="21"/>
      <c r="Z62" s="29"/>
      <c r="AA62" s="29"/>
      <c r="AB62" s="29"/>
      <c r="AC62" s="29"/>
      <c r="AD62" s="29"/>
      <c r="AE62" s="29"/>
      <c r="AF62" s="29"/>
      <c r="AG62" s="29"/>
      <c r="AH62" s="240"/>
      <c r="AI62" s="240"/>
      <c r="AJ62" s="241"/>
      <c r="AK62" s="241"/>
      <c r="AL62" s="242"/>
      <c r="AM62" s="242"/>
      <c r="AN62" s="56"/>
    </row>
    <row r="63" spans="2:40" ht="10.5" customHeight="1">
      <c r="B63" s="27"/>
      <c r="C63" s="26"/>
      <c r="D63" s="26"/>
      <c r="E63" s="26"/>
      <c r="F63" s="28"/>
      <c r="G63" s="25"/>
      <c r="H63" s="28"/>
      <c r="I63" s="25"/>
      <c r="J63" s="28"/>
      <c r="K63" s="25"/>
      <c r="L63" s="28"/>
      <c r="M63" s="25"/>
      <c r="N63" s="28"/>
      <c r="O63" s="25"/>
      <c r="P63" s="28"/>
      <c r="Q63" s="25"/>
      <c r="R63" s="28"/>
      <c r="S63" s="25"/>
      <c r="T63" s="28"/>
      <c r="U63" s="25"/>
      <c r="V63" s="28"/>
      <c r="W63" s="25"/>
      <c r="X63" s="28"/>
      <c r="Y63" s="25"/>
      <c r="Z63" s="29"/>
      <c r="AA63" s="29"/>
      <c r="AB63" s="29"/>
      <c r="AC63" s="29"/>
      <c r="AD63" s="29"/>
      <c r="AE63" s="29"/>
      <c r="AF63" s="29"/>
      <c r="AG63" s="29"/>
      <c r="AH63" s="240"/>
      <c r="AI63" s="240"/>
      <c r="AJ63" s="241"/>
      <c r="AK63" s="241"/>
      <c r="AL63" s="242"/>
      <c r="AM63" s="242"/>
      <c r="AN63" s="56"/>
    </row>
    <row r="64" spans="2:40" ht="6" customHeight="1">
      <c r="B64" s="30"/>
      <c r="C64" s="26"/>
      <c r="D64" s="26"/>
      <c r="E64" s="26"/>
      <c r="F64" s="28"/>
      <c r="G64" s="21"/>
      <c r="H64" s="28"/>
      <c r="I64" s="21"/>
      <c r="J64" s="28"/>
      <c r="K64" s="21"/>
      <c r="L64" s="28"/>
      <c r="M64" s="21"/>
      <c r="N64" s="28"/>
      <c r="O64" s="21"/>
      <c r="P64" s="28"/>
      <c r="Q64" s="21"/>
      <c r="R64" s="28"/>
      <c r="S64" s="21"/>
      <c r="T64" s="28"/>
      <c r="U64" s="21"/>
      <c r="V64" s="28"/>
      <c r="W64" s="21"/>
      <c r="X64" s="28"/>
      <c r="Y64" s="21"/>
      <c r="Z64" s="29"/>
      <c r="AA64" s="29"/>
      <c r="AB64" s="29"/>
      <c r="AC64" s="29"/>
      <c r="AD64" s="29"/>
      <c r="AE64" s="29"/>
      <c r="AF64" s="29"/>
      <c r="AG64" s="29"/>
      <c r="AH64" s="55"/>
      <c r="AI64" s="56"/>
      <c r="AJ64" s="56"/>
      <c r="AK64" s="56"/>
      <c r="AL64" s="56"/>
      <c r="AM64" s="56"/>
      <c r="AN64" s="56"/>
    </row>
    <row r="65" spans="2:34" ht="10.5" customHeight="1">
      <c r="B65" s="27"/>
      <c r="C65" s="26"/>
      <c r="D65" s="26"/>
      <c r="E65" s="26"/>
      <c r="F65" s="28"/>
      <c r="G65" s="25"/>
      <c r="H65" s="28"/>
      <c r="I65" s="25"/>
      <c r="J65" s="28"/>
      <c r="K65" s="25"/>
      <c r="L65" s="28"/>
      <c r="M65" s="25"/>
      <c r="N65" s="28"/>
      <c r="O65" s="25"/>
      <c r="P65" s="28"/>
      <c r="Q65" s="25"/>
      <c r="R65" s="28"/>
      <c r="S65" s="25"/>
      <c r="T65" s="28"/>
      <c r="U65" s="25"/>
      <c r="V65" s="28"/>
      <c r="W65" s="25"/>
      <c r="X65" s="28"/>
      <c r="Y65" s="25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6.75" customHeight="1">
      <c r="B66" s="30"/>
      <c r="C66" s="26"/>
      <c r="D66" s="26"/>
      <c r="E66" s="26"/>
      <c r="F66" s="28"/>
      <c r="G66" s="21"/>
      <c r="H66" s="28"/>
      <c r="I66" s="21"/>
      <c r="J66" s="28"/>
      <c r="K66" s="21"/>
      <c r="L66" s="28"/>
      <c r="M66" s="21"/>
      <c r="N66" s="28"/>
      <c r="O66" s="21"/>
      <c r="P66" s="28"/>
      <c r="Q66" s="21"/>
      <c r="R66" s="28"/>
      <c r="S66" s="21"/>
      <c r="T66" s="28"/>
      <c r="U66" s="21"/>
      <c r="V66" s="28"/>
      <c r="W66" s="21"/>
      <c r="X66" s="28"/>
      <c r="Y66" s="21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27"/>
      <c r="C67" s="26"/>
      <c r="D67" s="26"/>
      <c r="E67" s="26"/>
      <c r="F67" s="28"/>
      <c r="G67" s="25"/>
      <c r="H67" s="28"/>
      <c r="I67" s="25"/>
      <c r="J67" s="28"/>
      <c r="K67" s="25"/>
      <c r="L67" s="28"/>
      <c r="M67" s="25"/>
      <c r="N67" s="28"/>
      <c r="O67" s="25"/>
      <c r="P67" s="28"/>
      <c r="Q67" s="25"/>
      <c r="R67" s="28"/>
      <c r="S67" s="25"/>
      <c r="T67" s="28"/>
      <c r="U67" s="25"/>
      <c r="V67" s="28"/>
      <c r="W67" s="25"/>
      <c r="X67" s="28"/>
      <c r="Y67" s="25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6" customHeight="1">
      <c r="B68" s="30"/>
      <c r="C68" s="26"/>
      <c r="D68" s="26"/>
      <c r="E68" s="26"/>
      <c r="F68" s="28"/>
      <c r="G68" s="21"/>
      <c r="H68" s="28"/>
      <c r="I68" s="21"/>
      <c r="J68" s="28"/>
      <c r="K68" s="21"/>
      <c r="L68" s="28"/>
      <c r="M68" s="21"/>
      <c r="N68" s="28"/>
      <c r="O68" s="21"/>
      <c r="P68" s="28"/>
      <c r="Q68" s="21"/>
      <c r="R68" s="28"/>
      <c r="S68" s="21"/>
      <c r="T68" s="28"/>
      <c r="U68" s="21"/>
      <c r="V68" s="28"/>
      <c r="W68" s="21"/>
      <c r="X68" s="28"/>
      <c r="Y68" s="21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27"/>
      <c r="C69" s="26"/>
      <c r="D69" s="26"/>
      <c r="E69" s="26"/>
      <c r="F69" s="28"/>
      <c r="G69" s="25"/>
      <c r="H69" s="28"/>
      <c r="I69" s="25"/>
      <c r="J69" s="28"/>
      <c r="K69" s="25"/>
      <c r="L69" s="28"/>
      <c r="M69" s="25"/>
      <c r="N69" s="28"/>
      <c r="O69" s="25"/>
      <c r="P69" s="28"/>
      <c r="Q69" s="25"/>
      <c r="R69" s="28"/>
      <c r="S69" s="25"/>
      <c r="T69" s="28"/>
      <c r="U69" s="25"/>
      <c r="V69" s="28"/>
      <c r="W69" s="25"/>
      <c r="X69" s="28"/>
      <c r="Y69" s="25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6.75" customHeight="1">
      <c r="B70" s="30"/>
      <c r="C70" s="26"/>
      <c r="D70" s="26"/>
      <c r="E70" s="26"/>
      <c r="F70" s="28"/>
      <c r="G70" s="21"/>
      <c r="H70" s="28"/>
      <c r="I70" s="21"/>
      <c r="J70" s="28"/>
      <c r="K70" s="21"/>
      <c r="L70" s="28"/>
      <c r="M70" s="21"/>
      <c r="N70" s="28"/>
      <c r="O70" s="21"/>
      <c r="P70" s="28"/>
      <c r="Q70" s="21"/>
      <c r="R70" s="28"/>
      <c r="S70" s="21"/>
      <c r="T70" s="28"/>
      <c r="U70" s="21"/>
      <c r="V70" s="28"/>
      <c r="W70" s="21"/>
      <c r="X70" s="28"/>
      <c r="Y70" s="21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6" customHeight="1">
      <c r="B71" s="27"/>
      <c r="C71" s="26"/>
      <c r="D71" s="26"/>
      <c r="E71" s="26"/>
      <c r="F71" s="28"/>
      <c r="G71" s="25"/>
      <c r="H71" s="28"/>
      <c r="I71" s="25"/>
      <c r="J71" s="28"/>
      <c r="K71" s="25"/>
      <c r="L71" s="28"/>
      <c r="M71" s="25"/>
      <c r="N71" s="28"/>
      <c r="O71" s="25"/>
      <c r="P71" s="28"/>
      <c r="Q71" s="25"/>
      <c r="R71" s="28"/>
      <c r="S71" s="25"/>
      <c r="T71" s="28"/>
      <c r="U71" s="25"/>
      <c r="V71" s="28"/>
      <c r="W71" s="25"/>
      <c r="X71" s="28"/>
      <c r="Y71" s="25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3.5" customHeight="1">
      <c r="B72" s="30"/>
      <c r="C72" s="26"/>
      <c r="D72" s="26"/>
      <c r="E72" s="26"/>
      <c r="F72" s="28"/>
      <c r="G72" s="21"/>
      <c r="H72" s="28"/>
      <c r="I72" s="21"/>
      <c r="J72" s="28"/>
      <c r="K72" s="21"/>
      <c r="L72" s="28"/>
      <c r="M72" s="21"/>
      <c r="N72" s="28"/>
      <c r="O72" s="21"/>
      <c r="P72" s="28"/>
      <c r="Q72" s="21"/>
      <c r="R72" s="28"/>
      <c r="S72" s="21"/>
      <c r="T72" s="28"/>
      <c r="U72" s="21"/>
      <c r="V72" s="28"/>
      <c r="W72" s="21"/>
      <c r="X72" s="28"/>
      <c r="Y72" s="21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5" customHeight="1">
      <c r="B73" s="27"/>
      <c r="C73" s="26"/>
      <c r="D73" s="26"/>
      <c r="E73" s="26"/>
      <c r="F73" s="28"/>
      <c r="G73" s="25"/>
      <c r="H73" s="28"/>
      <c r="I73" s="25"/>
      <c r="J73" s="28"/>
      <c r="K73" s="25"/>
      <c r="L73" s="28"/>
      <c r="M73" s="25"/>
      <c r="N73" s="28"/>
      <c r="O73" s="25"/>
      <c r="P73" s="28"/>
      <c r="Q73" s="25"/>
      <c r="R73" s="28"/>
      <c r="S73" s="25"/>
      <c r="T73" s="28"/>
      <c r="U73" s="25"/>
      <c r="V73" s="28"/>
      <c r="W73" s="25"/>
      <c r="X73" s="28"/>
      <c r="Y73" s="25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30"/>
      <c r="C74" s="26"/>
      <c r="D74" s="26"/>
      <c r="E74" s="26"/>
      <c r="F74" s="28"/>
      <c r="G74" s="21"/>
      <c r="H74" s="28"/>
      <c r="I74" s="21"/>
      <c r="J74" s="28"/>
      <c r="K74" s="21"/>
      <c r="L74" s="28"/>
      <c r="M74" s="21"/>
      <c r="N74" s="28"/>
      <c r="O74" s="21"/>
      <c r="P74" s="28"/>
      <c r="Q74" s="21"/>
      <c r="R74" s="28"/>
      <c r="S74" s="21"/>
      <c r="T74" s="28"/>
      <c r="U74" s="21"/>
      <c r="V74" s="28"/>
      <c r="W74" s="21"/>
      <c r="X74" s="28"/>
      <c r="Y74" s="21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27"/>
      <c r="C75" s="26"/>
      <c r="D75" s="26"/>
      <c r="E75" s="26"/>
      <c r="F75" s="28"/>
      <c r="G75" s="25"/>
      <c r="H75" s="28"/>
      <c r="I75" s="25"/>
      <c r="J75" s="28"/>
      <c r="K75" s="25"/>
      <c r="L75" s="28"/>
      <c r="M75" s="25"/>
      <c r="N75" s="28"/>
      <c r="O75" s="25"/>
      <c r="P75" s="28"/>
      <c r="Q75" s="25"/>
      <c r="R75" s="28"/>
      <c r="S75" s="25"/>
      <c r="T75" s="28"/>
      <c r="U75" s="25"/>
      <c r="V75" s="28"/>
      <c r="W75" s="25"/>
      <c r="X75" s="28"/>
      <c r="Y75" s="25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30"/>
      <c r="C76" s="26"/>
      <c r="D76" s="26"/>
      <c r="E76" s="26"/>
      <c r="F76" s="28"/>
      <c r="G76" s="21"/>
      <c r="H76" s="28"/>
      <c r="I76" s="21"/>
      <c r="J76" s="28"/>
      <c r="K76" s="21"/>
      <c r="L76" s="28"/>
      <c r="M76" s="21"/>
      <c r="N76" s="28"/>
      <c r="O76" s="21"/>
      <c r="P76" s="28"/>
      <c r="Q76" s="21"/>
      <c r="R76" s="28"/>
      <c r="S76" s="21"/>
      <c r="T76" s="28"/>
      <c r="U76" s="21"/>
      <c r="V76" s="28"/>
      <c r="W76" s="21"/>
      <c r="X76" s="28"/>
      <c r="Y76" s="21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27"/>
      <c r="C77" s="26"/>
      <c r="D77" s="26"/>
      <c r="E77" s="26"/>
      <c r="F77" s="28"/>
      <c r="G77" s="25"/>
      <c r="H77" s="28"/>
      <c r="I77" s="25"/>
      <c r="J77" s="28"/>
      <c r="K77" s="25"/>
      <c r="L77" s="28"/>
      <c r="M77" s="25"/>
      <c r="N77" s="28"/>
      <c r="O77" s="25"/>
      <c r="P77" s="28"/>
      <c r="Q77" s="25"/>
      <c r="R77" s="28"/>
      <c r="S77" s="25"/>
      <c r="T77" s="28"/>
      <c r="U77" s="25"/>
      <c r="V77" s="28"/>
      <c r="W77" s="25"/>
      <c r="X77" s="28"/>
      <c r="Y77" s="25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30"/>
      <c r="C78" s="26"/>
      <c r="D78" s="26"/>
      <c r="E78" s="26"/>
      <c r="F78" s="28"/>
      <c r="G78" s="21"/>
      <c r="H78" s="28"/>
      <c r="I78" s="21"/>
      <c r="J78" s="28"/>
      <c r="K78" s="21"/>
      <c r="L78" s="28"/>
      <c r="M78" s="21"/>
      <c r="N78" s="28"/>
      <c r="O78" s="21"/>
      <c r="P78" s="28"/>
      <c r="Q78" s="21"/>
      <c r="R78" s="28"/>
      <c r="S78" s="21"/>
      <c r="T78" s="28"/>
      <c r="U78" s="21"/>
      <c r="V78" s="28"/>
      <c r="W78" s="21"/>
      <c r="X78" s="28"/>
      <c r="Y78" s="2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28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</row>
    <row r="142" spans="2:28" ht="10.5" customHeight="1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</row>
    <row r="143" spans="2:28" ht="10.5" customHeight="1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</row>
    <row r="144" spans="2:28" ht="10.5" customHeight="1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</row>
    <row r="145" spans="2:28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31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9:31" ht="12.75">
      <c r="AC162" s="4"/>
      <c r="AD162" s="4"/>
      <c r="AE162" s="4"/>
    </row>
    <row r="163" spans="29:31" ht="12.75">
      <c r="AC163" s="4"/>
      <c r="AD163" s="4"/>
      <c r="AE163" s="4"/>
    </row>
    <row r="164" spans="29:31" ht="12.75">
      <c r="AC164" s="4"/>
      <c r="AD164" s="4"/>
      <c r="AE164" s="4"/>
    </row>
    <row r="165" spans="29:31" ht="12.75">
      <c r="AC165" s="4"/>
      <c r="AD165" s="4"/>
      <c r="AE165" s="4"/>
    </row>
    <row r="166" spans="29:31" ht="12.75">
      <c r="AC166" s="4"/>
      <c r="AD166" s="4"/>
      <c r="AE166" s="4"/>
    </row>
    <row r="167" spans="29:31" ht="12.75">
      <c r="AC167" s="4"/>
      <c r="AD167" s="4"/>
      <c r="AE167" s="4"/>
    </row>
    <row r="168" spans="29:31" ht="12.75">
      <c r="AC168" s="4"/>
      <c r="AD168" s="4"/>
      <c r="AE168" s="4"/>
    </row>
    <row r="169" spans="29:31" ht="12.75">
      <c r="AC169" s="4"/>
      <c r="AD169" s="4"/>
      <c r="AE169" s="4"/>
    </row>
    <row r="170" spans="29:31" ht="12.75">
      <c r="AC170" s="4"/>
      <c r="AD170" s="4"/>
      <c r="AE170" s="4"/>
    </row>
    <row r="171" spans="29:31" ht="12.75">
      <c r="AC171" s="4"/>
      <c r="AD171" s="4"/>
      <c r="AE171" s="4"/>
    </row>
    <row r="172" spans="29:31" ht="12.75">
      <c r="AC172" s="4"/>
      <c r="AD172" s="4"/>
      <c r="AE172" s="4"/>
    </row>
    <row r="173" spans="29:31" ht="12.75">
      <c r="AC173" s="4"/>
      <c r="AD173" s="4"/>
      <c r="AE173" s="4"/>
    </row>
    <row r="174" spans="29:31" ht="12.75">
      <c r="AC174" s="4"/>
      <c r="AD174" s="4"/>
      <c r="AE174" s="4"/>
    </row>
    <row r="175" spans="29:31" ht="12.75">
      <c r="AC175" s="4"/>
      <c r="AD175" s="4"/>
      <c r="AE175" s="4"/>
    </row>
    <row r="176" spans="29:31" ht="12.75">
      <c r="AC176" s="4"/>
      <c r="AD176" s="4"/>
      <c r="AE176" s="4"/>
    </row>
    <row r="177" spans="29:31" ht="12.75">
      <c r="AC177" s="4"/>
      <c r="AD177" s="4"/>
      <c r="AE177" s="4"/>
    </row>
    <row r="178" spans="29:31" ht="12.75">
      <c r="AC178" s="4"/>
      <c r="AD178" s="4"/>
      <c r="AE178" s="4"/>
    </row>
    <row r="179" spans="29:31" ht="12.75">
      <c r="AC179" s="4"/>
      <c r="AD179" s="4"/>
      <c r="AE179" s="4"/>
    </row>
    <row r="180" spans="29:31" ht="12.75">
      <c r="AC180" s="4"/>
      <c r="AD180" s="4"/>
      <c r="AE180" s="4"/>
    </row>
    <row r="181" spans="29:31" ht="12.75">
      <c r="AC181" s="4"/>
      <c r="AD181" s="4"/>
      <c r="AE181" s="4"/>
    </row>
    <row r="182" spans="29:31" ht="12.75">
      <c r="AC182" s="4"/>
      <c r="AD182" s="4"/>
      <c r="AE182" s="4"/>
    </row>
    <row r="183" spans="29:31" ht="12.75">
      <c r="AC183" s="4"/>
      <c r="AD183" s="4"/>
      <c r="AE183" s="4"/>
    </row>
    <row r="184" spans="29:31" ht="12.75">
      <c r="AC184" s="4"/>
      <c r="AD184" s="4"/>
      <c r="AE184" s="4"/>
    </row>
    <row r="185" spans="29:31" ht="12.75">
      <c r="AC185" s="4"/>
      <c r="AD185" s="4"/>
      <c r="AE185" s="4"/>
    </row>
    <row r="186" spans="29:31" ht="12.75">
      <c r="AC186" s="4"/>
      <c r="AD186" s="4"/>
      <c r="AE186" s="4"/>
    </row>
    <row r="187" spans="29:31" ht="12.75">
      <c r="AC187" s="4"/>
      <c r="AD187" s="4"/>
      <c r="AE187" s="4"/>
    </row>
    <row r="188" spans="29:31" ht="12.75">
      <c r="AC188" s="4"/>
      <c r="AD188" s="4"/>
      <c r="AE188" s="4"/>
    </row>
    <row r="189" spans="29:31" ht="12.75">
      <c r="AC189" s="4"/>
      <c r="AD189" s="4"/>
      <c r="AE189" s="4"/>
    </row>
    <row r="190" spans="29:31" ht="12.75">
      <c r="AC190" s="4"/>
      <c r="AD190" s="4"/>
      <c r="AE190" s="4"/>
    </row>
    <row r="191" spans="29:31" ht="12.75">
      <c r="AC191" s="4"/>
      <c r="AD191" s="4"/>
      <c r="AE191" s="4"/>
    </row>
  </sheetData>
  <sheetProtection/>
  <mergeCells count="201">
    <mergeCell ref="U28:AB28"/>
    <mergeCell ref="AB19:AB20"/>
    <mergeCell ref="AB21:AB22"/>
    <mergeCell ref="AB23:AB24"/>
    <mergeCell ref="AB25:AB26"/>
    <mergeCell ref="AB10:AB11"/>
    <mergeCell ref="AB12:AB13"/>
    <mergeCell ref="AB14:AB15"/>
    <mergeCell ref="AB17:AB18"/>
    <mergeCell ref="AH62:AI63"/>
    <mergeCell ref="AJ62:AK63"/>
    <mergeCell ref="AL62:AM63"/>
    <mergeCell ref="E23:E24"/>
    <mergeCell ref="AA14:AA15"/>
    <mergeCell ref="AA17:AA18"/>
    <mergeCell ref="Z17:Z18"/>
    <mergeCell ref="E25:E26"/>
    <mergeCell ref="E17:E18"/>
    <mergeCell ref="E19:E20"/>
    <mergeCell ref="B23:B24"/>
    <mergeCell ref="C23:C24"/>
    <mergeCell ref="D23:D24"/>
    <mergeCell ref="B25:B26"/>
    <mergeCell ref="C25:C26"/>
    <mergeCell ref="D25:D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4:B15"/>
    <mergeCell ref="C14:C15"/>
    <mergeCell ref="D14:D15"/>
    <mergeCell ref="E14:E15"/>
    <mergeCell ref="B12:B13"/>
    <mergeCell ref="C12:C13"/>
    <mergeCell ref="D12:D13"/>
    <mergeCell ref="E12:E13"/>
    <mergeCell ref="C10:C11"/>
    <mergeCell ref="D10:D11"/>
    <mergeCell ref="E10:E11"/>
    <mergeCell ref="A8:A9"/>
    <mergeCell ref="B8:B9"/>
    <mergeCell ref="C8:C9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T5:U5"/>
    <mergeCell ref="Z23:Z24"/>
    <mergeCell ref="B4:B5"/>
    <mergeCell ref="C4:C5"/>
    <mergeCell ref="D6:D7"/>
    <mergeCell ref="E6:E7"/>
    <mergeCell ref="D8:D9"/>
    <mergeCell ref="E8:E9"/>
    <mergeCell ref="B6:B7"/>
    <mergeCell ref="C6:C7"/>
    <mergeCell ref="B10:B11"/>
    <mergeCell ref="X14:X15"/>
    <mergeCell ref="AA21:AA22"/>
    <mergeCell ref="T21:T22"/>
    <mergeCell ref="AA23:AA24"/>
    <mergeCell ref="T25:T26"/>
    <mergeCell ref="AA25:AA26"/>
    <mergeCell ref="V23:V24"/>
    <mergeCell ref="X23:X24"/>
    <mergeCell ref="V25:V26"/>
    <mergeCell ref="X25:X26"/>
    <mergeCell ref="R25:R26"/>
    <mergeCell ref="J23:J24"/>
    <mergeCell ref="AA12:AA13"/>
    <mergeCell ref="T12:T13"/>
    <mergeCell ref="AA8:AA9"/>
    <mergeCell ref="T19:T20"/>
    <mergeCell ref="AA19:AA20"/>
    <mergeCell ref="T17:T18"/>
    <mergeCell ref="AA10:AA11"/>
    <mergeCell ref="Z10:Z11"/>
    <mergeCell ref="T10:T11"/>
    <mergeCell ref="T14:T15"/>
    <mergeCell ref="T23:T24"/>
    <mergeCell ref="R23:R24"/>
    <mergeCell ref="T8:T9"/>
    <mergeCell ref="F8:F9"/>
    <mergeCell ref="F10:F11"/>
    <mergeCell ref="F12:F13"/>
    <mergeCell ref="F14:F15"/>
    <mergeCell ref="F17:F18"/>
    <mergeCell ref="F19:F20"/>
    <mergeCell ref="F21:F22"/>
    <mergeCell ref="F23:F24"/>
    <mergeCell ref="F25:F26"/>
    <mergeCell ref="J25:J26"/>
    <mergeCell ref="L25:L26"/>
    <mergeCell ref="H19:H20"/>
    <mergeCell ref="J19:J20"/>
    <mergeCell ref="L19:L20"/>
    <mergeCell ref="N25:N26"/>
    <mergeCell ref="H25:H26"/>
    <mergeCell ref="H23:H24"/>
    <mergeCell ref="P25:P26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P17:P18"/>
    <mergeCell ref="R17:R18"/>
    <mergeCell ref="H14:H15"/>
    <mergeCell ref="J14:J15"/>
    <mergeCell ref="H17:H18"/>
    <mergeCell ref="J17:J18"/>
    <mergeCell ref="L17:L18"/>
    <mergeCell ref="N17:N18"/>
    <mergeCell ref="L14:L15"/>
    <mergeCell ref="N14:N15"/>
    <mergeCell ref="N10:N11"/>
    <mergeCell ref="P10:P11"/>
    <mergeCell ref="R10:R11"/>
    <mergeCell ref="P12:P13"/>
    <mergeCell ref="R12:R13"/>
    <mergeCell ref="P14:P15"/>
    <mergeCell ref="R14:R15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V6:V7"/>
    <mergeCell ref="X6:X7"/>
    <mergeCell ref="V5:W5"/>
    <mergeCell ref="X5:Y5"/>
    <mergeCell ref="B2:J2"/>
    <mergeCell ref="D4:D5"/>
    <mergeCell ref="E4:E5"/>
    <mergeCell ref="F5:G5"/>
    <mergeCell ref="H5:I5"/>
    <mergeCell ref="F4:Y4"/>
    <mergeCell ref="Z6:Z7"/>
    <mergeCell ref="Z12:Z13"/>
    <mergeCell ref="Z21:Z22"/>
    <mergeCell ref="V12:V13"/>
    <mergeCell ref="X12:X13"/>
    <mergeCell ref="V14:V15"/>
    <mergeCell ref="V8:V9"/>
    <mergeCell ref="X8:X9"/>
    <mergeCell ref="V10:V11"/>
    <mergeCell ref="X10:X11"/>
    <mergeCell ref="K2:AB2"/>
    <mergeCell ref="Z4:Z5"/>
    <mergeCell ref="AA4:AA5"/>
    <mergeCell ref="X19:X20"/>
    <mergeCell ref="V21:V22"/>
    <mergeCell ref="X21:X22"/>
    <mergeCell ref="V17:V18"/>
    <mergeCell ref="X17:X18"/>
    <mergeCell ref="AB6:AB7"/>
    <mergeCell ref="AB8:AB9"/>
    <mergeCell ref="Z25:Z26"/>
    <mergeCell ref="AA6:AA7"/>
    <mergeCell ref="Z8:Z9"/>
    <mergeCell ref="A1:AB1"/>
    <mergeCell ref="X3:AB3"/>
    <mergeCell ref="B3:W3"/>
    <mergeCell ref="B16:AB16"/>
    <mergeCell ref="V19:V20"/>
    <mergeCell ref="Z14:Z15"/>
    <mergeCell ref="Z19:Z2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">
      <selection activeCell="B7" sqref="B7:G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8" t="s">
        <v>68</v>
      </c>
      <c r="B1" s="248"/>
      <c r="C1" s="248"/>
      <c r="D1" s="248"/>
      <c r="E1" s="248"/>
      <c r="F1" s="248"/>
      <c r="G1" s="248"/>
    </row>
    <row r="2" spans="1:10" ht="24" customHeight="1">
      <c r="A2" s="265" t="str">
        <f>HYPERLINK('[1]реквизиты'!$A$2)</f>
        <v>Первенство Уральского федерального округа по самбо среди юношей 1994-1995 г.р.</v>
      </c>
      <c r="B2" s="266"/>
      <c r="C2" s="266"/>
      <c r="D2" s="266"/>
      <c r="E2" s="266"/>
      <c r="F2" s="266"/>
      <c r="G2" s="266"/>
      <c r="H2" s="5"/>
      <c r="I2" s="5"/>
      <c r="J2" s="5"/>
    </row>
    <row r="3" spans="1:7" ht="15" customHeight="1">
      <c r="A3" s="267" t="str">
        <f>HYPERLINK('[1]реквизиты'!$A$3)</f>
        <v>1-3 декабря 2011г.         г.Курган </v>
      </c>
      <c r="B3" s="268"/>
      <c r="C3" s="268"/>
      <c r="D3" s="268"/>
      <c r="E3" s="268"/>
      <c r="F3" s="268"/>
      <c r="G3" s="268"/>
    </row>
    <row r="4" ht="12.75">
      <c r="D4" s="9" t="s">
        <v>105</v>
      </c>
    </row>
    <row r="5" spans="1:7" ht="12.75">
      <c r="A5" s="259" t="s">
        <v>1</v>
      </c>
      <c r="B5" s="269" t="s">
        <v>5</v>
      </c>
      <c r="C5" s="259" t="s">
        <v>2</v>
      </c>
      <c r="D5" s="259" t="s">
        <v>3</v>
      </c>
      <c r="E5" s="259" t="s">
        <v>36</v>
      </c>
      <c r="F5" s="259" t="s">
        <v>8</v>
      </c>
      <c r="G5" s="259" t="s">
        <v>9</v>
      </c>
    </row>
    <row r="6" spans="1:7" ht="12.75">
      <c r="A6" s="259"/>
      <c r="B6" s="259"/>
      <c r="C6" s="259"/>
      <c r="D6" s="259"/>
      <c r="E6" s="259"/>
      <c r="F6" s="259"/>
      <c r="G6" s="259"/>
    </row>
    <row r="7" spans="1:7" ht="12.75" customHeight="1">
      <c r="A7" s="256" t="s">
        <v>10</v>
      </c>
      <c r="B7" s="260">
        <v>1</v>
      </c>
      <c r="C7" s="262" t="s">
        <v>110</v>
      </c>
      <c r="D7" s="259" t="s">
        <v>111</v>
      </c>
      <c r="E7" s="263" t="s">
        <v>81</v>
      </c>
      <c r="F7" s="264"/>
      <c r="G7" s="255" t="s">
        <v>85</v>
      </c>
    </row>
    <row r="8" spans="1:7" ht="12.75">
      <c r="A8" s="256"/>
      <c r="B8" s="260"/>
      <c r="C8" s="262"/>
      <c r="D8" s="259"/>
      <c r="E8" s="263"/>
      <c r="F8" s="264"/>
      <c r="G8" s="255"/>
    </row>
    <row r="9" spans="1:7" ht="12.75" customHeight="1">
      <c r="A9" s="256" t="s">
        <v>11</v>
      </c>
      <c r="B9" s="260">
        <v>2</v>
      </c>
      <c r="C9" s="262" t="s">
        <v>98</v>
      </c>
      <c r="D9" s="259" t="s">
        <v>99</v>
      </c>
      <c r="E9" s="263" t="s">
        <v>86</v>
      </c>
      <c r="F9" s="264"/>
      <c r="G9" s="255" t="s">
        <v>100</v>
      </c>
    </row>
    <row r="10" spans="1:7" ht="12.75" customHeight="1">
      <c r="A10" s="256"/>
      <c r="B10" s="260"/>
      <c r="C10" s="262"/>
      <c r="D10" s="259"/>
      <c r="E10" s="263"/>
      <c r="F10" s="264"/>
      <c r="G10" s="255"/>
    </row>
    <row r="11" spans="1:7" ht="12.75" customHeight="1">
      <c r="A11" s="256" t="s">
        <v>12</v>
      </c>
      <c r="B11" s="260">
        <v>3</v>
      </c>
      <c r="C11" s="262" t="s">
        <v>106</v>
      </c>
      <c r="D11" s="259" t="s">
        <v>107</v>
      </c>
      <c r="E11" s="263" t="s">
        <v>108</v>
      </c>
      <c r="F11" s="264"/>
      <c r="G11" s="255" t="s">
        <v>109</v>
      </c>
    </row>
    <row r="12" spans="1:7" ht="12.75" customHeight="1">
      <c r="A12" s="256"/>
      <c r="B12" s="260"/>
      <c r="C12" s="262"/>
      <c r="D12" s="259"/>
      <c r="E12" s="263"/>
      <c r="F12" s="264"/>
      <c r="G12" s="255"/>
    </row>
    <row r="13" spans="1:7" ht="12.75" customHeight="1">
      <c r="A13" s="256" t="s">
        <v>13</v>
      </c>
      <c r="B13" s="260">
        <v>4</v>
      </c>
      <c r="C13" s="262" t="s">
        <v>87</v>
      </c>
      <c r="D13" s="259" t="s">
        <v>88</v>
      </c>
      <c r="E13" s="263" t="s">
        <v>89</v>
      </c>
      <c r="F13" s="264"/>
      <c r="G13" s="255" t="s">
        <v>90</v>
      </c>
    </row>
    <row r="14" spans="1:7" ht="12.75" customHeight="1">
      <c r="A14" s="256"/>
      <c r="B14" s="260"/>
      <c r="C14" s="262"/>
      <c r="D14" s="259"/>
      <c r="E14" s="263"/>
      <c r="F14" s="264"/>
      <c r="G14" s="255"/>
    </row>
    <row r="15" spans="1:7" ht="12.75" customHeight="1">
      <c r="A15" s="256" t="s">
        <v>14</v>
      </c>
      <c r="B15" s="260">
        <v>5</v>
      </c>
      <c r="C15" s="262" t="s">
        <v>112</v>
      </c>
      <c r="D15" s="259" t="s">
        <v>113</v>
      </c>
      <c r="E15" s="263" t="s">
        <v>103</v>
      </c>
      <c r="F15" s="264"/>
      <c r="G15" s="255" t="s">
        <v>114</v>
      </c>
    </row>
    <row r="16" spans="1:7" ht="12.75" customHeight="1">
      <c r="A16" s="256"/>
      <c r="B16" s="261"/>
      <c r="C16" s="262"/>
      <c r="D16" s="259"/>
      <c r="E16" s="263"/>
      <c r="F16" s="264"/>
      <c r="G16" s="255"/>
    </row>
    <row r="17" spans="1:7" ht="12.75" customHeight="1">
      <c r="A17" s="256" t="s">
        <v>15</v>
      </c>
      <c r="B17" s="260">
        <v>6</v>
      </c>
      <c r="C17" s="262" t="s">
        <v>83</v>
      </c>
      <c r="D17" s="259" t="s">
        <v>84</v>
      </c>
      <c r="E17" s="263" t="s">
        <v>81</v>
      </c>
      <c r="F17" s="264"/>
      <c r="G17" s="255" t="s">
        <v>85</v>
      </c>
    </row>
    <row r="18" spans="1:7" ht="12.75" customHeight="1">
      <c r="A18" s="256"/>
      <c r="B18" s="260"/>
      <c r="C18" s="262"/>
      <c r="D18" s="259"/>
      <c r="E18" s="263"/>
      <c r="F18" s="264"/>
      <c r="G18" s="255"/>
    </row>
    <row r="19" spans="1:7" ht="12.75" customHeight="1">
      <c r="A19" s="256" t="s">
        <v>16</v>
      </c>
      <c r="B19" s="260">
        <v>7</v>
      </c>
      <c r="C19" s="262" t="s">
        <v>101</v>
      </c>
      <c r="D19" s="259" t="s">
        <v>102</v>
      </c>
      <c r="E19" s="263" t="s">
        <v>103</v>
      </c>
      <c r="F19" s="264"/>
      <c r="G19" s="255" t="s">
        <v>104</v>
      </c>
    </row>
    <row r="20" spans="1:7" ht="12.75" customHeight="1">
      <c r="A20" s="256"/>
      <c r="B20" s="260"/>
      <c r="C20" s="262"/>
      <c r="D20" s="259"/>
      <c r="E20" s="263"/>
      <c r="F20" s="264"/>
      <c r="G20" s="255"/>
    </row>
    <row r="21" spans="1:7" ht="12.75" customHeight="1">
      <c r="A21" s="256" t="s">
        <v>17</v>
      </c>
      <c r="B21" s="260">
        <v>8</v>
      </c>
      <c r="C21" s="262" t="s">
        <v>95</v>
      </c>
      <c r="D21" s="259" t="s">
        <v>96</v>
      </c>
      <c r="E21" s="263" t="s">
        <v>86</v>
      </c>
      <c r="F21" s="264"/>
      <c r="G21" s="255" t="s">
        <v>97</v>
      </c>
    </row>
    <row r="22" spans="1:7" ht="12.75" customHeight="1">
      <c r="A22" s="256"/>
      <c r="B22" s="260"/>
      <c r="C22" s="262"/>
      <c r="D22" s="259"/>
      <c r="E22" s="263"/>
      <c r="F22" s="264"/>
      <c r="G22" s="255"/>
    </row>
    <row r="23" spans="1:7" ht="12.75" customHeight="1">
      <c r="A23" s="256" t="s">
        <v>18</v>
      </c>
      <c r="B23" s="260">
        <v>9</v>
      </c>
      <c r="C23" s="262" t="s">
        <v>91</v>
      </c>
      <c r="D23" s="259" t="s">
        <v>92</v>
      </c>
      <c r="E23" s="263" t="s">
        <v>93</v>
      </c>
      <c r="F23" s="264"/>
      <c r="G23" s="255" t="s">
        <v>94</v>
      </c>
    </row>
    <row r="24" spans="1:7" ht="12.75" customHeight="1">
      <c r="A24" s="256"/>
      <c r="B24" s="260"/>
      <c r="C24" s="262"/>
      <c r="D24" s="259"/>
      <c r="E24" s="263"/>
      <c r="F24" s="264"/>
      <c r="G24" s="255"/>
    </row>
    <row r="25" spans="1:7" ht="12.75" customHeight="1">
      <c r="A25" s="256" t="s">
        <v>19</v>
      </c>
      <c r="B25" s="260">
        <v>10</v>
      </c>
      <c r="C25" s="262" t="s">
        <v>79</v>
      </c>
      <c r="D25" s="259" t="s">
        <v>80</v>
      </c>
      <c r="E25" s="263" t="s">
        <v>81</v>
      </c>
      <c r="F25" s="264"/>
      <c r="G25" s="255" t="s">
        <v>82</v>
      </c>
    </row>
    <row r="26" spans="1:7" ht="12.75" customHeight="1">
      <c r="A26" s="256"/>
      <c r="B26" s="260"/>
      <c r="C26" s="262"/>
      <c r="D26" s="259"/>
      <c r="E26" s="263"/>
      <c r="F26" s="264"/>
      <c r="G26" s="255"/>
    </row>
    <row r="27" spans="1:7" ht="12.75" customHeight="1">
      <c r="A27" s="256" t="s">
        <v>20</v>
      </c>
      <c r="B27" s="260"/>
      <c r="C27" s="262"/>
      <c r="D27" s="259"/>
      <c r="E27" s="263"/>
      <c r="F27" s="264"/>
      <c r="G27" s="255"/>
    </row>
    <row r="28" spans="1:7" ht="12.75" customHeight="1">
      <c r="A28" s="256"/>
      <c r="B28" s="261"/>
      <c r="C28" s="262"/>
      <c r="D28" s="259"/>
      <c r="E28" s="263"/>
      <c r="F28" s="264"/>
      <c r="G28" s="255"/>
    </row>
    <row r="29" spans="1:7" ht="12.75">
      <c r="A29" s="256" t="s">
        <v>21</v>
      </c>
      <c r="B29" s="260"/>
      <c r="C29" s="262"/>
      <c r="D29" s="259"/>
      <c r="E29" s="263"/>
      <c r="F29" s="264"/>
      <c r="G29" s="255"/>
    </row>
    <row r="30" spans="1:7" ht="12.75">
      <c r="A30" s="256"/>
      <c r="B30" s="261"/>
      <c r="C30" s="262"/>
      <c r="D30" s="259"/>
      <c r="E30" s="263"/>
      <c r="F30" s="264"/>
      <c r="G30" s="255"/>
    </row>
    <row r="31" spans="1:7" ht="12.75">
      <c r="A31" s="256" t="s">
        <v>37</v>
      </c>
      <c r="B31" s="260"/>
      <c r="C31" s="262"/>
      <c r="D31" s="259"/>
      <c r="E31" s="263"/>
      <c r="F31" s="264"/>
      <c r="G31" s="255"/>
    </row>
    <row r="32" spans="1:7" ht="12.75">
      <c r="A32" s="256"/>
      <c r="B32" s="261"/>
      <c r="C32" s="262"/>
      <c r="D32" s="259"/>
      <c r="E32" s="263"/>
      <c r="F32" s="264"/>
      <c r="G32" s="255"/>
    </row>
    <row r="33" spans="1:7" ht="12.75">
      <c r="A33" s="256" t="s">
        <v>38</v>
      </c>
      <c r="B33" s="257"/>
      <c r="C33" s="255"/>
      <c r="D33" s="259"/>
      <c r="E33" s="259"/>
      <c r="F33" s="129"/>
      <c r="G33" s="255"/>
    </row>
    <row r="34" spans="1:7" ht="12.75">
      <c r="A34" s="256"/>
      <c r="B34" s="258"/>
      <c r="C34" s="255"/>
      <c r="D34" s="259"/>
      <c r="E34" s="259"/>
      <c r="F34" s="129"/>
      <c r="G34" s="255"/>
    </row>
    <row r="35" spans="1:7" ht="12.75">
      <c r="A35" s="256" t="s">
        <v>39</v>
      </c>
      <c r="B35" s="257"/>
      <c r="C35" s="255"/>
      <c r="D35" s="259"/>
      <c r="E35" s="259"/>
      <c r="F35" s="129"/>
      <c r="G35" s="255"/>
    </row>
    <row r="36" spans="1:7" ht="12.75">
      <c r="A36" s="256"/>
      <c r="B36" s="258"/>
      <c r="C36" s="255"/>
      <c r="D36" s="259"/>
      <c r="E36" s="259"/>
      <c r="F36" s="129"/>
      <c r="G36" s="255"/>
    </row>
    <row r="37" spans="1:7" ht="12.75">
      <c r="A37" s="256" t="s">
        <v>40</v>
      </c>
      <c r="B37" s="257"/>
      <c r="C37" s="255"/>
      <c r="D37" s="259"/>
      <c r="E37" s="259"/>
      <c r="F37" s="129"/>
      <c r="G37" s="255"/>
    </row>
    <row r="38" spans="1:7" ht="12.75">
      <c r="A38" s="256"/>
      <c r="B38" s="258"/>
      <c r="C38" s="255"/>
      <c r="D38" s="259"/>
      <c r="E38" s="259"/>
      <c r="F38" s="129"/>
      <c r="G38" s="255"/>
    </row>
    <row r="39" spans="1:7" ht="12.75">
      <c r="A39" s="256" t="s">
        <v>41</v>
      </c>
      <c r="B39" s="257"/>
      <c r="C39" s="255"/>
      <c r="D39" s="259"/>
      <c r="E39" s="259"/>
      <c r="F39" s="129"/>
      <c r="G39" s="255"/>
    </row>
    <row r="40" spans="1:7" ht="12.75">
      <c r="A40" s="256"/>
      <c r="B40" s="258"/>
      <c r="C40" s="255"/>
      <c r="D40" s="259"/>
      <c r="E40" s="259"/>
      <c r="F40" s="129"/>
      <c r="G40" s="255"/>
    </row>
    <row r="41" spans="1:7" ht="12.75">
      <c r="A41" s="256" t="s">
        <v>42</v>
      </c>
      <c r="B41" s="257"/>
      <c r="C41" s="255"/>
      <c r="D41" s="259"/>
      <c r="E41" s="259"/>
      <c r="F41" s="129"/>
      <c r="G41" s="255"/>
    </row>
    <row r="42" spans="1:7" ht="12.75">
      <c r="A42" s="256"/>
      <c r="B42" s="258"/>
      <c r="C42" s="255"/>
      <c r="D42" s="259"/>
      <c r="E42" s="259"/>
      <c r="F42" s="129"/>
      <c r="G42" s="255"/>
    </row>
    <row r="43" spans="1:7" ht="12.75">
      <c r="A43" s="256" t="s">
        <v>43</v>
      </c>
      <c r="B43" s="257"/>
      <c r="C43" s="255"/>
      <c r="D43" s="259"/>
      <c r="E43" s="259"/>
      <c r="F43" s="129"/>
      <c r="G43" s="255"/>
    </row>
    <row r="44" spans="1:7" ht="12.75">
      <c r="A44" s="256"/>
      <c r="B44" s="258"/>
      <c r="C44" s="255"/>
      <c r="D44" s="259"/>
      <c r="E44" s="259"/>
      <c r="F44" s="129"/>
      <c r="G44" s="255"/>
    </row>
    <row r="45" spans="1:7" ht="12.75">
      <c r="A45" s="256" t="s">
        <v>44</v>
      </c>
      <c r="B45" s="257"/>
      <c r="C45" s="255"/>
      <c r="D45" s="259"/>
      <c r="E45" s="259"/>
      <c r="F45" s="129"/>
      <c r="G45" s="255"/>
    </row>
    <row r="46" spans="1:7" ht="12.75">
      <c r="A46" s="256"/>
      <c r="B46" s="258"/>
      <c r="C46" s="255"/>
      <c r="D46" s="259"/>
      <c r="E46" s="259"/>
      <c r="F46" s="129"/>
      <c r="G46" s="255"/>
    </row>
    <row r="47" spans="1:7" ht="12.75">
      <c r="A47" s="256" t="s">
        <v>45</v>
      </c>
      <c r="B47" s="257"/>
      <c r="C47" s="255"/>
      <c r="D47" s="259"/>
      <c r="E47" s="259"/>
      <c r="F47" s="129"/>
      <c r="G47" s="255"/>
    </row>
    <row r="48" spans="1:7" ht="12.75">
      <c r="A48" s="256"/>
      <c r="B48" s="258"/>
      <c r="C48" s="255"/>
      <c r="D48" s="259"/>
      <c r="E48" s="259"/>
      <c r="F48" s="129"/>
      <c r="G48" s="255"/>
    </row>
    <row r="49" spans="1:7" ht="12.75">
      <c r="A49" s="256" t="s">
        <v>46</v>
      </c>
      <c r="B49" s="257"/>
      <c r="C49" s="255"/>
      <c r="D49" s="259"/>
      <c r="E49" s="259"/>
      <c r="F49" s="129"/>
      <c r="G49" s="255"/>
    </row>
    <row r="50" spans="1:7" ht="12.75">
      <c r="A50" s="256"/>
      <c r="B50" s="258"/>
      <c r="C50" s="255"/>
      <c r="D50" s="259"/>
      <c r="E50" s="259"/>
      <c r="F50" s="129"/>
      <c r="G50" s="255"/>
    </row>
    <row r="51" spans="1:7" ht="12.75">
      <c r="A51" s="256" t="s">
        <v>47</v>
      </c>
      <c r="B51" s="257"/>
      <c r="C51" s="255"/>
      <c r="D51" s="259"/>
      <c r="E51" s="259"/>
      <c r="F51" s="129"/>
      <c r="G51" s="255"/>
    </row>
    <row r="52" spans="1:7" ht="12.75">
      <c r="A52" s="256"/>
      <c r="B52" s="258"/>
      <c r="C52" s="255"/>
      <c r="D52" s="259"/>
      <c r="E52" s="259"/>
      <c r="F52" s="129"/>
      <c r="G52" s="255"/>
    </row>
    <row r="53" spans="1:7" ht="12.75">
      <c r="A53" s="256" t="s">
        <v>48</v>
      </c>
      <c r="B53" s="257"/>
      <c r="C53" s="255"/>
      <c r="D53" s="259"/>
      <c r="E53" s="259"/>
      <c r="F53" s="129"/>
      <c r="G53" s="255"/>
    </row>
    <row r="54" spans="1:7" ht="12.75">
      <c r="A54" s="256"/>
      <c r="B54" s="258"/>
      <c r="C54" s="255"/>
      <c r="D54" s="259"/>
      <c r="E54" s="259"/>
      <c r="F54" s="129"/>
      <c r="G54" s="255"/>
    </row>
    <row r="55" spans="1:7" ht="12.75">
      <c r="A55" s="256" t="s">
        <v>49</v>
      </c>
      <c r="B55" s="257"/>
      <c r="C55" s="255"/>
      <c r="D55" s="259"/>
      <c r="E55" s="259"/>
      <c r="F55" s="129"/>
      <c r="G55" s="255"/>
    </row>
    <row r="56" spans="1:7" ht="12.75">
      <c r="A56" s="256"/>
      <c r="B56" s="258"/>
      <c r="C56" s="255"/>
      <c r="D56" s="259"/>
      <c r="E56" s="259"/>
      <c r="F56" s="129"/>
      <c r="G56" s="255"/>
    </row>
    <row r="57" spans="1:7" ht="12.75">
      <c r="A57" s="256" t="s">
        <v>50</v>
      </c>
      <c r="B57" s="257"/>
      <c r="C57" s="255"/>
      <c r="D57" s="259"/>
      <c r="E57" s="259"/>
      <c r="F57" s="129"/>
      <c r="G57" s="255"/>
    </row>
    <row r="58" spans="1:7" ht="12.75">
      <c r="A58" s="256"/>
      <c r="B58" s="258"/>
      <c r="C58" s="255"/>
      <c r="D58" s="259"/>
      <c r="E58" s="259"/>
      <c r="F58" s="129"/>
      <c r="G58" s="255"/>
    </row>
    <row r="59" spans="1:7" ht="12.75">
      <c r="A59" s="256" t="s">
        <v>51</v>
      </c>
      <c r="B59" s="257"/>
      <c r="C59" s="255"/>
      <c r="D59" s="259"/>
      <c r="E59" s="259"/>
      <c r="F59" s="129"/>
      <c r="G59" s="255"/>
    </row>
    <row r="60" spans="1:7" ht="12.75">
      <c r="A60" s="256"/>
      <c r="B60" s="258"/>
      <c r="C60" s="255"/>
      <c r="D60" s="259"/>
      <c r="E60" s="259"/>
      <c r="F60" s="129"/>
      <c r="G60" s="255"/>
    </row>
    <row r="61" spans="1:7" ht="12.75">
      <c r="A61" s="256" t="s">
        <v>52</v>
      </c>
      <c r="B61" s="257"/>
      <c r="C61" s="255"/>
      <c r="D61" s="259"/>
      <c r="E61" s="259"/>
      <c r="F61" s="129"/>
      <c r="G61" s="255"/>
    </row>
    <row r="62" spans="1:7" ht="12.75">
      <c r="A62" s="256"/>
      <c r="B62" s="258"/>
      <c r="C62" s="255"/>
      <c r="D62" s="259"/>
      <c r="E62" s="259"/>
      <c r="F62" s="129"/>
      <c r="G62" s="255"/>
    </row>
    <row r="63" spans="1:7" ht="12.75">
      <c r="A63" s="256" t="s">
        <v>53</v>
      </c>
      <c r="B63" s="257"/>
      <c r="C63" s="255"/>
      <c r="D63" s="259"/>
      <c r="E63" s="259"/>
      <c r="F63" s="129"/>
      <c r="G63" s="255"/>
    </row>
    <row r="64" spans="1:7" ht="12.75">
      <c r="A64" s="256"/>
      <c r="B64" s="258"/>
      <c r="C64" s="255"/>
      <c r="D64" s="259"/>
      <c r="E64" s="259"/>
      <c r="F64" s="129"/>
      <c r="G64" s="255"/>
    </row>
    <row r="65" spans="1:7" ht="12.75">
      <c r="A65" s="256" t="s">
        <v>54</v>
      </c>
      <c r="B65" s="257"/>
      <c r="C65" s="255"/>
      <c r="D65" s="259"/>
      <c r="E65" s="259"/>
      <c r="F65" s="129"/>
      <c r="G65" s="255"/>
    </row>
    <row r="66" spans="1:7" ht="12.75">
      <c r="A66" s="256"/>
      <c r="B66" s="258"/>
      <c r="C66" s="255"/>
      <c r="D66" s="259"/>
      <c r="E66" s="259"/>
      <c r="F66" s="129"/>
      <c r="G66" s="255"/>
    </row>
    <row r="67" spans="1:7" ht="12.75">
      <c r="A67" s="256" t="s">
        <v>55</v>
      </c>
      <c r="B67" s="257"/>
      <c r="C67" s="255"/>
      <c r="D67" s="259"/>
      <c r="E67" s="259"/>
      <c r="F67" s="129"/>
      <c r="G67" s="255"/>
    </row>
    <row r="68" spans="1:7" ht="12.75">
      <c r="A68" s="256"/>
      <c r="B68" s="258"/>
      <c r="C68" s="255"/>
      <c r="D68" s="259"/>
      <c r="E68" s="259"/>
      <c r="F68" s="129"/>
      <c r="G68" s="255"/>
    </row>
    <row r="69" spans="1:7" ht="12.75">
      <c r="A69" s="256" t="s">
        <v>56</v>
      </c>
      <c r="B69" s="257"/>
      <c r="C69" s="255"/>
      <c r="D69" s="259"/>
      <c r="E69" s="259"/>
      <c r="F69" s="129"/>
      <c r="G69" s="255"/>
    </row>
    <row r="70" spans="1:7" ht="12.75">
      <c r="A70" s="256"/>
      <c r="B70" s="258"/>
      <c r="C70" s="255"/>
      <c r="D70" s="259"/>
      <c r="E70" s="259"/>
      <c r="F70" s="129"/>
      <c r="G70" s="255"/>
    </row>
    <row r="71" spans="1:7" ht="12.75">
      <c r="A71" s="256" t="s">
        <v>57</v>
      </c>
      <c r="B71" s="257"/>
      <c r="C71" s="255"/>
      <c r="D71" s="259"/>
      <c r="E71" s="259"/>
      <c r="F71" s="129"/>
      <c r="G71" s="255"/>
    </row>
    <row r="72" spans="1:7" ht="12.75">
      <c r="A72" s="256"/>
      <c r="B72" s="258"/>
      <c r="C72" s="255"/>
      <c r="D72" s="259"/>
      <c r="E72" s="259"/>
      <c r="F72" s="129"/>
      <c r="G72" s="255"/>
    </row>
    <row r="73" spans="1:7" ht="12.75">
      <c r="A73" s="256" t="s">
        <v>58</v>
      </c>
      <c r="B73" s="257"/>
      <c r="C73" s="255"/>
      <c r="D73" s="259"/>
      <c r="E73" s="259"/>
      <c r="F73" s="129"/>
      <c r="G73" s="255"/>
    </row>
    <row r="74" spans="1:7" ht="12.75">
      <c r="A74" s="256"/>
      <c r="B74" s="258"/>
      <c r="C74" s="255"/>
      <c r="D74" s="259"/>
      <c r="E74" s="259"/>
      <c r="F74" s="129"/>
      <c r="G74" s="255"/>
    </row>
    <row r="75" spans="1:7" ht="12.75">
      <c r="A75" s="256" t="s">
        <v>59</v>
      </c>
      <c r="B75" s="257"/>
      <c r="C75" s="255"/>
      <c r="D75" s="259"/>
      <c r="E75" s="259"/>
      <c r="F75" s="129"/>
      <c r="G75" s="255"/>
    </row>
    <row r="76" spans="1:7" ht="12.75">
      <c r="A76" s="256"/>
      <c r="B76" s="258"/>
      <c r="C76" s="255"/>
      <c r="D76" s="259"/>
      <c r="E76" s="259"/>
      <c r="F76" s="129"/>
      <c r="G76" s="255"/>
    </row>
    <row r="77" spans="1:7" ht="12.75">
      <c r="A77" s="256" t="s">
        <v>60</v>
      </c>
      <c r="B77" s="257"/>
      <c r="C77" s="255"/>
      <c r="D77" s="259"/>
      <c r="E77" s="259"/>
      <c r="F77" s="129"/>
      <c r="G77" s="255"/>
    </row>
    <row r="78" spans="1:7" ht="12.75">
      <c r="A78" s="256"/>
      <c r="B78" s="258"/>
      <c r="C78" s="255"/>
      <c r="D78" s="259"/>
      <c r="E78" s="259"/>
      <c r="F78" s="129"/>
      <c r="G78" s="255"/>
    </row>
    <row r="79" spans="1:7" ht="12.75">
      <c r="A79" s="256" t="s">
        <v>61</v>
      </c>
      <c r="B79" s="257"/>
      <c r="C79" s="255"/>
      <c r="D79" s="259"/>
      <c r="E79" s="259"/>
      <c r="F79" s="129"/>
      <c r="G79" s="255"/>
    </row>
    <row r="80" spans="1:7" ht="12.75">
      <c r="A80" s="256"/>
      <c r="B80" s="258"/>
      <c r="C80" s="255"/>
      <c r="D80" s="259"/>
      <c r="E80" s="259"/>
      <c r="F80" s="129"/>
      <c r="G80" s="255"/>
    </row>
    <row r="81" spans="1:7" ht="12.75">
      <c r="A81" s="256" t="s">
        <v>62</v>
      </c>
      <c r="B81" s="257"/>
      <c r="C81" s="255"/>
      <c r="D81" s="259"/>
      <c r="E81" s="259"/>
      <c r="F81" s="129"/>
      <c r="G81" s="255"/>
    </row>
    <row r="82" spans="1:7" ht="12.75">
      <c r="A82" s="256"/>
      <c r="B82" s="258"/>
      <c r="C82" s="255"/>
      <c r="D82" s="259"/>
      <c r="E82" s="259"/>
      <c r="F82" s="129"/>
      <c r="G82" s="255"/>
    </row>
    <row r="83" spans="1:7" ht="12.75">
      <c r="A83" s="256" t="s">
        <v>63</v>
      </c>
      <c r="B83" s="257"/>
      <c r="C83" s="255"/>
      <c r="D83" s="259"/>
      <c r="E83" s="259"/>
      <c r="F83" s="129"/>
      <c r="G83" s="255"/>
    </row>
    <row r="84" spans="1:7" ht="12.75">
      <c r="A84" s="256"/>
      <c r="B84" s="258"/>
      <c r="C84" s="255"/>
      <c r="D84" s="259"/>
      <c r="E84" s="259"/>
      <c r="F84" s="129"/>
      <c r="G84" s="255"/>
    </row>
    <row r="85" spans="1:7" ht="12.75">
      <c r="A85" s="256" t="s">
        <v>64</v>
      </c>
      <c r="B85" s="257"/>
      <c r="C85" s="255"/>
      <c r="D85" s="259"/>
      <c r="E85" s="259"/>
      <c r="F85" s="129"/>
      <c r="G85" s="255"/>
    </row>
    <row r="86" spans="1:7" ht="12.75">
      <c r="A86" s="256"/>
      <c r="B86" s="258"/>
      <c r="C86" s="255"/>
      <c r="D86" s="259"/>
      <c r="E86" s="259"/>
      <c r="F86" s="129"/>
      <c r="G86" s="255"/>
    </row>
    <row r="87" spans="1:8" ht="12.75">
      <c r="A87" s="252"/>
      <c r="B87" s="253"/>
      <c r="C87" s="251"/>
      <c r="D87" s="249"/>
      <c r="E87" s="249"/>
      <c r="F87" s="250"/>
      <c r="G87" s="251"/>
      <c r="H87" s="4"/>
    </row>
    <row r="88" spans="1:8" ht="12.75">
      <c r="A88" s="252"/>
      <c r="B88" s="254"/>
      <c r="C88" s="251"/>
      <c r="D88" s="249"/>
      <c r="E88" s="249"/>
      <c r="F88" s="250"/>
      <c r="G88" s="251"/>
      <c r="H88" s="4"/>
    </row>
    <row r="89" spans="1:8" ht="12.75">
      <c r="A89" s="252"/>
      <c r="B89" s="253"/>
      <c r="C89" s="251"/>
      <c r="D89" s="249"/>
      <c r="E89" s="249"/>
      <c r="F89" s="250"/>
      <c r="G89" s="251"/>
      <c r="H89" s="4"/>
    </row>
    <row r="90" spans="1:8" ht="12.75">
      <c r="A90" s="252"/>
      <c r="B90" s="254"/>
      <c r="C90" s="251"/>
      <c r="D90" s="249"/>
      <c r="E90" s="249"/>
      <c r="F90" s="250"/>
      <c r="G90" s="251"/>
      <c r="H90" s="4"/>
    </row>
    <row r="91" spans="1:8" ht="12.75">
      <c r="A91" s="252"/>
      <c r="B91" s="253"/>
      <c r="C91" s="251"/>
      <c r="D91" s="249"/>
      <c r="E91" s="249"/>
      <c r="F91" s="250"/>
      <c r="G91" s="251"/>
      <c r="H91" s="4"/>
    </row>
    <row r="92" spans="1:8" ht="12.75">
      <c r="A92" s="252"/>
      <c r="B92" s="254"/>
      <c r="C92" s="251"/>
      <c r="D92" s="249"/>
      <c r="E92" s="249"/>
      <c r="F92" s="250"/>
      <c r="G92" s="251"/>
      <c r="H92" s="4"/>
    </row>
    <row r="93" spans="1:8" ht="12.75">
      <c r="A93" s="252"/>
      <c r="B93" s="253"/>
      <c r="C93" s="251"/>
      <c r="D93" s="249"/>
      <c r="E93" s="249"/>
      <c r="F93" s="250"/>
      <c r="G93" s="251"/>
      <c r="H93" s="4"/>
    </row>
    <row r="94" spans="1:8" ht="12.75">
      <c r="A94" s="252"/>
      <c r="B94" s="254"/>
      <c r="C94" s="251"/>
      <c r="D94" s="249"/>
      <c r="E94" s="249"/>
      <c r="F94" s="250"/>
      <c r="G94" s="251"/>
      <c r="H94" s="4"/>
    </row>
    <row r="95" spans="1:8" ht="12.75">
      <c r="A95" s="252"/>
      <c r="B95" s="253"/>
      <c r="C95" s="251"/>
      <c r="D95" s="249"/>
      <c r="E95" s="249"/>
      <c r="F95" s="250"/>
      <c r="G95" s="251"/>
      <c r="H95" s="4"/>
    </row>
    <row r="96" spans="1:8" ht="12.75">
      <c r="A96" s="252"/>
      <c r="B96" s="254"/>
      <c r="C96" s="251"/>
      <c r="D96" s="249"/>
      <c r="E96" s="249"/>
      <c r="F96" s="250"/>
      <c r="G96" s="251"/>
      <c r="H96" s="4"/>
    </row>
    <row r="97" spans="1:8" ht="12.75">
      <c r="A97" s="252"/>
      <c r="B97" s="253"/>
      <c r="C97" s="251"/>
      <c r="D97" s="249"/>
      <c r="E97" s="249"/>
      <c r="F97" s="250"/>
      <c r="G97" s="251"/>
      <c r="H97" s="4"/>
    </row>
    <row r="98" spans="1:8" ht="12.75">
      <c r="A98" s="252"/>
      <c r="B98" s="254"/>
      <c r="C98" s="251"/>
      <c r="D98" s="249"/>
      <c r="E98" s="249"/>
      <c r="F98" s="250"/>
      <c r="G98" s="251"/>
      <c r="H98" s="4"/>
    </row>
    <row r="99" spans="1:8" ht="12.75">
      <c r="A99" s="252"/>
      <c r="B99" s="253"/>
      <c r="C99" s="251"/>
      <c r="D99" s="249"/>
      <c r="E99" s="249"/>
      <c r="F99" s="250"/>
      <c r="G99" s="251"/>
      <c r="H99" s="4"/>
    </row>
    <row r="100" spans="1:8" ht="12.75">
      <c r="A100" s="252"/>
      <c r="B100" s="254"/>
      <c r="C100" s="251"/>
      <c r="D100" s="249"/>
      <c r="E100" s="249"/>
      <c r="F100" s="250"/>
      <c r="G100" s="251"/>
      <c r="H100" s="4"/>
    </row>
    <row r="101" spans="1:8" ht="12.75">
      <c r="A101" s="252"/>
      <c r="B101" s="253"/>
      <c r="C101" s="251"/>
      <c r="D101" s="249"/>
      <c r="E101" s="249"/>
      <c r="F101" s="250"/>
      <c r="G101" s="251"/>
      <c r="H101" s="4"/>
    </row>
    <row r="102" spans="1:8" ht="12.75">
      <c r="A102" s="252"/>
      <c r="B102" s="254"/>
      <c r="C102" s="251"/>
      <c r="D102" s="249"/>
      <c r="E102" s="249"/>
      <c r="F102" s="250"/>
      <c r="G102" s="251"/>
      <c r="H102" s="4"/>
    </row>
    <row r="103" spans="1:8" ht="12.75">
      <c r="A103" s="252"/>
      <c r="B103" s="253"/>
      <c r="C103" s="251"/>
      <c r="D103" s="249"/>
      <c r="E103" s="249"/>
      <c r="F103" s="250"/>
      <c r="G103" s="251"/>
      <c r="H103" s="4"/>
    </row>
    <row r="104" spans="1:8" ht="12.75">
      <c r="A104" s="252"/>
      <c r="B104" s="254"/>
      <c r="C104" s="251"/>
      <c r="D104" s="249"/>
      <c r="E104" s="249"/>
      <c r="F104" s="250"/>
      <c r="G104" s="251"/>
      <c r="H104" s="4"/>
    </row>
    <row r="105" spans="1:8" ht="12.75">
      <c r="A105" s="252"/>
      <c r="B105" s="253"/>
      <c r="C105" s="251"/>
      <c r="D105" s="249"/>
      <c r="E105" s="249"/>
      <c r="F105" s="250"/>
      <c r="G105" s="251"/>
      <c r="H105" s="4"/>
    </row>
    <row r="106" spans="1:8" ht="12.75">
      <c r="A106" s="252"/>
      <c r="B106" s="254"/>
      <c r="C106" s="251"/>
      <c r="D106" s="249"/>
      <c r="E106" s="249"/>
      <c r="F106" s="250"/>
      <c r="G106" s="251"/>
      <c r="H106" s="4"/>
    </row>
    <row r="107" spans="1:8" ht="12.75">
      <c r="A107" s="252"/>
      <c r="B107" s="253"/>
      <c r="C107" s="251"/>
      <c r="D107" s="249"/>
      <c r="E107" s="249"/>
      <c r="F107" s="250"/>
      <c r="G107" s="251"/>
      <c r="H107" s="4"/>
    </row>
    <row r="108" spans="1:8" ht="12.75">
      <c r="A108" s="252"/>
      <c r="B108" s="254"/>
      <c r="C108" s="251"/>
      <c r="D108" s="249"/>
      <c r="E108" s="249"/>
      <c r="F108" s="250"/>
      <c r="G108" s="251"/>
      <c r="H108" s="4"/>
    </row>
    <row r="109" spans="1:8" ht="12.75">
      <c r="A109" s="252"/>
      <c r="B109" s="253"/>
      <c r="C109" s="251"/>
      <c r="D109" s="249"/>
      <c r="E109" s="249"/>
      <c r="F109" s="250"/>
      <c r="G109" s="251"/>
      <c r="H109" s="4"/>
    </row>
    <row r="110" spans="1:8" ht="12.75">
      <c r="A110" s="252"/>
      <c r="B110" s="254"/>
      <c r="C110" s="251"/>
      <c r="D110" s="249"/>
      <c r="E110" s="249"/>
      <c r="F110" s="250"/>
      <c r="G110" s="251"/>
      <c r="H110" s="4"/>
    </row>
    <row r="111" spans="1:8" ht="12.75">
      <c r="A111" s="252"/>
      <c r="B111" s="253"/>
      <c r="C111" s="251"/>
      <c r="D111" s="249"/>
      <c r="E111" s="249"/>
      <c r="F111" s="250"/>
      <c r="G111" s="251"/>
      <c r="H111" s="4"/>
    </row>
    <row r="112" spans="1:8" ht="12.75">
      <c r="A112" s="252"/>
      <c r="B112" s="254"/>
      <c r="C112" s="251"/>
      <c r="D112" s="249"/>
      <c r="E112" s="249"/>
      <c r="F112" s="250"/>
      <c r="G112" s="251"/>
      <c r="H112" s="4"/>
    </row>
    <row r="113" spans="1:8" ht="12.75">
      <c r="A113" s="252"/>
      <c r="B113" s="253"/>
      <c r="C113" s="251"/>
      <c r="D113" s="249"/>
      <c r="E113" s="249"/>
      <c r="F113" s="250"/>
      <c r="G113" s="251"/>
      <c r="H113" s="4"/>
    </row>
    <row r="114" spans="1:8" ht="12.75">
      <c r="A114" s="252"/>
      <c r="B114" s="254"/>
      <c r="C114" s="251"/>
      <c r="D114" s="249"/>
      <c r="E114" s="249"/>
      <c r="F114" s="250"/>
      <c r="G114" s="251"/>
      <c r="H114" s="4"/>
    </row>
    <row r="115" spans="1:8" ht="12.75">
      <c r="A115" s="252"/>
      <c r="B115" s="253"/>
      <c r="C115" s="251"/>
      <c r="D115" s="249"/>
      <c r="E115" s="249"/>
      <c r="F115" s="250"/>
      <c r="G115" s="251"/>
      <c r="H115" s="4"/>
    </row>
    <row r="116" spans="1:8" ht="12.75">
      <c r="A116" s="252"/>
      <c r="B116" s="254"/>
      <c r="C116" s="251"/>
      <c r="D116" s="249"/>
      <c r="E116" s="249"/>
      <c r="F116" s="250"/>
      <c r="G116" s="251"/>
      <c r="H116" s="4"/>
    </row>
    <row r="117" spans="1:8" ht="12.75">
      <c r="A117" s="252"/>
      <c r="B117" s="253"/>
      <c r="C117" s="251"/>
      <c r="D117" s="249"/>
      <c r="E117" s="249"/>
      <c r="F117" s="250"/>
      <c r="G117" s="251"/>
      <c r="H117" s="4"/>
    </row>
    <row r="118" spans="1:8" ht="12.75">
      <c r="A118" s="252"/>
      <c r="B118" s="254"/>
      <c r="C118" s="251"/>
      <c r="D118" s="249"/>
      <c r="E118" s="249"/>
      <c r="F118" s="250"/>
      <c r="G118" s="251"/>
      <c r="H118" s="4"/>
    </row>
    <row r="119" spans="1:8" ht="12.75">
      <c r="A119" s="252"/>
      <c r="B119" s="253"/>
      <c r="C119" s="251"/>
      <c r="D119" s="249"/>
      <c r="E119" s="249"/>
      <c r="F119" s="250"/>
      <c r="G119" s="251"/>
      <c r="H119" s="4"/>
    </row>
    <row r="120" spans="1:8" ht="12.75">
      <c r="A120" s="252"/>
      <c r="B120" s="254"/>
      <c r="C120" s="251"/>
      <c r="D120" s="249"/>
      <c r="E120" s="249"/>
      <c r="F120" s="250"/>
      <c r="G120" s="251"/>
      <c r="H120" s="4"/>
    </row>
    <row r="121" spans="1:8" ht="12.75">
      <c r="A121" s="252"/>
      <c r="B121" s="253"/>
      <c r="C121" s="251"/>
      <c r="D121" s="249"/>
      <c r="E121" s="249"/>
      <c r="F121" s="250"/>
      <c r="G121" s="251"/>
      <c r="H121" s="4"/>
    </row>
    <row r="122" spans="1:8" ht="12.75">
      <c r="A122" s="252"/>
      <c r="B122" s="254"/>
      <c r="C122" s="251"/>
      <c r="D122" s="249"/>
      <c r="E122" s="249"/>
      <c r="F122" s="250"/>
      <c r="G122" s="251"/>
      <c r="H122" s="4"/>
    </row>
    <row r="123" spans="1:8" ht="12.75">
      <c r="A123" s="252"/>
      <c r="B123" s="253"/>
      <c r="C123" s="251"/>
      <c r="D123" s="249"/>
      <c r="E123" s="249"/>
      <c r="F123" s="250"/>
      <c r="G123" s="251"/>
      <c r="H123" s="4"/>
    </row>
    <row r="124" spans="1:8" ht="12.75">
      <c r="A124" s="252"/>
      <c r="B124" s="254"/>
      <c r="C124" s="251"/>
      <c r="D124" s="249"/>
      <c r="E124" s="249"/>
      <c r="F124" s="250"/>
      <c r="G124" s="251"/>
      <c r="H124" s="4"/>
    </row>
    <row r="125" spans="1:8" ht="12.75">
      <c r="A125" s="252"/>
      <c r="B125" s="253"/>
      <c r="C125" s="251"/>
      <c r="D125" s="249"/>
      <c r="E125" s="249"/>
      <c r="F125" s="250"/>
      <c r="G125" s="251"/>
      <c r="H125" s="4"/>
    </row>
    <row r="126" spans="1:8" ht="12.75">
      <c r="A126" s="252"/>
      <c r="B126" s="254"/>
      <c r="C126" s="251"/>
      <c r="D126" s="249"/>
      <c r="E126" s="249"/>
      <c r="F126" s="250"/>
      <c r="G126" s="251"/>
      <c r="H126" s="4"/>
    </row>
    <row r="127" spans="1:8" ht="12.75">
      <c r="A127" s="252"/>
      <c r="B127" s="253"/>
      <c r="C127" s="251"/>
      <c r="D127" s="249"/>
      <c r="E127" s="249"/>
      <c r="F127" s="250"/>
      <c r="G127" s="251"/>
      <c r="H127" s="4"/>
    </row>
    <row r="128" spans="1:8" ht="12.75">
      <c r="A128" s="252"/>
      <c r="B128" s="254"/>
      <c r="C128" s="251"/>
      <c r="D128" s="249"/>
      <c r="E128" s="249"/>
      <c r="F128" s="250"/>
      <c r="G128" s="251"/>
      <c r="H128" s="4"/>
    </row>
    <row r="129" spans="1:8" ht="12.75">
      <c r="A129" s="252"/>
      <c r="B129" s="253"/>
      <c r="C129" s="251"/>
      <c r="D129" s="249"/>
      <c r="E129" s="249"/>
      <c r="F129" s="250"/>
      <c r="G129" s="251"/>
      <c r="H129" s="4"/>
    </row>
    <row r="130" spans="1:8" ht="12.75">
      <c r="A130" s="252"/>
      <c r="B130" s="254"/>
      <c r="C130" s="251"/>
      <c r="D130" s="249"/>
      <c r="E130" s="249"/>
      <c r="F130" s="250"/>
      <c r="G130" s="251"/>
      <c r="H130" s="4"/>
    </row>
    <row r="131" spans="1:8" ht="12.75">
      <c r="A131" s="252"/>
      <c r="B131" s="253"/>
      <c r="C131" s="251"/>
      <c r="D131" s="249"/>
      <c r="E131" s="249"/>
      <c r="F131" s="250"/>
      <c r="G131" s="251"/>
      <c r="H131" s="4"/>
    </row>
    <row r="132" spans="1:8" ht="12.75">
      <c r="A132" s="252"/>
      <c r="B132" s="254"/>
      <c r="C132" s="251"/>
      <c r="D132" s="249"/>
      <c r="E132" s="249"/>
      <c r="F132" s="250"/>
      <c r="G132" s="251"/>
      <c r="H132" s="4"/>
    </row>
    <row r="133" spans="1:8" ht="12.75">
      <c r="A133" s="252"/>
      <c r="B133" s="253"/>
      <c r="C133" s="251"/>
      <c r="D133" s="249"/>
      <c r="E133" s="249"/>
      <c r="F133" s="250"/>
      <c r="G133" s="251"/>
      <c r="H133" s="4"/>
    </row>
    <row r="134" spans="1:8" ht="12.75">
      <c r="A134" s="252"/>
      <c r="B134" s="254"/>
      <c r="C134" s="251"/>
      <c r="D134" s="249"/>
      <c r="E134" s="249"/>
      <c r="F134" s="250"/>
      <c r="G134" s="251"/>
      <c r="H134" s="4"/>
    </row>
    <row r="135" spans="1:8" ht="12.75">
      <c r="A135" s="252"/>
      <c r="B135" s="253"/>
      <c r="C135" s="251"/>
      <c r="D135" s="249"/>
      <c r="E135" s="249"/>
      <c r="F135" s="250"/>
      <c r="G135" s="251"/>
      <c r="H135" s="4"/>
    </row>
    <row r="136" spans="1:8" ht="12.75">
      <c r="A136" s="252"/>
      <c r="B136" s="254"/>
      <c r="C136" s="251"/>
      <c r="D136" s="249"/>
      <c r="E136" s="249"/>
      <c r="F136" s="250"/>
      <c r="G136" s="251"/>
      <c r="H136" s="4"/>
    </row>
    <row r="137" spans="1:8" ht="12.75">
      <c r="A137" s="252"/>
      <c r="B137" s="253"/>
      <c r="C137" s="251"/>
      <c r="D137" s="249"/>
      <c r="E137" s="249"/>
      <c r="F137" s="250"/>
      <c r="G137" s="251"/>
      <c r="H137" s="4"/>
    </row>
    <row r="138" spans="1:8" ht="12.75">
      <c r="A138" s="252"/>
      <c r="B138" s="254"/>
      <c r="C138" s="251"/>
      <c r="D138" s="249"/>
      <c r="E138" s="249"/>
      <c r="F138" s="250"/>
      <c r="G138" s="251"/>
      <c r="H138" s="4"/>
    </row>
    <row r="139" spans="1:8" ht="12.75">
      <c r="A139" s="252"/>
      <c r="B139" s="253"/>
      <c r="C139" s="251"/>
      <c r="D139" s="249"/>
      <c r="E139" s="249"/>
      <c r="F139" s="250"/>
      <c r="G139" s="251"/>
      <c r="H139" s="4"/>
    </row>
    <row r="140" spans="1:8" ht="12.75">
      <c r="A140" s="252"/>
      <c r="B140" s="254"/>
      <c r="C140" s="251"/>
      <c r="D140" s="249"/>
      <c r="E140" s="249"/>
      <c r="F140" s="250"/>
      <c r="G140" s="251"/>
      <c r="H140" s="4"/>
    </row>
    <row r="141" spans="1:8" ht="12.75">
      <c r="A141" s="252"/>
      <c r="B141" s="253"/>
      <c r="C141" s="251"/>
      <c r="D141" s="249"/>
      <c r="E141" s="249"/>
      <c r="F141" s="250"/>
      <c r="G141" s="251"/>
      <c r="H141" s="4"/>
    </row>
    <row r="142" spans="1:8" ht="12.75">
      <c r="A142" s="252"/>
      <c r="B142" s="254"/>
      <c r="C142" s="251"/>
      <c r="D142" s="249"/>
      <c r="E142" s="249"/>
      <c r="F142" s="250"/>
      <c r="G142" s="251"/>
      <c r="H142" s="4"/>
    </row>
    <row r="143" spans="1:8" ht="12.75">
      <c r="A143" s="252"/>
      <c r="B143" s="253"/>
      <c r="C143" s="251"/>
      <c r="D143" s="249"/>
      <c r="E143" s="249"/>
      <c r="F143" s="250"/>
      <c r="G143" s="251"/>
      <c r="H143" s="4"/>
    </row>
    <row r="144" spans="1:8" ht="12.75">
      <c r="A144" s="252"/>
      <c r="B144" s="254"/>
      <c r="C144" s="251"/>
      <c r="D144" s="249"/>
      <c r="E144" s="249"/>
      <c r="F144" s="250"/>
      <c r="G144" s="251"/>
      <c r="H144" s="4"/>
    </row>
    <row r="145" spans="1:8" ht="12.75">
      <c r="A145" s="252"/>
      <c r="B145" s="253"/>
      <c r="C145" s="251"/>
      <c r="D145" s="249"/>
      <c r="E145" s="249"/>
      <c r="F145" s="250"/>
      <c r="G145" s="251"/>
      <c r="H145" s="4"/>
    </row>
    <row r="146" spans="1:8" ht="12.75">
      <c r="A146" s="252"/>
      <c r="B146" s="254"/>
      <c r="C146" s="251"/>
      <c r="D146" s="249"/>
      <c r="E146" s="249"/>
      <c r="F146" s="250"/>
      <c r="G146" s="251"/>
      <c r="H146" s="4"/>
    </row>
    <row r="147" spans="1:8" ht="12.75">
      <c r="A147" s="252"/>
      <c r="B147" s="253"/>
      <c r="C147" s="251"/>
      <c r="D147" s="249"/>
      <c r="E147" s="249"/>
      <c r="F147" s="250"/>
      <c r="G147" s="251"/>
      <c r="H147" s="4"/>
    </row>
    <row r="148" spans="1:8" ht="12.75">
      <c r="A148" s="252"/>
      <c r="B148" s="254"/>
      <c r="C148" s="251"/>
      <c r="D148" s="249"/>
      <c r="E148" s="249"/>
      <c r="F148" s="250"/>
      <c r="G148" s="251"/>
      <c r="H148" s="4"/>
    </row>
    <row r="149" spans="1:8" ht="12.75">
      <c r="A149" s="252"/>
      <c r="B149" s="253"/>
      <c r="C149" s="251"/>
      <c r="D149" s="249"/>
      <c r="E149" s="249"/>
      <c r="F149" s="250"/>
      <c r="G149" s="251"/>
      <c r="H149" s="4"/>
    </row>
    <row r="150" spans="1:8" ht="12.75">
      <c r="A150" s="252"/>
      <c r="B150" s="254"/>
      <c r="C150" s="251"/>
      <c r="D150" s="249"/>
      <c r="E150" s="249"/>
      <c r="F150" s="250"/>
      <c r="G150" s="251"/>
      <c r="H150" s="4"/>
    </row>
    <row r="151" spans="1:8" ht="12.75">
      <c r="A151" s="252"/>
      <c r="B151" s="253"/>
      <c r="C151" s="251"/>
      <c r="D151" s="249"/>
      <c r="E151" s="249"/>
      <c r="F151" s="250"/>
      <c r="G151" s="251"/>
      <c r="H151" s="4"/>
    </row>
    <row r="152" spans="1:8" ht="12.75">
      <c r="A152" s="252"/>
      <c r="B152" s="254"/>
      <c r="C152" s="251"/>
      <c r="D152" s="249"/>
      <c r="E152" s="249"/>
      <c r="F152" s="250"/>
      <c r="G152" s="251"/>
      <c r="H152" s="4"/>
    </row>
    <row r="153" spans="1:8" ht="12.75">
      <c r="A153" s="252"/>
      <c r="B153" s="253"/>
      <c r="C153" s="251"/>
      <c r="D153" s="249"/>
      <c r="E153" s="249"/>
      <c r="F153" s="250"/>
      <c r="G153" s="251"/>
      <c r="H153" s="4"/>
    </row>
    <row r="154" spans="1:8" ht="12.75">
      <c r="A154" s="252"/>
      <c r="B154" s="254"/>
      <c r="C154" s="251"/>
      <c r="D154" s="249"/>
      <c r="E154" s="249"/>
      <c r="F154" s="250"/>
      <c r="G154" s="251"/>
      <c r="H154" s="4"/>
    </row>
    <row r="155" spans="1:8" ht="12.75">
      <c r="A155" s="252"/>
      <c r="B155" s="253"/>
      <c r="C155" s="251"/>
      <c r="D155" s="249"/>
      <c r="E155" s="249"/>
      <c r="F155" s="250"/>
      <c r="G155" s="251"/>
      <c r="H155" s="4"/>
    </row>
    <row r="156" spans="1:8" ht="12.75">
      <c r="A156" s="252"/>
      <c r="B156" s="254"/>
      <c r="C156" s="251"/>
      <c r="D156" s="249"/>
      <c r="E156" s="249"/>
      <c r="F156" s="250"/>
      <c r="G156" s="251"/>
      <c r="H156" s="4"/>
    </row>
    <row r="157" spans="1:8" ht="12.75">
      <c r="A157" s="252"/>
      <c r="B157" s="253"/>
      <c r="C157" s="251"/>
      <c r="D157" s="249"/>
      <c r="E157" s="249"/>
      <c r="F157" s="250"/>
      <c r="G157" s="251"/>
      <c r="H157" s="4"/>
    </row>
    <row r="158" spans="1:8" ht="12.75">
      <c r="A158" s="252"/>
      <c r="B158" s="254"/>
      <c r="C158" s="251"/>
      <c r="D158" s="249"/>
      <c r="E158" s="249"/>
      <c r="F158" s="250"/>
      <c r="G158" s="251"/>
      <c r="H158" s="4"/>
    </row>
    <row r="159" spans="1:8" ht="12.75">
      <c r="A159" s="252"/>
      <c r="B159" s="253"/>
      <c r="C159" s="251"/>
      <c r="D159" s="249"/>
      <c r="E159" s="249"/>
      <c r="F159" s="250"/>
      <c r="G159" s="251"/>
      <c r="H159" s="4"/>
    </row>
    <row r="160" spans="1:8" ht="12.75">
      <c r="A160" s="252"/>
      <c r="B160" s="254"/>
      <c r="C160" s="251"/>
      <c r="D160" s="249"/>
      <c r="E160" s="249"/>
      <c r="F160" s="250"/>
      <c r="G160" s="251"/>
      <c r="H160" s="4"/>
    </row>
    <row r="161" spans="1:8" ht="12.75">
      <c r="A161" s="252"/>
      <c r="B161" s="253"/>
      <c r="C161" s="251"/>
      <c r="D161" s="249"/>
      <c r="E161" s="249"/>
      <c r="F161" s="250"/>
      <c r="G161" s="251"/>
      <c r="H161" s="4"/>
    </row>
    <row r="162" spans="1:8" ht="12.75">
      <c r="A162" s="252"/>
      <c r="B162" s="254"/>
      <c r="C162" s="251"/>
      <c r="D162" s="249"/>
      <c r="E162" s="249"/>
      <c r="F162" s="250"/>
      <c r="G162" s="251"/>
      <c r="H162" s="4"/>
    </row>
    <row r="163" spans="1:8" ht="12.75">
      <c r="A163" s="252"/>
      <c r="B163" s="253"/>
      <c r="C163" s="251"/>
      <c r="D163" s="249"/>
      <c r="E163" s="249"/>
      <c r="F163" s="250"/>
      <c r="G163" s="251"/>
      <c r="H163" s="4"/>
    </row>
    <row r="164" spans="1:8" ht="12.75">
      <c r="A164" s="252"/>
      <c r="B164" s="254"/>
      <c r="C164" s="251"/>
      <c r="D164" s="249"/>
      <c r="E164" s="249"/>
      <c r="F164" s="250"/>
      <c r="G164" s="251"/>
      <c r="H164" s="4"/>
    </row>
    <row r="165" spans="1:8" ht="12.75">
      <c r="A165" s="252"/>
      <c r="B165" s="253"/>
      <c r="C165" s="251"/>
      <c r="D165" s="249"/>
      <c r="E165" s="249"/>
      <c r="F165" s="250"/>
      <c r="G165" s="251"/>
      <c r="H165" s="4"/>
    </row>
    <row r="166" spans="1:8" ht="12.75">
      <c r="A166" s="252"/>
      <c r="B166" s="254"/>
      <c r="C166" s="251"/>
      <c r="D166" s="249"/>
      <c r="E166" s="249"/>
      <c r="F166" s="250"/>
      <c r="G166" s="251"/>
      <c r="H166" s="4"/>
    </row>
    <row r="167" spans="1:8" ht="12.75">
      <c r="A167" s="252"/>
      <c r="B167" s="253"/>
      <c r="C167" s="251"/>
      <c r="D167" s="249"/>
      <c r="E167" s="249"/>
      <c r="F167" s="250"/>
      <c r="G167" s="251"/>
      <c r="H167" s="4"/>
    </row>
    <row r="168" spans="1:8" ht="12.75">
      <c r="A168" s="252"/>
      <c r="B168" s="254"/>
      <c r="C168" s="251"/>
      <c r="D168" s="249"/>
      <c r="E168" s="249"/>
      <c r="F168" s="250"/>
      <c r="G168" s="251"/>
      <c r="H168" s="4"/>
    </row>
    <row r="169" spans="1:8" ht="12.75">
      <c r="A169" s="252"/>
      <c r="B169" s="253"/>
      <c r="C169" s="251"/>
      <c r="D169" s="249"/>
      <c r="E169" s="249"/>
      <c r="F169" s="250"/>
      <c r="G169" s="251"/>
      <c r="H169" s="4"/>
    </row>
    <row r="170" spans="1:8" ht="12.75">
      <c r="A170" s="252"/>
      <c r="B170" s="254"/>
      <c r="C170" s="251"/>
      <c r="D170" s="249"/>
      <c r="E170" s="249"/>
      <c r="F170" s="250"/>
      <c r="G170" s="251"/>
      <c r="H170" s="4"/>
    </row>
    <row r="171" spans="1:8" ht="12.75">
      <c r="A171" s="252"/>
      <c r="B171" s="253"/>
      <c r="C171" s="251"/>
      <c r="D171" s="249"/>
      <c r="E171" s="249"/>
      <c r="F171" s="250"/>
      <c r="G171" s="251"/>
      <c r="H171" s="4"/>
    </row>
    <row r="172" spans="1:8" ht="12.75">
      <c r="A172" s="252"/>
      <c r="B172" s="254"/>
      <c r="C172" s="251"/>
      <c r="D172" s="249"/>
      <c r="E172" s="249"/>
      <c r="F172" s="250"/>
      <c r="G172" s="251"/>
      <c r="H172" s="4"/>
    </row>
    <row r="173" spans="1:8" ht="12.75">
      <c r="A173" s="252"/>
      <c r="B173" s="253"/>
      <c r="C173" s="251"/>
      <c r="D173" s="249"/>
      <c r="E173" s="249"/>
      <c r="F173" s="250"/>
      <c r="G173" s="251"/>
      <c r="H173" s="4"/>
    </row>
    <row r="174" spans="1:8" ht="12.75">
      <c r="A174" s="252"/>
      <c r="B174" s="254"/>
      <c r="C174" s="251"/>
      <c r="D174" s="249"/>
      <c r="E174" s="249"/>
      <c r="F174" s="250"/>
      <c r="G174" s="251"/>
      <c r="H174" s="4"/>
    </row>
    <row r="175" spans="1:8" ht="12.75">
      <c r="A175" s="252"/>
      <c r="B175" s="253"/>
      <c r="C175" s="251"/>
      <c r="D175" s="249"/>
      <c r="E175" s="249"/>
      <c r="F175" s="250"/>
      <c r="G175" s="251"/>
      <c r="H175" s="4"/>
    </row>
    <row r="176" spans="1:8" ht="12.75">
      <c r="A176" s="252"/>
      <c r="B176" s="254"/>
      <c r="C176" s="251"/>
      <c r="D176" s="249"/>
      <c r="E176" s="249"/>
      <c r="F176" s="250"/>
      <c r="G176" s="251"/>
      <c r="H176" s="4"/>
    </row>
    <row r="177" spans="1:8" ht="12.75">
      <c r="A177" s="252"/>
      <c r="B177" s="253"/>
      <c r="C177" s="251"/>
      <c r="D177" s="249"/>
      <c r="E177" s="249"/>
      <c r="F177" s="250"/>
      <c r="G177" s="251"/>
      <c r="H177" s="4"/>
    </row>
    <row r="178" spans="1:8" ht="12.75">
      <c r="A178" s="252"/>
      <c r="B178" s="254"/>
      <c r="C178" s="251"/>
      <c r="D178" s="249"/>
      <c r="E178" s="249"/>
      <c r="F178" s="250"/>
      <c r="G178" s="251"/>
      <c r="H178" s="4"/>
    </row>
    <row r="179" spans="1:8" ht="12.75">
      <c r="A179" s="252"/>
      <c r="B179" s="253"/>
      <c r="C179" s="251"/>
      <c r="D179" s="249"/>
      <c r="E179" s="249"/>
      <c r="F179" s="250"/>
      <c r="G179" s="251"/>
      <c r="H179" s="4"/>
    </row>
    <row r="180" spans="1:8" ht="12.75">
      <c r="A180" s="252"/>
      <c r="B180" s="254"/>
      <c r="C180" s="251"/>
      <c r="D180" s="249"/>
      <c r="E180" s="249"/>
      <c r="F180" s="250"/>
      <c r="G180" s="251"/>
      <c r="H180" s="4"/>
    </row>
    <row r="181" spans="1:8" ht="12.75">
      <c r="A181" s="252"/>
      <c r="B181" s="253"/>
      <c r="C181" s="251"/>
      <c r="D181" s="249"/>
      <c r="E181" s="249"/>
      <c r="F181" s="250"/>
      <c r="G181" s="251"/>
      <c r="H181" s="4"/>
    </row>
    <row r="182" spans="1:8" ht="12.75">
      <c r="A182" s="252"/>
      <c r="B182" s="254"/>
      <c r="C182" s="251"/>
      <c r="D182" s="249"/>
      <c r="E182" s="249"/>
      <c r="F182" s="250"/>
      <c r="G182" s="251"/>
      <c r="H182" s="4"/>
    </row>
    <row r="183" spans="1:8" ht="12.75">
      <c r="A183" s="252"/>
      <c r="B183" s="253"/>
      <c r="C183" s="251"/>
      <c r="D183" s="249"/>
      <c r="E183" s="249"/>
      <c r="F183" s="250"/>
      <c r="G183" s="251"/>
      <c r="H183" s="4"/>
    </row>
    <row r="184" spans="1:8" ht="12.75">
      <c r="A184" s="252"/>
      <c r="B184" s="254"/>
      <c r="C184" s="251"/>
      <c r="D184" s="249"/>
      <c r="E184" s="249"/>
      <c r="F184" s="250"/>
      <c r="G184" s="251"/>
      <c r="H184" s="4"/>
    </row>
    <row r="185" spans="1:8" ht="12.75">
      <c r="A185" s="252"/>
      <c r="B185" s="253"/>
      <c r="C185" s="251"/>
      <c r="D185" s="249"/>
      <c r="E185" s="249"/>
      <c r="F185" s="250"/>
      <c r="G185" s="251"/>
      <c r="H185" s="4"/>
    </row>
    <row r="186" spans="1:8" ht="12.75">
      <c r="A186" s="252"/>
      <c r="B186" s="254"/>
      <c r="C186" s="251"/>
      <c r="D186" s="249"/>
      <c r="E186" s="249"/>
      <c r="F186" s="250"/>
      <c r="G186" s="251"/>
      <c r="H186" s="4"/>
    </row>
    <row r="187" spans="1:8" ht="12.75">
      <c r="A187" s="252"/>
      <c r="B187" s="253"/>
      <c r="C187" s="251"/>
      <c r="D187" s="249"/>
      <c r="E187" s="249"/>
      <c r="F187" s="250"/>
      <c r="G187" s="251"/>
      <c r="H187" s="4"/>
    </row>
    <row r="188" spans="1:8" ht="12.75">
      <c r="A188" s="252"/>
      <c r="B188" s="254"/>
      <c r="C188" s="251"/>
      <c r="D188" s="249"/>
      <c r="E188" s="249"/>
      <c r="F188" s="250"/>
      <c r="G188" s="251"/>
      <c r="H188" s="4"/>
    </row>
    <row r="189" spans="1:8" ht="12.75">
      <c r="A189" s="252"/>
      <c r="B189" s="253"/>
      <c r="C189" s="251"/>
      <c r="D189" s="249"/>
      <c r="E189" s="249"/>
      <c r="F189" s="250"/>
      <c r="G189" s="251"/>
      <c r="H189" s="4"/>
    </row>
    <row r="190" spans="1:8" ht="12.75">
      <c r="A190" s="252"/>
      <c r="B190" s="254"/>
      <c r="C190" s="251"/>
      <c r="D190" s="249"/>
      <c r="E190" s="249"/>
      <c r="F190" s="250"/>
      <c r="G190" s="251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7">
      <selection activeCell="C34" sqref="C34:C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2" t="s">
        <v>65</v>
      </c>
      <c r="B1" s="292"/>
      <c r="C1" s="292"/>
      <c r="D1" s="292"/>
      <c r="E1" s="292"/>
      <c r="F1" s="292"/>
      <c r="G1" s="29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5" t="s">
        <v>69</v>
      </c>
      <c r="B2" s="185"/>
      <c r="C2" s="185"/>
      <c r="D2" s="166" t="str">
        <f>HYPERLINK('[1]реквизиты'!$A$2)</f>
        <v>Первенство Уральского федерального округа по самбо среди юношей 1994-1995 г.р.</v>
      </c>
      <c r="E2" s="293"/>
      <c r="F2" s="293"/>
      <c r="G2" s="29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2:35" ht="25.5" customHeight="1" thickBot="1">
      <c r="B3" s="51"/>
      <c r="C3" s="51"/>
      <c r="D3" s="288" t="str">
        <f>HYPERLINK('[1]реквизиты'!$A$3)</f>
        <v>1-4 декабря 2011г.         г.Курган </v>
      </c>
      <c r="E3" s="289"/>
      <c r="F3" s="289"/>
      <c r="G3" s="52" t="str">
        <f>HYPERLINK('пр.взв'!D4)</f>
        <v>В.к.  св87    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5" t="s">
        <v>22</v>
      </c>
      <c r="B4" s="297" t="s">
        <v>5</v>
      </c>
      <c r="C4" s="283" t="s">
        <v>2</v>
      </c>
      <c r="D4" s="283" t="s">
        <v>3</v>
      </c>
      <c r="E4" s="283" t="s">
        <v>4</v>
      </c>
      <c r="F4" s="283" t="s">
        <v>8</v>
      </c>
      <c r="G4" s="28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6"/>
      <c r="B5" s="284"/>
      <c r="C5" s="285"/>
      <c r="D5" s="284"/>
      <c r="E5" s="285"/>
      <c r="F5" s="285"/>
      <c r="G5" s="28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1" t="s">
        <v>10</v>
      </c>
      <c r="B6" s="282">
        <v>3</v>
      </c>
      <c r="C6" s="218" t="str">
        <f>VLOOKUP(B6,'пр.взв'!B7:G86,2,FALSE)</f>
        <v>Бавбеков Марат Арсланович</v>
      </c>
      <c r="D6" s="145" t="str">
        <f>VLOOKUP(B6,'пр.взв'!B7:G86,3,FALSE)</f>
        <v>27.06.1994. 1р</v>
      </c>
      <c r="E6" s="141" t="str">
        <f>VLOOKUP(B6,'пр.взв'!B7:G86,4,FALSE)</f>
        <v>ХМАО   </v>
      </c>
      <c r="F6" s="143">
        <f>VLOOKUP(B6,'пр.взв'!B7:G86,5,FALSE)</f>
        <v>0</v>
      </c>
      <c r="G6" s="291" t="str">
        <f>VLOOKUP(B6,'пр.взв'!B7:G86,6,FALSE)</f>
        <v>Прохорин Д.А.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3"/>
      <c r="B7" s="278"/>
      <c r="C7" s="279"/>
      <c r="D7" s="290"/>
      <c r="E7" s="274"/>
      <c r="F7" s="275"/>
      <c r="G7" s="276"/>
    </row>
    <row r="8" spans="1:7" ht="10.5" customHeight="1">
      <c r="A8" s="273" t="s">
        <v>11</v>
      </c>
      <c r="B8" s="277">
        <v>1</v>
      </c>
      <c r="C8" s="279" t="str">
        <f>VLOOKUP(B8,'пр.взв'!B7:G86,2,FALSE)</f>
        <v>Мустафин Григорий Рифович</v>
      </c>
      <c r="D8" s="280" t="str">
        <f>VLOOKUP(B8,'пр.взв'!B7:G86,3,FALSE)</f>
        <v>17.01.1995. 1р</v>
      </c>
      <c r="E8" s="274" t="str">
        <f>VLOOKUP(B8,'пр.взв'!B7:G86,4,FALSE)</f>
        <v>Екатеринбург Свердловская</v>
      </c>
      <c r="F8" s="275">
        <f>VLOOKUP(B8,'пр.взв'!B7:G86,5,FALSE)</f>
        <v>0</v>
      </c>
      <c r="G8" s="276" t="str">
        <f>VLOOKUP(B8,'пр.взв'!B7:G86,6,FALSE)</f>
        <v>Бекетов В.В.</v>
      </c>
    </row>
    <row r="9" spans="1:7" ht="16.5" customHeight="1">
      <c r="A9" s="273"/>
      <c r="B9" s="278"/>
      <c r="C9" s="279"/>
      <c r="D9" s="280"/>
      <c r="E9" s="274"/>
      <c r="F9" s="275"/>
      <c r="G9" s="276"/>
    </row>
    <row r="10" spans="1:7" ht="10.5" customHeight="1">
      <c r="A10" s="273" t="s">
        <v>12</v>
      </c>
      <c r="B10" s="277">
        <v>7</v>
      </c>
      <c r="C10" s="279" t="str">
        <f>VLOOKUP(B10,'пр.взв'!B7:G86,2,FALSE)</f>
        <v>Баймуханов Арслан Иркенович</v>
      </c>
      <c r="D10" s="280" t="str">
        <f>VLOOKUP(B10,'пр.взв'!B7:G86,3,FALSE)</f>
        <v>12.07.1995. 1р</v>
      </c>
      <c r="E10" s="274" t="str">
        <f>VLOOKUP(B10,'пр.взв'!B7:G86,4,FALSE)</f>
        <v>Троицк  Челябинская</v>
      </c>
      <c r="F10" s="275">
        <f>VLOOKUP(B10,'пр.взв'!B7:G86,5,FALSE)</f>
        <v>0</v>
      </c>
      <c r="G10" s="276" t="str">
        <f>VLOOKUP(B10,'пр.взв'!B7:G86,6,FALSE)</f>
        <v>Ахматшин З.Х.</v>
      </c>
    </row>
    <row r="11" spans="1:7" ht="15" customHeight="1">
      <c r="A11" s="273"/>
      <c r="B11" s="278"/>
      <c r="C11" s="279"/>
      <c r="D11" s="280"/>
      <c r="E11" s="274"/>
      <c r="F11" s="275"/>
      <c r="G11" s="276"/>
    </row>
    <row r="12" spans="1:7" ht="10.5" customHeight="1">
      <c r="A12" s="273" t="s">
        <v>12</v>
      </c>
      <c r="B12" s="277">
        <v>10</v>
      </c>
      <c r="C12" s="279" t="str">
        <f>VLOOKUP(B12,'пр.взв'!B7:G86,2,FALSE)</f>
        <v>Кусков Семен Олегович</v>
      </c>
      <c r="D12" s="280" t="str">
        <f>VLOOKUP(B12,'пр.взв'!B7:G86,3,FALSE)</f>
        <v>05.06.1994. 1р</v>
      </c>
      <c r="E12" s="274" t="str">
        <f>VLOOKUP(B12,'пр.взв'!B7:G86,4,FALSE)</f>
        <v>Екатеринбург Свердловская</v>
      </c>
      <c r="F12" s="275">
        <f>VLOOKUP(B12,'пр.взв'!B7:G86,5,FALSE)</f>
        <v>0</v>
      </c>
      <c r="G12" s="276" t="str">
        <f>VLOOKUP(B12,'пр.взв'!B7:G86,6,FALSE)</f>
        <v>Иванов И.А.</v>
      </c>
    </row>
    <row r="13" spans="1:7" ht="17.25" customHeight="1">
      <c r="A13" s="273"/>
      <c r="B13" s="278"/>
      <c r="C13" s="279"/>
      <c r="D13" s="280"/>
      <c r="E13" s="274"/>
      <c r="F13" s="275"/>
      <c r="G13" s="276"/>
    </row>
    <row r="14" spans="1:7" ht="10.5" customHeight="1">
      <c r="A14" s="273" t="s">
        <v>120</v>
      </c>
      <c r="B14" s="277">
        <v>4</v>
      </c>
      <c r="C14" s="279" t="str">
        <f>VLOOKUP(B14,'пр.взв'!B7:G86,2,FALSE)</f>
        <v>Жаворонков Евгений Владимирович</v>
      </c>
      <c r="D14" s="280" t="str">
        <f>VLOOKUP(B14,'пр.взв'!B7:G86,3,FALSE)</f>
        <v>31.03.1994.1р</v>
      </c>
      <c r="E14" s="274" t="str">
        <f>VLOOKUP(B14,'пр.взв'!B7:G86,4,FALSE)</f>
        <v>Тюмень</v>
      </c>
      <c r="F14" s="275">
        <f>VLOOKUP(B14,'пр.взв'!B7:G86,5,FALSE)</f>
        <v>0</v>
      </c>
      <c r="G14" s="276" t="str">
        <f>VLOOKUP(B14,'пр.взв'!B7:G86,6,FALSE)</f>
        <v>Кутырев Б.В.      Байгиреева Г.У.</v>
      </c>
    </row>
    <row r="15" spans="1:7" ht="15.75" customHeight="1">
      <c r="A15" s="273"/>
      <c r="B15" s="278"/>
      <c r="C15" s="279"/>
      <c r="D15" s="280"/>
      <c r="E15" s="274"/>
      <c r="F15" s="275"/>
      <c r="G15" s="276"/>
    </row>
    <row r="16" spans="1:7" ht="10.5" customHeight="1">
      <c r="A16" s="273" t="s">
        <v>120</v>
      </c>
      <c r="B16" s="277">
        <v>9</v>
      </c>
      <c r="C16" s="279" t="str">
        <f>VLOOKUP(B16,'пр.взв'!B7:G86,2,FALSE)</f>
        <v>Насрутдинов Рафаил Рустамович</v>
      </c>
      <c r="D16" s="280" t="str">
        <f>VLOOKUP(B16,'пр.взв'!B7:G86,3,FALSE)</f>
        <v>11.12.1995. 1р</v>
      </c>
      <c r="E16" s="274" t="str">
        <f>VLOOKUP(B16,'пр.взв'!B7:G86,4,FALSE)</f>
        <v>ХМАО   Нижневартовск</v>
      </c>
      <c r="F16" s="275">
        <f>VLOOKUP(B16,'пр.взв'!B7:G86,5,FALSE)</f>
        <v>0</v>
      </c>
      <c r="G16" s="276" t="str">
        <f>VLOOKUP(B16,'пр.взв'!B7:G86,6,FALSE)</f>
        <v>Горшков И.В.</v>
      </c>
    </row>
    <row r="17" spans="1:7" ht="16.5" customHeight="1">
      <c r="A17" s="273"/>
      <c r="B17" s="278"/>
      <c r="C17" s="279"/>
      <c r="D17" s="280"/>
      <c r="E17" s="274"/>
      <c r="F17" s="275"/>
      <c r="G17" s="276"/>
    </row>
    <row r="18" spans="1:7" ht="10.5" customHeight="1">
      <c r="A18" s="273" t="s">
        <v>118</v>
      </c>
      <c r="B18" s="277">
        <v>2</v>
      </c>
      <c r="C18" s="279" t="str">
        <f>VLOOKUP(B18,'пр.взв'!B7:G86,2,FALSE)</f>
        <v>Китушин Денис Ануреевич</v>
      </c>
      <c r="D18" s="280" t="str">
        <f>VLOOKUP(B18,'пр.взв'!B7:G86,3,FALSE)</f>
        <v>11.1.1994. 1р</v>
      </c>
      <c r="E18" s="274" t="str">
        <f>VLOOKUP(B18,'пр.взв'!B7:G86,4,FALSE)</f>
        <v>Курган</v>
      </c>
      <c r="F18" s="275">
        <f>VLOOKUP(B18,'пр.взв'!B7:G86,5,FALSE)</f>
        <v>0</v>
      </c>
      <c r="G18" s="276" t="str">
        <f>VLOOKUP(B18,'пр.взв'!B7:G86,6,FALSE)</f>
        <v>Распопов А.Н.</v>
      </c>
    </row>
    <row r="19" spans="1:7" ht="10.5" customHeight="1">
      <c r="A19" s="273"/>
      <c r="B19" s="278"/>
      <c r="C19" s="279"/>
      <c r="D19" s="280"/>
      <c r="E19" s="274"/>
      <c r="F19" s="275"/>
      <c r="G19" s="276"/>
    </row>
    <row r="20" spans="1:7" ht="10.5" customHeight="1">
      <c r="A20" s="273" t="s">
        <v>118</v>
      </c>
      <c r="B20" s="277">
        <v>5</v>
      </c>
      <c r="C20" s="279" t="str">
        <f>VLOOKUP(B20,'пр.взв'!B7:G86,2,FALSE)</f>
        <v>Пашнин Кирилл Эдуардович</v>
      </c>
      <c r="D20" s="280" t="str">
        <f>VLOOKUP(B20,'пр.взв'!B7:G86,3,FALSE)</f>
        <v>23.06.1995. 1р</v>
      </c>
      <c r="E20" s="274" t="str">
        <f>VLOOKUP(B20,'пр.взв'!B7:G86,4,FALSE)</f>
        <v>Троицк  Челябинская</v>
      </c>
      <c r="F20" s="275">
        <f>VLOOKUP(B20,'пр.взв'!B7:G86,5,FALSE)</f>
        <v>0</v>
      </c>
      <c r="G20" s="276" t="str">
        <f>VLOOKUP(B20,'пр.взв'!B7:G86,6,FALSE)</f>
        <v>Шабазов Р.</v>
      </c>
    </row>
    <row r="21" spans="1:7" ht="18.75" customHeight="1">
      <c r="A21" s="273"/>
      <c r="B21" s="278"/>
      <c r="C21" s="279"/>
      <c r="D21" s="280"/>
      <c r="E21" s="274"/>
      <c r="F21" s="275"/>
      <c r="G21" s="276"/>
    </row>
    <row r="22" spans="1:7" ht="10.5" customHeight="1">
      <c r="A22" s="273" t="s">
        <v>18</v>
      </c>
      <c r="B22" s="277">
        <v>6</v>
      </c>
      <c r="C22" s="279" t="str">
        <f>VLOOKUP(B22,'пр.взв'!B7:G86,2,FALSE)</f>
        <v>Алексеев Станислав Петрович</v>
      </c>
      <c r="D22" s="280" t="str">
        <f>VLOOKUP(B22,'пр.взв'!B7:G86,3,FALSE)</f>
        <v>02.03.1995. 1р</v>
      </c>
      <c r="E22" s="274" t="str">
        <f>VLOOKUP(B22,'пр.взв'!B7:G86,4,FALSE)</f>
        <v>Екатеринбург Свердловская</v>
      </c>
      <c r="F22" s="275">
        <f>VLOOKUP(B22,'пр.взв'!B7:G86,5,FALSE)</f>
        <v>0</v>
      </c>
      <c r="G22" s="276" t="str">
        <f>VLOOKUP(B22,'пр.взв'!B7:G86,6,FALSE)</f>
        <v>Бекетов В.В.</v>
      </c>
    </row>
    <row r="23" spans="1:7" ht="16.5" customHeight="1">
      <c r="A23" s="273"/>
      <c r="B23" s="278"/>
      <c r="C23" s="279"/>
      <c r="D23" s="280"/>
      <c r="E23" s="274"/>
      <c r="F23" s="275"/>
      <c r="G23" s="276"/>
    </row>
    <row r="24" spans="1:7" ht="10.5" customHeight="1">
      <c r="A24" s="273" t="s">
        <v>19</v>
      </c>
      <c r="B24" s="277">
        <v>8</v>
      </c>
      <c r="C24" s="279" t="str">
        <f>VLOOKUP(B24,'пр.взв'!B7:G86,2,FALSE)</f>
        <v>Абанин Роман Андреевич</v>
      </c>
      <c r="D24" s="280" t="str">
        <f>VLOOKUP(B24,'пр.взв'!B7:G86,3,FALSE)</f>
        <v>31.10.1995. 1р</v>
      </c>
      <c r="E24" s="274" t="str">
        <f>VLOOKUP(B24,'пр.взв'!B7:G86,4,FALSE)</f>
        <v>Курган</v>
      </c>
      <c r="F24" s="275">
        <f>VLOOKUP(B24,'пр.взв'!B7:G86,5,FALSE)</f>
        <v>0</v>
      </c>
      <c r="G24" s="276" t="str">
        <f>VLOOKUP(B24,'пр.взв'!B7:G86,6,FALSE)</f>
        <v>Пирогов И.Ю.</v>
      </c>
    </row>
    <row r="25" spans="1:7" ht="10.5" customHeight="1">
      <c r="A25" s="273"/>
      <c r="B25" s="278"/>
      <c r="C25" s="279"/>
      <c r="D25" s="280"/>
      <c r="E25" s="274"/>
      <c r="F25" s="275"/>
      <c r="G25" s="276"/>
    </row>
    <row r="26" spans="1:8" ht="36.75" customHeight="1">
      <c r="A26" s="36" t="str">
        <f>HYPERLINK('[1]реквизиты'!$A$6)</f>
        <v>Гл. судья, судья МК</v>
      </c>
      <c r="B26" s="40"/>
      <c r="C26" s="40"/>
      <c r="D26" s="41"/>
      <c r="E26" s="76" t="str">
        <f>HYPERLINK('[1]реквизиты'!$G$6)</f>
        <v>Мельников А.Н.</v>
      </c>
      <c r="G26" s="76" t="str">
        <f>HYPERLINK('[1]реквизиты'!$G$7)</f>
        <v>г.Верхняя Пышма</v>
      </c>
      <c r="H26" s="4"/>
    </row>
    <row r="27" spans="1:8" ht="77.25" customHeight="1">
      <c r="A27" s="46" t="str">
        <f>HYPERLINK('[1]реквизиты'!$A$8)</f>
        <v>Гл. секретарь, судья МК</v>
      </c>
      <c r="B27" s="40"/>
      <c r="C27" s="44"/>
      <c r="D27" s="47"/>
      <c r="E27" s="76" t="str">
        <f>HYPERLINK('[1]реквизиты'!$G$8)</f>
        <v>Распопов А.Н.</v>
      </c>
      <c r="F27" s="4"/>
      <c r="G27" s="76" t="str">
        <f>HYPERLINK('[1]реквизиты'!$G$9)</f>
        <v>г.Курган</v>
      </c>
      <c r="H27" s="4"/>
    </row>
    <row r="28" spans="1:8" ht="10.5" customHeight="1">
      <c r="A28" s="270"/>
      <c r="B28" s="253"/>
      <c r="C28" s="251"/>
      <c r="D28" s="249"/>
      <c r="E28" s="271"/>
      <c r="F28" s="272"/>
      <c r="G28" s="251"/>
      <c r="H28" s="4"/>
    </row>
    <row r="29" spans="1:8" ht="10.5" customHeight="1">
      <c r="A29" s="270"/>
      <c r="B29" s="254"/>
      <c r="C29" s="251"/>
      <c r="D29" s="249"/>
      <c r="E29" s="271"/>
      <c r="F29" s="272"/>
      <c r="G29" s="251"/>
      <c r="H29" s="4"/>
    </row>
    <row r="30" spans="1:8" ht="10.5" customHeight="1">
      <c r="A30" s="270"/>
      <c r="B30" s="253"/>
      <c r="C30" s="251"/>
      <c r="D30" s="249"/>
      <c r="E30" s="271"/>
      <c r="F30" s="272"/>
      <c r="G30" s="251"/>
      <c r="H30" s="4"/>
    </row>
    <row r="31" spans="1:14" ht="10.5" customHeight="1">
      <c r="A31" s="270"/>
      <c r="B31" s="254"/>
      <c r="C31" s="251"/>
      <c r="D31" s="249"/>
      <c r="E31" s="271"/>
      <c r="F31" s="272"/>
      <c r="G31" s="251"/>
      <c r="H31" s="4"/>
      <c r="I31" s="6"/>
      <c r="J31" s="6"/>
      <c r="L31" s="6"/>
      <c r="M31" s="6"/>
      <c r="N31" s="6"/>
    </row>
    <row r="32" spans="1:14" ht="10.5" customHeight="1">
      <c r="A32" s="270"/>
      <c r="B32" s="253"/>
      <c r="C32" s="251"/>
      <c r="D32" s="249"/>
      <c r="E32" s="271"/>
      <c r="F32" s="272"/>
      <c r="G32" s="251"/>
      <c r="H32" s="4"/>
      <c r="I32" s="6"/>
      <c r="J32" s="6"/>
      <c r="L32" s="6"/>
      <c r="M32" s="6"/>
      <c r="N32" s="6"/>
    </row>
    <row r="33" spans="1:14" ht="10.5" customHeight="1">
      <c r="A33" s="270"/>
      <c r="B33" s="254"/>
      <c r="C33" s="251"/>
      <c r="D33" s="249"/>
      <c r="E33" s="271"/>
      <c r="F33" s="272"/>
      <c r="G33" s="251"/>
      <c r="H33" s="4"/>
      <c r="I33" s="6"/>
      <c r="J33" s="6"/>
      <c r="L33" s="6"/>
      <c r="M33" s="6"/>
      <c r="N33" s="6"/>
    </row>
    <row r="34" spans="1:8" ht="10.5" customHeight="1">
      <c r="A34" s="270"/>
      <c r="B34" s="253"/>
      <c r="C34" s="251"/>
      <c r="D34" s="249"/>
      <c r="E34" s="271"/>
      <c r="F34" s="272"/>
      <c r="G34" s="251"/>
      <c r="H34" s="4"/>
    </row>
    <row r="35" spans="1:8" ht="10.5" customHeight="1">
      <c r="A35" s="270"/>
      <c r="B35" s="254"/>
      <c r="C35" s="251"/>
      <c r="D35" s="249"/>
      <c r="E35" s="271"/>
      <c r="F35" s="272"/>
      <c r="G35" s="251"/>
      <c r="H35" s="4"/>
    </row>
    <row r="36" spans="1:8" ht="10.5" customHeight="1">
      <c r="A36" s="270"/>
      <c r="B36" s="253"/>
      <c r="C36" s="251"/>
      <c r="D36" s="249"/>
      <c r="E36" s="271"/>
      <c r="F36" s="272"/>
      <c r="G36" s="251"/>
      <c r="H36" s="4"/>
    </row>
    <row r="37" spans="1:8" ht="10.5" customHeight="1">
      <c r="A37" s="270"/>
      <c r="B37" s="254"/>
      <c r="C37" s="251"/>
      <c r="D37" s="249"/>
      <c r="E37" s="271"/>
      <c r="F37" s="272"/>
      <c r="G37" s="251"/>
      <c r="H37" s="4"/>
    </row>
    <row r="38" spans="1:8" ht="10.5" customHeight="1">
      <c r="A38" s="270"/>
      <c r="B38" s="253"/>
      <c r="C38" s="251"/>
      <c r="D38" s="249"/>
      <c r="E38" s="271"/>
      <c r="F38" s="272"/>
      <c r="G38" s="251"/>
      <c r="H38" s="4"/>
    </row>
    <row r="39" spans="1:8" ht="10.5" customHeight="1">
      <c r="A39" s="270"/>
      <c r="B39" s="254"/>
      <c r="C39" s="251"/>
      <c r="D39" s="249"/>
      <c r="E39" s="271"/>
      <c r="F39" s="272"/>
      <c r="G39" s="251"/>
      <c r="H39" s="4"/>
    </row>
    <row r="40" spans="1:8" ht="10.5" customHeight="1">
      <c r="A40" s="270"/>
      <c r="B40" s="253"/>
      <c r="C40" s="251"/>
      <c r="D40" s="249"/>
      <c r="E40" s="271"/>
      <c r="F40" s="272"/>
      <c r="G40" s="251"/>
      <c r="H40" s="4"/>
    </row>
    <row r="41" spans="1:8" ht="10.5" customHeight="1">
      <c r="A41" s="270"/>
      <c r="B41" s="254"/>
      <c r="C41" s="251"/>
      <c r="D41" s="249"/>
      <c r="E41" s="271"/>
      <c r="F41" s="272"/>
      <c r="G41" s="251"/>
      <c r="H41" s="4"/>
    </row>
    <row r="42" spans="1:8" ht="10.5" customHeight="1">
      <c r="A42" s="270"/>
      <c r="B42" s="253"/>
      <c r="C42" s="251"/>
      <c r="D42" s="249"/>
      <c r="E42" s="271"/>
      <c r="F42" s="272"/>
      <c r="G42" s="251"/>
      <c r="H42" s="4"/>
    </row>
    <row r="43" spans="1:8" ht="10.5" customHeight="1">
      <c r="A43" s="270"/>
      <c r="B43" s="254"/>
      <c r="C43" s="251"/>
      <c r="D43" s="249"/>
      <c r="E43" s="271"/>
      <c r="F43" s="272"/>
      <c r="G43" s="251"/>
      <c r="H43" s="4"/>
    </row>
    <row r="44" spans="1:8" ht="10.5" customHeight="1">
      <c r="A44" s="270"/>
      <c r="B44" s="253"/>
      <c r="C44" s="251"/>
      <c r="D44" s="249"/>
      <c r="E44" s="271"/>
      <c r="F44" s="272"/>
      <c r="G44" s="251"/>
      <c r="H44" s="4"/>
    </row>
    <row r="45" spans="1:8" ht="10.5" customHeight="1">
      <c r="A45" s="270"/>
      <c r="B45" s="254"/>
      <c r="C45" s="251"/>
      <c r="D45" s="249"/>
      <c r="E45" s="271"/>
      <c r="F45" s="272"/>
      <c r="G45" s="251"/>
      <c r="H45" s="4"/>
    </row>
    <row r="46" spans="1:8" ht="10.5" customHeight="1">
      <c r="A46" s="270"/>
      <c r="B46" s="253"/>
      <c r="C46" s="251"/>
      <c r="D46" s="249"/>
      <c r="E46" s="271"/>
      <c r="F46" s="272"/>
      <c r="G46" s="251"/>
      <c r="H46" s="4"/>
    </row>
    <row r="47" spans="1:8" ht="10.5" customHeight="1">
      <c r="A47" s="270"/>
      <c r="B47" s="254"/>
      <c r="C47" s="251"/>
      <c r="D47" s="249"/>
      <c r="E47" s="271"/>
      <c r="F47" s="272"/>
      <c r="G47" s="251"/>
      <c r="H47" s="4"/>
    </row>
    <row r="48" spans="1:8" ht="10.5" customHeight="1">
      <c r="A48" s="270"/>
      <c r="B48" s="253"/>
      <c r="C48" s="251"/>
      <c r="D48" s="249"/>
      <c r="E48" s="271"/>
      <c r="F48" s="272"/>
      <c r="G48" s="251"/>
      <c r="H48" s="4"/>
    </row>
    <row r="49" spans="1:8" ht="10.5" customHeight="1">
      <c r="A49" s="270"/>
      <c r="B49" s="254"/>
      <c r="C49" s="251"/>
      <c r="D49" s="249"/>
      <c r="E49" s="271"/>
      <c r="F49" s="272"/>
      <c r="G49" s="251"/>
      <c r="H49" s="4"/>
    </row>
    <row r="50" spans="1:8" ht="10.5" customHeight="1">
      <c r="A50" s="270"/>
      <c r="B50" s="253"/>
      <c r="C50" s="251"/>
      <c r="D50" s="249"/>
      <c r="E50" s="271"/>
      <c r="F50" s="272"/>
      <c r="G50" s="251"/>
      <c r="H50" s="4"/>
    </row>
    <row r="51" spans="1:8" ht="10.5" customHeight="1">
      <c r="A51" s="270"/>
      <c r="B51" s="254"/>
      <c r="C51" s="251"/>
      <c r="D51" s="249"/>
      <c r="E51" s="271"/>
      <c r="F51" s="272"/>
      <c r="G51" s="251"/>
      <c r="H51" s="4"/>
    </row>
    <row r="52" spans="1:8" ht="10.5" customHeight="1">
      <c r="A52" s="270"/>
      <c r="B52" s="253"/>
      <c r="C52" s="251"/>
      <c r="D52" s="249"/>
      <c r="E52" s="271"/>
      <c r="F52" s="272"/>
      <c r="G52" s="251"/>
      <c r="H52" s="4"/>
    </row>
    <row r="53" spans="1:8" ht="10.5" customHeight="1">
      <c r="A53" s="270"/>
      <c r="B53" s="254"/>
      <c r="C53" s="251"/>
      <c r="D53" s="249"/>
      <c r="E53" s="271"/>
      <c r="F53" s="272"/>
      <c r="G53" s="251"/>
      <c r="H53" s="4"/>
    </row>
    <row r="54" spans="1:8" ht="10.5" customHeight="1">
      <c r="A54" s="270"/>
      <c r="B54" s="253"/>
      <c r="C54" s="251"/>
      <c r="D54" s="249"/>
      <c r="E54" s="271"/>
      <c r="F54" s="272"/>
      <c r="G54" s="251"/>
      <c r="H54" s="4"/>
    </row>
    <row r="55" spans="1:8" ht="10.5" customHeight="1">
      <c r="A55" s="270"/>
      <c r="B55" s="254"/>
      <c r="C55" s="251"/>
      <c r="D55" s="249"/>
      <c r="E55" s="271"/>
      <c r="F55" s="272"/>
      <c r="G55" s="251"/>
      <c r="H55" s="4"/>
    </row>
    <row r="56" spans="1:8" ht="10.5" customHeight="1">
      <c r="A56" s="270"/>
      <c r="B56" s="253"/>
      <c r="C56" s="251"/>
      <c r="D56" s="249"/>
      <c r="E56" s="271"/>
      <c r="F56" s="272"/>
      <c r="G56" s="251"/>
      <c r="H56" s="4"/>
    </row>
    <row r="57" spans="1:8" ht="10.5" customHeight="1">
      <c r="A57" s="270"/>
      <c r="B57" s="254"/>
      <c r="C57" s="251"/>
      <c r="D57" s="249"/>
      <c r="E57" s="271"/>
      <c r="F57" s="272"/>
      <c r="G57" s="251"/>
      <c r="H57" s="4"/>
    </row>
    <row r="58" spans="1:8" ht="10.5" customHeight="1">
      <c r="A58" s="270"/>
      <c r="B58" s="253"/>
      <c r="C58" s="251"/>
      <c r="D58" s="249"/>
      <c r="E58" s="271"/>
      <c r="F58" s="272"/>
      <c r="G58" s="251"/>
      <c r="H58" s="4"/>
    </row>
    <row r="59" spans="1:8" ht="10.5" customHeight="1">
      <c r="A59" s="270"/>
      <c r="B59" s="254"/>
      <c r="C59" s="251"/>
      <c r="D59" s="249"/>
      <c r="E59" s="271"/>
      <c r="F59" s="272"/>
      <c r="G59" s="251"/>
      <c r="H59" s="4"/>
    </row>
    <row r="60" spans="1:8" ht="10.5" customHeight="1">
      <c r="A60" s="270"/>
      <c r="B60" s="253"/>
      <c r="C60" s="251"/>
      <c r="D60" s="249"/>
      <c r="E60" s="271"/>
      <c r="F60" s="272"/>
      <c r="G60" s="251"/>
      <c r="H60" s="4"/>
    </row>
    <row r="61" spans="1:8" ht="10.5" customHeight="1">
      <c r="A61" s="270"/>
      <c r="B61" s="254"/>
      <c r="C61" s="251"/>
      <c r="D61" s="249"/>
      <c r="E61" s="271"/>
      <c r="F61" s="272"/>
      <c r="G61" s="251"/>
      <c r="H61" s="4"/>
    </row>
    <row r="62" spans="1:8" ht="10.5" customHeight="1">
      <c r="A62" s="270"/>
      <c r="B62" s="253"/>
      <c r="C62" s="251"/>
      <c r="D62" s="249"/>
      <c r="E62" s="271"/>
      <c r="F62" s="272"/>
      <c r="G62" s="251"/>
      <c r="H62" s="4"/>
    </row>
    <row r="63" spans="1:8" ht="10.5" customHeight="1">
      <c r="A63" s="270"/>
      <c r="B63" s="254"/>
      <c r="C63" s="251"/>
      <c r="D63" s="249"/>
      <c r="E63" s="271"/>
      <c r="F63" s="272"/>
      <c r="G63" s="251"/>
      <c r="H63" s="4"/>
    </row>
    <row r="64" spans="1:8" ht="10.5" customHeight="1">
      <c r="A64" s="270"/>
      <c r="B64" s="253"/>
      <c r="C64" s="251"/>
      <c r="D64" s="249"/>
      <c r="E64" s="271"/>
      <c r="F64" s="272"/>
      <c r="G64" s="251"/>
      <c r="H64" s="4"/>
    </row>
    <row r="65" spans="1:8" ht="10.5" customHeight="1">
      <c r="A65" s="270"/>
      <c r="B65" s="254"/>
      <c r="C65" s="251"/>
      <c r="D65" s="249"/>
      <c r="E65" s="271"/>
      <c r="F65" s="272"/>
      <c r="G65" s="251"/>
      <c r="H65" s="4"/>
    </row>
    <row r="66" spans="1:26" ht="34.5" customHeight="1">
      <c r="A66" s="53"/>
      <c r="B66" s="33"/>
      <c r="C66" s="23"/>
      <c r="D66" s="24"/>
      <c r="E66" s="26"/>
      <c r="F66" s="54"/>
      <c r="G66" s="23"/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9:10" ht="12.75">
      <c r="I90" s="4"/>
      <c r="J90" s="4"/>
    </row>
    <row r="91" spans="9:10" ht="12.75">
      <c r="I91" s="4"/>
      <c r="J91" s="4"/>
    </row>
    <row r="92" spans="9:10" ht="12.75">
      <c r="I92" s="4"/>
      <c r="J92" s="4"/>
    </row>
    <row r="93" spans="9:10" ht="12.75">
      <c r="I93" s="4"/>
      <c r="J93" s="4"/>
    </row>
    <row r="94" spans="9:10" ht="12.75">
      <c r="I94" s="4"/>
      <c r="J94" s="4"/>
    </row>
    <row r="95" spans="9:10" ht="12.75">
      <c r="I95" s="4"/>
      <c r="J95" s="4"/>
    </row>
    <row r="96" spans="9:10" ht="12.75">
      <c r="I96" s="4"/>
      <c r="J96" s="4"/>
    </row>
    <row r="97" spans="9:10" ht="12.75">
      <c r="I97" s="4"/>
      <c r="J97" s="4"/>
    </row>
    <row r="98" spans="9:10" ht="12.75">
      <c r="I98" s="4"/>
      <c r="J98" s="4"/>
    </row>
    <row r="99" spans="9:10" ht="12.75">
      <c r="I99" s="4"/>
      <c r="J99" s="4"/>
    </row>
    <row r="100" spans="9:10" ht="12.75">
      <c r="I100" s="4"/>
      <c r="J100" s="4"/>
    </row>
    <row r="101" spans="9:10" ht="12.75">
      <c r="I101" s="4"/>
      <c r="J101" s="4"/>
    </row>
    <row r="102" spans="9:10" ht="12.75">
      <c r="I102" s="4"/>
      <c r="J102" s="4"/>
    </row>
    <row r="103" spans="9:10" ht="12.75">
      <c r="I103" s="4"/>
      <c r="J103" s="4"/>
    </row>
    <row r="104" spans="9:10" ht="12.75">
      <c r="I104" s="4"/>
      <c r="J104" s="4"/>
    </row>
    <row r="105" spans="9:10" ht="12.75">
      <c r="I105" s="4"/>
      <c r="J105" s="4"/>
    </row>
    <row r="106" spans="9:10" ht="12.75">
      <c r="I106" s="4"/>
      <c r="J106" s="4"/>
    </row>
    <row r="107" spans="9:10" ht="12.75">
      <c r="I107" s="4"/>
      <c r="J107" s="4"/>
    </row>
    <row r="108" spans="9:10" ht="12.75">
      <c r="I108" s="4"/>
      <c r="J108" s="4"/>
    </row>
    <row r="109" spans="9:10" ht="12.75">
      <c r="I109" s="4"/>
      <c r="J109" s="4"/>
    </row>
    <row r="110" spans="9:10" ht="12.75">
      <c r="I110" s="4"/>
      <c r="J110" s="4"/>
    </row>
    <row r="111" spans="9:10" ht="12.75">
      <c r="I111" s="4"/>
      <c r="J111" s="4"/>
    </row>
    <row r="112" spans="9:10" ht="12.75">
      <c r="I112" s="4"/>
      <c r="J112" s="4"/>
    </row>
    <row r="113" spans="9:10" ht="12.75">
      <c r="I113" s="4"/>
      <c r="J113" s="4"/>
    </row>
    <row r="114" spans="9:10" ht="12.75">
      <c r="I114" s="4"/>
      <c r="J114" s="4"/>
    </row>
    <row r="115" spans="9:10" ht="12.75">
      <c r="I115" s="4"/>
      <c r="J115" s="4"/>
    </row>
    <row r="116" spans="9:10" ht="12.75">
      <c r="I116" s="4"/>
      <c r="J116" s="4"/>
    </row>
    <row r="117" spans="9:10" ht="12.75">
      <c r="I117" s="4"/>
      <c r="J117" s="4"/>
    </row>
    <row r="118" spans="9:10" ht="12.75">
      <c r="I118" s="4"/>
      <c r="J118" s="4"/>
    </row>
    <row r="119" spans="9:10" ht="12.75">
      <c r="I119" s="4"/>
      <c r="J119" s="4"/>
    </row>
    <row r="120" spans="9:10" ht="12.75">
      <c r="I120" s="4"/>
      <c r="J120" s="4"/>
    </row>
    <row r="121" spans="9:10" ht="12.75">
      <c r="I121" s="4"/>
      <c r="J121" s="4"/>
    </row>
    <row r="122" spans="9:10" ht="12.75">
      <c r="I122" s="4"/>
      <c r="J122" s="4"/>
    </row>
    <row r="123" spans="9:10" ht="12.75">
      <c r="I123" s="4"/>
      <c r="J123" s="4"/>
    </row>
    <row r="124" spans="9:10" ht="12.75">
      <c r="I124" s="4"/>
      <c r="J124" s="4"/>
    </row>
    <row r="125" spans="9:10" ht="12.75">
      <c r="I125" s="4"/>
      <c r="J125" s="4"/>
    </row>
    <row r="126" spans="9:10" ht="12.75">
      <c r="I126" s="4"/>
      <c r="J126" s="4"/>
    </row>
    <row r="127" spans="9:10" ht="12.75">
      <c r="I127" s="4"/>
      <c r="J127" s="4"/>
    </row>
    <row r="128" spans="9:10" ht="12.75">
      <c r="I128" s="4"/>
      <c r="J128" s="4"/>
    </row>
    <row r="129" spans="9:10" ht="12.75">
      <c r="I129" s="4"/>
      <c r="J129" s="4"/>
    </row>
  </sheetData>
  <sheetProtection/>
  <mergeCells count="214">
    <mergeCell ref="G24:G25"/>
    <mergeCell ref="E24:E25"/>
    <mergeCell ref="F24:F25"/>
    <mergeCell ref="C24:C25"/>
    <mergeCell ref="D24:D25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E28:E29"/>
    <mergeCell ref="F28:F29"/>
    <mergeCell ref="G28:G29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F36:F37"/>
    <mergeCell ref="G36:G37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F44:F45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J28" sqref="A28:J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 св87     кг.</v>
      </c>
    </row>
    <row r="2" ht="12.75">
      <c r="C2" s="7" t="s">
        <v>78</v>
      </c>
    </row>
    <row r="3" ht="12.75">
      <c r="C3" s="8" t="s">
        <v>30</v>
      </c>
    </row>
    <row r="4" spans="1:9" ht="12.75">
      <c r="A4" s="259" t="s">
        <v>31</v>
      </c>
      <c r="B4" s="259" t="s">
        <v>5</v>
      </c>
      <c r="C4" s="298" t="s">
        <v>2</v>
      </c>
      <c r="D4" s="259" t="s">
        <v>24</v>
      </c>
      <c r="E4" s="259" t="s">
        <v>25</v>
      </c>
      <c r="F4" s="259" t="s">
        <v>26</v>
      </c>
      <c r="G4" s="259" t="s">
        <v>27</v>
      </c>
      <c r="H4" s="259" t="s">
        <v>28</v>
      </c>
      <c r="I4" s="259" t="s">
        <v>29</v>
      </c>
    </row>
    <row r="5" spans="1:9" ht="12.75">
      <c r="A5" s="285"/>
      <c r="B5" s="285"/>
      <c r="C5" s="285"/>
      <c r="D5" s="285"/>
      <c r="E5" s="285"/>
      <c r="F5" s="285"/>
      <c r="G5" s="285"/>
      <c r="H5" s="285"/>
      <c r="I5" s="285"/>
    </row>
    <row r="6" spans="1:9" ht="12.75">
      <c r="A6" s="299"/>
      <c r="B6" s="300">
        <v>1</v>
      </c>
      <c r="C6" s="301" t="str">
        <f>VLOOKUP(B6,'пр.взв'!B7:E30,2,FALSE)</f>
        <v>Мустафин Григорий Рифович</v>
      </c>
      <c r="D6" s="301" t="str">
        <f>VLOOKUP(C6,'пр.взв'!C7:F30,2,FALSE)</f>
        <v>17.01.1995. 1р</v>
      </c>
      <c r="E6" s="301" t="str">
        <f>VLOOKUP(D6,'пр.взв'!D7:G30,2,FALSE)</f>
        <v>Екатеринбург Свердловская</v>
      </c>
      <c r="F6" s="302"/>
      <c r="G6" s="303"/>
      <c r="H6" s="264"/>
      <c r="I6" s="259"/>
    </row>
    <row r="7" spans="1:9" ht="12.75">
      <c r="A7" s="299"/>
      <c r="B7" s="259"/>
      <c r="C7" s="301"/>
      <c r="D7" s="301"/>
      <c r="E7" s="301"/>
      <c r="F7" s="302"/>
      <c r="G7" s="302"/>
      <c r="H7" s="264"/>
      <c r="I7" s="259"/>
    </row>
    <row r="8" spans="1:9" ht="12.75">
      <c r="A8" s="304"/>
      <c r="B8" s="300">
        <v>7</v>
      </c>
      <c r="C8" s="301" t="str">
        <f>VLOOKUP(B8,'пр.взв'!B7:E30,2,FALSE)</f>
        <v>Баймуханов Арслан Иркенович</v>
      </c>
      <c r="D8" s="301" t="str">
        <f>VLOOKUP(C8,'пр.взв'!C7:F30,2,FALSE)</f>
        <v>12.07.1995. 1р</v>
      </c>
      <c r="E8" s="301" t="str">
        <f>VLOOKUP(D8,'пр.взв'!D7:G30,2,FALSE)</f>
        <v>Троицк  Челябинская</v>
      </c>
      <c r="F8" s="302"/>
      <c r="G8" s="302"/>
      <c r="H8" s="259"/>
      <c r="I8" s="259"/>
    </row>
    <row r="9" spans="1:9" ht="12.75">
      <c r="A9" s="304"/>
      <c r="B9" s="259"/>
      <c r="C9" s="301"/>
      <c r="D9" s="301"/>
      <c r="E9" s="301"/>
      <c r="F9" s="302"/>
      <c r="G9" s="302"/>
      <c r="H9" s="259"/>
      <c r="I9" s="259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  св87     кг.</v>
      </c>
    </row>
    <row r="16" spans="1:9" ht="12.75">
      <c r="A16" s="259" t="s">
        <v>31</v>
      </c>
      <c r="B16" s="259" t="s">
        <v>5</v>
      </c>
      <c r="C16" s="298" t="s">
        <v>2</v>
      </c>
      <c r="D16" s="259" t="s">
        <v>24</v>
      </c>
      <c r="E16" s="259" t="s">
        <v>25</v>
      </c>
      <c r="F16" s="259" t="s">
        <v>26</v>
      </c>
      <c r="G16" s="259" t="s">
        <v>27</v>
      </c>
      <c r="H16" s="259" t="s">
        <v>28</v>
      </c>
      <c r="I16" s="259" t="s">
        <v>29</v>
      </c>
    </row>
    <row r="17" spans="1:9" ht="12.75">
      <c r="A17" s="285"/>
      <c r="B17" s="285"/>
      <c r="C17" s="285"/>
      <c r="D17" s="285"/>
      <c r="E17" s="285"/>
      <c r="F17" s="285"/>
      <c r="G17" s="285"/>
      <c r="H17" s="285"/>
      <c r="I17" s="285"/>
    </row>
    <row r="18" spans="1:9" ht="12.75">
      <c r="A18" s="299"/>
      <c r="B18" s="300">
        <v>10</v>
      </c>
      <c r="C18" s="301" t="str">
        <f>VLOOKUP(B18,'пр.взв'!B7:E30,2,FALSE)</f>
        <v>Кусков Семен Олегович</v>
      </c>
      <c r="D18" s="301" t="str">
        <f>VLOOKUP(C18,'пр.взв'!C7:F30,2,FALSE)</f>
        <v>05.06.1994. 1р</v>
      </c>
      <c r="E18" s="301" t="str">
        <f>VLOOKUP(D18,'пр.взв'!D7:G30,2,FALSE)</f>
        <v>Екатеринбург Свердловская</v>
      </c>
      <c r="F18" s="302"/>
      <c r="G18" s="303"/>
      <c r="H18" s="264"/>
      <c r="I18" s="259"/>
    </row>
    <row r="19" spans="1:9" ht="12.75">
      <c r="A19" s="299"/>
      <c r="B19" s="259"/>
      <c r="C19" s="301"/>
      <c r="D19" s="301"/>
      <c r="E19" s="301"/>
      <c r="F19" s="302"/>
      <c r="G19" s="302"/>
      <c r="H19" s="264"/>
      <c r="I19" s="259"/>
    </row>
    <row r="20" spans="1:9" ht="12.75">
      <c r="A20" s="304"/>
      <c r="B20" s="300">
        <v>3</v>
      </c>
      <c r="C20" s="301" t="str">
        <f>VLOOKUP(B20,'пр.взв'!B9:E32,2,FALSE)</f>
        <v>Бавбеков Марат Арсланович</v>
      </c>
      <c r="D20" s="301" t="str">
        <f>VLOOKUP(C20,'пр.взв'!C9:F32,2,FALSE)</f>
        <v>27.06.1994. 1р</v>
      </c>
      <c r="E20" s="301" t="str">
        <f>VLOOKUP(D20,'пр.взв'!D9:G32,2,FALSE)</f>
        <v>ХМАО   </v>
      </c>
      <c r="F20" s="302"/>
      <c r="G20" s="302"/>
      <c r="H20" s="259"/>
      <c r="I20" s="259"/>
    </row>
    <row r="21" spans="1:9" ht="12.75">
      <c r="A21" s="304"/>
      <c r="B21" s="259"/>
      <c r="C21" s="301"/>
      <c r="D21" s="301"/>
      <c r="E21" s="301"/>
      <c r="F21" s="302"/>
      <c r="G21" s="302"/>
      <c r="H21" s="259"/>
      <c r="I21" s="259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  св87     кг.</v>
      </c>
    </row>
    <row r="29" spans="1:9" ht="12.75">
      <c r="A29" s="259" t="s">
        <v>31</v>
      </c>
      <c r="B29" s="259" t="s">
        <v>5</v>
      </c>
      <c r="C29" s="298" t="s">
        <v>2</v>
      </c>
      <c r="D29" s="259" t="s">
        <v>24</v>
      </c>
      <c r="E29" s="259" t="s">
        <v>25</v>
      </c>
      <c r="F29" s="259" t="s">
        <v>26</v>
      </c>
      <c r="G29" s="259" t="s">
        <v>27</v>
      </c>
      <c r="H29" s="259" t="s">
        <v>28</v>
      </c>
      <c r="I29" s="259" t="s">
        <v>29</v>
      </c>
    </row>
    <row r="30" spans="1:9" ht="12.75">
      <c r="A30" s="285"/>
      <c r="B30" s="285"/>
      <c r="C30" s="285"/>
      <c r="D30" s="285"/>
      <c r="E30" s="285"/>
      <c r="F30" s="285"/>
      <c r="G30" s="285"/>
      <c r="H30" s="285"/>
      <c r="I30" s="285"/>
    </row>
    <row r="31" spans="1:9" ht="12.75">
      <c r="A31" s="299"/>
      <c r="B31" s="259">
        <v>1</v>
      </c>
      <c r="C31" s="301" t="str">
        <f>VLOOKUP(B31,'пр.взв'!B7:D30,2,FALSE)</f>
        <v>Мустафин Григорий Рифович</v>
      </c>
      <c r="D31" s="301" t="str">
        <f>VLOOKUP(C31,'пр.взв'!C7:E30,2,FALSE)</f>
        <v>17.01.1995. 1р</v>
      </c>
      <c r="E31" s="301" t="str">
        <f>VLOOKUP(D31,'пр.взв'!D7:F30,2,FALSE)</f>
        <v>Екатеринбург Свердловская</v>
      </c>
      <c r="F31" s="302"/>
      <c r="G31" s="303"/>
      <c r="H31" s="264"/>
      <c r="I31" s="259"/>
    </row>
    <row r="32" spans="1:9" ht="12.75">
      <c r="A32" s="299"/>
      <c r="B32" s="259"/>
      <c r="C32" s="301"/>
      <c r="D32" s="301"/>
      <c r="E32" s="301"/>
      <c r="F32" s="302"/>
      <c r="G32" s="302"/>
      <c r="H32" s="264"/>
      <c r="I32" s="259"/>
    </row>
    <row r="33" spans="1:9" ht="12.75">
      <c r="A33" s="304"/>
      <c r="B33" s="259">
        <v>3</v>
      </c>
      <c r="C33" s="301" t="str">
        <f>VLOOKUP(B33,'пр.взв'!B9:D32,2,FALSE)</f>
        <v>Бавбеков Марат Арсланович</v>
      </c>
      <c r="D33" s="301" t="str">
        <f>VLOOKUP(C33,'пр.взв'!C9:E32,2,FALSE)</f>
        <v>27.06.1994. 1р</v>
      </c>
      <c r="E33" s="301" t="str">
        <f>VLOOKUP(D33,'пр.взв'!D9:F32,2,FALSE)</f>
        <v>ХМАО   </v>
      </c>
      <c r="F33" s="302"/>
      <c r="G33" s="302"/>
      <c r="H33" s="259"/>
      <c r="I33" s="259"/>
    </row>
    <row r="34" spans="1:9" ht="12.75">
      <c r="A34" s="304"/>
      <c r="B34" s="259"/>
      <c r="C34" s="301"/>
      <c r="D34" s="301"/>
      <c r="E34" s="301"/>
      <c r="F34" s="302"/>
      <c r="G34" s="302"/>
      <c r="H34" s="259"/>
      <c r="I34" s="259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2011-12-02T17:38:19Z</cp:lastPrinted>
  <dcterms:created xsi:type="dcterms:W3CDTF">1996-10-08T23:32:33Z</dcterms:created>
  <dcterms:modified xsi:type="dcterms:W3CDTF">2011-12-02T17:38:29Z</dcterms:modified>
  <cp:category/>
  <cp:version/>
  <cp:contentType/>
  <cp:contentStatus/>
</cp:coreProperties>
</file>