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<sst xmlns="http://schemas.openxmlformats.org/spreadsheetml/2006/main" count="289" uniqueCount="176">
  <si>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</si>
  <si>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</si>
  <si>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</si>
  <si>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</si>
  <si>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</si>
  <si>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</si>
  <si>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</si>
  <si>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</si>
  <si>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</si>
  <si>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</si>
  <si>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</si>
  <si>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</si>
  <si>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</si>
  <si>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</si>
  <si>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</si>
  <si>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</si>
  <si>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</si>
  <si>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</si>
  <si>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</si>
  <si>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</si>
  <si>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</si>
  <si>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</si>
  <si>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</si>
  <si>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</si>
  <si>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</si>
  <si>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</si>
  <si>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</si>
  <si>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</si>
  <si>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</si>
  <si>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</si>
  <si>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</si>
  <si>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</si>
  <si>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</si>
  <si>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</si>
  <si>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</si>
  <si>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</si>
  <si>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</si>
  <si>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</si>
  <si>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</si>
  <si>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</si>
  <si>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</si>
  <si>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</si>
  <si>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</si>
  <si>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</si>
  <si>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</si>
  <si>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</si>
  <si>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</si>
  <si>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</si>
  <si>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КОЛЬВА Вячеслав Владимирович</t>
  </si>
  <si>
    <t>03.12.1992, КМС</t>
  </si>
  <si>
    <t>ЮФО, Краснодарский, Армавир, Д</t>
  </si>
  <si>
    <t>Погосян ВГ</t>
  </si>
  <si>
    <t>ИВАНОВ Максим Константинович</t>
  </si>
  <si>
    <t>21.02.1993, МСМК</t>
  </si>
  <si>
    <t>ПФО, Чувашская, Чебоксары</t>
  </si>
  <si>
    <t>Ильин ГА, Малов СА</t>
  </si>
  <si>
    <t>СУХАНОВ Денис Николаевич</t>
  </si>
  <si>
    <t>22.03.1991, МСМК</t>
  </si>
  <si>
    <t>УФО, Курганская</t>
  </si>
  <si>
    <t>Стенников МГ</t>
  </si>
  <si>
    <t>ШАБУРОВ Александр Владимирович</t>
  </si>
  <si>
    <t>20.05.1986, МСМК</t>
  </si>
  <si>
    <t>Евтодеев ВФ</t>
  </si>
  <si>
    <t xml:space="preserve">МАЛИГОВ Лом-Али Лейчаевич </t>
  </si>
  <si>
    <t>04.04.1993, МС</t>
  </si>
  <si>
    <t>СКФО, Чеченская, Д</t>
  </si>
  <si>
    <t>Абдулазиев ХС</t>
  </si>
  <si>
    <t>ГАДЫРШИН Булат Айдарович</t>
  </si>
  <si>
    <t>13.01.1992, МС</t>
  </si>
  <si>
    <t>ПФО, Татарстан, "Россия"</t>
  </si>
  <si>
    <t>Сагдиев АВ</t>
  </si>
  <si>
    <t>ОГАНЕЗОВ Владислав Михайлович</t>
  </si>
  <si>
    <t>28.01.1994, МС</t>
  </si>
  <si>
    <t>ЦФО, Рязанская, Пр</t>
  </si>
  <si>
    <t>Фофанов КН</t>
  </si>
  <si>
    <t>СТАМКУЛОВ Ринат Сагынбекович</t>
  </si>
  <si>
    <t>09.01.1990, МС</t>
  </si>
  <si>
    <t>001590062</t>
  </si>
  <si>
    <t>Фофанов КН, Кидрачев МН</t>
  </si>
  <si>
    <t>САРАЙКИН Александр Вячеславович</t>
  </si>
  <si>
    <t>03.07.1993, МС</t>
  </si>
  <si>
    <t>016779062</t>
  </si>
  <si>
    <t>Фофанов КН, Яковенко ДВ</t>
  </si>
  <si>
    <t>ГЛАДЫШЕВ Петр Алексеевич</t>
  </si>
  <si>
    <t>03.02.1989, МС</t>
  </si>
  <si>
    <t>Москва, Д</t>
  </si>
  <si>
    <t>017005</t>
  </si>
  <si>
    <t>Дроков АН, Коробейников МЮ</t>
  </si>
  <si>
    <t>ШЕВЧУК Алексей Александрович</t>
  </si>
  <si>
    <t>07.02.1994, МС</t>
  </si>
  <si>
    <t>Филимонов СН, Чернушевич ОВ</t>
  </si>
  <si>
    <t>ЗАЙЦЕВ Андрей Александрович</t>
  </si>
  <si>
    <t>05.01.1987, МС</t>
  </si>
  <si>
    <t>ЮФО, Краснодарский, Новороссийск, ФК</t>
  </si>
  <si>
    <t>Дученко ВФ, Гарькуша АВ</t>
  </si>
  <si>
    <t>САЙФУТДИНОВ Юрий Наилович</t>
  </si>
  <si>
    <t>22.07.1988, МС</t>
  </si>
  <si>
    <t>СУХОГУЗОВ Иван Сергевич</t>
  </si>
  <si>
    <t>19.02.1992, МС</t>
  </si>
  <si>
    <t>УФО, Свердловская, В.Пышма, Д</t>
  </si>
  <si>
    <t>Стенников ВГ, Мельников АН</t>
  </si>
  <si>
    <t>ЛЕБЕДЕВ Илья Александрович</t>
  </si>
  <si>
    <t>08.09.1982, МСМК</t>
  </si>
  <si>
    <t>ВЕСЕЛОВ Иван Владимирович</t>
  </si>
  <si>
    <t>18.04.1994, МС</t>
  </si>
  <si>
    <t>ПФО, Нижегородская, Нижний, Д</t>
  </si>
  <si>
    <t>Душкин АН, Пономарев НЛ</t>
  </si>
  <si>
    <t>ШУКЮРОВ Вусал Фахраддин оглы</t>
  </si>
  <si>
    <t>23.08.1993, МС</t>
  </si>
  <si>
    <t>ДВФО, Хабаровский, Комсомольск на Амуре, ЮР</t>
  </si>
  <si>
    <t>Федюнин ИС, Асаев МР</t>
  </si>
  <si>
    <t>БАШКИРОВ Юрий Юрьевич</t>
  </si>
  <si>
    <t>07.11.1992, КМС</t>
  </si>
  <si>
    <t>ДВФО, Хабаровский, Комсомольск на Амуре, Д</t>
  </si>
  <si>
    <t>007066027</t>
  </si>
  <si>
    <t>Шилакин БВ</t>
  </si>
  <si>
    <t>НАДЮКОВ Бислан Мосович</t>
  </si>
  <si>
    <t>19.11.1991, МС</t>
  </si>
  <si>
    <t>ЮФО, Адыгея</t>
  </si>
  <si>
    <t>Хапай АЮ, Меретуков СМ</t>
  </si>
  <si>
    <t>ЧУПОВ Кирсан Александрович</t>
  </si>
  <si>
    <t>12.04.1993, КМС</t>
  </si>
  <si>
    <t>Хот Ю.</t>
  </si>
  <si>
    <t>ХЛОПОВ Роман Александрович</t>
  </si>
  <si>
    <t>23.04.1985, МС</t>
  </si>
  <si>
    <t>С.Петербург, Д</t>
  </si>
  <si>
    <t>Зверев СА</t>
  </si>
  <si>
    <t>ОРЛОВ Алексей Николаевич</t>
  </si>
  <si>
    <t>11.12.1990, МС</t>
  </si>
  <si>
    <t>ПФО, Пермский, Пермь, Д</t>
  </si>
  <si>
    <t>Забалуев АИ</t>
  </si>
  <si>
    <t>ХАШИЕВ Ислам Султанович</t>
  </si>
  <si>
    <t>13.10.1993, МС</t>
  </si>
  <si>
    <t>ПФО, Самарская, Самара</t>
  </si>
  <si>
    <t>Киргизов ВВ, Коновалов АП</t>
  </si>
  <si>
    <t>АВАКЯН Геворг Алексанович</t>
  </si>
  <si>
    <t>30.05.1994, КМС</t>
  </si>
  <si>
    <t>ЮФО, Краснодарский, Сочи, Д</t>
  </si>
  <si>
    <t>Антонян РА</t>
  </si>
  <si>
    <t>СЕДРАКЯН Сипан Нерсесович</t>
  </si>
  <si>
    <t>28.11.1994, КМС</t>
  </si>
  <si>
    <t>019190</t>
  </si>
  <si>
    <t>Мальцев СА, Мальцева ИВ</t>
  </si>
  <si>
    <t>МИХАЛИН Владислав Игоревич</t>
  </si>
  <si>
    <t>15.06.1989, МС</t>
  </si>
  <si>
    <t>ЦФО, Брянская, Брянск, Д</t>
  </si>
  <si>
    <t>Михалин ИВ</t>
  </si>
  <si>
    <t>НЕХОРОШКОВ Максим Вадимович</t>
  </si>
  <si>
    <t>08.01.1987, МС</t>
  </si>
  <si>
    <t>ЦФО, Владимирская, Ковров, Д</t>
  </si>
  <si>
    <t>Сипач АН</t>
  </si>
  <si>
    <t>МАРЧЕНКО Иван Николаевич</t>
  </si>
  <si>
    <t>07.07.1983, МС</t>
  </si>
  <si>
    <t>ЦФО, Тульская, Тула, Д</t>
  </si>
  <si>
    <t>Самборский СВ, Двоеглазов ПВ</t>
  </si>
  <si>
    <t>ОГАРЫШЕВ Алексей Сергеевич</t>
  </si>
  <si>
    <t>06.03.1988, МС</t>
  </si>
  <si>
    <t>ЦФО, Владимирская, Владимир, Д</t>
  </si>
  <si>
    <t>Куприков АТ, Доронкин НИ</t>
  </si>
  <si>
    <t>ОНЕГОВ Никита Алексадрович</t>
  </si>
  <si>
    <t>06.08.1988, МС</t>
  </si>
  <si>
    <t>Доронкин НИ</t>
  </si>
  <si>
    <t>в.к. 74 кг.</t>
  </si>
  <si>
    <t>19</t>
  </si>
  <si>
    <t>26</t>
  </si>
  <si>
    <t>3/0</t>
  </si>
  <si>
    <t>3/1</t>
  </si>
  <si>
    <t>4/0</t>
  </si>
  <si>
    <t>5-6</t>
  </si>
  <si>
    <t>7-8</t>
  </si>
  <si>
    <t>9-12</t>
  </si>
  <si>
    <t>1 место</t>
  </si>
  <si>
    <t>13-16</t>
  </si>
  <si>
    <t>17-20</t>
  </si>
  <si>
    <t>21-30</t>
  </si>
  <si>
    <t>28-30 ноября 2013г., г.Кстово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</si>
</sst>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6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9" fontId="0" fillId="0" borderId="20" xfId="0" applyNumberFormat="1" applyBorder="1" applyAlignment="1">
      <alignment/>
    </xf>
    <xf numFmtId="0" fontId="3" fillId="0" borderId="2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6" fillId="0" borderId="0" xfId="42" applyFont="1" applyAlignment="1" applyProtection="1">
      <alignment horizontal="left"/>
      <protection/>
    </xf>
    <xf numFmtId="49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17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12" fillId="33" borderId="32" xfId="42" applyFont="1" applyFill="1" applyBorder="1" applyAlignment="1" applyProtection="1">
      <alignment horizontal="center" vertical="center" wrapText="1"/>
      <protection/>
    </xf>
    <xf numFmtId="49" fontId="17" fillId="0" borderId="29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0" fontId="11" fillId="0" borderId="40" xfId="0" applyNumberFormat="1" applyFont="1" applyBorder="1" applyAlignment="1">
      <alignment horizontal="center" vertical="center" wrapText="1"/>
    </xf>
    <xf numFmtId="0" fontId="11" fillId="0" borderId="41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53" fillId="0" borderId="35" xfId="42" applyFont="1" applyBorder="1" applyAlignment="1" applyProtection="1">
      <alignment horizontal="left" vertical="center" wrapText="1"/>
      <protection/>
    </xf>
    <xf numFmtId="0" fontId="53" fillId="0" borderId="3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43" xfId="0" applyNumberFormat="1" applyFont="1" applyBorder="1" applyAlignment="1">
      <alignment horizontal="center" vertical="center" wrapText="1"/>
    </xf>
    <xf numFmtId="0" fontId="16" fillId="0" borderId="44" xfId="0" applyNumberFormat="1" applyFont="1" applyBorder="1" applyAlignment="1">
      <alignment horizontal="center" vertical="center" wrapText="1"/>
    </xf>
    <xf numFmtId="0" fontId="16" fillId="0" borderId="45" xfId="0" applyNumberFormat="1" applyFont="1" applyBorder="1" applyAlignment="1">
      <alignment horizontal="center" vertical="center" wrapText="1"/>
    </xf>
    <xf numFmtId="0" fontId="16" fillId="0" borderId="46" xfId="0" applyNumberFormat="1" applyFont="1" applyBorder="1" applyAlignment="1">
      <alignment horizontal="center" vertical="center" wrapText="1"/>
    </xf>
    <xf numFmtId="0" fontId="16" fillId="0" borderId="47" xfId="0" applyNumberFormat="1" applyFont="1" applyBorder="1" applyAlignment="1">
      <alignment horizontal="center" vertical="center" wrapText="1"/>
    </xf>
    <xf numFmtId="0" fontId="16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9" fillId="0" borderId="52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 wrapText="1"/>
    </xf>
    <xf numFmtId="0" fontId="9" fillId="0" borderId="57" xfId="0" applyNumberFormat="1" applyFont="1" applyBorder="1" applyAlignment="1">
      <alignment horizontal="center" vertical="center" wrapText="1"/>
    </xf>
    <xf numFmtId="0" fontId="3" fillId="0" borderId="58" xfId="42" applyFont="1" applyBorder="1" applyAlignment="1" applyProtection="1">
      <alignment horizontal="center" vertical="center"/>
      <protection/>
    </xf>
    <xf numFmtId="0" fontId="3" fillId="0" borderId="5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5" fillId="33" borderId="32" xfId="42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0;&#1091;&#1073;&#1086;&#1082;%20&#1056;&#1086;&#1089;&#1089;&#1080;&#1080;%202013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самбо, среди мужчин.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/Октяборьский/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6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24" t="s">
        <v>44</v>
      </c>
      <c r="B1" s="124"/>
      <c r="C1" s="124"/>
      <c r="D1" s="124"/>
      <c r="E1" s="124"/>
      <c r="F1" s="124"/>
      <c r="G1" s="124"/>
    </row>
    <row r="2" spans="2:7" ht="22.5" customHeight="1" thickBot="1">
      <c r="B2" s="128" t="s">
        <v>46</v>
      </c>
      <c r="C2" s="128"/>
      <c r="D2" s="129" t="str">
        <f>HYPERLINK('[1]реквизиты'!$A$2)</f>
        <v>Кубок России по самбо, среди мужчин.</v>
      </c>
      <c r="E2" s="130"/>
      <c r="F2" s="130"/>
      <c r="G2" s="131"/>
    </row>
    <row r="3" spans="2:7" ht="15" customHeight="1">
      <c r="B3" s="100"/>
      <c r="C3" s="125" t="s">
        <v>175</v>
      </c>
      <c r="D3" s="125"/>
      <c r="F3" s="126" t="str">
        <f>HYPERLINK('пр.взв.'!D4)</f>
        <v>в.к. 74 кг.</v>
      </c>
      <c r="G3" s="127"/>
    </row>
    <row r="4" spans="1:7" ht="12.75">
      <c r="A4" s="120" t="s">
        <v>10</v>
      </c>
      <c r="B4" s="121" t="s">
        <v>5</v>
      </c>
      <c r="C4" s="122" t="s">
        <v>6</v>
      </c>
      <c r="D4" s="122" t="s">
        <v>7</v>
      </c>
      <c r="E4" s="122" t="s">
        <v>8</v>
      </c>
      <c r="F4" s="122" t="s">
        <v>11</v>
      </c>
      <c r="G4" s="122" t="s">
        <v>9</v>
      </c>
    </row>
    <row r="5" spans="1:7" ht="9.75" customHeight="1">
      <c r="A5" s="120"/>
      <c r="B5" s="121"/>
      <c r="C5" s="122"/>
      <c r="D5" s="122"/>
      <c r="E5" s="122"/>
      <c r="F5" s="122"/>
      <c r="G5" s="122"/>
    </row>
    <row r="6" spans="1:7" ht="11.25" customHeight="1">
      <c r="A6" s="123" t="s">
        <v>13</v>
      </c>
      <c r="B6" s="118">
        <v>11</v>
      </c>
      <c r="C6" s="114" t="str">
        <f>VLOOKUP(B6,'пр.взв.'!B5:G36,2,FALSE)</f>
        <v>ШАБУРОВ Александр Владимирович</v>
      </c>
      <c r="D6" s="112" t="str">
        <f>VLOOKUP(B6,'пр.взв.'!B5:G36,3,FALSE)</f>
        <v>20.05.1986, МСМК</v>
      </c>
      <c r="E6" s="112" t="str">
        <f>VLOOKUP(B6,'пр.взв.'!B5:G36,4,FALSE)</f>
        <v>УФО, Курганская</v>
      </c>
      <c r="F6" s="112">
        <f>VLOOKUP(B6,'пр.взв.'!B5:G36,5,FALSE)</f>
        <v>0</v>
      </c>
      <c r="G6" s="114" t="str">
        <f>VLOOKUP(B6,'пр.взв.'!B5:G36,6,FALSE)</f>
        <v>Евтодеев ВФ</v>
      </c>
    </row>
    <row r="7" spans="1:7" ht="11.25" customHeight="1">
      <c r="A7" s="123"/>
      <c r="B7" s="118"/>
      <c r="C7" s="115"/>
      <c r="D7" s="113"/>
      <c r="E7" s="113"/>
      <c r="F7" s="113"/>
      <c r="G7" s="115"/>
    </row>
    <row r="8" spans="1:7" ht="11.25" customHeight="1">
      <c r="A8" s="123" t="s">
        <v>14</v>
      </c>
      <c r="B8" s="118">
        <v>12</v>
      </c>
      <c r="C8" s="114" t="str">
        <f>VLOOKUP(B8,'пр.взв.'!B7:G70,2,FALSE)</f>
        <v>САЙФУТДИНОВ Юрий Наилович</v>
      </c>
      <c r="D8" s="112" t="str">
        <f>VLOOKUP(B8,'пр.взв.'!B7:G70,3,FALSE)</f>
        <v>22.07.1988, МС</v>
      </c>
      <c r="E8" s="112" t="str">
        <f>VLOOKUP(B8,'пр.взв.'!B7:G70,4,FALSE)</f>
        <v>ЮФО, Краснодарский, Новороссийск, ФК</v>
      </c>
      <c r="F8" s="112">
        <f>VLOOKUP(B8,'пр.взв.'!B7:G70,5,FALSE)</f>
        <v>0</v>
      </c>
      <c r="G8" s="114" t="str">
        <f>VLOOKUP(B8,'пр.взв.'!B7:G70,6,FALSE)</f>
        <v>Дученко ВФ, Гарькуша АВ</v>
      </c>
    </row>
    <row r="9" spans="1:7" ht="11.25" customHeight="1">
      <c r="A9" s="123"/>
      <c r="B9" s="118"/>
      <c r="C9" s="115"/>
      <c r="D9" s="113"/>
      <c r="E9" s="113"/>
      <c r="F9" s="113"/>
      <c r="G9" s="115"/>
    </row>
    <row r="10" spans="1:7" ht="11.25" customHeight="1">
      <c r="A10" s="123" t="s">
        <v>16</v>
      </c>
      <c r="B10" s="118">
        <v>30</v>
      </c>
      <c r="C10" s="114" t="str">
        <f>VLOOKUP(B10,'пр.взв.'!B7:G70,2,FALSE)</f>
        <v>ИВАНОВ Максим Константинович</v>
      </c>
      <c r="D10" s="112" t="str">
        <f>VLOOKUP(B10,'пр.взв.'!B7:G70,3,FALSE)</f>
        <v>21.02.1993, МСМК</v>
      </c>
      <c r="E10" s="112" t="str">
        <f>VLOOKUP(B10,'пр.взв.'!B7:G70,4,FALSE)</f>
        <v>ПФО, Чувашская, Чебоксары</v>
      </c>
      <c r="F10" s="112">
        <f>VLOOKUP(B10,'пр.взв.'!B7:G70,5,FALSE)</f>
        <v>0</v>
      </c>
      <c r="G10" s="114" t="str">
        <f>VLOOKUP(B10,'пр.взв.'!B7:G70,6,FALSE)</f>
        <v>Ильин ГА, Малов СА</v>
      </c>
    </row>
    <row r="11" spans="1:7" ht="11.25" customHeight="1">
      <c r="A11" s="123"/>
      <c r="B11" s="118"/>
      <c r="C11" s="115"/>
      <c r="D11" s="113"/>
      <c r="E11" s="113"/>
      <c r="F11" s="113"/>
      <c r="G11" s="115"/>
    </row>
    <row r="12" spans="1:7" ht="11.25" customHeight="1">
      <c r="A12" s="123" t="s">
        <v>16</v>
      </c>
      <c r="B12" s="118">
        <v>21</v>
      </c>
      <c r="C12" s="114" t="str">
        <f>VLOOKUP(B12,'пр.взв.'!B7:G70,2,FALSE)</f>
        <v>ОГАРЫШЕВ Алексей Сергеевич</v>
      </c>
      <c r="D12" s="112" t="str">
        <f>VLOOKUP(B12,'пр.взв.'!B7:G70,3,FALSE)</f>
        <v>06.03.1988, МС</v>
      </c>
      <c r="E12" s="112" t="str">
        <f>VLOOKUP(B12,'пр.взв.'!B7:G70,4,FALSE)</f>
        <v>ЦФО, Владимирская, Владимир, Д</v>
      </c>
      <c r="F12" s="112">
        <f>VLOOKUP(B12,'пр.взв.'!B7:G70,5,FALSE)</f>
        <v>0</v>
      </c>
      <c r="G12" s="114" t="str">
        <f>VLOOKUP(B12,'пр.взв.'!B7:G70,6,FALSE)</f>
        <v>Куприков АТ, Доронкин НИ</v>
      </c>
    </row>
    <row r="13" spans="1:7" ht="11.25" customHeight="1">
      <c r="A13" s="123"/>
      <c r="B13" s="118"/>
      <c r="C13" s="115"/>
      <c r="D13" s="113"/>
      <c r="E13" s="113"/>
      <c r="F13" s="113"/>
      <c r="G13" s="115"/>
    </row>
    <row r="14" spans="1:7" ht="11.25" customHeight="1">
      <c r="A14" s="119" t="s">
        <v>168</v>
      </c>
      <c r="B14" s="118">
        <v>5</v>
      </c>
      <c r="C14" s="114" t="str">
        <f>VLOOKUP(B14,'пр.взв.'!B7:G70,2,FALSE)</f>
        <v>МАЛИГОВ Лом-Али Лейчаевич </v>
      </c>
      <c r="D14" s="112" t="str">
        <f>VLOOKUP(B14,'пр.взв.'!B7:G70,3,FALSE)</f>
        <v>04.04.1993, МС</v>
      </c>
      <c r="E14" s="112" t="str">
        <f>VLOOKUP(B14,'пр.взв.'!B7:G70,4,FALSE)</f>
        <v>СКФО, Чеченская, Д</v>
      </c>
      <c r="F14" s="112">
        <f>VLOOKUP(B14,'пр.взв.'!B7:G70,5,FALSE)</f>
        <v>0</v>
      </c>
      <c r="G14" s="114" t="str">
        <f>VLOOKUP(B14,'пр.взв.'!B7:G70,6,FALSE)</f>
        <v>Абдулазиев ХС</v>
      </c>
    </row>
    <row r="15" spans="1:7" ht="11.25" customHeight="1">
      <c r="A15" s="119"/>
      <c r="B15" s="118"/>
      <c r="C15" s="115"/>
      <c r="D15" s="113"/>
      <c r="E15" s="113"/>
      <c r="F15" s="113"/>
      <c r="G15" s="115"/>
    </row>
    <row r="16" spans="1:7" ht="11.25" customHeight="1">
      <c r="A16" s="119" t="s">
        <v>168</v>
      </c>
      <c r="B16" s="118">
        <v>22</v>
      </c>
      <c r="C16" s="114" t="str">
        <f>VLOOKUP(B16,'пр.взв.'!B7:G70,2,FALSE)</f>
        <v>НАДЮКОВ Бислан Мосович</v>
      </c>
      <c r="D16" s="112" t="str">
        <f>VLOOKUP(B16,'пр.взв.'!B7:G70,3,FALSE)</f>
        <v>19.11.1991, МС</v>
      </c>
      <c r="E16" s="112" t="str">
        <f>VLOOKUP(B16,'пр.взв.'!B7:G70,4,FALSE)</f>
        <v>ЮФО, Адыгея</v>
      </c>
      <c r="F16" s="112">
        <f>VLOOKUP(B16,'пр.взв.'!B7:G70,5,FALSE)</f>
        <v>0</v>
      </c>
      <c r="G16" s="114" t="str">
        <f>VLOOKUP(B16,'пр.взв.'!B7:G70,6,FALSE)</f>
        <v>Хапай АЮ, Меретуков СМ</v>
      </c>
    </row>
    <row r="17" spans="1:7" ht="11.25" customHeight="1">
      <c r="A17" s="119"/>
      <c r="B17" s="118"/>
      <c r="C17" s="115"/>
      <c r="D17" s="113"/>
      <c r="E17" s="113"/>
      <c r="F17" s="113"/>
      <c r="G17" s="115"/>
    </row>
    <row r="18" spans="1:7" ht="11.25" customHeight="1">
      <c r="A18" s="119" t="s">
        <v>169</v>
      </c>
      <c r="B18" s="118">
        <v>15</v>
      </c>
      <c r="C18" s="114" t="str">
        <f>VLOOKUP(B18,'пр.взв.'!B7:G70,2,FALSE)</f>
        <v>СТАМКУЛОВ Ринат Сагынбекович</v>
      </c>
      <c r="D18" s="112" t="str">
        <f>VLOOKUP(B18,'пр.взв.'!B7:G70,3,FALSE)</f>
        <v>09.01.1990, МС</v>
      </c>
      <c r="E18" s="112" t="str">
        <f>VLOOKUP(B18,'пр.взв.'!B7:G70,4,FALSE)</f>
        <v>ЦФО, Рязанская, Пр</v>
      </c>
      <c r="F18" s="112" t="str">
        <f>VLOOKUP(B18,'пр.взв.'!B7:G70,5,FALSE)</f>
        <v>001590062</v>
      </c>
      <c r="G18" s="114" t="str">
        <f>VLOOKUP(B18,'пр.взв.'!B7:G70,6,FALSE)</f>
        <v>Фофанов КН, Кидрачев МН</v>
      </c>
    </row>
    <row r="19" spans="1:7" ht="11.25" customHeight="1">
      <c r="A19" s="119"/>
      <c r="B19" s="118"/>
      <c r="C19" s="115"/>
      <c r="D19" s="113"/>
      <c r="E19" s="113"/>
      <c r="F19" s="113"/>
      <c r="G19" s="115"/>
    </row>
    <row r="20" spans="1:7" ht="11.25" customHeight="1">
      <c r="A20" s="119" t="s">
        <v>169</v>
      </c>
      <c r="B20" s="118">
        <v>4</v>
      </c>
      <c r="C20" s="114" t="str">
        <f>VLOOKUP(B20,'пр.взв.'!B7:G70,2,FALSE)</f>
        <v>ШЕВЧУК Алексей Александрович</v>
      </c>
      <c r="D20" s="112" t="str">
        <f>VLOOKUP(B20,'пр.взв.'!B7:G70,3,FALSE)</f>
        <v>07.02.1994, МС</v>
      </c>
      <c r="E20" s="112" t="str">
        <f>VLOOKUP(B20,'пр.взв.'!B7:G70,4,FALSE)</f>
        <v>Москва, Д</v>
      </c>
      <c r="F20" s="112">
        <f>VLOOKUP(B20,'пр.взв.'!B7:G70,5,FALSE)</f>
        <v>0</v>
      </c>
      <c r="G20" s="114" t="str">
        <f>VLOOKUP(B20,'пр.взв.'!B7:G70,6,FALSE)</f>
        <v>Филимонов СН, Чернушевич ОВ</v>
      </c>
    </row>
    <row r="21" spans="1:7" ht="11.25" customHeight="1">
      <c r="A21" s="119"/>
      <c r="B21" s="118"/>
      <c r="C21" s="115"/>
      <c r="D21" s="113"/>
      <c r="E21" s="113"/>
      <c r="F21" s="113"/>
      <c r="G21" s="115"/>
    </row>
    <row r="22" spans="1:7" ht="11.25" customHeight="1">
      <c r="A22" s="119" t="s">
        <v>170</v>
      </c>
      <c r="B22" s="118">
        <v>1</v>
      </c>
      <c r="C22" s="114" t="str">
        <f>VLOOKUP(B22,'пр.взв.'!B7:G70,2,FALSE)</f>
        <v>МАРЧЕНКО Иван Николаевич</v>
      </c>
      <c r="D22" s="112" t="str">
        <f>VLOOKUP(B22,'пр.взв.'!B7:G70,3,FALSE)</f>
        <v>07.07.1983, МС</v>
      </c>
      <c r="E22" s="112" t="str">
        <f>VLOOKUP(B22,'пр.взв.'!B7:G70,4,FALSE)</f>
        <v>ЦФО, Тульская, Тула, Д</v>
      </c>
      <c r="F22" s="112">
        <f>VLOOKUP(B22,'пр.взв.'!B7:G70,5,FALSE)</f>
        <v>0</v>
      </c>
      <c r="G22" s="114" t="str">
        <f>VLOOKUP(B22,'пр.взв.'!B7:G70,6,FALSE)</f>
        <v>Самборский СВ, Двоеглазов ПВ</v>
      </c>
    </row>
    <row r="23" spans="1:7" ht="11.25" customHeight="1">
      <c r="A23" s="119"/>
      <c r="B23" s="118"/>
      <c r="C23" s="115"/>
      <c r="D23" s="113"/>
      <c r="E23" s="113"/>
      <c r="F23" s="113"/>
      <c r="G23" s="115"/>
    </row>
    <row r="24" spans="1:7" ht="11.25" customHeight="1">
      <c r="A24" s="119" t="s">
        <v>170</v>
      </c>
      <c r="B24" s="118">
        <v>27</v>
      </c>
      <c r="C24" s="114" t="str">
        <f>VLOOKUP(B24,'пр.взв.'!B7:G70,2,FALSE)</f>
        <v>ХЛОПОВ Роман Александрович</v>
      </c>
      <c r="D24" s="112" t="str">
        <f>VLOOKUP(B24,'пр.взв.'!B7:G70,3,FALSE)</f>
        <v>23.04.1985, МС</v>
      </c>
      <c r="E24" s="112" t="str">
        <f>VLOOKUP(B24,'пр.взв.'!B7:G70,4,FALSE)</f>
        <v>С.Петербург, Д</v>
      </c>
      <c r="F24" s="112">
        <f>VLOOKUP(B24,'пр.взв.'!B7:G70,5,FALSE)</f>
        <v>0</v>
      </c>
      <c r="G24" s="114" t="str">
        <f>VLOOKUP(B24,'пр.взв.'!B7:G70,6,FALSE)</f>
        <v>Зверев СА</v>
      </c>
    </row>
    <row r="25" spans="1:7" ht="11.25" customHeight="1">
      <c r="A25" s="119"/>
      <c r="B25" s="118"/>
      <c r="C25" s="115"/>
      <c r="D25" s="113"/>
      <c r="E25" s="113"/>
      <c r="F25" s="113"/>
      <c r="G25" s="115"/>
    </row>
    <row r="26" spans="1:7" ht="11.25" customHeight="1">
      <c r="A26" s="119" t="s">
        <v>170</v>
      </c>
      <c r="B26" s="118">
        <v>2</v>
      </c>
      <c r="C26" s="114" t="str">
        <f>VLOOKUP(B26,'пр.взв.'!B7:G70,2,FALSE)</f>
        <v>МИХАЛИН Владислав Игоревич</v>
      </c>
      <c r="D26" s="112" t="str">
        <f>VLOOKUP(B26,'пр.взв.'!B7:G70,3,FALSE)</f>
        <v>15.06.1989, МС</v>
      </c>
      <c r="E26" s="112" t="str">
        <f>VLOOKUP(B26,'пр.взв.'!B7:G70,4,FALSE)</f>
        <v>ЦФО, Брянская, Брянск, Д</v>
      </c>
      <c r="F26" s="112">
        <f>VLOOKUP(B26,'пр.взв.'!B7:G70,5,FALSE)</f>
        <v>0</v>
      </c>
      <c r="G26" s="114" t="str">
        <f>VLOOKUP(B26,'пр.взв.'!B7:G70,6,FALSE)</f>
        <v>Михалин ИВ</v>
      </c>
    </row>
    <row r="27" spans="1:7" ht="11.25" customHeight="1">
      <c r="A27" s="119"/>
      <c r="B27" s="118"/>
      <c r="C27" s="115"/>
      <c r="D27" s="113"/>
      <c r="E27" s="113"/>
      <c r="F27" s="113"/>
      <c r="G27" s="115"/>
    </row>
    <row r="28" spans="1:7" ht="11.25" customHeight="1">
      <c r="A28" s="119" t="s">
        <v>170</v>
      </c>
      <c r="B28" s="118">
        <v>24</v>
      </c>
      <c r="C28" s="114" t="str">
        <f>VLOOKUP(B28,'пр.взв.'!B7:G70,2,FALSE)</f>
        <v>САРАЙКИН Александр Вячеславович</v>
      </c>
      <c r="D28" s="112" t="str">
        <f>VLOOKUP(B28,'пр.взв.'!B7:G70,3,FALSE)</f>
        <v>03.07.1993, МС</v>
      </c>
      <c r="E28" s="112" t="str">
        <f>VLOOKUP(B28,'пр.взв.'!B7:G70,4,FALSE)</f>
        <v>ЦФО, Рязанская, Пр</v>
      </c>
      <c r="F28" s="112" t="str">
        <f>VLOOKUP(B28,'пр.взв.'!B7:G70,5,FALSE)</f>
        <v>016779062</v>
      </c>
      <c r="G28" s="114" t="str">
        <f>VLOOKUP(B28,'пр.взв.'!B7:G70,6,FALSE)</f>
        <v>Фофанов КН, Яковенко ДВ</v>
      </c>
    </row>
    <row r="29" spans="1:7" ht="11.25" customHeight="1">
      <c r="A29" s="119"/>
      <c r="B29" s="118"/>
      <c r="C29" s="115"/>
      <c r="D29" s="113"/>
      <c r="E29" s="113"/>
      <c r="F29" s="113"/>
      <c r="G29" s="115"/>
    </row>
    <row r="30" spans="1:7" ht="11.25" customHeight="1">
      <c r="A30" s="119" t="s">
        <v>172</v>
      </c>
      <c r="B30" s="118">
        <v>29</v>
      </c>
      <c r="C30" s="114" t="str">
        <f>VLOOKUP(B30,'пр.взв.'!B7:G70,2,FALSE)</f>
        <v>ЛЕБЕДЕВ Илья Александрович</v>
      </c>
      <c r="D30" s="112" t="str">
        <f>VLOOKUP(B30,'пр.взв.'!B7:G70,3,FALSE)</f>
        <v>08.09.1982, МСМК</v>
      </c>
      <c r="E30" s="112" t="str">
        <f>VLOOKUP(B30,'пр.взв.'!B7:G70,4,FALSE)</f>
        <v>УФО, Свердловская, В.Пышма, Д</v>
      </c>
      <c r="F30" s="112">
        <f>VLOOKUP(B30,'пр.взв.'!B7:G70,5,FALSE)</f>
        <v>0</v>
      </c>
      <c r="G30" s="114" t="str">
        <f>VLOOKUP(B30,'пр.взв.'!B7:G70,6,FALSE)</f>
        <v>Стенников ВГ, Мельников АН</v>
      </c>
    </row>
    <row r="31" spans="1:7" ht="11.25" customHeight="1">
      <c r="A31" s="119"/>
      <c r="B31" s="118"/>
      <c r="C31" s="115"/>
      <c r="D31" s="113"/>
      <c r="E31" s="113"/>
      <c r="F31" s="113"/>
      <c r="G31" s="115"/>
    </row>
    <row r="32" spans="1:7" ht="11.25" customHeight="1">
      <c r="A32" s="119" t="s">
        <v>172</v>
      </c>
      <c r="B32" s="118">
        <v>19</v>
      </c>
      <c r="C32" s="114" t="str">
        <f>VLOOKUP(B32,'пр.взв.'!B7:G70,2,FALSE)</f>
        <v>ГЛАДЫШЕВ Петр Алексеевич</v>
      </c>
      <c r="D32" s="112" t="str">
        <f>VLOOKUP(B32,'пр.взв.'!B7:G70,3,FALSE)</f>
        <v>03.02.1989, МС</v>
      </c>
      <c r="E32" s="112" t="str">
        <f>VLOOKUP(B32,'пр.взв.'!B7:G70,4,FALSE)</f>
        <v>Москва, Д</v>
      </c>
      <c r="F32" s="112" t="str">
        <f>VLOOKUP(B32,'пр.взв.'!B7:G70,5,FALSE)</f>
        <v>017005</v>
      </c>
      <c r="G32" s="114" t="str">
        <f>VLOOKUP(B32,'пр.взв.'!B7:G70,6,FALSE)</f>
        <v>Дроков АН, Коробейников МЮ</v>
      </c>
    </row>
    <row r="33" spans="1:7" ht="11.25" customHeight="1">
      <c r="A33" s="119"/>
      <c r="B33" s="118"/>
      <c r="C33" s="115"/>
      <c r="D33" s="113"/>
      <c r="E33" s="113"/>
      <c r="F33" s="113"/>
      <c r="G33" s="115"/>
    </row>
    <row r="34" spans="1:7" ht="11.25" customHeight="1">
      <c r="A34" s="119" t="s">
        <v>172</v>
      </c>
      <c r="B34" s="118">
        <v>14</v>
      </c>
      <c r="C34" s="114" t="str">
        <f>VLOOKUP(B34,'пр.взв.'!B7:G70,2,FALSE)</f>
        <v>СУХАНОВ Денис Николаевич</v>
      </c>
      <c r="D34" s="112" t="str">
        <f>VLOOKUP(B34,'пр.взв.'!B7:G70,3,FALSE)</f>
        <v>22.03.1991, МСМК</v>
      </c>
      <c r="E34" s="112" t="str">
        <f>VLOOKUP(B34,'пр.взв.'!B7:G70,4,FALSE)</f>
        <v>УФО, Курганская</v>
      </c>
      <c r="F34" s="112">
        <f>VLOOKUP(B34,'пр.взв.'!B7:G70,5,FALSE)</f>
        <v>0</v>
      </c>
      <c r="G34" s="114" t="str">
        <f>VLOOKUP(B34,'пр.взв.'!B7:G70,6,FALSE)</f>
        <v>Стенников МГ</v>
      </c>
    </row>
    <row r="35" spans="1:7" ht="11.25" customHeight="1">
      <c r="A35" s="119"/>
      <c r="B35" s="118"/>
      <c r="C35" s="115"/>
      <c r="D35" s="113"/>
      <c r="E35" s="113"/>
      <c r="F35" s="113"/>
      <c r="G35" s="115"/>
    </row>
    <row r="36" spans="1:7" ht="11.25" customHeight="1">
      <c r="A36" s="119" t="s">
        <v>172</v>
      </c>
      <c r="B36" s="118">
        <v>28</v>
      </c>
      <c r="C36" s="114" t="str">
        <f>VLOOKUP(B36,'пр.взв.'!B7:G70,2,FALSE)</f>
        <v>БАШКИРОВ Юрий Юрьевич</v>
      </c>
      <c r="D36" s="112" t="str">
        <f>VLOOKUP(B36,'пр.взв.'!B7:G70,3,FALSE)</f>
        <v>07.11.1992, КМС</v>
      </c>
      <c r="E36" s="112" t="str">
        <f>VLOOKUP(B36,'пр.взв.'!B7:G70,4,FALSE)</f>
        <v>ДВФО, Хабаровский, Комсомольск на Амуре, Д</v>
      </c>
      <c r="F36" s="112" t="str">
        <f>VLOOKUP(B36,'пр.взв.'!B7:G70,5,FALSE)</f>
        <v>007066027</v>
      </c>
      <c r="G36" s="114" t="str">
        <f>VLOOKUP(B36,'пр.взв.'!B7:G70,6,FALSE)</f>
        <v>Шилакин БВ</v>
      </c>
    </row>
    <row r="37" spans="1:7" ht="11.25" customHeight="1">
      <c r="A37" s="119"/>
      <c r="B37" s="118"/>
      <c r="C37" s="115"/>
      <c r="D37" s="113"/>
      <c r="E37" s="113"/>
      <c r="F37" s="113"/>
      <c r="G37" s="115"/>
    </row>
    <row r="38" spans="1:7" ht="11.25" customHeight="1">
      <c r="A38" s="119" t="s">
        <v>173</v>
      </c>
      <c r="B38" s="118">
        <v>10</v>
      </c>
      <c r="C38" s="114" t="str">
        <f>VLOOKUP(B38,'пр.взв.'!B7:G70,2,FALSE)</f>
        <v>КОЛЬВА Вячеслав Владимирович</v>
      </c>
      <c r="D38" s="112" t="str">
        <f>VLOOKUP(B38,'пр.взв.'!B7:G70,3,FALSE)</f>
        <v>03.12.1992, КМС</v>
      </c>
      <c r="E38" s="112" t="str">
        <f>VLOOKUP(B38,'пр.взв.'!B7:G70,4,FALSE)</f>
        <v>ЮФО, Краснодарский, Армавир, Д</v>
      </c>
      <c r="F38" s="112">
        <f>VLOOKUP(B38,'пр.взв.'!B7:G70,5,FALSE)</f>
        <v>0</v>
      </c>
      <c r="G38" s="114" t="str">
        <f>VLOOKUP(B38,'пр.взв.'!B7:G70,6,FALSE)</f>
        <v>Погосян ВГ</v>
      </c>
    </row>
    <row r="39" spans="1:7" ht="11.25" customHeight="1">
      <c r="A39" s="119"/>
      <c r="B39" s="118"/>
      <c r="C39" s="115"/>
      <c r="D39" s="113"/>
      <c r="E39" s="113"/>
      <c r="F39" s="113"/>
      <c r="G39" s="115"/>
    </row>
    <row r="40" spans="1:7" ht="11.25" customHeight="1">
      <c r="A40" s="119" t="s">
        <v>173</v>
      </c>
      <c r="B40" s="118">
        <v>16</v>
      </c>
      <c r="C40" s="114" t="str">
        <f>VLOOKUP(B40,'пр.взв.'!B7:G70,2,FALSE)</f>
        <v>ОНЕГОВ Никита Алексадрович</v>
      </c>
      <c r="D40" s="112" t="str">
        <f>VLOOKUP(B40,'пр.взв.'!B7:G70,3,FALSE)</f>
        <v>06.08.1988, МС</v>
      </c>
      <c r="E40" s="112" t="str">
        <f>VLOOKUP(B40,'пр.взв.'!B7:G70,4,FALSE)</f>
        <v>ЦФО, Владимирская, Владимир, Д</v>
      </c>
      <c r="F40" s="112">
        <f>VLOOKUP(B40,'пр.взв.'!B7:G70,5,FALSE)</f>
        <v>0</v>
      </c>
      <c r="G40" s="114" t="str">
        <f>VLOOKUP(B40,'пр.взв.'!B7:G70,6,FALSE)</f>
        <v>Доронкин НИ</v>
      </c>
    </row>
    <row r="41" spans="1:7" ht="11.25" customHeight="1">
      <c r="A41" s="119"/>
      <c r="B41" s="118"/>
      <c r="C41" s="115"/>
      <c r="D41" s="113"/>
      <c r="E41" s="113"/>
      <c r="F41" s="113"/>
      <c r="G41" s="115"/>
    </row>
    <row r="42" spans="1:7" ht="11.25" customHeight="1">
      <c r="A42" s="119" t="s">
        <v>173</v>
      </c>
      <c r="B42" s="118">
        <v>23</v>
      </c>
      <c r="C42" s="114" t="str">
        <f>VLOOKUP(B42,'пр.взв.'!B7:G70,2,FALSE)</f>
        <v>ШУКЮРОВ Вусал Фахраддин оглы</v>
      </c>
      <c r="D42" s="112" t="str">
        <f>VLOOKUP(B42,'пр.взв.'!B7:G70,3,FALSE)</f>
        <v>23.08.1993, МС</v>
      </c>
      <c r="E42" s="112" t="str">
        <f>VLOOKUP(B42,'пр.взв.'!B7:G70,4,FALSE)</f>
        <v>ДВФО, Хабаровский, Комсомольск на Амуре, ЮР</v>
      </c>
      <c r="F42" s="112">
        <f>VLOOKUP(B42,'пр.взв.'!B7:G70,5,FALSE)</f>
        <v>0</v>
      </c>
      <c r="G42" s="114" t="str">
        <f>VLOOKUP(B42,'пр.взв.'!B7:G70,6,FALSE)</f>
        <v>Федюнин ИС, Асаев МР</v>
      </c>
    </row>
    <row r="43" spans="1:7" ht="11.25" customHeight="1">
      <c r="A43" s="119"/>
      <c r="B43" s="118"/>
      <c r="C43" s="115"/>
      <c r="D43" s="113"/>
      <c r="E43" s="113"/>
      <c r="F43" s="113"/>
      <c r="G43" s="115"/>
    </row>
    <row r="44" spans="1:7" ht="11.25" customHeight="1">
      <c r="A44" s="119" t="s">
        <v>173</v>
      </c>
      <c r="B44" s="118">
        <v>25</v>
      </c>
      <c r="C44" s="114" t="str">
        <f>VLOOKUP(B44,'пр.взв.'!B7:G70,2,FALSE)</f>
        <v>ГАДЫРШИН Булат Айдарович</v>
      </c>
      <c r="D44" s="112" t="str">
        <f>VLOOKUP(B44,'пр.взв.'!B7:G70,3,FALSE)</f>
        <v>13.01.1992, МС</v>
      </c>
      <c r="E44" s="112" t="str">
        <f>VLOOKUP(B44,'пр.взв.'!B7:G70,4,FALSE)</f>
        <v>ПФО, Татарстан, "Россия"</v>
      </c>
      <c r="F44" s="112">
        <f>VLOOKUP(B44,'пр.взв.'!B7:G70,5,FALSE)</f>
        <v>0</v>
      </c>
      <c r="G44" s="114" t="str">
        <f>VLOOKUP(B44,'пр.взв.'!B7:G70,6,FALSE)</f>
        <v>Сагдиев АВ</v>
      </c>
    </row>
    <row r="45" spans="1:7" ht="11.25" customHeight="1">
      <c r="A45" s="119"/>
      <c r="B45" s="118"/>
      <c r="C45" s="115"/>
      <c r="D45" s="113"/>
      <c r="E45" s="113"/>
      <c r="F45" s="113"/>
      <c r="G45" s="115"/>
    </row>
    <row r="46" spans="1:7" ht="11.25" customHeight="1">
      <c r="A46" s="116" t="s">
        <v>174</v>
      </c>
      <c r="B46" s="118">
        <v>17</v>
      </c>
      <c r="C46" s="114" t="str">
        <f>VLOOKUP(B46,'пр.взв.'!B7:G70,2,FALSE)</f>
        <v>ОГАНЕЗОВ Владислав Михайлович</v>
      </c>
      <c r="D46" s="112" t="str">
        <f>VLOOKUP(B46,'пр.взв.'!B7:G70,3,FALSE)</f>
        <v>28.01.1994, МС</v>
      </c>
      <c r="E46" s="112" t="str">
        <f>VLOOKUP(B46,'пр.взв.'!B7:G70,4,FALSE)</f>
        <v>ЦФО, Рязанская, Пр</v>
      </c>
      <c r="F46" s="112">
        <f>VLOOKUP(B46,'пр.взв.'!B7:G70,5,FALSE)</f>
        <v>0</v>
      </c>
      <c r="G46" s="114" t="str">
        <f>VLOOKUP(B46,'пр.взв.'!B7:G70,6,FALSE)</f>
        <v>Фофанов КН</v>
      </c>
    </row>
    <row r="47" spans="1:7" ht="11.25" customHeight="1">
      <c r="A47" s="117"/>
      <c r="B47" s="118"/>
      <c r="C47" s="115"/>
      <c r="D47" s="113"/>
      <c r="E47" s="113"/>
      <c r="F47" s="113"/>
      <c r="G47" s="115"/>
    </row>
    <row r="48" spans="1:7" ht="11.25" customHeight="1">
      <c r="A48" s="116" t="s">
        <v>174</v>
      </c>
      <c r="B48" s="118">
        <v>9</v>
      </c>
      <c r="C48" s="114" t="str">
        <f>VLOOKUP(B48,'пр.взв.'!B7:G70,2,FALSE)</f>
        <v>ЧУПОВ Кирсан Александрович</v>
      </c>
      <c r="D48" s="112" t="str">
        <f>VLOOKUP(B48,'пр.взв.'!B7:G70,3,FALSE)</f>
        <v>12.04.1993, КМС</v>
      </c>
      <c r="E48" s="112" t="str">
        <f>VLOOKUP(B48,'пр.взв.'!B7:G70,4,FALSE)</f>
        <v>ЮФО, Адыгея</v>
      </c>
      <c r="F48" s="112">
        <f>VLOOKUP(B48,'пр.взв.'!B7:G70,5,FALSE)</f>
        <v>0</v>
      </c>
      <c r="G48" s="114" t="str">
        <f>VLOOKUP(B48,'пр.взв.'!B7:G70,6,FALSE)</f>
        <v>Хот Ю.</v>
      </c>
    </row>
    <row r="49" spans="1:7" ht="11.25" customHeight="1">
      <c r="A49" s="117"/>
      <c r="B49" s="118"/>
      <c r="C49" s="115"/>
      <c r="D49" s="113"/>
      <c r="E49" s="113"/>
      <c r="F49" s="113"/>
      <c r="G49" s="115"/>
    </row>
    <row r="50" spans="1:7" ht="11.25" customHeight="1">
      <c r="A50" s="116" t="s">
        <v>174</v>
      </c>
      <c r="B50" s="118">
        <v>13</v>
      </c>
      <c r="C50" s="114" t="str">
        <f>VLOOKUP(B50,'пр.взв.'!B7:G70,2,FALSE)</f>
        <v>ЗАЙЦЕВ Андрей Александрович</v>
      </c>
      <c r="D50" s="112" t="str">
        <f>VLOOKUP(B50,'пр.взв.'!B7:G70,3,FALSE)</f>
        <v>05.01.1987, МС</v>
      </c>
      <c r="E50" s="112" t="str">
        <f>VLOOKUP(B50,'пр.взв.'!B7:G70,4,FALSE)</f>
        <v>ЮФО, Краснодарский, Новороссийск, ФК</v>
      </c>
      <c r="F50" s="112">
        <f>VLOOKUP(B50,'пр.взв.'!B7:G70,5,FALSE)</f>
        <v>0</v>
      </c>
      <c r="G50" s="114" t="str">
        <f>VLOOKUP(B50,'пр.взв.'!B7:G70,6,FALSE)</f>
        <v>Дученко ВФ, Гарькуша АВ</v>
      </c>
    </row>
    <row r="51" spans="1:7" ht="11.25" customHeight="1">
      <c r="A51" s="117"/>
      <c r="B51" s="118"/>
      <c r="C51" s="115"/>
      <c r="D51" s="113"/>
      <c r="E51" s="113"/>
      <c r="F51" s="113"/>
      <c r="G51" s="115"/>
    </row>
    <row r="52" spans="1:7" ht="11.25" customHeight="1">
      <c r="A52" s="116" t="s">
        <v>174</v>
      </c>
      <c r="B52" s="118">
        <v>3</v>
      </c>
      <c r="C52" s="114" t="str">
        <f>VLOOKUP(B52,'пр.взв.'!B7:G70,2,FALSE)</f>
        <v>ХАШИЕВ Ислам Султанович</v>
      </c>
      <c r="D52" s="112" t="str">
        <f>VLOOKUP(B52,'пр.взв.'!B7:G70,3,FALSE)</f>
        <v>13.10.1993, МС</v>
      </c>
      <c r="E52" s="112" t="str">
        <f>VLOOKUP(B52,'пр.взв.'!B7:G70,4,FALSE)</f>
        <v>ПФО, Самарская, Самара</v>
      </c>
      <c r="F52" s="112">
        <f>VLOOKUP(B52,'пр.взв.'!B7:G70,5,FALSE)</f>
        <v>0</v>
      </c>
      <c r="G52" s="114" t="str">
        <f>VLOOKUP(B52,'пр.взв.'!B7:G70,6,FALSE)</f>
        <v>Киргизов ВВ, Коновалов АП</v>
      </c>
    </row>
    <row r="53" spans="1:7" ht="11.25" customHeight="1">
      <c r="A53" s="117"/>
      <c r="B53" s="118"/>
      <c r="C53" s="115"/>
      <c r="D53" s="113"/>
      <c r="E53" s="113"/>
      <c r="F53" s="113"/>
      <c r="G53" s="115"/>
    </row>
    <row r="54" spans="1:7" ht="11.25" customHeight="1">
      <c r="A54" s="116" t="s">
        <v>174</v>
      </c>
      <c r="B54" s="118">
        <v>7</v>
      </c>
      <c r="C54" s="114" t="str">
        <f>VLOOKUP(B54,'пр.взв.'!B7:G70,2,FALSE)</f>
        <v>АВАКЯН Геворг Алексанович</v>
      </c>
      <c r="D54" s="112" t="str">
        <f>VLOOKUP(B54,'пр.взв.'!B7:G70,3,FALSE)</f>
        <v>30.05.1994, КМС</v>
      </c>
      <c r="E54" s="112" t="str">
        <f>VLOOKUP(B54,'пр.взв.'!B7:G70,4,FALSE)</f>
        <v>ЮФО, Краснодарский, Сочи, Д</v>
      </c>
      <c r="F54" s="112">
        <f>VLOOKUP(B54,'пр.взв.'!B7:G70,5,FALSE)</f>
        <v>0</v>
      </c>
      <c r="G54" s="114" t="str">
        <f>VLOOKUP(B54,'пр.взв.'!B7:G70,6,FALSE)</f>
        <v>Антонян РА</v>
      </c>
    </row>
    <row r="55" spans="1:7" ht="11.25" customHeight="1">
      <c r="A55" s="117"/>
      <c r="B55" s="118"/>
      <c r="C55" s="115"/>
      <c r="D55" s="113"/>
      <c r="E55" s="113"/>
      <c r="F55" s="113"/>
      <c r="G55" s="115"/>
    </row>
    <row r="56" spans="1:7" ht="11.25" customHeight="1">
      <c r="A56" s="116" t="s">
        <v>174</v>
      </c>
      <c r="B56" s="118">
        <v>18</v>
      </c>
      <c r="C56" s="114" t="str">
        <f>VLOOKUP(B56,'пр.взв.'!B7:G70,2,FALSE)</f>
        <v>СЕДРАКЯН Сипан Нерсесович</v>
      </c>
      <c r="D56" s="112" t="str">
        <f>VLOOKUP(B56,'пр.взв.'!B7:G70,3,FALSE)</f>
        <v>28.11.1994, КМС</v>
      </c>
      <c r="E56" s="112" t="str">
        <f>VLOOKUP(B56,'пр.взв.'!B7:G70,4,FALSE)</f>
        <v>ЦФО, Рязанская, Пр</v>
      </c>
      <c r="F56" s="112" t="str">
        <f>VLOOKUP(B56,'пр.взв.'!B7:G70,5,FALSE)</f>
        <v>019190</v>
      </c>
      <c r="G56" s="114" t="str">
        <f>VLOOKUP(B56,'пр.взв.'!B7:G70,6,FALSE)</f>
        <v>Мальцев СА, Мальцева ИВ</v>
      </c>
    </row>
    <row r="57" spans="1:7" ht="11.25" customHeight="1">
      <c r="A57" s="117"/>
      <c r="B57" s="118"/>
      <c r="C57" s="115"/>
      <c r="D57" s="113"/>
      <c r="E57" s="113"/>
      <c r="F57" s="113"/>
      <c r="G57" s="115"/>
    </row>
    <row r="58" spans="1:7" ht="11.25" customHeight="1">
      <c r="A58" s="116" t="s">
        <v>174</v>
      </c>
      <c r="B58" s="118">
        <v>26</v>
      </c>
      <c r="C58" s="114" t="str">
        <f>VLOOKUP(B58,'пр.взв.'!B7:G70,2,FALSE)</f>
        <v>ВЕСЕЛОВ Иван Владимирович</v>
      </c>
      <c r="D58" s="112" t="str">
        <f>VLOOKUP(B58,'пр.взв.'!B7:G70,3,FALSE)</f>
        <v>18.04.1994, МС</v>
      </c>
      <c r="E58" s="112" t="str">
        <f>VLOOKUP(B58,'пр.взв.'!B7:G70,4,FALSE)</f>
        <v>ПФО, Нижегородская, Нижний, Д</v>
      </c>
      <c r="F58" s="112">
        <f>VLOOKUP(B58,'пр.взв.'!B7:G70,5,FALSE)</f>
        <v>0</v>
      </c>
      <c r="G58" s="114" t="str">
        <f>VLOOKUP(B58,'пр.взв.'!B7:G70,6,FALSE)</f>
        <v>Душкин АН, Пономарев НЛ</v>
      </c>
    </row>
    <row r="59" spans="1:7" ht="11.25" customHeight="1">
      <c r="A59" s="117"/>
      <c r="B59" s="118"/>
      <c r="C59" s="115"/>
      <c r="D59" s="113"/>
      <c r="E59" s="113"/>
      <c r="F59" s="113"/>
      <c r="G59" s="115"/>
    </row>
    <row r="60" spans="1:7" ht="11.25" customHeight="1">
      <c r="A60" s="116" t="s">
        <v>174</v>
      </c>
      <c r="B60" s="118">
        <v>6</v>
      </c>
      <c r="C60" s="114" t="str">
        <f>VLOOKUP(B60,'пр.взв.'!B7:G70,2,FALSE)</f>
        <v>НЕХОРОШКОВ Максим Вадимович</v>
      </c>
      <c r="D60" s="112" t="str">
        <f>VLOOKUP(B60,'пр.взв.'!B7:G70,3,FALSE)</f>
        <v>08.01.1987, МС</v>
      </c>
      <c r="E60" s="112" t="str">
        <f>VLOOKUP(B60,'пр.взв.'!B7:G70,4,FALSE)</f>
        <v>ЦФО, Владимирская, Ковров, Д</v>
      </c>
      <c r="F60" s="112">
        <f>VLOOKUP(B60,'пр.взв.'!B7:G70,5,FALSE)</f>
        <v>0</v>
      </c>
      <c r="G60" s="114" t="str">
        <f>VLOOKUP(B60,'пр.взв.'!B7:G70,6,FALSE)</f>
        <v>Сипач АН</v>
      </c>
    </row>
    <row r="61" spans="1:7" ht="11.25" customHeight="1">
      <c r="A61" s="117"/>
      <c r="B61" s="118"/>
      <c r="C61" s="115"/>
      <c r="D61" s="113"/>
      <c r="E61" s="113"/>
      <c r="F61" s="113"/>
      <c r="G61" s="115"/>
    </row>
    <row r="62" spans="1:7" ht="11.25" customHeight="1">
      <c r="A62" s="116" t="s">
        <v>174</v>
      </c>
      <c r="B62" s="118">
        <v>20</v>
      </c>
      <c r="C62" s="114" t="str">
        <f>VLOOKUP(B62,'пр.взв.'!B7:G70,2,FALSE)</f>
        <v>СУХОГУЗОВ Иван Сергевич</v>
      </c>
      <c r="D62" s="112" t="str">
        <f>VLOOKUP(B62,'пр.взв.'!B7:G70,3,FALSE)</f>
        <v>19.02.1992, МС</v>
      </c>
      <c r="E62" s="112" t="str">
        <f>VLOOKUP(B62,'пр.взв.'!B7:G70,4,FALSE)</f>
        <v>УФО, Свердловская, В.Пышма, Д</v>
      </c>
      <c r="F62" s="112">
        <f>VLOOKUP(B62,'пр.взв.'!B7:G70,5,FALSE)</f>
        <v>0</v>
      </c>
      <c r="G62" s="114" t="str">
        <f>VLOOKUP(B62,'пр.взв.'!B7:G70,6,FALSE)</f>
        <v>Стенников ВГ, Мельников АН</v>
      </c>
    </row>
    <row r="63" spans="1:7" ht="11.25" customHeight="1">
      <c r="A63" s="117"/>
      <c r="B63" s="118"/>
      <c r="C63" s="115"/>
      <c r="D63" s="113"/>
      <c r="E63" s="113"/>
      <c r="F63" s="113"/>
      <c r="G63" s="115"/>
    </row>
    <row r="64" spans="1:7" ht="11.25" customHeight="1">
      <c r="A64" s="116" t="s">
        <v>174</v>
      </c>
      <c r="B64" s="118">
        <v>8</v>
      </c>
      <c r="C64" s="114" t="str">
        <f>VLOOKUP(B64,'пр.взв.'!B7:G70,2,FALSE)</f>
        <v>ОРЛОВ Алексей Николаевич</v>
      </c>
      <c r="D64" s="112" t="str">
        <f>VLOOKUP(B64,'пр.взв.'!B7:G70,3,FALSE)</f>
        <v>11.12.1990, МС</v>
      </c>
      <c r="E64" s="112" t="str">
        <f>VLOOKUP(B64,'пр.взв.'!B7:G70,4,FALSE)</f>
        <v>ПФО, Пермский, Пермь, Д</v>
      </c>
      <c r="F64" s="112">
        <f>VLOOKUP(B64,'пр.взв.'!B7:G70,5,FALSE)</f>
        <v>0</v>
      </c>
      <c r="G64" s="114" t="str">
        <f>VLOOKUP(B64,'пр.взв.'!B7:G70,6,FALSE)</f>
        <v>Забалуев АИ</v>
      </c>
    </row>
    <row r="65" spans="1:7" ht="11.25" customHeight="1">
      <c r="A65" s="117"/>
      <c r="B65" s="118"/>
      <c r="C65" s="115"/>
      <c r="D65" s="113"/>
      <c r="E65" s="113"/>
      <c r="F65" s="113"/>
      <c r="G65" s="115"/>
    </row>
    <row r="66" spans="1:6" ht="24" customHeight="1">
      <c r="A66" s="90" t="str">
        <f>HYPERLINK('[1]реквизиты'!$A$6)</f>
        <v>Гл. судья, судья МК</v>
      </c>
      <c r="B66" s="11"/>
      <c r="C66" s="92"/>
      <c r="D66" s="99"/>
      <c r="E66" s="93" t="str">
        <f>HYPERLINK('[1]реквизиты'!$G$6)</f>
        <v>Залеев Р.Г.</v>
      </c>
      <c r="F66" s="94" t="str">
        <f>HYPERLINK('[1]реквизиты'!$G$7)</f>
        <v>/Октяборьский/</v>
      </c>
    </row>
    <row r="67" spans="1:7" ht="26.25" customHeight="1">
      <c r="A67" s="90" t="str">
        <f>HYPERLINK('[1]реквизиты'!$A$8)</f>
        <v>Гл. секретарь, судья РК</v>
      </c>
      <c r="B67" s="11"/>
      <c r="C67" s="92"/>
      <c r="D67" s="99"/>
      <c r="E67" s="93" t="str">
        <f>HYPERLINK('[1]реквизиты'!$G$8)</f>
        <v>Пчелов С.Г.</v>
      </c>
      <c r="F67" s="94" t="str">
        <f>HYPERLINK('[1]реквизиты'!$G$9)</f>
        <v>/Чебоксары/</v>
      </c>
      <c r="G67" s="11"/>
    </row>
    <row r="68" spans="1:7" ht="12.75">
      <c r="A68" s="11"/>
      <c r="B68" s="11"/>
      <c r="C68" s="11"/>
      <c r="D68" s="11"/>
      <c r="E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71" spans="1:5" ht="27.75" customHeight="1">
      <c r="A71" s="10"/>
      <c r="C71" s="12"/>
      <c r="D71" s="12"/>
      <c r="E71" s="12"/>
    </row>
    <row r="72" spans="1:5" ht="12.75">
      <c r="A72" s="10"/>
      <c r="B72" s="13"/>
      <c r="C72" s="13"/>
      <c r="D72" s="13"/>
      <c r="E72" s="13"/>
    </row>
    <row r="73" spans="1:6" ht="12.75">
      <c r="A73" s="10"/>
      <c r="B73" s="13"/>
      <c r="C73" s="13"/>
      <c r="D73" s="13"/>
      <c r="E73" s="13"/>
      <c r="F73" s="13"/>
    </row>
    <row r="74" spans="1:6" ht="12.75">
      <c r="A74" s="10"/>
      <c r="B74" s="13"/>
      <c r="C74" s="13"/>
      <c r="D74" s="13"/>
      <c r="E74" s="13"/>
      <c r="F74" s="13"/>
    </row>
    <row r="75" ht="12.75">
      <c r="A75" s="10"/>
    </row>
    <row r="76" ht="12.75">
      <c r="A76" s="10"/>
    </row>
  </sheetData>
  <sheetProtection/>
  <mergeCells count="222">
    <mergeCell ref="C3:D3"/>
    <mergeCell ref="F3:G3"/>
    <mergeCell ref="B2:C2"/>
    <mergeCell ref="D2:G2"/>
    <mergeCell ref="F22:F23"/>
    <mergeCell ref="E18:E19"/>
    <mergeCell ref="G18:G19"/>
    <mergeCell ref="C22:C23"/>
    <mergeCell ref="G20:G21"/>
    <mergeCell ref="E10:E1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F24:F25"/>
    <mergeCell ref="F26:F27"/>
    <mergeCell ref="F28:F29"/>
    <mergeCell ref="A18:A19"/>
    <mergeCell ref="B18:B19"/>
    <mergeCell ref="C18:C19"/>
    <mergeCell ref="D18:D19"/>
    <mergeCell ref="A24:A25"/>
    <mergeCell ref="B24:B25"/>
    <mergeCell ref="C24:C25"/>
    <mergeCell ref="D24:D25"/>
    <mergeCell ref="D22:D23"/>
    <mergeCell ref="A22:A23"/>
    <mergeCell ref="G22:G23"/>
    <mergeCell ref="E22:E23"/>
    <mergeCell ref="B22:B23"/>
    <mergeCell ref="A20:A21"/>
    <mergeCell ref="B20:B21"/>
    <mergeCell ref="C20:C21"/>
    <mergeCell ref="D20:D21"/>
    <mergeCell ref="F20:F21"/>
    <mergeCell ref="E20:E21"/>
    <mergeCell ref="A14:A15"/>
    <mergeCell ref="B14:B15"/>
    <mergeCell ref="A16:A17"/>
    <mergeCell ref="B16:B17"/>
    <mergeCell ref="C16:C17"/>
    <mergeCell ref="D16:D17"/>
    <mergeCell ref="C14:C15"/>
    <mergeCell ref="D14:D15"/>
    <mergeCell ref="G10:G11"/>
    <mergeCell ref="E12:E13"/>
    <mergeCell ref="G12:G13"/>
    <mergeCell ref="E16:E17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A6:A7"/>
    <mergeCell ref="B6:B7"/>
    <mergeCell ref="A8:A9"/>
    <mergeCell ref="B8:B9"/>
    <mergeCell ref="C8:C9"/>
    <mergeCell ref="D8:D9"/>
    <mergeCell ref="C6:C7"/>
    <mergeCell ref="D6:D7"/>
    <mergeCell ref="E6:E7"/>
    <mergeCell ref="G6:G7"/>
    <mergeCell ref="F4:F5"/>
    <mergeCell ref="F6:F7"/>
    <mergeCell ref="E8:E9"/>
    <mergeCell ref="G8:G9"/>
    <mergeCell ref="A4:A5"/>
    <mergeCell ref="B4:B5"/>
    <mergeCell ref="C4:C5"/>
    <mergeCell ref="D4:D5"/>
    <mergeCell ref="E4:E5"/>
    <mergeCell ref="G4:G5"/>
    <mergeCell ref="G30:G31"/>
    <mergeCell ref="G24:G25"/>
    <mergeCell ref="F32:F33"/>
    <mergeCell ref="G32:G33"/>
    <mergeCell ref="F8:F9"/>
    <mergeCell ref="F10:F11"/>
    <mergeCell ref="F16:F17"/>
    <mergeCell ref="F18:F19"/>
    <mergeCell ref="F12:F13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E58:E59"/>
    <mergeCell ref="A64:A65"/>
    <mergeCell ref="B64:B65"/>
    <mergeCell ref="C64:C65"/>
    <mergeCell ref="D64:D65"/>
    <mergeCell ref="A58:A59"/>
    <mergeCell ref="B58:B59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F60:F61"/>
    <mergeCell ref="F58:F59"/>
    <mergeCell ref="F52:F53"/>
    <mergeCell ref="G62:G63"/>
    <mergeCell ref="E64:E65"/>
    <mergeCell ref="F64:F65"/>
    <mergeCell ref="G64:G65"/>
    <mergeCell ref="E52:E53"/>
    <mergeCell ref="G60:G61"/>
    <mergeCell ref="E62:E63"/>
    <mergeCell ref="F62:F6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28" t="s">
        <v>43</v>
      </c>
      <c r="B1" s="128"/>
      <c r="C1" s="128"/>
      <c r="D1" s="128"/>
      <c r="E1" s="128"/>
      <c r="F1" s="128"/>
      <c r="G1" s="128"/>
    </row>
    <row r="2" spans="3:9" ht="27.75" customHeight="1" thickBot="1">
      <c r="C2" s="129" t="str">
        <f>HYPERLINK('[1]реквизиты'!$A$2)</f>
        <v>Кубок России по самбо, среди мужчин.</v>
      </c>
      <c r="D2" s="130"/>
      <c r="E2" s="130"/>
      <c r="F2" s="131"/>
      <c r="G2" s="81"/>
      <c r="H2" s="81"/>
      <c r="I2" s="81"/>
    </row>
    <row r="3" spans="1:7" ht="12.75" customHeight="1">
      <c r="A3" s="189" t="s">
        <v>175</v>
      </c>
      <c r="B3" s="145"/>
      <c r="C3" s="145"/>
      <c r="D3" s="145"/>
      <c r="E3" s="145"/>
      <c r="F3" s="145"/>
      <c r="G3" s="145"/>
    </row>
    <row r="4" spans="4:5" ht="12.75">
      <c r="D4" s="146" t="s">
        <v>162</v>
      </c>
      <c r="E4" s="146"/>
    </row>
    <row r="5" spans="1:7" ht="12.75" customHeight="1">
      <c r="A5" s="133" t="s">
        <v>4</v>
      </c>
      <c r="B5" s="133" t="s">
        <v>5</v>
      </c>
      <c r="C5" s="133" t="s">
        <v>6</v>
      </c>
      <c r="D5" s="133" t="s">
        <v>7</v>
      </c>
      <c r="E5" s="133" t="s">
        <v>8</v>
      </c>
      <c r="F5" s="133" t="s">
        <v>11</v>
      </c>
      <c r="G5" s="133" t="s">
        <v>9</v>
      </c>
    </row>
    <row r="6" spans="1:7" ht="12.75" customHeight="1">
      <c r="A6" s="134"/>
      <c r="B6" s="134"/>
      <c r="C6" s="134"/>
      <c r="D6" s="134"/>
      <c r="E6" s="134"/>
      <c r="F6" s="134"/>
      <c r="G6" s="134"/>
    </row>
    <row r="7" spans="1:7" ht="12.75" customHeight="1">
      <c r="A7" s="132" t="s">
        <v>13</v>
      </c>
      <c r="B7" s="138">
        <v>1</v>
      </c>
      <c r="C7" s="141" t="s">
        <v>151</v>
      </c>
      <c r="D7" s="143" t="s">
        <v>152</v>
      </c>
      <c r="E7" s="139" t="s">
        <v>153</v>
      </c>
      <c r="F7" s="135"/>
      <c r="G7" s="141" t="s">
        <v>154</v>
      </c>
    </row>
    <row r="8" spans="1:7" ht="15" customHeight="1">
      <c r="A8" s="132"/>
      <c r="B8" s="138"/>
      <c r="C8" s="142"/>
      <c r="D8" s="134"/>
      <c r="E8" s="140"/>
      <c r="F8" s="136"/>
      <c r="G8" s="142"/>
    </row>
    <row r="9" spans="1:7" ht="12.75" customHeight="1">
      <c r="A9" s="132" t="s">
        <v>14</v>
      </c>
      <c r="B9" s="138">
        <v>2</v>
      </c>
      <c r="C9" s="141" t="s">
        <v>143</v>
      </c>
      <c r="D9" s="143" t="s">
        <v>144</v>
      </c>
      <c r="E9" s="139" t="s">
        <v>145</v>
      </c>
      <c r="F9" s="135"/>
      <c r="G9" s="141" t="s">
        <v>146</v>
      </c>
    </row>
    <row r="10" spans="1:7" ht="15" customHeight="1">
      <c r="A10" s="132"/>
      <c r="B10" s="138"/>
      <c r="C10" s="142"/>
      <c r="D10" s="134"/>
      <c r="E10" s="140"/>
      <c r="F10" s="136"/>
      <c r="G10" s="142"/>
    </row>
    <row r="11" spans="1:7" ht="15" customHeight="1">
      <c r="A11" s="132" t="s">
        <v>16</v>
      </c>
      <c r="B11" s="138">
        <v>3</v>
      </c>
      <c r="C11" s="141" t="s">
        <v>131</v>
      </c>
      <c r="D11" s="143" t="s">
        <v>132</v>
      </c>
      <c r="E11" s="139" t="s">
        <v>133</v>
      </c>
      <c r="F11" s="135"/>
      <c r="G11" s="141" t="s">
        <v>134</v>
      </c>
    </row>
    <row r="12" spans="1:7" ht="15.75" customHeight="1">
      <c r="A12" s="132"/>
      <c r="B12" s="138"/>
      <c r="C12" s="142"/>
      <c r="D12" s="134"/>
      <c r="E12" s="140"/>
      <c r="F12" s="136"/>
      <c r="G12" s="142"/>
    </row>
    <row r="13" spans="1:7" ht="12.75" customHeight="1">
      <c r="A13" s="132" t="s">
        <v>18</v>
      </c>
      <c r="B13" s="138">
        <v>4</v>
      </c>
      <c r="C13" s="141" t="s">
        <v>88</v>
      </c>
      <c r="D13" s="143" t="s">
        <v>89</v>
      </c>
      <c r="E13" s="139" t="s">
        <v>85</v>
      </c>
      <c r="F13" s="135"/>
      <c r="G13" s="141" t="s">
        <v>90</v>
      </c>
    </row>
    <row r="14" spans="1:7" ht="15" customHeight="1">
      <c r="A14" s="132"/>
      <c r="B14" s="138"/>
      <c r="C14" s="142"/>
      <c r="D14" s="134"/>
      <c r="E14" s="140"/>
      <c r="F14" s="136"/>
      <c r="G14" s="142"/>
    </row>
    <row r="15" spans="1:7" ht="12.75" customHeight="1">
      <c r="A15" s="132" t="s">
        <v>20</v>
      </c>
      <c r="B15" s="138">
        <v>5</v>
      </c>
      <c r="C15" s="141" t="s">
        <v>63</v>
      </c>
      <c r="D15" s="143" t="s">
        <v>64</v>
      </c>
      <c r="E15" s="139" t="s">
        <v>65</v>
      </c>
      <c r="F15" s="135"/>
      <c r="G15" s="141" t="s">
        <v>66</v>
      </c>
    </row>
    <row r="16" spans="1:7" ht="15" customHeight="1">
      <c r="A16" s="132"/>
      <c r="B16" s="138"/>
      <c r="C16" s="142"/>
      <c r="D16" s="134"/>
      <c r="E16" s="140"/>
      <c r="F16" s="136"/>
      <c r="G16" s="142"/>
    </row>
    <row r="17" spans="1:7" ht="12.75" customHeight="1">
      <c r="A17" s="132" t="s">
        <v>22</v>
      </c>
      <c r="B17" s="138">
        <v>6</v>
      </c>
      <c r="C17" s="141" t="s">
        <v>147</v>
      </c>
      <c r="D17" s="143" t="s">
        <v>148</v>
      </c>
      <c r="E17" s="139" t="s">
        <v>149</v>
      </c>
      <c r="F17" s="135"/>
      <c r="G17" s="141" t="s">
        <v>150</v>
      </c>
    </row>
    <row r="18" spans="1:7" ht="15" customHeight="1">
      <c r="A18" s="132"/>
      <c r="B18" s="138"/>
      <c r="C18" s="142"/>
      <c r="D18" s="134"/>
      <c r="E18" s="140"/>
      <c r="F18" s="136"/>
      <c r="G18" s="142"/>
    </row>
    <row r="19" spans="1:7" ht="12.75" customHeight="1">
      <c r="A19" s="132" t="s">
        <v>23</v>
      </c>
      <c r="B19" s="138">
        <v>7</v>
      </c>
      <c r="C19" s="141" t="s">
        <v>135</v>
      </c>
      <c r="D19" s="143" t="s">
        <v>136</v>
      </c>
      <c r="E19" s="139" t="s">
        <v>137</v>
      </c>
      <c r="F19" s="135"/>
      <c r="G19" s="141" t="s">
        <v>138</v>
      </c>
    </row>
    <row r="20" spans="1:7" ht="15" customHeight="1">
      <c r="A20" s="132"/>
      <c r="B20" s="138"/>
      <c r="C20" s="142"/>
      <c r="D20" s="134"/>
      <c r="E20" s="140"/>
      <c r="F20" s="136"/>
      <c r="G20" s="142"/>
    </row>
    <row r="21" spans="1:7" ht="12.75" customHeight="1">
      <c r="A21" s="132" t="s">
        <v>24</v>
      </c>
      <c r="B21" s="138">
        <v>8</v>
      </c>
      <c r="C21" s="141" t="s">
        <v>127</v>
      </c>
      <c r="D21" s="143" t="s">
        <v>128</v>
      </c>
      <c r="E21" s="139" t="s">
        <v>129</v>
      </c>
      <c r="F21" s="135"/>
      <c r="G21" s="141" t="s">
        <v>130</v>
      </c>
    </row>
    <row r="22" spans="1:7" ht="15" customHeight="1">
      <c r="A22" s="132"/>
      <c r="B22" s="138"/>
      <c r="C22" s="142"/>
      <c r="D22" s="134"/>
      <c r="E22" s="140"/>
      <c r="F22" s="136"/>
      <c r="G22" s="142"/>
    </row>
    <row r="23" spans="1:7" ht="12.75" customHeight="1">
      <c r="A23" s="132" t="s">
        <v>25</v>
      </c>
      <c r="B23" s="138">
        <v>9</v>
      </c>
      <c r="C23" s="141" t="s">
        <v>120</v>
      </c>
      <c r="D23" s="143" t="s">
        <v>121</v>
      </c>
      <c r="E23" s="139" t="s">
        <v>118</v>
      </c>
      <c r="F23" s="135"/>
      <c r="G23" s="141" t="s">
        <v>122</v>
      </c>
    </row>
    <row r="24" spans="1:7" ht="15" customHeight="1">
      <c r="A24" s="132"/>
      <c r="B24" s="138"/>
      <c r="C24" s="142"/>
      <c r="D24" s="134"/>
      <c r="E24" s="140"/>
      <c r="F24" s="136"/>
      <c r="G24" s="142"/>
    </row>
    <row r="25" spans="1:7" ht="12.75" customHeight="1">
      <c r="A25" s="132" t="s">
        <v>26</v>
      </c>
      <c r="B25" s="138">
        <v>10</v>
      </c>
      <c r="C25" s="141" t="s">
        <v>48</v>
      </c>
      <c r="D25" s="143" t="s">
        <v>49</v>
      </c>
      <c r="E25" s="139" t="s">
        <v>50</v>
      </c>
      <c r="F25" s="135"/>
      <c r="G25" s="141" t="s">
        <v>51</v>
      </c>
    </row>
    <row r="26" spans="1:7" ht="15" customHeight="1">
      <c r="A26" s="132"/>
      <c r="B26" s="138"/>
      <c r="C26" s="142"/>
      <c r="D26" s="134"/>
      <c r="E26" s="140"/>
      <c r="F26" s="136"/>
      <c r="G26" s="142"/>
    </row>
    <row r="27" spans="1:7" ht="12.75" customHeight="1">
      <c r="A27" s="132" t="s">
        <v>27</v>
      </c>
      <c r="B27" s="138">
        <v>11</v>
      </c>
      <c r="C27" s="141" t="s">
        <v>60</v>
      </c>
      <c r="D27" s="143" t="s">
        <v>61</v>
      </c>
      <c r="E27" s="139" t="s">
        <v>58</v>
      </c>
      <c r="F27" s="135"/>
      <c r="G27" s="141" t="s">
        <v>62</v>
      </c>
    </row>
    <row r="28" spans="1:7" ht="15" customHeight="1">
      <c r="A28" s="132"/>
      <c r="B28" s="138"/>
      <c r="C28" s="142"/>
      <c r="D28" s="134"/>
      <c r="E28" s="140"/>
      <c r="F28" s="136"/>
      <c r="G28" s="142"/>
    </row>
    <row r="29" spans="1:7" ht="15.75" customHeight="1">
      <c r="A29" s="132" t="s">
        <v>28</v>
      </c>
      <c r="B29" s="138">
        <v>12</v>
      </c>
      <c r="C29" s="141" t="s">
        <v>95</v>
      </c>
      <c r="D29" s="133" t="s">
        <v>96</v>
      </c>
      <c r="E29" s="139" t="s">
        <v>93</v>
      </c>
      <c r="F29" s="135"/>
      <c r="G29" s="141" t="s">
        <v>94</v>
      </c>
    </row>
    <row r="30" spans="1:7" ht="15" customHeight="1">
      <c r="A30" s="132"/>
      <c r="B30" s="138"/>
      <c r="C30" s="142"/>
      <c r="D30" s="134"/>
      <c r="E30" s="140"/>
      <c r="F30" s="136"/>
      <c r="G30" s="142"/>
    </row>
    <row r="31" spans="1:7" ht="12.75" customHeight="1">
      <c r="A31" s="132" t="s">
        <v>29</v>
      </c>
      <c r="B31" s="138">
        <v>13</v>
      </c>
      <c r="C31" s="141" t="s">
        <v>91</v>
      </c>
      <c r="D31" s="143" t="s">
        <v>92</v>
      </c>
      <c r="E31" s="139" t="s">
        <v>93</v>
      </c>
      <c r="F31" s="135"/>
      <c r="G31" s="141" t="s">
        <v>94</v>
      </c>
    </row>
    <row r="32" spans="1:7" ht="15" customHeight="1">
      <c r="A32" s="132"/>
      <c r="B32" s="138"/>
      <c r="C32" s="142"/>
      <c r="D32" s="134"/>
      <c r="E32" s="140"/>
      <c r="F32" s="136"/>
      <c r="G32" s="142"/>
    </row>
    <row r="33" spans="1:7" ht="12.75" customHeight="1">
      <c r="A33" s="132" t="s">
        <v>30</v>
      </c>
      <c r="B33" s="138">
        <v>14</v>
      </c>
      <c r="C33" s="141" t="s">
        <v>56</v>
      </c>
      <c r="D33" s="133" t="s">
        <v>57</v>
      </c>
      <c r="E33" s="139" t="s">
        <v>58</v>
      </c>
      <c r="F33" s="135"/>
      <c r="G33" s="141" t="s">
        <v>59</v>
      </c>
    </row>
    <row r="34" spans="1:7" ht="15" customHeight="1">
      <c r="A34" s="132"/>
      <c r="B34" s="138"/>
      <c r="C34" s="142"/>
      <c r="D34" s="134"/>
      <c r="E34" s="140"/>
      <c r="F34" s="136"/>
      <c r="G34" s="144"/>
    </row>
    <row r="35" spans="1:7" ht="12.75" customHeight="1">
      <c r="A35" s="132" t="s">
        <v>31</v>
      </c>
      <c r="B35" s="138">
        <v>15</v>
      </c>
      <c r="C35" s="141" t="s">
        <v>75</v>
      </c>
      <c r="D35" s="143" t="s">
        <v>76</v>
      </c>
      <c r="E35" s="139" t="s">
        <v>73</v>
      </c>
      <c r="F35" s="135" t="s">
        <v>77</v>
      </c>
      <c r="G35" s="141" t="s">
        <v>78</v>
      </c>
    </row>
    <row r="36" spans="1:7" ht="15" customHeight="1">
      <c r="A36" s="132"/>
      <c r="B36" s="138"/>
      <c r="C36" s="142"/>
      <c r="D36" s="144"/>
      <c r="E36" s="140"/>
      <c r="F36" s="136"/>
      <c r="G36" s="144"/>
    </row>
    <row r="37" spans="1:7" ht="15.75" customHeight="1">
      <c r="A37" s="132" t="s">
        <v>32</v>
      </c>
      <c r="B37" s="138">
        <v>16</v>
      </c>
      <c r="C37" s="141" t="s">
        <v>159</v>
      </c>
      <c r="D37" s="143" t="s">
        <v>160</v>
      </c>
      <c r="E37" s="139" t="s">
        <v>157</v>
      </c>
      <c r="F37" s="135"/>
      <c r="G37" s="141" t="s">
        <v>161</v>
      </c>
    </row>
    <row r="38" spans="1:7" ht="12.75" customHeight="1">
      <c r="A38" s="132"/>
      <c r="B38" s="138"/>
      <c r="C38" s="142"/>
      <c r="D38" s="134"/>
      <c r="E38" s="140"/>
      <c r="F38" s="136"/>
      <c r="G38" s="142"/>
    </row>
    <row r="39" spans="1:7" ht="12.75" customHeight="1">
      <c r="A39" s="132" t="s">
        <v>33</v>
      </c>
      <c r="B39" s="138">
        <v>17</v>
      </c>
      <c r="C39" s="141" t="s">
        <v>71</v>
      </c>
      <c r="D39" s="133" t="s">
        <v>72</v>
      </c>
      <c r="E39" s="139" t="s">
        <v>73</v>
      </c>
      <c r="F39" s="135"/>
      <c r="G39" s="141" t="s">
        <v>74</v>
      </c>
    </row>
    <row r="40" spans="1:7" ht="12.75" customHeight="1">
      <c r="A40" s="132"/>
      <c r="B40" s="138"/>
      <c r="C40" s="142"/>
      <c r="D40" s="134"/>
      <c r="E40" s="140"/>
      <c r="F40" s="136"/>
      <c r="G40" s="144"/>
    </row>
    <row r="41" spans="1:7" ht="12.75" customHeight="1">
      <c r="A41" s="132" t="s">
        <v>34</v>
      </c>
      <c r="B41" s="138">
        <v>18</v>
      </c>
      <c r="C41" s="141" t="s">
        <v>139</v>
      </c>
      <c r="D41" s="143" t="s">
        <v>140</v>
      </c>
      <c r="E41" s="139" t="s">
        <v>73</v>
      </c>
      <c r="F41" s="135" t="s">
        <v>141</v>
      </c>
      <c r="G41" s="141" t="s">
        <v>142</v>
      </c>
    </row>
    <row r="42" spans="1:7" ht="12.75" customHeight="1">
      <c r="A42" s="132"/>
      <c r="B42" s="138"/>
      <c r="C42" s="142"/>
      <c r="D42" s="134"/>
      <c r="E42" s="140"/>
      <c r="F42" s="136"/>
      <c r="G42" s="142"/>
    </row>
    <row r="43" spans="1:7" ht="12.75" customHeight="1">
      <c r="A43" s="132" t="s">
        <v>163</v>
      </c>
      <c r="B43" s="138">
        <v>19</v>
      </c>
      <c r="C43" s="141" t="s">
        <v>83</v>
      </c>
      <c r="D43" s="143" t="s">
        <v>84</v>
      </c>
      <c r="E43" s="139" t="s">
        <v>85</v>
      </c>
      <c r="F43" s="135" t="s">
        <v>86</v>
      </c>
      <c r="G43" s="141" t="s">
        <v>87</v>
      </c>
    </row>
    <row r="44" spans="1:7" ht="12.75" customHeight="1">
      <c r="A44" s="132"/>
      <c r="B44" s="138"/>
      <c r="C44" s="142"/>
      <c r="D44" s="134"/>
      <c r="E44" s="140"/>
      <c r="F44" s="136"/>
      <c r="G44" s="142"/>
    </row>
    <row r="45" spans="1:7" ht="12.75" customHeight="1">
      <c r="A45" s="132" t="s">
        <v>35</v>
      </c>
      <c r="B45" s="138">
        <v>20</v>
      </c>
      <c r="C45" s="141" t="s">
        <v>97</v>
      </c>
      <c r="D45" s="143" t="s">
        <v>98</v>
      </c>
      <c r="E45" s="139" t="s">
        <v>99</v>
      </c>
      <c r="F45" s="135"/>
      <c r="G45" s="141" t="s">
        <v>100</v>
      </c>
    </row>
    <row r="46" spans="1:7" ht="12.75" customHeight="1">
      <c r="A46" s="132"/>
      <c r="B46" s="138"/>
      <c r="C46" s="142"/>
      <c r="D46" s="134"/>
      <c r="E46" s="140"/>
      <c r="F46" s="136"/>
      <c r="G46" s="142"/>
    </row>
    <row r="47" spans="1:7" ht="12.75" customHeight="1">
      <c r="A47" s="132" t="s">
        <v>15</v>
      </c>
      <c r="B47" s="138">
        <v>21</v>
      </c>
      <c r="C47" s="141" t="s">
        <v>155</v>
      </c>
      <c r="D47" s="143" t="s">
        <v>156</v>
      </c>
      <c r="E47" s="139" t="s">
        <v>157</v>
      </c>
      <c r="F47" s="135"/>
      <c r="G47" s="141" t="s">
        <v>158</v>
      </c>
    </row>
    <row r="48" spans="1:7" ht="12.75" customHeight="1">
      <c r="A48" s="132"/>
      <c r="B48" s="138"/>
      <c r="C48" s="142"/>
      <c r="D48" s="134"/>
      <c r="E48" s="140"/>
      <c r="F48" s="136"/>
      <c r="G48" s="142"/>
    </row>
    <row r="49" spans="1:7" ht="12.75" customHeight="1">
      <c r="A49" s="132" t="s">
        <v>36</v>
      </c>
      <c r="B49" s="138">
        <v>22</v>
      </c>
      <c r="C49" s="141" t="s">
        <v>116</v>
      </c>
      <c r="D49" s="143" t="s">
        <v>117</v>
      </c>
      <c r="E49" s="139" t="s">
        <v>118</v>
      </c>
      <c r="F49" s="135"/>
      <c r="G49" s="141" t="s">
        <v>119</v>
      </c>
    </row>
    <row r="50" spans="1:7" ht="12.75" customHeight="1">
      <c r="A50" s="132"/>
      <c r="B50" s="138"/>
      <c r="C50" s="142"/>
      <c r="D50" s="134"/>
      <c r="E50" s="140"/>
      <c r="F50" s="136"/>
      <c r="G50" s="142"/>
    </row>
    <row r="51" spans="1:7" ht="12.75" customHeight="1">
      <c r="A51" s="132" t="s">
        <v>37</v>
      </c>
      <c r="B51" s="138">
        <v>23</v>
      </c>
      <c r="C51" s="141" t="s">
        <v>107</v>
      </c>
      <c r="D51" s="143" t="s">
        <v>108</v>
      </c>
      <c r="E51" s="139" t="s">
        <v>109</v>
      </c>
      <c r="F51" s="135"/>
      <c r="G51" s="141" t="s">
        <v>110</v>
      </c>
    </row>
    <row r="52" spans="1:7" ht="12.75" customHeight="1">
      <c r="A52" s="132"/>
      <c r="B52" s="138"/>
      <c r="C52" s="142"/>
      <c r="D52" s="134"/>
      <c r="E52" s="140"/>
      <c r="F52" s="136"/>
      <c r="G52" s="142"/>
    </row>
    <row r="53" spans="1:7" ht="12.75" customHeight="1">
      <c r="A53" s="132" t="s">
        <v>38</v>
      </c>
      <c r="B53" s="138">
        <v>24</v>
      </c>
      <c r="C53" s="141" t="s">
        <v>79</v>
      </c>
      <c r="D53" s="143" t="s">
        <v>80</v>
      </c>
      <c r="E53" s="139" t="s">
        <v>73</v>
      </c>
      <c r="F53" s="135" t="s">
        <v>81</v>
      </c>
      <c r="G53" s="141" t="s">
        <v>82</v>
      </c>
    </row>
    <row r="54" spans="1:7" ht="12.75" customHeight="1">
      <c r="A54" s="132"/>
      <c r="B54" s="138"/>
      <c r="C54" s="142"/>
      <c r="D54" s="134"/>
      <c r="E54" s="140"/>
      <c r="F54" s="136"/>
      <c r="G54" s="142"/>
    </row>
    <row r="55" spans="1:7" ht="12.75" customHeight="1">
      <c r="A55" s="132" t="s">
        <v>17</v>
      </c>
      <c r="B55" s="138">
        <v>25</v>
      </c>
      <c r="C55" s="141" t="s">
        <v>67</v>
      </c>
      <c r="D55" s="133" t="s">
        <v>68</v>
      </c>
      <c r="E55" s="139" t="s">
        <v>69</v>
      </c>
      <c r="F55" s="135"/>
      <c r="G55" s="141" t="s">
        <v>70</v>
      </c>
    </row>
    <row r="56" spans="1:7" ht="12.75" customHeight="1">
      <c r="A56" s="132"/>
      <c r="B56" s="138"/>
      <c r="C56" s="142"/>
      <c r="D56" s="134"/>
      <c r="E56" s="140"/>
      <c r="F56" s="136"/>
      <c r="G56" s="142"/>
    </row>
    <row r="57" spans="1:7" ht="12.75" customHeight="1">
      <c r="A57" s="132" t="s">
        <v>164</v>
      </c>
      <c r="B57" s="138">
        <v>26</v>
      </c>
      <c r="C57" s="141" t="s">
        <v>103</v>
      </c>
      <c r="D57" s="143" t="s">
        <v>104</v>
      </c>
      <c r="E57" s="139" t="s">
        <v>105</v>
      </c>
      <c r="F57" s="135"/>
      <c r="G57" s="141" t="s">
        <v>106</v>
      </c>
    </row>
    <row r="58" spans="1:7" ht="12.75" customHeight="1">
      <c r="A58" s="132"/>
      <c r="B58" s="138"/>
      <c r="C58" s="142"/>
      <c r="D58" s="134"/>
      <c r="E58" s="140"/>
      <c r="F58" s="136"/>
      <c r="G58" s="142"/>
    </row>
    <row r="59" spans="1:7" ht="12.75" customHeight="1">
      <c r="A59" s="132" t="s">
        <v>19</v>
      </c>
      <c r="B59" s="138">
        <v>27</v>
      </c>
      <c r="C59" s="141" t="s">
        <v>123</v>
      </c>
      <c r="D59" s="143" t="s">
        <v>124</v>
      </c>
      <c r="E59" s="139" t="s">
        <v>125</v>
      </c>
      <c r="F59" s="135"/>
      <c r="G59" s="141" t="s">
        <v>126</v>
      </c>
    </row>
    <row r="60" spans="1:7" ht="12.75" customHeight="1">
      <c r="A60" s="132"/>
      <c r="B60" s="138"/>
      <c r="C60" s="142"/>
      <c r="D60" s="134"/>
      <c r="E60" s="140"/>
      <c r="F60" s="136"/>
      <c r="G60" s="142"/>
    </row>
    <row r="61" spans="1:7" ht="12.75" customHeight="1">
      <c r="A61" s="132" t="s">
        <v>21</v>
      </c>
      <c r="B61" s="138">
        <v>28</v>
      </c>
      <c r="C61" s="141" t="s">
        <v>111</v>
      </c>
      <c r="D61" s="143" t="s">
        <v>112</v>
      </c>
      <c r="E61" s="139" t="s">
        <v>113</v>
      </c>
      <c r="F61" s="135" t="s">
        <v>114</v>
      </c>
      <c r="G61" s="141" t="s">
        <v>115</v>
      </c>
    </row>
    <row r="62" spans="1:7" ht="12.75" customHeight="1">
      <c r="A62" s="132"/>
      <c r="B62" s="138"/>
      <c r="C62" s="142"/>
      <c r="D62" s="134"/>
      <c r="E62" s="140"/>
      <c r="F62" s="136"/>
      <c r="G62" s="142"/>
    </row>
    <row r="63" spans="1:7" ht="12.75" customHeight="1">
      <c r="A63" s="132" t="s">
        <v>39</v>
      </c>
      <c r="B63" s="138">
        <v>29</v>
      </c>
      <c r="C63" s="141" t="s">
        <v>101</v>
      </c>
      <c r="D63" s="143" t="s">
        <v>102</v>
      </c>
      <c r="E63" s="139" t="s">
        <v>99</v>
      </c>
      <c r="F63" s="135"/>
      <c r="G63" s="141" t="s">
        <v>100</v>
      </c>
    </row>
    <row r="64" spans="1:7" ht="12.75" customHeight="1">
      <c r="A64" s="132"/>
      <c r="B64" s="138"/>
      <c r="C64" s="142"/>
      <c r="D64" s="134"/>
      <c r="E64" s="140"/>
      <c r="F64" s="136"/>
      <c r="G64" s="142"/>
    </row>
    <row r="65" spans="1:7" ht="12.75" customHeight="1">
      <c r="A65" s="132" t="s">
        <v>40</v>
      </c>
      <c r="B65" s="138">
        <v>30</v>
      </c>
      <c r="C65" s="141" t="s">
        <v>52</v>
      </c>
      <c r="D65" s="133" t="s">
        <v>53</v>
      </c>
      <c r="E65" s="139" t="s">
        <v>54</v>
      </c>
      <c r="F65" s="135"/>
      <c r="G65" s="141" t="s">
        <v>55</v>
      </c>
    </row>
    <row r="66" spans="1:7" ht="12.75" customHeight="1">
      <c r="A66" s="132"/>
      <c r="B66" s="138"/>
      <c r="C66" s="142"/>
      <c r="D66" s="134"/>
      <c r="E66" s="140"/>
      <c r="F66" s="136"/>
      <c r="G66" s="142"/>
    </row>
    <row r="67" spans="1:7" ht="12.75">
      <c r="A67" s="132" t="s">
        <v>41</v>
      </c>
      <c r="B67" s="138"/>
      <c r="C67" s="141"/>
      <c r="D67" s="143"/>
      <c r="E67" s="139"/>
      <c r="F67" s="135"/>
      <c r="G67" s="141"/>
    </row>
    <row r="68" spans="1:7" ht="12.75">
      <c r="A68" s="132"/>
      <c r="B68" s="138"/>
      <c r="C68" s="142"/>
      <c r="D68" s="147"/>
      <c r="E68" s="140"/>
      <c r="F68" s="136"/>
      <c r="G68" s="142"/>
    </row>
    <row r="69" spans="1:7" ht="12.75">
      <c r="A69" s="137" t="s">
        <v>42</v>
      </c>
      <c r="B69" s="138"/>
      <c r="C69" s="141"/>
      <c r="D69" s="143"/>
      <c r="E69" s="139"/>
      <c r="F69" s="135"/>
      <c r="G69" s="141"/>
    </row>
    <row r="70" spans="1:7" ht="12.75">
      <c r="A70" s="137"/>
      <c r="B70" s="138"/>
      <c r="C70" s="142"/>
      <c r="D70" s="147"/>
      <c r="E70" s="140"/>
      <c r="F70" s="136"/>
      <c r="G70" s="142"/>
    </row>
  </sheetData>
  <sheetProtection/>
  <mergeCells count="235"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B25:B26"/>
    <mergeCell ref="A19:A20"/>
    <mergeCell ref="B19:B20"/>
    <mergeCell ref="A21:A22"/>
    <mergeCell ref="B21:B22"/>
    <mergeCell ref="E19:E20"/>
    <mergeCell ref="G19:G20"/>
    <mergeCell ref="C19:C20"/>
    <mergeCell ref="D19:D20"/>
    <mergeCell ref="E21:E22"/>
    <mergeCell ref="G21:G22"/>
    <mergeCell ref="D17:D18"/>
    <mergeCell ref="A15:A16"/>
    <mergeCell ref="B15:B16"/>
    <mergeCell ref="C15:C16"/>
    <mergeCell ref="D15:D16"/>
    <mergeCell ref="A17:A18"/>
    <mergeCell ref="B17:B18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F63:F64"/>
    <mergeCell ref="F65:F66"/>
    <mergeCell ref="G63:G64"/>
    <mergeCell ref="A63:A64"/>
    <mergeCell ref="B63:B64"/>
    <mergeCell ref="E63:E64"/>
    <mergeCell ref="C63:C64"/>
    <mergeCell ref="D63:D64"/>
    <mergeCell ref="E67:E68"/>
    <mergeCell ref="A65:A66"/>
    <mergeCell ref="B65:B66"/>
    <mergeCell ref="C65:C66"/>
    <mergeCell ref="G67:G68"/>
    <mergeCell ref="E65:E66"/>
    <mergeCell ref="G65:G6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42187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8.7109375" style="0" customWidth="1"/>
    <col min="23" max="23" width="7.7109375" style="0" customWidth="1"/>
    <col min="24" max="24" width="4.7109375" style="0" customWidth="1"/>
  </cols>
  <sheetData>
    <row r="1" spans="1:24" ht="18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ht="13.5" customHeight="1" thickBot="1">
      <c r="A2" s="128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4:19" ht="27.75" customHeight="1" thickBot="1">
      <c r="D3" s="101"/>
      <c r="E3" s="101"/>
      <c r="F3" s="183" t="str">
        <f>HYPERLINK('[1]реквизиты'!$A$2)</f>
        <v>Кубок России по самбо, среди мужчин.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</row>
    <row r="4" spans="1:23" ht="15" customHeight="1" thickBot="1">
      <c r="A4" s="82"/>
      <c r="B4" s="82"/>
      <c r="F4" s="188" t="s">
        <v>175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03"/>
      <c r="U4" s="103"/>
      <c r="V4" s="179" t="str">
        <f>HYPERLINK('пр.взв.'!D4)</f>
        <v>в.к. 74 кг.</v>
      </c>
      <c r="W4" s="180"/>
    </row>
    <row r="5" spans="1:24" ht="14.25" customHeight="1" thickBot="1">
      <c r="A5" s="127" t="s">
        <v>0</v>
      </c>
      <c r="H5" s="50"/>
      <c r="I5" s="127" t="s">
        <v>2</v>
      </c>
      <c r="J5" s="107"/>
      <c r="K5" s="4">
        <v>5</v>
      </c>
      <c r="L5" s="107"/>
      <c r="M5" s="107"/>
      <c r="N5" s="107"/>
      <c r="O5" s="107"/>
      <c r="P5" s="154" t="str">
        <f>VLOOKUP(O6,'пр.взв.'!B7:E70,2,FALSE)</f>
        <v>ИВАНОВ Максим Константинович</v>
      </c>
      <c r="Q5" s="155"/>
      <c r="R5" s="155"/>
      <c r="S5" s="156"/>
      <c r="V5" s="181"/>
      <c r="W5" s="182"/>
      <c r="X5" s="127" t="s">
        <v>1</v>
      </c>
    </row>
    <row r="6" spans="1:26" ht="14.25" customHeight="1" thickBot="1">
      <c r="A6" s="186"/>
      <c r="B6" s="61"/>
      <c r="E6" s="10"/>
      <c r="F6" s="10"/>
      <c r="G6" s="10"/>
      <c r="H6" s="10"/>
      <c r="I6" s="127"/>
      <c r="J6" s="104"/>
      <c r="K6" s="75"/>
      <c r="L6" s="54">
        <v>5</v>
      </c>
      <c r="M6" s="104"/>
      <c r="N6" s="108"/>
      <c r="O6" s="109">
        <v>30</v>
      </c>
      <c r="P6" s="157"/>
      <c r="Q6" s="158"/>
      <c r="R6" s="158"/>
      <c r="S6" s="159"/>
      <c r="X6" s="186"/>
      <c r="Z6" s="14"/>
    </row>
    <row r="7" spans="1:24" ht="12.75" customHeight="1" thickBot="1">
      <c r="A7" s="169">
        <v>1</v>
      </c>
      <c r="B7" s="148" t="str">
        <f>VLOOKUP(A7,'пр.взв.'!B7:C70,2,FALSE)</f>
        <v>МАРЧЕНКО Иван Николаевич</v>
      </c>
      <c r="C7" s="148" t="str">
        <f>VLOOKUP(A7,'пр.взв.'!B7:G70,3,FALSE)</f>
        <v>07.07.1983, МС</v>
      </c>
      <c r="D7" s="148" t="str">
        <f>VLOOKUP(A7,'пр.взв.'!B7:G70,4,FALSE)</f>
        <v>ЦФО, Тульская, Тула, Д</v>
      </c>
      <c r="E7" s="10"/>
      <c r="F7" s="10"/>
      <c r="G7" s="20"/>
      <c r="I7" s="56"/>
      <c r="J7" s="104"/>
      <c r="K7" s="5">
        <v>29</v>
      </c>
      <c r="L7" s="75" t="s">
        <v>167</v>
      </c>
      <c r="M7" s="54">
        <v>5</v>
      </c>
      <c r="N7" s="73"/>
      <c r="O7" s="74"/>
      <c r="P7" s="25"/>
      <c r="Q7" s="28" t="s">
        <v>12</v>
      </c>
      <c r="R7" s="10"/>
      <c r="S7" s="10"/>
      <c r="T7" s="10"/>
      <c r="U7" s="148" t="str">
        <f>VLOOKUP(X7,'пр.взв.'!B7:G70,2,FALSE)</f>
        <v>МИХАЛИН Владислав Игоревич</v>
      </c>
      <c r="V7" s="148" t="str">
        <f>VLOOKUP(X7,'пр.взв.'!B7:G70,3,FALSE)</f>
        <v>15.06.1989, МС</v>
      </c>
      <c r="W7" s="148" t="str">
        <f>VLOOKUP(X7,'пр.взв.'!B7:G70,4,FALSE)</f>
        <v>ЦФО, Брянская, Брянск, Д</v>
      </c>
      <c r="X7" s="151">
        <v>2</v>
      </c>
    </row>
    <row r="8" spans="1:24" ht="12.75" customHeight="1">
      <c r="A8" s="170"/>
      <c r="B8" s="149"/>
      <c r="C8" s="149"/>
      <c r="D8" s="149"/>
      <c r="E8" s="19" t="s">
        <v>13</v>
      </c>
      <c r="F8" s="15"/>
      <c r="G8" s="23"/>
      <c r="H8" s="24"/>
      <c r="I8" s="25"/>
      <c r="J8" s="104"/>
      <c r="K8" s="72"/>
      <c r="L8" s="7">
        <v>1</v>
      </c>
      <c r="M8" s="75" t="s">
        <v>166</v>
      </c>
      <c r="N8" s="9"/>
      <c r="O8" s="28"/>
      <c r="P8" s="28"/>
      <c r="R8" s="10"/>
      <c r="S8" s="10"/>
      <c r="T8" s="19" t="s">
        <v>14</v>
      </c>
      <c r="U8" s="149"/>
      <c r="V8" s="149"/>
      <c r="W8" s="149"/>
      <c r="X8" s="152"/>
    </row>
    <row r="9" spans="1:24" ht="12.75" customHeight="1" thickBot="1">
      <c r="A9" s="170">
        <v>17</v>
      </c>
      <c r="B9" s="150" t="str">
        <f>VLOOKUP(A9,'пр.взв.'!B9:C72,2,FALSE)</f>
        <v>ОГАНЕЗОВ Владислав Михайлович</v>
      </c>
      <c r="C9" s="150" t="str">
        <f>VLOOKUP(A9,'пр.взв.'!B7:G70,3,FALSE)</f>
        <v>28.01.1994, МС</v>
      </c>
      <c r="D9" s="150" t="str">
        <f>VLOOKUP(A9,'пр.взв.'!B7:G70,4,FALSE)</f>
        <v>ЦФО, Рязанская, Пр</v>
      </c>
      <c r="E9" s="71" t="s">
        <v>165</v>
      </c>
      <c r="F9" s="29"/>
      <c r="G9" s="15"/>
      <c r="H9" s="30"/>
      <c r="I9" s="27"/>
      <c r="J9" s="104"/>
      <c r="K9" s="54">
        <v>27</v>
      </c>
      <c r="L9" s="72"/>
      <c r="M9" s="8"/>
      <c r="N9" s="54">
        <v>5</v>
      </c>
      <c r="O9" s="28"/>
      <c r="P9" s="28"/>
      <c r="Q9" s="28"/>
      <c r="R9" s="46"/>
      <c r="S9" s="44"/>
      <c r="T9" s="71" t="s">
        <v>167</v>
      </c>
      <c r="U9" s="150" t="str">
        <f>VLOOKUP(X9,'пр.взв.'!B7:G70,2,FALSE)</f>
        <v>СЕДРАКЯН Сипан Нерсесович</v>
      </c>
      <c r="V9" s="150" t="str">
        <f>VLOOKUP(X9,'пр.взв.'!B7:G70,3,FALSE)</f>
        <v>28.11.1994, КМС</v>
      </c>
      <c r="W9" s="150" t="str">
        <f>VLOOKUP(X9,'пр.взв.'!B7:G70,4,FALSE)</f>
        <v>ЦФО, Рязанская, Пр</v>
      </c>
      <c r="X9" s="152">
        <v>18</v>
      </c>
    </row>
    <row r="10" spans="1:24" ht="12.75" customHeight="1" thickBot="1">
      <c r="A10" s="171"/>
      <c r="B10" s="149"/>
      <c r="C10" s="149"/>
      <c r="D10" s="149"/>
      <c r="E10" s="15"/>
      <c r="F10" s="16"/>
      <c r="G10" s="19" t="s">
        <v>13</v>
      </c>
      <c r="H10" s="26"/>
      <c r="I10" s="25"/>
      <c r="J10" s="104"/>
      <c r="K10" s="75"/>
      <c r="L10" s="54">
        <v>27</v>
      </c>
      <c r="M10" s="110"/>
      <c r="N10" s="75" t="s">
        <v>165</v>
      </c>
      <c r="O10" s="104"/>
      <c r="P10" s="3"/>
      <c r="Q10" s="3"/>
      <c r="R10" s="19" t="s">
        <v>14</v>
      </c>
      <c r="S10" s="17"/>
      <c r="T10" s="15"/>
      <c r="U10" s="149"/>
      <c r="V10" s="149"/>
      <c r="W10" s="149"/>
      <c r="X10" s="153"/>
    </row>
    <row r="11" spans="1:24" ht="12.75" customHeight="1" thickBot="1">
      <c r="A11" s="169">
        <v>9</v>
      </c>
      <c r="B11" s="148" t="str">
        <f>VLOOKUP(A11,'пр.взв.'!B11:C74,2,FALSE)</f>
        <v>ЧУПОВ Кирсан Александрович</v>
      </c>
      <c r="C11" s="148" t="str">
        <f>VLOOKUP(A11,'пр.взв.'!B7:G70,3,FALSE)</f>
        <v>12.04.1993, КМС</v>
      </c>
      <c r="D11" s="148" t="str">
        <f>VLOOKUP(A11,'пр.взв.'!B7:G70,4,FALSE)</f>
        <v>ЮФО, Адыгея</v>
      </c>
      <c r="E11" s="10"/>
      <c r="F11" s="15"/>
      <c r="G11" s="71" t="s">
        <v>165</v>
      </c>
      <c r="H11" s="62"/>
      <c r="I11" s="63"/>
      <c r="J11" s="104"/>
      <c r="K11" s="5">
        <v>19</v>
      </c>
      <c r="L11" s="75" t="s">
        <v>165</v>
      </c>
      <c r="M11" s="5">
        <v>15</v>
      </c>
      <c r="N11" s="110"/>
      <c r="O11" s="78">
        <v>30</v>
      </c>
      <c r="P11" s="3"/>
      <c r="Q11" s="59"/>
      <c r="R11" s="71" t="s">
        <v>165</v>
      </c>
      <c r="S11" s="17"/>
      <c r="T11" s="10"/>
      <c r="U11" s="148" t="str">
        <f>VLOOKUP(X11,'пр.взв.'!B7:G70,2,FALSE)</f>
        <v>КОЛЬВА Вячеслав Владимирович</v>
      </c>
      <c r="V11" s="148" t="str">
        <f>VLOOKUP(X11,'пр.взв.'!B7:G70,3,FALSE)</f>
        <v>03.12.1992, КМС</v>
      </c>
      <c r="W11" s="148" t="str">
        <f>VLOOKUP(X11,'пр.взв.'!B7:G70,4,FALSE)</f>
        <v>ЮФО, Краснодарский, Армавир, Д</v>
      </c>
      <c r="X11" s="151">
        <v>10</v>
      </c>
    </row>
    <row r="12" spans="1:24" ht="12.75" customHeight="1">
      <c r="A12" s="170"/>
      <c r="B12" s="149"/>
      <c r="C12" s="149"/>
      <c r="D12" s="149"/>
      <c r="E12" s="19" t="s">
        <v>17</v>
      </c>
      <c r="F12" s="31"/>
      <c r="G12" s="15"/>
      <c r="H12" s="24"/>
      <c r="I12" s="64"/>
      <c r="J12" s="9"/>
      <c r="K12" s="72"/>
      <c r="L12" s="5">
        <v>15</v>
      </c>
      <c r="M12" s="30" t="s">
        <v>165</v>
      </c>
      <c r="N12" s="55"/>
      <c r="O12" s="30" t="s">
        <v>165</v>
      </c>
      <c r="P12" s="28"/>
      <c r="Q12" s="48"/>
      <c r="R12" s="47"/>
      <c r="S12" s="18"/>
      <c r="T12" s="19" t="s">
        <v>26</v>
      </c>
      <c r="U12" s="149"/>
      <c r="V12" s="149"/>
      <c r="W12" s="149"/>
      <c r="X12" s="152"/>
    </row>
    <row r="13" spans="1:24" ht="12.75" customHeight="1" thickBot="1">
      <c r="A13" s="170">
        <v>25</v>
      </c>
      <c r="B13" s="150" t="str">
        <f>VLOOKUP(A13,'пр.взв.'!B13:C76,2,FALSE)</f>
        <v>ГАДЫРШИН Булат Айдарович</v>
      </c>
      <c r="C13" s="150" t="str">
        <f>VLOOKUP(A13,'пр.взв.'!B7:G70,3,FALSE)</f>
        <v>13.01.1992, МС</v>
      </c>
      <c r="D13" s="150" t="str">
        <f>VLOOKUP(A13,'пр.взв.'!B7:G70,4,FALSE)</f>
        <v>ПФО, Татарстан, "Россия"</v>
      </c>
      <c r="E13" s="71" t="s">
        <v>165</v>
      </c>
      <c r="F13" s="15"/>
      <c r="G13" s="15"/>
      <c r="H13" s="30"/>
      <c r="I13" s="64"/>
      <c r="J13" s="9"/>
      <c r="K13" s="54"/>
      <c r="L13" s="72"/>
      <c r="M13" s="54"/>
      <c r="N13" s="7">
        <v>30</v>
      </c>
      <c r="O13" s="104"/>
      <c r="P13" s="28"/>
      <c r="Q13" s="57"/>
      <c r="R13" s="10"/>
      <c r="S13" s="10"/>
      <c r="T13" s="79" t="s">
        <v>165</v>
      </c>
      <c r="U13" s="150" t="str">
        <f>VLOOKUP(X13,'пр.взв.'!B7:G70,2,FALSE)</f>
        <v>ВЕСЕЛОВ Иван Владимирович</v>
      </c>
      <c r="V13" s="150" t="str">
        <f>VLOOKUP(X13,'пр.взв.'!B7:G70,3,FALSE)</f>
        <v>18.04.1994, МС</v>
      </c>
      <c r="W13" s="150" t="str">
        <f>VLOOKUP(X13,'пр.взв.'!B7:G70,4,FALSE)</f>
        <v>ПФО, Нижегородская, Нижний, Д</v>
      </c>
      <c r="X13" s="152">
        <v>26</v>
      </c>
    </row>
    <row r="14" spans="1:24" ht="12.75" customHeight="1" thickBot="1">
      <c r="A14" s="171"/>
      <c r="B14" s="149"/>
      <c r="C14" s="149"/>
      <c r="D14" s="149"/>
      <c r="E14" s="15"/>
      <c r="F14" s="15"/>
      <c r="G14" s="16"/>
      <c r="H14" s="27"/>
      <c r="I14" s="65"/>
      <c r="J14" s="104"/>
      <c r="K14" s="54"/>
      <c r="L14" s="9"/>
      <c r="M14" s="9"/>
      <c r="N14" s="54"/>
      <c r="O14" s="107"/>
      <c r="P14" s="66"/>
      <c r="Q14" s="16"/>
      <c r="R14" s="10"/>
      <c r="S14" s="10"/>
      <c r="T14" s="15"/>
      <c r="U14" s="149"/>
      <c r="V14" s="149"/>
      <c r="W14" s="149"/>
      <c r="X14" s="153"/>
    </row>
    <row r="15" spans="1:24" ht="12.75" customHeight="1" thickBot="1">
      <c r="A15" s="169">
        <v>5</v>
      </c>
      <c r="B15" s="148" t="str">
        <f>VLOOKUP(A15,'пр.взв.'!B15:C78,2,FALSE)</f>
        <v>МАЛИГОВ Лом-Али Лейчаевич </v>
      </c>
      <c r="C15" s="148" t="str">
        <f>VLOOKUP(A15,'пр.взв.'!B7:G70,3,FALSE)</f>
        <v>04.04.1993, МС</v>
      </c>
      <c r="D15" s="148" t="str">
        <f>VLOOKUP(A15,'пр.взв.'!B7:G70,4,FALSE)</f>
        <v>СКФО, Чеченская, Д</v>
      </c>
      <c r="E15" s="10"/>
      <c r="F15" s="10"/>
      <c r="G15" s="15"/>
      <c r="H15" s="25"/>
      <c r="I15" s="19" t="s">
        <v>15</v>
      </c>
      <c r="J15" s="51"/>
      <c r="K15" s="54"/>
      <c r="L15" s="3"/>
      <c r="M15" s="3"/>
      <c r="N15" s="3"/>
      <c r="O15" s="2"/>
      <c r="P15" s="19" t="s">
        <v>40</v>
      </c>
      <c r="Q15" s="58"/>
      <c r="R15" s="10"/>
      <c r="S15" s="10"/>
      <c r="T15" s="10"/>
      <c r="U15" s="148" t="str">
        <f>VLOOKUP(X15,'пр.взв.'!B7:G70,2,FALSE)</f>
        <v>НЕХОРОШКОВ Максим Вадимович</v>
      </c>
      <c r="V15" s="148" t="str">
        <f>VLOOKUP(X15,'пр.взв.'!B7:G70,3,FALSE)</f>
        <v>08.01.1987, МС</v>
      </c>
      <c r="W15" s="148" t="str">
        <f>VLOOKUP(X15,'пр.взв.'!B7:G70,4,FALSE)</f>
        <v>ЦФО, Владимирская, Ковров, Д</v>
      </c>
      <c r="X15" s="151">
        <v>6</v>
      </c>
    </row>
    <row r="16" spans="1:24" ht="12.75" customHeight="1" thickBot="1">
      <c r="A16" s="170"/>
      <c r="B16" s="149"/>
      <c r="C16" s="149"/>
      <c r="D16" s="149"/>
      <c r="E16" s="19" t="s">
        <v>15</v>
      </c>
      <c r="F16" s="15"/>
      <c r="G16" s="15"/>
      <c r="H16" s="38"/>
      <c r="I16" s="71" t="s">
        <v>165</v>
      </c>
      <c r="J16" s="3"/>
      <c r="K16" s="52"/>
      <c r="L16" s="162" t="s">
        <v>171</v>
      </c>
      <c r="M16" s="162"/>
      <c r="N16" s="3"/>
      <c r="O16" s="58"/>
      <c r="P16" s="71" t="s">
        <v>166</v>
      </c>
      <c r="Q16" s="52"/>
      <c r="R16" s="10"/>
      <c r="S16" s="10"/>
      <c r="T16" s="19" t="s">
        <v>36</v>
      </c>
      <c r="U16" s="149"/>
      <c r="V16" s="149"/>
      <c r="W16" s="149"/>
      <c r="X16" s="152"/>
    </row>
    <row r="17" spans="1:24" ht="12.75" customHeight="1" thickBot="1">
      <c r="A17" s="170">
        <v>21</v>
      </c>
      <c r="B17" s="150" t="str">
        <f>VLOOKUP(A17,'пр.взв.'!B17:C80,2,FALSE)</f>
        <v>ОГАРЫШЕВ Алексей Сергеевич</v>
      </c>
      <c r="C17" s="150" t="str">
        <f>VLOOKUP(A17,'пр.взв.'!B7:G70,3,FALSE)</f>
        <v>06.03.1988, МС</v>
      </c>
      <c r="D17" s="150" t="str">
        <f>VLOOKUP(A17,'пр.взв.'!B7:G70,4,FALSE)</f>
        <v>ЦФО, Владимирская, Владимир, Д</v>
      </c>
      <c r="E17" s="71" t="s">
        <v>165</v>
      </c>
      <c r="F17" s="29"/>
      <c r="G17" s="15"/>
      <c r="H17" s="37"/>
      <c r="I17" s="17"/>
      <c r="J17" s="17"/>
      <c r="K17" s="102">
        <v>11</v>
      </c>
      <c r="L17" s="106" t="s">
        <v>165</v>
      </c>
      <c r="M17" s="67"/>
      <c r="N17" s="68"/>
      <c r="O17" s="17"/>
      <c r="P17" s="17"/>
      <c r="Q17" s="52"/>
      <c r="R17" s="46"/>
      <c r="S17" s="44"/>
      <c r="T17" s="71" t="s">
        <v>167</v>
      </c>
      <c r="U17" s="150" t="str">
        <f>VLOOKUP(X17,'пр.взв.'!B7:G70,2,FALSE)</f>
        <v>НАДЮКОВ Бислан Мосович</v>
      </c>
      <c r="V17" s="150" t="str">
        <f>VLOOKUP(X17,'пр.взв.'!B7:G70,3,FALSE)</f>
        <v>19.11.1991, МС</v>
      </c>
      <c r="W17" s="150" t="str">
        <f>VLOOKUP(X17,'пр.взв.'!B7:G70,4,FALSE)</f>
        <v>ЮФО, Адыгея</v>
      </c>
      <c r="X17" s="152">
        <v>22</v>
      </c>
    </row>
    <row r="18" spans="1:24" ht="12.75" customHeight="1" thickBot="1">
      <c r="A18" s="171"/>
      <c r="B18" s="149"/>
      <c r="C18" s="149"/>
      <c r="D18" s="149"/>
      <c r="E18" s="15"/>
      <c r="F18" s="16"/>
      <c r="G18" s="19" t="s">
        <v>15</v>
      </c>
      <c r="H18" s="39"/>
      <c r="I18" s="17"/>
      <c r="J18" s="17"/>
      <c r="K18" s="173" t="str">
        <f>VLOOKUP(K17,'пр.взв.'!B7:D70,2,FALSE)</f>
        <v>ШАБУРОВ Александр Владимирович</v>
      </c>
      <c r="L18" s="174"/>
      <c r="M18" s="174"/>
      <c r="N18" s="175"/>
      <c r="O18" s="28"/>
      <c r="P18" s="17"/>
      <c r="Q18" s="60"/>
      <c r="R18" s="19" t="s">
        <v>40</v>
      </c>
      <c r="S18" s="17"/>
      <c r="T18" s="15"/>
      <c r="U18" s="149"/>
      <c r="V18" s="149"/>
      <c r="W18" s="149"/>
      <c r="X18" s="153"/>
    </row>
    <row r="19" spans="1:24" ht="12.75" customHeight="1" thickBot="1">
      <c r="A19" s="169">
        <v>13</v>
      </c>
      <c r="B19" s="148" t="str">
        <f>VLOOKUP(A19,'пр.взв.'!B19:C82,2,FALSE)</f>
        <v>ЗАЙЦЕВ Андрей Александрович</v>
      </c>
      <c r="C19" s="148" t="str">
        <f>VLOOKUP(A19,'пр.взв.'!B7:G70,3,FALSE)</f>
        <v>05.01.1987, МС</v>
      </c>
      <c r="D19" s="148" t="str">
        <f>VLOOKUP(A19,'пр.взв.'!B7:G70,4,FALSE)</f>
        <v>ЮФО, Краснодарский, Новороссийск, ФК</v>
      </c>
      <c r="E19" s="10"/>
      <c r="F19" s="15"/>
      <c r="G19" s="71" t="s">
        <v>167</v>
      </c>
      <c r="H19" s="30"/>
      <c r="I19" s="17"/>
      <c r="J19" s="17"/>
      <c r="K19" s="176"/>
      <c r="L19" s="177"/>
      <c r="M19" s="177"/>
      <c r="N19" s="178"/>
      <c r="O19" s="28"/>
      <c r="P19" s="17"/>
      <c r="Q19" s="17"/>
      <c r="R19" s="71" t="s">
        <v>165</v>
      </c>
      <c r="S19" s="17"/>
      <c r="T19" s="10"/>
      <c r="U19" s="148" t="str">
        <f>VLOOKUP(X19,'пр.взв.'!B7:G70,2,FALSE)</f>
        <v>СУХАНОВ Денис Николаевич</v>
      </c>
      <c r="V19" s="148" t="str">
        <f>VLOOKUP(X19,'пр.взв.'!B7:G70,3,FALSE)</f>
        <v>22.03.1991, МСМК</v>
      </c>
      <c r="W19" s="148" t="str">
        <f>VLOOKUP(X19,'пр.взв.'!B7:G70,4,FALSE)</f>
        <v>УФО, Курганская</v>
      </c>
      <c r="X19" s="151">
        <v>14</v>
      </c>
    </row>
    <row r="20" spans="1:24" ht="12.75" customHeight="1">
      <c r="A20" s="170"/>
      <c r="B20" s="149"/>
      <c r="C20" s="149"/>
      <c r="D20" s="149"/>
      <c r="E20" s="19" t="s">
        <v>39</v>
      </c>
      <c r="F20" s="31"/>
      <c r="G20" s="15"/>
      <c r="H20" s="24"/>
      <c r="I20" s="17"/>
      <c r="J20" s="17"/>
      <c r="K20" s="42"/>
      <c r="L20" s="172"/>
      <c r="M20" s="172"/>
      <c r="N20" s="28"/>
      <c r="O20" s="48"/>
      <c r="P20" s="17"/>
      <c r="Q20" s="10"/>
      <c r="R20" s="47"/>
      <c r="S20" s="18"/>
      <c r="T20" s="19" t="s">
        <v>40</v>
      </c>
      <c r="U20" s="149"/>
      <c r="V20" s="149"/>
      <c r="W20" s="149"/>
      <c r="X20" s="152"/>
    </row>
    <row r="21" spans="1:24" ht="12.75" customHeight="1" thickBot="1">
      <c r="A21" s="170">
        <v>29</v>
      </c>
      <c r="B21" s="150" t="str">
        <f>VLOOKUP(A21,'пр.взв.'!B21:C84,2,FALSE)</f>
        <v>ЛЕБЕДЕВ Илья Александрович</v>
      </c>
      <c r="C21" s="150" t="str">
        <f>VLOOKUP(A21,'пр.взв.'!B7:G70,3,FALSE)</f>
        <v>08.09.1982, МСМК</v>
      </c>
      <c r="D21" s="150" t="str">
        <f>VLOOKUP(A21,'пр.взв.'!B7:G70,4,FALSE)</f>
        <v>УФО, Свердловская, В.Пышма, Д</v>
      </c>
      <c r="E21" s="71" t="s">
        <v>165</v>
      </c>
      <c r="F21" s="15"/>
      <c r="G21" s="15"/>
      <c r="H21" s="30"/>
      <c r="I21" s="17"/>
      <c r="J21" s="17"/>
      <c r="K21" s="42"/>
      <c r="L21" s="17"/>
      <c r="M21" s="28"/>
      <c r="N21" s="28"/>
      <c r="O21" s="48"/>
      <c r="P21" s="17"/>
      <c r="Q21" s="10"/>
      <c r="R21" s="10"/>
      <c r="S21" s="10"/>
      <c r="T21" s="71" t="s">
        <v>165</v>
      </c>
      <c r="U21" s="150" t="str">
        <f>VLOOKUP(X21,'пр.взв.'!B7:G70,2,FALSE)</f>
        <v>ИВАНОВ Максим Константинович</v>
      </c>
      <c r="V21" s="150" t="str">
        <f>VLOOKUP(X21,'пр.взв.'!B7:G70,3,FALSE)</f>
        <v>21.02.1993, МСМК</v>
      </c>
      <c r="W21" s="150" t="str">
        <f>VLOOKUP(X21,'пр.взв.'!B7:G70,4,FALSE)</f>
        <v>ПФО, Чувашская, Чебоксары</v>
      </c>
      <c r="X21" s="152">
        <v>30</v>
      </c>
    </row>
    <row r="22" spans="1:24" ht="12.75" customHeight="1" thickBot="1">
      <c r="A22" s="171"/>
      <c r="B22" s="149"/>
      <c r="C22" s="149"/>
      <c r="D22" s="149"/>
      <c r="E22" s="15"/>
      <c r="F22" s="15"/>
      <c r="G22" s="15"/>
      <c r="H22" s="24"/>
      <c r="I22" s="17"/>
      <c r="J22" s="17"/>
      <c r="K22" s="19" t="s">
        <v>27</v>
      </c>
      <c r="L22" s="17"/>
      <c r="M22" s="28"/>
      <c r="N22" s="19" t="s">
        <v>28</v>
      </c>
      <c r="O22" s="48"/>
      <c r="P22" s="17"/>
      <c r="Q22" s="10"/>
      <c r="R22" s="10"/>
      <c r="S22" s="10"/>
      <c r="T22" s="15"/>
      <c r="U22" s="149"/>
      <c r="V22" s="149"/>
      <c r="W22" s="149"/>
      <c r="X22" s="153"/>
    </row>
    <row r="23" spans="1:24" ht="12.75" customHeight="1" thickBot="1">
      <c r="A23" s="169">
        <v>3</v>
      </c>
      <c r="B23" s="148" t="str">
        <f>VLOOKUP(A23,'пр.взв.'!B7:C70,2,FALSE)</f>
        <v>ХАШИЕВ Ислам Султанович</v>
      </c>
      <c r="C23" s="148" t="str">
        <f>VLOOKUP(A23,'пр.взв.'!B7:G70,3,FALSE)</f>
        <v>13.10.1993, МС</v>
      </c>
      <c r="D23" s="148" t="str">
        <f>VLOOKUP(A23,'пр.взв.'!B7:G70,4,FALSE)</f>
        <v>ПФО, Самарская, Самара</v>
      </c>
      <c r="E23" s="10"/>
      <c r="F23" s="10"/>
      <c r="G23" s="20"/>
      <c r="H23" s="20"/>
      <c r="I23" s="21"/>
      <c r="J23" s="22"/>
      <c r="K23" s="71" t="s">
        <v>165</v>
      </c>
      <c r="L23" s="32"/>
      <c r="M23" s="28"/>
      <c r="N23" s="71" t="s">
        <v>166</v>
      </c>
      <c r="O23" s="48"/>
      <c r="P23" s="17"/>
      <c r="Q23" s="10"/>
      <c r="R23" s="10"/>
      <c r="S23" s="10"/>
      <c r="T23" s="10"/>
      <c r="U23" s="148" t="str">
        <f>VLOOKUP(X23,'пр.взв.'!B7:G70,2,FALSE)</f>
        <v>ШЕВЧУК Алексей Александрович</v>
      </c>
      <c r="V23" s="148" t="str">
        <f>VLOOKUP(X23,'пр.взв.'!B7:G70,3,FALSE)</f>
        <v>07.02.1994, МС</v>
      </c>
      <c r="W23" s="148" t="str">
        <f>VLOOKUP(X23,'пр.взв.'!B7:G70,4,FALSE)</f>
        <v>Москва, Д</v>
      </c>
      <c r="X23" s="151">
        <v>4</v>
      </c>
    </row>
    <row r="24" spans="1:24" ht="12.75" customHeight="1">
      <c r="A24" s="170"/>
      <c r="B24" s="149"/>
      <c r="C24" s="149"/>
      <c r="D24" s="149"/>
      <c r="E24" s="19" t="s">
        <v>163</v>
      </c>
      <c r="F24" s="15"/>
      <c r="G24" s="23"/>
      <c r="H24" s="24"/>
      <c r="I24" s="25"/>
      <c r="J24" s="26"/>
      <c r="K24" s="41"/>
      <c r="L24" s="162" t="s">
        <v>47</v>
      </c>
      <c r="M24" s="162"/>
      <c r="N24" s="28"/>
      <c r="O24" s="48"/>
      <c r="P24" s="17"/>
      <c r="Q24" s="10"/>
      <c r="R24" s="10"/>
      <c r="S24" s="10"/>
      <c r="T24" s="19" t="s">
        <v>18</v>
      </c>
      <c r="U24" s="149"/>
      <c r="V24" s="149"/>
      <c r="W24" s="149"/>
      <c r="X24" s="152"/>
    </row>
    <row r="25" spans="1:24" ht="12.75" customHeight="1" thickBot="1">
      <c r="A25" s="170">
        <v>19</v>
      </c>
      <c r="B25" s="150" t="str">
        <f>VLOOKUP(A25,'пр.взв.'!B25:C88,2,FALSE)</f>
        <v>ГЛАДЫШЕВ Петр Алексеевич</v>
      </c>
      <c r="C25" s="150" t="str">
        <f>VLOOKUP(A25,'пр.взв.'!B7:G70,3,FALSE)</f>
        <v>03.02.1989, МС</v>
      </c>
      <c r="D25" s="150" t="str">
        <f>VLOOKUP(A25,'пр.взв.'!B7:G70,4,FALSE)</f>
        <v>Москва, Д</v>
      </c>
      <c r="E25" s="71" t="s">
        <v>166</v>
      </c>
      <c r="F25" s="29"/>
      <c r="G25" s="15"/>
      <c r="H25" s="30"/>
      <c r="I25" s="27"/>
      <c r="J25" s="25"/>
      <c r="K25" s="102">
        <v>12</v>
      </c>
      <c r="L25" s="67"/>
      <c r="M25" s="67"/>
      <c r="N25" s="68"/>
      <c r="O25" s="48"/>
      <c r="P25" s="17"/>
      <c r="Q25" s="10"/>
      <c r="R25" s="46"/>
      <c r="S25" s="44"/>
      <c r="T25" s="71" t="s">
        <v>165</v>
      </c>
      <c r="U25" s="150" t="str">
        <f>VLOOKUP(X25,'пр.взв.'!B7:G70,2,FALSE)</f>
        <v>СУХОГУЗОВ Иван Сергевич</v>
      </c>
      <c r="V25" s="150" t="str">
        <f>VLOOKUP(X25,'пр.взв.'!B7:G70,3,FALSE)</f>
        <v>19.02.1992, МС</v>
      </c>
      <c r="W25" s="150" t="str">
        <f>VLOOKUP(X25,'пр.взв.'!B7:G70,4,FALSE)</f>
        <v>УФО, Свердловская, В.Пышма, Д</v>
      </c>
      <c r="X25" s="152">
        <v>20</v>
      </c>
    </row>
    <row r="26" spans="1:24" ht="12.75" customHeight="1" thickBot="1">
      <c r="A26" s="171"/>
      <c r="B26" s="149"/>
      <c r="C26" s="149"/>
      <c r="D26" s="149"/>
      <c r="E26" s="15"/>
      <c r="F26" s="16"/>
      <c r="G26" s="19" t="s">
        <v>27</v>
      </c>
      <c r="H26" s="26"/>
      <c r="I26" s="25"/>
      <c r="J26" s="105"/>
      <c r="K26" s="163" t="str">
        <f>VLOOKUP(K25,'пр.взв.'!B7:D78,2,FALSE)</f>
        <v>САЙФУТДИНОВ Юрий Наилович</v>
      </c>
      <c r="L26" s="164"/>
      <c r="M26" s="164"/>
      <c r="N26" s="165"/>
      <c r="O26" s="28"/>
      <c r="P26" s="17"/>
      <c r="Q26" s="10"/>
      <c r="R26" s="19" t="s">
        <v>28</v>
      </c>
      <c r="S26" s="17"/>
      <c r="T26" s="15"/>
      <c r="U26" s="149"/>
      <c r="V26" s="149"/>
      <c r="W26" s="149"/>
      <c r="X26" s="153"/>
    </row>
    <row r="27" spans="1:24" ht="12.75" customHeight="1" thickBot="1">
      <c r="A27" s="169">
        <v>11</v>
      </c>
      <c r="B27" s="148" t="str">
        <f>VLOOKUP(A27,'пр.взв.'!B27:C90,2,FALSE)</f>
        <v>ШАБУРОВ Александр Владимирович</v>
      </c>
      <c r="C27" s="148" t="str">
        <f>VLOOKUP(A27,'пр.взв.'!B7:G70,3,FALSE)</f>
        <v>20.05.1986, МСМК</v>
      </c>
      <c r="D27" s="148" t="str">
        <f>VLOOKUP(A27,'пр.взв.'!B7:G70,4,FALSE)</f>
        <v>УФО, Курганская</v>
      </c>
      <c r="E27" s="10"/>
      <c r="F27" s="15"/>
      <c r="G27" s="71" t="s">
        <v>166</v>
      </c>
      <c r="H27" s="35"/>
      <c r="I27" s="26"/>
      <c r="J27" s="105"/>
      <c r="K27" s="166"/>
      <c r="L27" s="167"/>
      <c r="M27" s="167"/>
      <c r="N27" s="168"/>
      <c r="O27" s="28"/>
      <c r="P27" s="45"/>
      <c r="Q27" s="44"/>
      <c r="R27" s="71" t="s">
        <v>165</v>
      </c>
      <c r="S27" s="17"/>
      <c r="T27" s="10"/>
      <c r="U27" s="148" t="str">
        <f>VLOOKUP(X27,'пр.взв.'!B7:G70,2,FALSE)</f>
        <v>САЙФУТДИНОВ Юрий Наилович</v>
      </c>
      <c r="V27" s="148" t="str">
        <f>VLOOKUP(X27,'пр.взв.'!B7:G70,3,FALSE)</f>
        <v>22.07.1988, МС</v>
      </c>
      <c r="W27" s="148" t="str">
        <f>VLOOKUP(X27,'пр.взв.'!B7:G70,4,FALSE)</f>
        <v>ЮФО, Краснодарский, Новороссийск, ФК</v>
      </c>
      <c r="X27" s="151">
        <v>12</v>
      </c>
    </row>
    <row r="28" spans="1:24" ht="12.75" customHeight="1">
      <c r="A28" s="170"/>
      <c r="B28" s="149"/>
      <c r="C28" s="149"/>
      <c r="D28" s="149"/>
      <c r="E28" s="19" t="s">
        <v>27</v>
      </c>
      <c r="F28" s="31"/>
      <c r="G28" s="15"/>
      <c r="H28" s="36"/>
      <c r="I28" s="27"/>
      <c r="J28" s="26"/>
      <c r="K28" s="43"/>
      <c r="L28" s="32"/>
      <c r="M28" s="28"/>
      <c r="N28" s="28"/>
      <c r="O28" s="48"/>
      <c r="P28" s="45"/>
      <c r="Q28" s="17"/>
      <c r="R28" s="47"/>
      <c r="S28" s="18"/>
      <c r="T28" s="19" t="s">
        <v>28</v>
      </c>
      <c r="U28" s="149"/>
      <c r="V28" s="149"/>
      <c r="W28" s="149"/>
      <c r="X28" s="152"/>
    </row>
    <row r="29" spans="1:24" ht="12.75" customHeight="1" thickBot="1">
      <c r="A29" s="170">
        <v>27</v>
      </c>
      <c r="B29" s="150" t="str">
        <f>VLOOKUP(A29,'пр.взв.'!B29:C92,2,FALSE)</f>
        <v>ХЛОПОВ Роман Александрович</v>
      </c>
      <c r="C29" s="150" t="str">
        <f>VLOOKUP(A29,'пр.взв.'!B7:G70,3,FALSE)</f>
        <v>23.04.1985, МС</v>
      </c>
      <c r="D29" s="150" t="str">
        <f>VLOOKUP(A29,'пр.взв.'!B7:G70,4,FALSE)</f>
        <v>С.Петербург, Д</v>
      </c>
      <c r="E29" s="71" t="s">
        <v>165</v>
      </c>
      <c r="F29" s="15"/>
      <c r="G29" s="15"/>
      <c r="H29" s="37"/>
      <c r="I29" s="27"/>
      <c r="J29" s="25"/>
      <c r="K29" s="43"/>
      <c r="L29" s="32"/>
      <c r="M29" s="28"/>
      <c r="N29" s="28"/>
      <c r="O29" s="48"/>
      <c r="P29" s="45"/>
      <c r="Q29" s="17"/>
      <c r="R29" s="10"/>
      <c r="S29" s="10"/>
      <c r="T29" s="71" t="s">
        <v>167</v>
      </c>
      <c r="U29" s="150" t="str">
        <f>VLOOKUP(X29,'пр.взв.'!B7:G70,2,FALSE)</f>
        <v>БАШКИРОВ Юрий Юрьевич</v>
      </c>
      <c r="V29" s="150" t="str">
        <f>VLOOKUP(X29,'пр.взв.'!B7:G70,3,FALSE)</f>
        <v>07.11.1992, КМС</v>
      </c>
      <c r="W29" s="150" t="str">
        <f>VLOOKUP(X29,'пр.взв.'!B7:G70,4,FALSE)</f>
        <v>ДВФО, Хабаровский, Комсомольск на Амуре, Д</v>
      </c>
      <c r="X29" s="152">
        <v>28</v>
      </c>
    </row>
    <row r="30" spans="1:24" ht="12.75" customHeight="1" thickBot="1">
      <c r="A30" s="171"/>
      <c r="B30" s="149"/>
      <c r="C30" s="149"/>
      <c r="D30" s="149"/>
      <c r="E30" s="15"/>
      <c r="F30" s="15"/>
      <c r="G30" s="16"/>
      <c r="H30" s="27"/>
      <c r="I30" s="19" t="s">
        <v>27</v>
      </c>
      <c r="J30" s="40"/>
      <c r="K30" s="42"/>
      <c r="L30" s="17"/>
      <c r="M30" s="28"/>
      <c r="N30" s="28"/>
      <c r="O30" s="49"/>
      <c r="P30" s="19" t="s">
        <v>28</v>
      </c>
      <c r="Q30" s="17"/>
      <c r="R30" s="10"/>
      <c r="S30" s="10"/>
      <c r="T30" s="15"/>
      <c r="U30" s="149"/>
      <c r="V30" s="149"/>
      <c r="W30" s="149"/>
      <c r="X30" s="153"/>
    </row>
    <row r="31" spans="1:24" ht="12.75" customHeight="1" thickBot="1">
      <c r="A31" s="169">
        <v>7</v>
      </c>
      <c r="B31" s="148" t="str">
        <f>VLOOKUP(A31,'пр.взв.'!B7:C70,2,FALSE)</f>
        <v>АВАКЯН Геворг Алексанович</v>
      </c>
      <c r="C31" s="148" t="str">
        <f>VLOOKUP(A31,'пр.взв.'!B7:G70,3,FALSE)</f>
        <v>30.05.1994, КМС</v>
      </c>
      <c r="D31" s="148" t="str">
        <f>VLOOKUP(A31,'пр.взв.'!B7:G70,4,FALSE)</f>
        <v>ЮФО, Краснодарский, Сочи, Д</v>
      </c>
      <c r="E31" s="10"/>
      <c r="F31" s="10"/>
      <c r="G31" s="15"/>
      <c r="H31" s="25"/>
      <c r="I31" s="71" t="s">
        <v>167</v>
      </c>
      <c r="J31" s="27"/>
      <c r="K31" s="17"/>
      <c r="L31" s="17"/>
      <c r="M31" s="28"/>
      <c r="N31" s="28"/>
      <c r="O31" s="28"/>
      <c r="P31" s="71" t="s">
        <v>167</v>
      </c>
      <c r="Q31" s="17"/>
      <c r="R31" s="10"/>
      <c r="S31" s="10"/>
      <c r="T31" s="10"/>
      <c r="U31" s="148" t="str">
        <f>VLOOKUP(X31,'пр.взв.'!B7:G70,2,FALSE)</f>
        <v>ОРЛОВ Алексей Николаевич</v>
      </c>
      <c r="V31" s="148" t="str">
        <f>VLOOKUP(X31,'пр.взв.'!B7:G70,3,FALSE)</f>
        <v>11.12.1990, МС</v>
      </c>
      <c r="W31" s="148" t="str">
        <f>VLOOKUP(X31,'пр.взв.'!B7:G70,4,FALSE)</f>
        <v>ПФО, Пермский, Пермь, Д</v>
      </c>
      <c r="X31" s="151">
        <v>8</v>
      </c>
    </row>
    <row r="32" spans="1:24" ht="12.75" customHeight="1">
      <c r="A32" s="170"/>
      <c r="B32" s="149"/>
      <c r="C32" s="149"/>
      <c r="D32" s="149"/>
      <c r="E32" s="19" t="s">
        <v>37</v>
      </c>
      <c r="F32" s="15"/>
      <c r="G32" s="15"/>
      <c r="H32" s="38"/>
      <c r="I32" s="17"/>
      <c r="J32" s="127" t="s">
        <v>3</v>
      </c>
      <c r="P32" s="17"/>
      <c r="Q32" s="42"/>
      <c r="R32" s="10"/>
      <c r="S32" s="10"/>
      <c r="T32" s="19" t="s">
        <v>38</v>
      </c>
      <c r="U32" s="149"/>
      <c r="V32" s="149"/>
      <c r="W32" s="149"/>
      <c r="X32" s="152"/>
    </row>
    <row r="33" spans="1:24" ht="12.75" customHeight="1" thickBot="1">
      <c r="A33" s="170">
        <v>23</v>
      </c>
      <c r="B33" s="150" t="str">
        <f>VLOOKUP(A33,'пр.взв.'!B33:C96,2,FALSE)</f>
        <v>ШУКЮРОВ Вусал Фахраддин оглы</v>
      </c>
      <c r="C33" s="150" t="str">
        <f>VLOOKUP(A33,'пр.взв.'!B7:G70,3,FALSE)</f>
        <v>23.08.1993, МС</v>
      </c>
      <c r="D33" s="150" t="str">
        <f>VLOOKUP(A33,'пр.взв.'!B7:G70,4,FALSE)</f>
        <v>ДВФО, Хабаровский, Комсомольск на Амуре, ЮР</v>
      </c>
      <c r="E33" s="71" t="s">
        <v>167</v>
      </c>
      <c r="F33" s="29"/>
      <c r="G33" s="15"/>
      <c r="H33" s="37"/>
      <c r="I33" s="17"/>
      <c r="J33" s="127"/>
      <c r="K33" s="70">
        <v>14</v>
      </c>
      <c r="L33" s="77"/>
      <c r="M33" s="77"/>
      <c r="N33" s="77"/>
      <c r="O33" s="77"/>
      <c r="Q33" s="42"/>
      <c r="R33" s="46"/>
      <c r="S33" s="44"/>
      <c r="T33" s="71" t="s">
        <v>167</v>
      </c>
      <c r="U33" s="150" t="str">
        <f>VLOOKUP(X33,'пр.взв.'!B7:G70,2,FALSE)</f>
        <v>САРАЙКИН Александр Вячеславович</v>
      </c>
      <c r="V33" s="150" t="str">
        <f>VLOOKUP(X33,'пр.взв.'!B7:G70,3,FALSE)</f>
        <v>03.07.1993, МС</v>
      </c>
      <c r="W33" s="150" t="str">
        <f>VLOOKUP(X33,'пр.взв.'!B7:G70,4,FALSE)</f>
        <v>ЦФО, Рязанская, Пр</v>
      </c>
      <c r="X33" s="152">
        <v>24</v>
      </c>
    </row>
    <row r="34" spans="1:24" ht="12.75" customHeight="1" thickBot="1">
      <c r="A34" s="171"/>
      <c r="B34" s="149"/>
      <c r="C34" s="149"/>
      <c r="D34" s="149"/>
      <c r="E34" s="15"/>
      <c r="F34" s="16"/>
      <c r="G34" s="19" t="s">
        <v>31</v>
      </c>
      <c r="H34" s="39"/>
      <c r="I34" s="17"/>
      <c r="J34" s="17"/>
      <c r="K34" s="76"/>
      <c r="L34" s="54">
        <v>22</v>
      </c>
      <c r="M34" s="3"/>
      <c r="N34" s="67"/>
      <c r="O34" s="69"/>
      <c r="Q34" s="49"/>
      <c r="R34" s="19" t="s">
        <v>38</v>
      </c>
      <c r="S34" s="17"/>
      <c r="T34" s="15"/>
      <c r="U34" s="149"/>
      <c r="V34" s="149"/>
      <c r="W34" s="149"/>
      <c r="X34" s="153"/>
    </row>
    <row r="35" spans="1:24" ht="12.75" customHeight="1" thickBot="1">
      <c r="A35" s="169">
        <v>15</v>
      </c>
      <c r="B35" s="148" t="str">
        <f>VLOOKUP(A35,'пр.взв.'!B35:C98,2,FALSE)</f>
        <v>СТАМКУЛОВ Ринат Сагынбекович</v>
      </c>
      <c r="C35" s="148" t="str">
        <f>VLOOKUP(A35,'пр.взв.'!B7:G70,3,FALSE)</f>
        <v>09.01.1990, МС</v>
      </c>
      <c r="D35" s="148" t="str">
        <f>VLOOKUP(A35,'пр.взв.'!B7:G70,4,FALSE)</f>
        <v>ЦФО, Рязанская, Пр</v>
      </c>
      <c r="E35" s="10"/>
      <c r="F35" s="15"/>
      <c r="G35" s="71" t="s">
        <v>167</v>
      </c>
      <c r="H35" s="30"/>
      <c r="I35" s="17"/>
      <c r="J35" s="17"/>
      <c r="K35" s="5">
        <v>22</v>
      </c>
      <c r="L35" s="75" t="s">
        <v>165</v>
      </c>
      <c r="M35" s="54">
        <v>22</v>
      </c>
      <c r="N35" s="73"/>
      <c r="O35" s="74"/>
      <c r="Q35" s="28"/>
      <c r="R35" s="71" t="s">
        <v>167</v>
      </c>
      <c r="S35" s="17"/>
      <c r="T35" s="10"/>
      <c r="U35" s="148" t="str">
        <f>VLOOKUP(X35,'пр.взв.'!B7:G70,2,FALSE)</f>
        <v>ОНЕГОВ Никита Алексадрович</v>
      </c>
      <c r="V35" s="148" t="str">
        <f>VLOOKUP(X35,'пр.взв.'!B7:G70,3,FALSE)</f>
        <v>06.08.1988, МС</v>
      </c>
      <c r="W35" s="148" t="str">
        <f>VLOOKUP(X35,'пр.взв.'!B7:G70,4,FALSE)</f>
        <v>ЦФО, Владимирская, Владимир, Д</v>
      </c>
      <c r="X35" s="151">
        <v>16</v>
      </c>
    </row>
    <row r="36" spans="1:24" ht="12.75" customHeight="1">
      <c r="A36" s="170"/>
      <c r="B36" s="149"/>
      <c r="C36" s="149"/>
      <c r="D36" s="149"/>
      <c r="E36" s="19" t="s">
        <v>31</v>
      </c>
      <c r="F36" s="31"/>
      <c r="G36" s="15"/>
      <c r="H36" s="24"/>
      <c r="I36" s="17"/>
      <c r="J36" s="17"/>
      <c r="K36" s="72"/>
      <c r="L36" s="7">
        <v>2</v>
      </c>
      <c r="M36" s="75" t="s">
        <v>165</v>
      </c>
      <c r="N36" s="9"/>
      <c r="O36" s="28"/>
      <c r="Q36" s="28"/>
      <c r="R36" s="47"/>
      <c r="S36" s="18"/>
      <c r="T36" s="19" t="s">
        <v>32</v>
      </c>
      <c r="U36" s="149"/>
      <c r="V36" s="149"/>
      <c r="W36" s="149"/>
      <c r="X36" s="152"/>
    </row>
    <row r="37" spans="1:24" ht="12.75" customHeight="1" thickBot="1">
      <c r="A37" s="170">
        <v>31</v>
      </c>
      <c r="B37" s="160" t="e">
        <f>VLOOKUP(A37,'пр.взв.'!B37:C100,2,FALSE)</f>
        <v>#N/A</v>
      </c>
      <c r="C37" s="160" t="e">
        <f>VLOOKUP(A37,'пр.взв.'!B7:G70,3,FALSE)</f>
        <v>#N/A</v>
      </c>
      <c r="D37" s="160" t="e">
        <f>VLOOKUP(A37,'пр.взв.'!B7:G70,4,FALSE)</f>
        <v>#N/A</v>
      </c>
      <c r="E37" s="71"/>
      <c r="F37" s="15"/>
      <c r="G37" s="15"/>
      <c r="H37" s="30"/>
      <c r="I37" s="17"/>
      <c r="J37" s="17"/>
      <c r="K37" s="54">
        <v>28</v>
      </c>
      <c r="L37" s="72"/>
      <c r="M37" s="111"/>
      <c r="N37" s="54">
        <v>22</v>
      </c>
      <c r="O37" s="28"/>
      <c r="R37" s="10"/>
      <c r="S37" s="10"/>
      <c r="T37" s="71"/>
      <c r="U37" s="160" t="e">
        <f>VLOOKUP(X37,'пр.взв.'!B7:G70,2,FALSE)</f>
        <v>#N/A</v>
      </c>
      <c r="V37" s="160" t="e">
        <f>VLOOKUP(X37,'пр.взв.'!B7:G70,3,FALSE)</f>
        <v>#N/A</v>
      </c>
      <c r="W37" s="160" t="e">
        <f>VLOOKUP(X37,'пр.взв.'!B7:G70,4,FALSE)</f>
        <v>#N/A</v>
      </c>
      <c r="X37" s="152">
        <v>32</v>
      </c>
    </row>
    <row r="38" spans="1:24" ht="12.75" customHeight="1" thickBot="1">
      <c r="A38" s="171"/>
      <c r="B38" s="161"/>
      <c r="C38" s="161"/>
      <c r="D38" s="161"/>
      <c r="E38" s="15"/>
      <c r="F38" s="15"/>
      <c r="G38" s="15"/>
      <c r="H38" s="24"/>
      <c r="I38" s="17"/>
      <c r="J38" s="17"/>
      <c r="K38" s="75"/>
      <c r="L38" s="54">
        <v>4</v>
      </c>
      <c r="M38" s="53"/>
      <c r="N38" s="75" t="s">
        <v>165</v>
      </c>
      <c r="O38" s="3"/>
      <c r="Q38" s="16"/>
      <c r="R38" s="10"/>
      <c r="S38" s="10"/>
      <c r="T38" s="15"/>
      <c r="U38" s="161"/>
      <c r="V38" s="161"/>
      <c r="W38" s="161"/>
      <c r="X38" s="153"/>
    </row>
    <row r="39" spans="1:19" ht="12.75" customHeight="1" thickBot="1">
      <c r="A39" s="1"/>
      <c r="B39" s="1"/>
      <c r="C39" s="1"/>
      <c r="E39" s="15"/>
      <c r="F39" s="15"/>
      <c r="G39" s="15"/>
      <c r="H39" s="17"/>
      <c r="I39" s="27"/>
      <c r="J39" s="25"/>
      <c r="K39" s="5">
        <v>4</v>
      </c>
      <c r="L39" s="75" t="s">
        <v>165</v>
      </c>
      <c r="M39" s="5">
        <v>4</v>
      </c>
      <c r="N39" s="53"/>
      <c r="O39" s="78">
        <v>21</v>
      </c>
      <c r="P39" s="80">
        <v>21</v>
      </c>
      <c r="Q39" s="15"/>
      <c r="R39" s="17"/>
      <c r="S39" s="10"/>
    </row>
    <row r="40" spans="1:20" ht="12.75" customHeight="1">
      <c r="A40" s="90" t="str">
        <f>HYPERLINK('[1]реквизиты'!$A$6)</f>
        <v>Гл. судья, судья МК</v>
      </c>
      <c r="B40" s="91"/>
      <c r="C40" s="96"/>
      <c r="D40" s="84"/>
      <c r="F40" s="93" t="str">
        <f>HYPERLINK('[1]реквизиты'!$G$6)</f>
        <v>Залеев Р.Г.</v>
      </c>
      <c r="G40" s="11"/>
      <c r="I40" s="11"/>
      <c r="J40" s="25"/>
      <c r="K40" s="72"/>
      <c r="L40" s="5">
        <v>24</v>
      </c>
      <c r="M40" s="30" t="s">
        <v>167</v>
      </c>
      <c r="N40" s="55"/>
      <c r="O40" s="30" t="s">
        <v>165</v>
      </c>
      <c r="P40" s="3"/>
      <c r="Q40" s="154" t="str">
        <f>VLOOKUP(P39,'пр.взв.'!B7:E70,2,FALSE)</f>
        <v>ОГАРЫШЕВ Алексей Сергеевич</v>
      </c>
      <c r="R40" s="155"/>
      <c r="S40" s="155"/>
      <c r="T40" s="156"/>
    </row>
    <row r="41" spans="1:20" ht="12.75" customHeight="1" thickBot="1">
      <c r="A41" s="11"/>
      <c r="B41" s="11"/>
      <c r="C41" s="97"/>
      <c r="D41" s="98"/>
      <c r="E41" s="6"/>
      <c r="F41" s="94" t="str">
        <f>HYPERLINK('[1]реквизиты'!$G$7)</f>
        <v>/Октяборьский/</v>
      </c>
      <c r="H41" s="11"/>
      <c r="I41" s="11"/>
      <c r="J41" s="95"/>
      <c r="K41" s="54"/>
      <c r="L41" s="72"/>
      <c r="M41" s="54"/>
      <c r="N41" s="7">
        <v>21</v>
      </c>
      <c r="O41" s="3"/>
      <c r="P41" s="3"/>
      <c r="Q41" s="157"/>
      <c r="R41" s="158"/>
      <c r="S41" s="158"/>
      <c r="T41" s="159"/>
    </row>
    <row r="42" spans="1:43" ht="12.75" customHeight="1">
      <c r="A42" s="90" t="str">
        <f>HYPERLINK('[1]реквизиты'!$A$8)</f>
        <v>Гл. секретарь, судья РК</v>
      </c>
      <c r="B42" s="11"/>
      <c r="C42" s="99"/>
      <c r="D42" s="83"/>
      <c r="E42" s="2"/>
      <c r="F42" s="93" t="str">
        <f>HYPERLINK('[1]реквизиты'!$G$8)</f>
        <v>Пчелов С.Г.</v>
      </c>
      <c r="G42" s="11"/>
      <c r="I42" s="11"/>
      <c r="J42" s="11"/>
      <c r="K42" s="3"/>
      <c r="L42" s="9"/>
      <c r="M42" s="9"/>
      <c r="N42" s="54"/>
      <c r="O42" s="28"/>
      <c r="P42" s="3"/>
      <c r="Q42" s="16"/>
      <c r="R42" s="16" t="s">
        <v>12</v>
      </c>
      <c r="V42" s="10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 customHeight="1">
      <c r="A43" s="11"/>
      <c r="B43" s="11"/>
      <c r="C43" s="11"/>
      <c r="D43" s="85"/>
      <c r="E43" s="85"/>
      <c r="F43" s="94" t="str">
        <f>HYPERLINK('[1]реквизиты'!$G$9)</f>
        <v>/Чебоксары/</v>
      </c>
      <c r="H43" s="85"/>
      <c r="I43" s="85"/>
      <c r="J43" s="85"/>
      <c r="K43" s="3"/>
      <c r="L43" s="3"/>
      <c r="M43" s="3"/>
      <c r="N43" s="3"/>
      <c r="O43" s="3"/>
      <c r="P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4.25" customHeight="1">
      <c r="A44" s="86">
        <f>HYPERLINK('[1]реквизиты'!$A$20)</f>
      </c>
      <c r="B44" s="87"/>
      <c r="C44" s="88"/>
      <c r="D44" s="88"/>
      <c r="E44" s="32"/>
      <c r="F44" s="88"/>
      <c r="G44" s="89">
        <f>HYPERLINK('[1]реквизиты'!$G$20)</f>
      </c>
      <c r="H44" s="32"/>
      <c r="I44" s="32"/>
      <c r="J44" s="88"/>
      <c r="K44" s="3"/>
      <c r="L44" s="3"/>
      <c r="M44" s="3"/>
      <c r="N44" s="3"/>
      <c r="O44" s="17"/>
      <c r="P44" s="33">
        <f>HYPERLINK('[1]реквизиты'!$A$22)</f>
      </c>
      <c r="Q44" s="17"/>
      <c r="R44" s="17"/>
      <c r="S44" s="17"/>
      <c r="T44" s="17"/>
      <c r="U44" s="3"/>
      <c r="V44" s="33">
        <f>HYPERLINK('[1]реквизиты'!$G$22)</f>
      </c>
      <c r="W44" s="3"/>
      <c r="X44" s="3"/>
      <c r="Y44" s="17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3:43" ht="12.75" customHeight="1">
      <c r="C45" s="3"/>
      <c r="D45" s="3"/>
      <c r="E45" s="17"/>
      <c r="F45" s="3"/>
      <c r="G45" s="34">
        <f>HYPERLINK('[1]реквизиты'!$G$21)</f>
      </c>
      <c r="H45" s="17"/>
      <c r="I45" s="17"/>
      <c r="J45" s="17"/>
      <c r="K45" s="17"/>
      <c r="L45" s="17"/>
      <c r="M45" s="17"/>
      <c r="N45" s="17"/>
      <c r="O45" s="17"/>
      <c r="P45" s="3"/>
      <c r="Q45" s="3"/>
      <c r="R45" s="3"/>
      <c r="S45" s="3"/>
      <c r="T45" s="3"/>
      <c r="U45" s="3"/>
      <c r="V45" s="34">
        <f>HYPERLINK('[1]реквизиты'!$G$23)</f>
      </c>
      <c r="W45" s="3"/>
      <c r="X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3:43" ht="12.75" customHeight="1">
      <c r="C46" s="3"/>
      <c r="D46" s="3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3"/>
      <c r="U46" s="3"/>
      <c r="V46" s="3"/>
      <c r="W46" s="3"/>
      <c r="X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3:24" ht="12.75">
      <c r="C47" s="3"/>
      <c r="D47" s="3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3"/>
      <c r="U47" s="3"/>
      <c r="V47" s="3"/>
      <c r="W47" s="3"/>
      <c r="X47" s="3"/>
    </row>
    <row r="48" spans="3:24" ht="12.75">
      <c r="C48" s="3"/>
      <c r="D48" s="3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3"/>
      <c r="U48" s="3"/>
      <c r="V48" s="3"/>
      <c r="W48" s="3"/>
      <c r="X48" s="3"/>
    </row>
    <row r="49" spans="3:24" ht="12.75">
      <c r="C49" s="3"/>
      <c r="D49" s="3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3"/>
      <c r="U49" s="3"/>
      <c r="V49" s="3"/>
      <c r="W49" s="3"/>
      <c r="X49" s="3"/>
    </row>
    <row r="50" spans="3:24" ht="12.75">
      <c r="C50" s="3"/>
      <c r="D50" s="3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3"/>
      <c r="U50" s="3"/>
      <c r="V50" s="3"/>
      <c r="W50" s="3"/>
      <c r="X50" s="3"/>
    </row>
    <row r="51" spans="5:19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5:19" ht="12.75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5:19" ht="12.75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5:19" ht="12.7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5:19" ht="12.7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5:19" ht="12.7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5:19" ht="12.7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5:19" ht="12.7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5:19" ht="12.7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5:19" ht="12.7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5:19" ht="12.7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5:19" ht="12.7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5:19" ht="12.7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5:19" ht="12.7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5:19" ht="12.7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5:19" ht="12.75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ht="12.75">
      <c r="E67" s="10"/>
    </row>
    <row r="68" ht="12.75">
      <c r="E68" s="10"/>
    </row>
    <row r="69" ht="12.75">
      <c r="E69" s="10"/>
    </row>
    <row r="70" ht="12.75">
      <c r="E70" s="10"/>
    </row>
    <row r="71" ht="12.75">
      <c r="E71" s="10"/>
    </row>
    <row r="72" ht="12.75">
      <c r="E72" s="10"/>
    </row>
    <row r="73" ht="12.75">
      <c r="E73" s="10"/>
    </row>
    <row r="74" ht="12.75">
      <c r="E74" s="10"/>
    </row>
    <row r="75" ht="12.75">
      <c r="E75" s="10"/>
    </row>
    <row r="76" ht="12.75">
      <c r="E76" s="10"/>
    </row>
    <row r="77" ht="12.75">
      <c r="E77" s="10"/>
    </row>
    <row r="78" ht="12.75">
      <c r="E78" s="10"/>
    </row>
    <row r="79" ht="12.75">
      <c r="E79" s="10"/>
    </row>
    <row r="80" ht="12.75">
      <c r="E80" s="10"/>
    </row>
    <row r="81" ht="12.75">
      <c r="E81" s="10"/>
    </row>
    <row r="82" ht="12.75">
      <c r="E82" s="10"/>
    </row>
    <row r="83" ht="12.75">
      <c r="E83" s="10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V37:V38"/>
    <mergeCell ref="D35:D36"/>
    <mergeCell ref="U35:U36"/>
    <mergeCell ref="V35:V36"/>
    <mergeCell ref="C35:C36"/>
    <mergeCell ref="W35:W3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2013-11-30T14:31:39Z</cp:lastPrinted>
  <dcterms:created xsi:type="dcterms:W3CDTF">1996-10-08T23:32:33Z</dcterms:created>
  <dcterms:modified xsi:type="dcterms:W3CDTF">2013-12-02T18:25:44Z</dcterms:modified>
  <cp:category/>
  <cp:version/>
  <cp:contentType/>
  <cp:contentStatus/>
</cp:coreProperties>
</file>