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ПОЛУФИНАЛ ФИНАЛ" sheetId="1" r:id="rId1"/>
    <sheet name="наградной лист" sheetId="2" r:id="rId2"/>
    <sheet name="пр. хода" sheetId="3" r:id="rId3"/>
    <sheet name="круги" sheetId="4" r:id="rId4"/>
    <sheet name="итоговый протокол" sheetId="5" r:id="rId5"/>
    <sheet name="пр.взвешивания" sheetId="6" r:id="rId6"/>
  </sheets>
  <externalReferences>
    <externalReference r:id="rId9"/>
    <externalReference r:id="rId10"/>
    <externalReference r:id="rId11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<sst xmlns="http://schemas.openxmlformats.org/spreadsheetml/2006/main" count="330" uniqueCount="139">
  <si>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</si>
  <si>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</si>
  <si>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</si>
  <si>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</si>
  <si>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</si>
  <si>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</si>
  <si>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</si>
  <si>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</si>
  <si>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</si>
  <si>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А1</t>
  </si>
  <si>
    <t>А2</t>
  </si>
  <si>
    <t>Б1</t>
  </si>
  <si>
    <t>Б2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</si>
  <si>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</si>
  <si>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</si>
  <si>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</si>
  <si>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</si>
  <si>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</si>
  <si>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</si>
  <si>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</si>
  <si>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</si>
  <si>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</si>
  <si>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</si>
  <si>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</si>
  <si>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</si>
  <si>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Цвет</t>
  </si>
  <si>
    <t>ПОЛФИНАЛ</t>
  </si>
  <si>
    <t>ВСТРЕЧА 1</t>
  </si>
  <si>
    <t>Р.К.</t>
  </si>
  <si>
    <t>ФИНАЛ</t>
  </si>
  <si>
    <t>Занятое место</t>
  </si>
  <si>
    <t>СОСТАВ ПАР ПО КРУГАМ</t>
  </si>
  <si>
    <t>3КРУГ</t>
  </si>
  <si>
    <t>ИТОГОВЫЙ ПРОТОКОЛ</t>
  </si>
  <si>
    <t xml:space="preserve">ПРОТОКОЛ ХОДА СОРЕВНОВАНИЙ  </t>
  </si>
  <si>
    <t>ВСЕРОССИЙСКАЯ ФЕДЕРАЦИЯ САМБО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</si>
  <si>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</si>
  <si>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</si>
  <si>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</si>
  <si>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</si>
  <si>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</si>
  <si>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</si>
  <si>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ТАРТЫКОВА Надежда Зиннатовна</t>
  </si>
  <si>
    <t>21.05.90 мс</t>
  </si>
  <si>
    <t>СФО,Кемеровская,Юрга</t>
  </si>
  <si>
    <t>008719042</t>
  </si>
  <si>
    <t>Гончаров ВИ</t>
  </si>
  <si>
    <t>ВИЦИНА Ольга Вячеславовна</t>
  </si>
  <si>
    <t>09.06.90 мс</t>
  </si>
  <si>
    <t>Приморский,Владивосток,ФКиС</t>
  </si>
  <si>
    <t>Леонтьев ЮА Фалеева ОА</t>
  </si>
  <si>
    <t>ХАЛИКОВА Анжелика Ренатовна</t>
  </si>
  <si>
    <t>23.05.93 кмс</t>
  </si>
  <si>
    <t>ПФО,Татарстан,Н.Челны, РОС</t>
  </si>
  <si>
    <t>Ахметов ШЯ</t>
  </si>
  <si>
    <t>СЕНЮЕВА Мария Владимировна</t>
  </si>
  <si>
    <t>25.12.88 кмс</t>
  </si>
  <si>
    <t>М, Москва,С-70</t>
  </si>
  <si>
    <t>Ханбабаев РК Некрасова АС Ходырев АН</t>
  </si>
  <si>
    <t>ТИТОВА Ольга Александровна</t>
  </si>
  <si>
    <t>13.02.90 мс</t>
  </si>
  <si>
    <t>УрФО,Свердловская,Екатеринбург,МО</t>
  </si>
  <si>
    <t>Рябов СВ</t>
  </si>
  <si>
    <t>МИХАЙЛОВА Дарья Андреевна</t>
  </si>
  <si>
    <t>29.11.91 мс</t>
  </si>
  <si>
    <t>ЦФО,Тверская,Ржев,МО</t>
  </si>
  <si>
    <t>Образцов АН</t>
  </si>
  <si>
    <t>ХАРИТОНОВА Анна Игоревна</t>
  </si>
  <si>
    <t>12.03.85 кмс</t>
  </si>
  <si>
    <t>М,Москва,МКС</t>
  </si>
  <si>
    <t>ФЕДОСЕЕНКО Ольга Александровна</t>
  </si>
  <si>
    <t>04.01.78 мсмк</t>
  </si>
  <si>
    <t>Александров ЮП</t>
  </si>
  <si>
    <t>ЧЕРНЕЦОВА Наталья Борисовна</t>
  </si>
  <si>
    <t>04.05.86 мс</t>
  </si>
  <si>
    <t>Сабуров АЛ Шмаков ОВ</t>
  </si>
  <si>
    <t>МУЖАНОВА Татьяна Сергеевна</t>
  </si>
  <si>
    <t>09.04.89 мс</t>
  </si>
  <si>
    <t>СФО,Бурятия,МО</t>
  </si>
  <si>
    <t>Леликов АИ</t>
  </si>
  <si>
    <t>ЧИКИНЁВА Анастасия Николаевна</t>
  </si>
  <si>
    <t>08.11.89 кмс</t>
  </si>
  <si>
    <t>С.П.,Санкт-Петербург,МО</t>
  </si>
  <si>
    <t>Платонов АП</t>
  </si>
  <si>
    <t>МАКЕРОВА Марина Сергеевна</t>
  </si>
  <si>
    <t>01.06.93 кмс</t>
  </si>
  <si>
    <t>УрФО,Челябинская,Челябинск</t>
  </si>
  <si>
    <t>Кадолин Новикова</t>
  </si>
  <si>
    <t>МИРЗОЯН Сусанна Кареновна</t>
  </si>
  <si>
    <t>20.01.86 змс</t>
  </si>
  <si>
    <t>ПФО, Пензенская,ВС</t>
  </si>
  <si>
    <t>000530058</t>
  </si>
  <si>
    <t>Бурментьев ВН Голованов ОИ</t>
  </si>
  <si>
    <t>ВИЦИНА Юлия Вяечславовна</t>
  </si>
  <si>
    <t>009822</t>
  </si>
  <si>
    <t>ВИРТ Анжела Владимировна</t>
  </si>
  <si>
    <t>03.01.90 кмс</t>
  </si>
  <si>
    <t>ПФО,Саратов,Д</t>
  </si>
  <si>
    <t>012047</t>
  </si>
  <si>
    <t>Нилогов ВВ Мартынов АТ</t>
  </si>
  <si>
    <t>СЕХНИАШВИЛИ Этери Шотаевна</t>
  </si>
  <si>
    <t>19.10.91 мс</t>
  </si>
  <si>
    <t>ЮФО,Краснодарский,ФКС</t>
  </si>
  <si>
    <t>Хайбулаев ГА</t>
  </si>
  <si>
    <t>в.к.   52      кг.</t>
  </si>
  <si>
    <t>4.00.</t>
  </si>
  <si>
    <t>0.20.</t>
  </si>
  <si>
    <t>2.52.</t>
  </si>
  <si>
    <t>0.</t>
  </si>
  <si>
    <t>3.30.</t>
  </si>
  <si>
    <t>0.35.</t>
  </si>
  <si>
    <t>0.35</t>
  </si>
  <si>
    <t>2.40.</t>
  </si>
  <si>
    <t>2.42.</t>
  </si>
  <si>
    <t>3.40.</t>
  </si>
  <si>
    <t>0.40.</t>
  </si>
  <si>
    <t>3.35.</t>
  </si>
  <si>
    <t>0.25.</t>
  </si>
  <si>
    <t>0.00.</t>
  </si>
  <si>
    <t>4 КРУГ</t>
  </si>
  <si>
    <t>5 КРУГ</t>
  </si>
  <si>
    <t>1.10.</t>
  </si>
  <si>
    <t>2.30.</t>
  </si>
  <si>
    <t>0.09.</t>
  </si>
  <si>
    <t>2.00.</t>
  </si>
  <si>
    <t>2.20.</t>
  </si>
  <si>
    <t>1</t>
  </si>
  <si>
    <t>2</t>
  </si>
  <si>
    <t>3</t>
  </si>
  <si>
    <t>5-6</t>
  </si>
  <si>
    <t>7-8</t>
  </si>
  <si>
    <t>9-12</t>
  </si>
  <si>
    <t>13-16</t>
  </si>
  <si>
    <t>0.30.</t>
  </si>
  <si>
    <t>СФО, Новосирская,НСО Болотное,СС</t>
  </si>
  <si>
    <t xml:space="preserve">Комягина НВ Сабуров АЛ Быстров ИС </t>
  </si>
  <si>
    <t>М,Москва,ВС</t>
  </si>
  <si>
    <t>4/0</t>
  </si>
  <si>
    <t>3/0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</si>
</sst>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sz val="10"/>
      <color indexed="10"/>
      <name val="Arial"/>
      <family val="0"/>
    </font>
    <font>
      <b/>
      <sz val="10"/>
      <color indexed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 val="single"/>
      <sz val="10"/>
      <color indexed="36"/>
      <name val="Arial"/>
      <family val="0"/>
    </font>
    <font>
      <b/>
      <sz val="12"/>
      <color indexed="58"/>
      <name val="Arial Narrow"/>
      <family val="2"/>
    </font>
    <font>
      <b/>
      <i/>
      <sz val="11"/>
      <name val="Arial"/>
      <family val="2"/>
    </font>
    <font>
      <b/>
      <sz val="16"/>
      <color indexed="10"/>
      <name val="CyrillicOld"/>
      <family val="0"/>
    </font>
    <font>
      <b/>
      <i/>
      <sz val="10"/>
      <name val="a_BosaNovaCps"/>
      <family val="5"/>
    </font>
    <font>
      <b/>
      <sz val="12"/>
      <color indexed="9"/>
      <name val="Arial"/>
      <family val="2"/>
    </font>
    <font>
      <b/>
      <i/>
      <sz val="12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9"/>
      <name val="Arial Narrow"/>
      <family val="2"/>
    </font>
    <font>
      <sz val="10"/>
      <color indexed="10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15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6" xfId="15" applyFont="1" applyBorder="1" applyAlignment="1">
      <alignment horizontal="center"/>
    </xf>
    <xf numFmtId="0" fontId="3" fillId="0" borderId="2" xfId="15" applyFont="1" applyBorder="1" applyAlignment="1">
      <alignment horizontal="center"/>
    </xf>
    <xf numFmtId="0" fontId="3" fillId="0" borderId="7" xfId="15" applyFont="1" applyBorder="1" applyAlignment="1">
      <alignment horizontal="center"/>
    </xf>
    <xf numFmtId="0" fontId="3" fillId="0" borderId="8" xfId="15" applyFont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0" borderId="10" xfId="15" applyFont="1" applyBorder="1" applyAlignment="1">
      <alignment horizontal="center"/>
    </xf>
    <xf numFmtId="0" fontId="3" fillId="0" borderId="11" xfId="15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12" xfId="15" applyFont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0" borderId="14" xfId="15" applyFont="1" applyBorder="1" applyAlignment="1">
      <alignment horizontal="center"/>
    </xf>
    <xf numFmtId="0" fontId="3" fillId="0" borderId="15" xfId="15" applyFont="1" applyBorder="1" applyAlignment="1">
      <alignment horizontal="center"/>
    </xf>
    <xf numFmtId="0" fontId="3" fillId="0" borderId="16" xfId="15" applyFont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5" fillId="0" borderId="18" xfId="15" applyFont="1" applyBorder="1" applyAlignment="1">
      <alignment horizontal="center"/>
    </xf>
    <xf numFmtId="0" fontId="5" fillId="0" borderId="19" xfId="15" applyFont="1" applyBorder="1" applyAlignment="1">
      <alignment horizontal="center"/>
    </xf>
    <xf numFmtId="0" fontId="5" fillId="0" borderId="20" xfId="15" applyFont="1" applyBorder="1" applyAlignment="1">
      <alignment horizontal="center"/>
    </xf>
    <xf numFmtId="0" fontId="5" fillId="0" borderId="8" xfId="15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0" borderId="0" xfId="15" applyFont="1" applyBorder="1" applyAlignment="1">
      <alignment horizontal="center"/>
    </xf>
    <xf numFmtId="0" fontId="5" fillId="0" borderId="21" xfId="15" applyFont="1" applyBorder="1" applyAlignment="1">
      <alignment horizontal="center"/>
    </xf>
    <xf numFmtId="0" fontId="5" fillId="0" borderId="22" xfId="15" applyFont="1" applyBorder="1" applyAlignment="1">
      <alignment horizontal="center"/>
    </xf>
    <xf numFmtId="0" fontId="5" fillId="0" borderId="11" xfId="15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23" xfId="15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0" xfId="15" applyFont="1" applyBorder="1" applyAlignment="1">
      <alignment vertical="center" wrapText="1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2" borderId="4" xfId="0" applyNumberFormat="1" applyFont="1" applyFill="1" applyBorder="1" applyAlignment="1">
      <alignment horizontal="center"/>
    </xf>
    <xf numFmtId="0" fontId="5" fillId="0" borderId="20" xfId="15" applyNumberFormat="1" applyFont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0" fontId="3" fillId="0" borderId="7" xfId="15" applyNumberFormat="1" applyFont="1" applyBorder="1" applyAlignment="1">
      <alignment horizontal="center"/>
    </xf>
    <xf numFmtId="0" fontId="5" fillId="2" borderId="9" xfId="0" applyNumberFormat="1" applyFont="1" applyFill="1" applyBorder="1" applyAlignment="1">
      <alignment horizontal="center"/>
    </xf>
    <xf numFmtId="0" fontId="5" fillId="0" borderId="9" xfId="15" applyNumberFormat="1" applyFont="1" applyBorder="1" applyAlignment="1">
      <alignment horizontal="center"/>
    </xf>
    <xf numFmtId="0" fontId="3" fillId="2" borderId="9" xfId="0" applyNumberFormat="1" applyFont="1" applyFill="1" applyBorder="1" applyAlignment="1">
      <alignment horizontal="center"/>
    </xf>
    <xf numFmtId="0" fontId="3" fillId="0" borderId="9" xfId="15" applyNumberFormat="1" applyFont="1" applyBorder="1" applyAlignment="1">
      <alignment horizontal="center"/>
    </xf>
    <xf numFmtId="0" fontId="5" fillId="0" borderId="11" xfId="15" applyNumberFormat="1" applyFont="1" applyBorder="1" applyAlignment="1">
      <alignment horizontal="center"/>
    </xf>
    <xf numFmtId="0" fontId="5" fillId="2" borderId="27" xfId="0" applyNumberFormat="1" applyFont="1" applyFill="1" applyBorder="1" applyAlignment="1">
      <alignment horizontal="center"/>
    </xf>
    <xf numFmtId="0" fontId="3" fillId="0" borderId="6" xfId="15" applyNumberFormat="1" applyFont="1" applyBorder="1" applyAlignment="1">
      <alignment horizontal="center"/>
    </xf>
    <xf numFmtId="0" fontId="3" fillId="2" borderId="28" xfId="0" applyNumberFormat="1" applyFont="1" applyFill="1" applyBorder="1" applyAlignment="1">
      <alignment horizontal="center"/>
    </xf>
    <xf numFmtId="0" fontId="3" fillId="0" borderId="29" xfId="15" applyNumberFormat="1" applyFont="1" applyBorder="1" applyAlignment="1">
      <alignment horizontal="center"/>
    </xf>
    <xf numFmtId="0" fontId="5" fillId="2" borderId="23" xfId="0" applyNumberFormat="1" applyFont="1" applyFill="1" applyBorder="1" applyAlignment="1">
      <alignment horizontal="center"/>
    </xf>
    <xf numFmtId="0" fontId="3" fillId="0" borderId="14" xfId="15" applyNumberFormat="1" applyFont="1" applyBorder="1" applyAlignment="1">
      <alignment horizontal="center"/>
    </xf>
    <xf numFmtId="0" fontId="3" fillId="2" borderId="30" xfId="0" applyNumberFormat="1" applyFont="1" applyFill="1" applyBorder="1" applyAlignment="1">
      <alignment horizontal="center"/>
    </xf>
    <xf numFmtId="0" fontId="5" fillId="0" borderId="18" xfId="15" applyNumberFormat="1" applyFont="1" applyBorder="1" applyAlignment="1">
      <alignment horizontal="center"/>
    </xf>
    <xf numFmtId="0" fontId="5" fillId="0" borderId="29" xfId="15" applyNumberFormat="1" applyFont="1" applyBorder="1" applyAlignment="1">
      <alignment horizontal="center"/>
    </xf>
    <xf numFmtId="0" fontId="5" fillId="0" borderId="21" xfId="15" applyNumberFormat="1" applyFont="1" applyBorder="1" applyAlignment="1">
      <alignment horizontal="center"/>
    </xf>
    <xf numFmtId="0" fontId="3" fillId="0" borderId="10" xfId="15" applyNumberFormat="1" applyFont="1" applyBorder="1" applyAlignment="1">
      <alignment horizontal="center"/>
    </xf>
    <xf numFmtId="0" fontId="5" fillId="0" borderId="23" xfId="15" applyNumberFormat="1" applyFont="1" applyBorder="1" applyAlignment="1">
      <alignment horizontal="center"/>
    </xf>
    <xf numFmtId="0" fontId="3" fillId="0" borderId="11" xfId="15" applyNumberFormat="1" applyFont="1" applyBorder="1" applyAlignment="1">
      <alignment horizontal="center"/>
    </xf>
    <xf numFmtId="0" fontId="3" fillId="0" borderId="16" xfId="15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11" fillId="0" borderId="0" xfId="15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7" fillId="0" borderId="31" xfId="15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" fillId="0" borderId="0" xfId="15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14" fillId="0" borderId="0" xfId="15" applyFont="1" applyAlignment="1">
      <alignment/>
    </xf>
    <xf numFmtId="0" fontId="7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/>
    </xf>
    <xf numFmtId="0" fontId="5" fillId="0" borderId="32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0" fontId="0" fillId="0" borderId="0" xfId="15" applyFont="1" applyBorder="1" applyAlignment="1">
      <alignment vertical="center" wrapText="1"/>
    </xf>
    <xf numFmtId="0" fontId="0" fillId="0" borderId="13" xfId="15" applyFont="1" applyBorder="1" applyAlignment="1">
      <alignment vertical="center" wrapText="1"/>
    </xf>
    <xf numFmtId="49" fontId="0" fillId="0" borderId="0" xfId="0" applyNumberFormat="1" applyAlignment="1">
      <alignment/>
    </xf>
    <xf numFmtId="0" fontId="5" fillId="0" borderId="34" xfId="15" applyFont="1" applyBorder="1" applyAlignment="1">
      <alignment horizontal="center"/>
    </xf>
    <xf numFmtId="0" fontId="3" fillId="0" borderId="35" xfId="15" applyFont="1" applyBorder="1" applyAlignment="1">
      <alignment horizontal="center"/>
    </xf>
    <xf numFmtId="0" fontId="5" fillId="0" borderId="12" xfId="15" applyFont="1" applyBorder="1" applyAlignment="1">
      <alignment horizontal="center"/>
    </xf>
    <xf numFmtId="0" fontId="5" fillId="0" borderId="36" xfId="15" applyFont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5" fillId="0" borderId="34" xfId="15" applyNumberFormat="1" applyFont="1" applyBorder="1" applyAlignment="1">
      <alignment horizontal="center"/>
    </xf>
    <xf numFmtId="0" fontId="3" fillId="0" borderId="35" xfId="15" applyNumberFormat="1" applyFont="1" applyBorder="1" applyAlignment="1">
      <alignment horizontal="center"/>
    </xf>
    <xf numFmtId="0" fontId="5" fillId="2" borderId="36" xfId="0" applyNumberFormat="1" applyFont="1" applyFill="1" applyBorder="1" applyAlignment="1">
      <alignment horizontal="center"/>
    </xf>
    <xf numFmtId="0" fontId="3" fillId="2" borderId="15" xfId="0" applyNumberFormat="1" applyFont="1" applyFill="1" applyBorder="1" applyAlignment="1">
      <alignment horizontal="center"/>
    </xf>
    <xf numFmtId="0" fontId="0" fillId="0" borderId="0" xfId="15" applyFont="1" applyAlignment="1">
      <alignment horizontal="center" vertical="center" wrapText="1"/>
    </xf>
    <xf numFmtId="0" fontId="2" fillId="0" borderId="0" xfId="15" applyFont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3" fillId="2" borderId="19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28" xfId="15" applyFont="1" applyBorder="1" applyAlignment="1">
      <alignment horizontal="center"/>
    </xf>
    <xf numFmtId="0" fontId="5" fillId="0" borderId="1" xfId="15" applyFont="1" applyBorder="1" applyAlignment="1">
      <alignment horizontal="center"/>
    </xf>
    <xf numFmtId="0" fontId="3" fillId="0" borderId="0" xfId="15" applyFont="1" applyBorder="1" applyAlignment="1">
      <alignment horizontal="center"/>
    </xf>
    <xf numFmtId="0" fontId="3" fillId="0" borderId="37" xfId="15" applyFont="1" applyBorder="1" applyAlignment="1">
      <alignment horizontal="center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right"/>
    </xf>
    <xf numFmtId="0" fontId="20" fillId="0" borderId="1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2" xfId="0" applyFont="1" applyBorder="1" applyAlignment="1">
      <alignment/>
    </xf>
    <xf numFmtId="17" fontId="3" fillId="0" borderId="7" xfId="15" applyNumberFormat="1" applyFont="1" applyBorder="1" applyAlignment="1">
      <alignment horizontal="center"/>
    </xf>
    <xf numFmtId="0" fontId="3" fillId="0" borderId="18" xfId="15" applyNumberFormat="1" applyFont="1" applyBorder="1" applyAlignment="1">
      <alignment horizontal="center"/>
    </xf>
    <xf numFmtId="0" fontId="3" fillId="0" borderId="36" xfId="15" applyNumberFormat="1" applyFont="1" applyBorder="1" applyAlignment="1">
      <alignment horizontal="center"/>
    </xf>
    <xf numFmtId="0" fontId="26" fillId="0" borderId="0" xfId="0" applyFont="1" applyAlignment="1">
      <alignment/>
    </xf>
    <xf numFmtId="0" fontId="3" fillId="0" borderId="3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0" fillId="0" borderId="38" xfId="15" applyFont="1" applyBorder="1" applyAlignment="1">
      <alignment horizontal="center" vertical="center" wrapText="1"/>
    </xf>
    <xf numFmtId="0" fontId="0" fillId="0" borderId="38" xfId="15" applyFont="1" applyFill="1" applyBorder="1" applyAlignment="1">
      <alignment horizontal="left" vertical="center" wrapText="1"/>
    </xf>
    <xf numFmtId="0" fontId="0" fillId="0" borderId="38" xfId="15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0" fillId="0" borderId="38" xfId="15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center" vertical="center"/>
    </xf>
    <xf numFmtId="0" fontId="23" fillId="5" borderId="40" xfId="0" applyFont="1" applyFill="1" applyBorder="1" applyAlignment="1">
      <alignment horizontal="center" vertical="center"/>
    </xf>
    <xf numFmtId="0" fontId="24" fillId="0" borderId="19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/>
    </xf>
    <xf numFmtId="0" fontId="23" fillId="4" borderId="8" xfId="0" applyFont="1" applyFill="1" applyBorder="1" applyAlignment="1">
      <alignment horizontal="center" vertical="center"/>
    </xf>
    <xf numFmtId="0" fontId="23" fillId="4" borderId="40" xfId="0" applyFont="1" applyFill="1" applyBorder="1" applyAlignment="1">
      <alignment horizontal="center" vertical="center"/>
    </xf>
    <xf numFmtId="0" fontId="23" fillId="3" borderId="4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23" fillId="3" borderId="40" xfId="0" applyFont="1" applyFill="1" applyBorder="1" applyAlignment="1">
      <alignment horizontal="center" vertical="center"/>
    </xf>
    <xf numFmtId="0" fontId="19" fillId="6" borderId="41" xfId="15" applyFont="1" applyFill="1" applyBorder="1" applyAlignment="1" applyProtection="1">
      <alignment horizontal="center" vertical="center" wrapText="1"/>
      <protection/>
    </xf>
    <xf numFmtId="0" fontId="19" fillId="6" borderId="42" xfId="15" applyFont="1" applyFill="1" applyBorder="1" applyAlignment="1" applyProtection="1">
      <alignment horizontal="center" vertical="center" wrapText="1"/>
      <protection/>
    </xf>
    <xf numFmtId="0" fontId="19" fillId="6" borderId="43" xfId="15" applyFont="1" applyFill="1" applyBorder="1" applyAlignment="1" applyProtection="1">
      <alignment horizontal="center" vertical="center" wrapText="1"/>
      <protection/>
    </xf>
    <xf numFmtId="0" fontId="0" fillId="0" borderId="19" xfId="15" applyFont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0" fontId="22" fillId="4" borderId="41" xfId="15" applyFont="1" applyFill="1" applyBorder="1" applyAlignment="1">
      <alignment horizontal="center" vertical="center"/>
    </xf>
    <xf numFmtId="0" fontId="22" fillId="4" borderId="42" xfId="15" applyFont="1" applyFill="1" applyBorder="1" applyAlignment="1">
      <alignment horizontal="center" vertical="center"/>
    </xf>
    <xf numFmtId="0" fontId="22" fillId="4" borderId="43" xfId="15" applyFont="1" applyFill="1" applyBorder="1" applyAlignment="1">
      <alignment horizontal="center" vertical="center"/>
    </xf>
    <xf numFmtId="0" fontId="2" fillId="0" borderId="0" xfId="15" applyFont="1" applyBorder="1" applyAlignment="1">
      <alignment horizontal="center" vertical="center" wrapText="1"/>
    </xf>
    <xf numFmtId="0" fontId="18" fillId="7" borderId="41" xfId="15" applyNumberFormat="1" applyFont="1" applyFill="1" applyBorder="1" applyAlignment="1" applyProtection="1">
      <alignment horizontal="center" vertical="center" wrapText="1"/>
      <protection/>
    </xf>
    <xf numFmtId="0" fontId="18" fillId="7" borderId="42" xfId="15" applyNumberFormat="1" applyFont="1" applyFill="1" applyBorder="1" applyAlignment="1" applyProtection="1">
      <alignment horizontal="center" vertical="center" wrapText="1"/>
      <protection/>
    </xf>
    <xf numFmtId="0" fontId="18" fillId="7" borderId="43" xfId="15" applyNumberFormat="1" applyFont="1" applyFill="1" applyBorder="1" applyAlignment="1" applyProtection="1">
      <alignment horizontal="center" vertical="center" wrapText="1"/>
      <protection/>
    </xf>
    <xf numFmtId="0" fontId="7" fillId="0" borderId="31" xfId="15" applyFont="1" applyBorder="1" applyAlignment="1">
      <alignment horizontal="center" vertical="center" wrapText="1"/>
    </xf>
    <xf numFmtId="0" fontId="17" fillId="8" borderId="4" xfId="15" applyFont="1" applyFill="1" applyBorder="1" applyAlignment="1">
      <alignment horizontal="center" vertical="center"/>
    </xf>
    <xf numFmtId="0" fontId="17" fillId="8" borderId="19" xfId="0" applyFont="1" applyFill="1" applyBorder="1" applyAlignment="1">
      <alignment horizontal="center" vertical="center"/>
    </xf>
    <xf numFmtId="0" fontId="17" fillId="8" borderId="39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9" xfId="0" applyNumberFormat="1" applyFont="1" applyBorder="1" applyAlignment="1">
      <alignment horizontal="center" vertical="center" wrapText="1"/>
    </xf>
    <xf numFmtId="0" fontId="5" fillId="0" borderId="48" xfId="0" applyNumberFormat="1" applyFont="1" applyBorder="1" applyAlignment="1">
      <alignment horizontal="center" vertical="center" wrapText="1"/>
    </xf>
    <xf numFmtId="0" fontId="5" fillId="0" borderId="5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5" fillId="0" borderId="63" xfId="0" applyFont="1" applyBorder="1" applyAlignment="1">
      <alignment horizontal="center" vertical="center" wrapText="1"/>
    </xf>
    <xf numFmtId="49" fontId="5" fillId="0" borderId="63" xfId="0" applyNumberFormat="1" applyFont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0" fillId="0" borderId="6" xfId="15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0" fillId="0" borderId="6" xfId="15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38" xfId="15" applyFont="1" applyBorder="1" applyAlignment="1">
      <alignment horizontal="left" vertical="center" wrapText="1"/>
    </xf>
    <xf numFmtId="0" fontId="3" fillId="0" borderId="64" xfId="0" applyFont="1" applyBorder="1" applyAlignment="1">
      <alignment horizontal="left" vertical="center" wrapText="1"/>
    </xf>
    <xf numFmtId="0" fontId="0" fillId="0" borderId="64" xfId="15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15" applyFont="1" applyFill="1" applyBorder="1" applyAlignment="1">
      <alignment horizontal="left" vertical="center" wrapText="1"/>
    </xf>
    <xf numFmtId="0" fontId="0" fillId="0" borderId="18" xfId="15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left" vertical="center" wrapText="1"/>
    </xf>
    <xf numFmtId="49" fontId="5" fillId="0" borderId="38" xfId="0" applyNumberFormat="1" applyFont="1" applyFill="1" applyBorder="1" applyAlignment="1">
      <alignment horizontal="center" vertical="center" wrapText="1"/>
    </xf>
    <xf numFmtId="0" fontId="2" fillId="0" borderId="13" xfId="15" applyFont="1" applyBorder="1" applyAlignment="1">
      <alignment horizontal="center" vertical="center" wrapText="1"/>
    </xf>
    <xf numFmtId="0" fontId="16" fillId="7" borderId="41" xfId="15" applyNumberFormat="1" applyFont="1" applyFill="1" applyBorder="1" applyAlignment="1" applyProtection="1">
      <alignment horizontal="center" vertical="center" wrapText="1"/>
      <protection/>
    </xf>
    <xf numFmtId="0" fontId="16" fillId="7" borderId="42" xfId="15" applyNumberFormat="1" applyFont="1" applyFill="1" applyBorder="1" applyAlignment="1" applyProtection="1">
      <alignment horizontal="center" vertical="center" wrapText="1"/>
      <protection/>
    </xf>
    <xf numFmtId="0" fontId="16" fillId="7" borderId="43" xfId="15" applyNumberFormat="1" applyFont="1" applyFill="1" applyBorder="1" applyAlignment="1" applyProtection="1">
      <alignment horizontal="center" vertical="center" wrapText="1"/>
      <protection/>
    </xf>
    <xf numFmtId="0" fontId="0" fillId="0" borderId="2" xfId="15" applyFont="1" applyBorder="1" applyAlignment="1">
      <alignment horizontal="center" vertical="center" wrapText="1"/>
    </xf>
    <xf numFmtId="0" fontId="17" fillId="8" borderId="41" xfId="15" applyFont="1" applyFill="1" applyBorder="1" applyAlignment="1">
      <alignment horizontal="center" vertical="center"/>
    </xf>
    <xf numFmtId="0" fontId="17" fillId="8" borderId="43" xfId="0" applyFont="1" applyFill="1" applyBorder="1" applyAlignment="1">
      <alignment horizontal="center" vertical="center"/>
    </xf>
    <xf numFmtId="0" fontId="0" fillId="0" borderId="0" xfId="15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38" xfId="0" applyFont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295275</xdr:colOff>
      <xdr:row>1</xdr:row>
      <xdr:rowOff>247650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6477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0</xdr:col>
      <xdr:colOff>476250</xdr:colOff>
      <xdr:row>1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4476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85725</xdr:rowOff>
    </xdr:from>
    <xdr:to>
      <xdr:col>1</xdr:col>
      <xdr:colOff>333375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572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ika\&#1052;&#1086;&#1080;%20&#1076;&#1086;&#1082;&#1091;&#1084;&#1077;&#1085;&#1090;&#1099;\Downloads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ika\&#1052;&#1086;&#1080;%20&#1076;&#1086;&#1082;&#1091;&#1084;&#1077;&#1085;&#1090;&#1099;\Downloads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HOME-90E8810E50\&#1056;&#1072;&#1073;&#1086;&#1095;&#1080;&#1081;%20&#1089;&#1090;&#1086;&#1083;\&#1063;&#1056;%20%20&#1078;&#1077;&#1085;&#1097;&#1080;&#1085;&#1099;%20&#1063;&#1077;&#1083;&#1103;&#1073;&#1080;&#1085;&#1089;&#1082;\&#1055;&#1056;&#1054;&#1058;&#1054;&#1050;&#1054;&#1051;&#1067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женщин (отбор на чемпионат мира)</v>
          </cell>
        </row>
        <row r="3">
          <cell r="A3" t="str">
            <v>18-23 июня 2013 год  г.Челябинск</v>
          </cell>
        </row>
        <row r="6">
          <cell r="A6" t="str">
            <v>Гл. судья, судья МК</v>
          </cell>
          <cell r="G6" t="str">
            <v>Шоя Ю.А</v>
          </cell>
        </row>
        <row r="7">
          <cell r="G7" t="str">
            <v>/Астрахань/</v>
          </cell>
        </row>
        <row r="8">
          <cell r="A8" t="str">
            <v>Гл. секретарь, судья РК</v>
          </cell>
          <cell r="G8" t="str">
            <v>Тимошин А.С.</v>
          </cell>
        </row>
        <row r="9">
          <cell r="G9" t="str">
            <v>/Рыбинск/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8">
          <cell r="A8" t="str">
            <v>Гл. секретарь, судья РК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40"/>
  <sheetViews>
    <sheetView workbookViewId="0" topLeftCell="A19">
      <selection activeCell="A28" sqref="A28:I39"/>
    </sheetView>
  </sheetViews>
  <sheetFormatPr defaultColWidth="9.140625" defaultRowHeight="12.75"/>
  <cols>
    <col min="1" max="1" width="6.28125" style="0" customWidth="1"/>
    <col min="2" max="2" width="9.00390625" style="0" customWidth="1"/>
    <col min="3" max="3" width="20.8515625" style="0" customWidth="1"/>
    <col min="6" max="6" width="20.28125" style="0" customWidth="1"/>
  </cols>
  <sheetData>
    <row r="1" ht="33" customHeight="1">
      <c r="F1" s="11"/>
    </row>
    <row r="2" ht="26.25" customHeight="1">
      <c r="C2" s="7" t="s">
        <v>26</v>
      </c>
    </row>
    <row r="3" spans="3:6" ht="25.5" customHeight="1">
      <c r="C3" s="6" t="s">
        <v>27</v>
      </c>
      <c r="F3" s="113" t="str">
        <f>HYPERLINK('пр.взвешивания'!E3)</f>
        <v>в.к.   52      кг.</v>
      </c>
    </row>
    <row r="4" spans="1:9" ht="12.75">
      <c r="A4" s="134" t="s">
        <v>25</v>
      </c>
      <c r="B4" s="134" t="s">
        <v>0</v>
      </c>
      <c r="C4" s="136" t="s">
        <v>1</v>
      </c>
      <c r="D4" s="134" t="s">
        <v>2</v>
      </c>
      <c r="E4" s="134" t="s">
        <v>3</v>
      </c>
      <c r="F4" s="134" t="s">
        <v>13</v>
      </c>
      <c r="G4" s="134" t="s">
        <v>14</v>
      </c>
      <c r="H4" s="134" t="s">
        <v>15</v>
      </c>
      <c r="I4" s="134" t="s">
        <v>16</v>
      </c>
    </row>
    <row r="5" spans="1:9" ht="12.75">
      <c r="A5" s="135"/>
      <c r="B5" s="135"/>
      <c r="C5" s="135"/>
      <c r="D5" s="135"/>
      <c r="E5" s="135"/>
      <c r="F5" s="135"/>
      <c r="G5" s="135"/>
      <c r="H5" s="135"/>
      <c r="I5" s="135"/>
    </row>
    <row r="6" spans="1:9" ht="12.75">
      <c r="A6" s="138"/>
      <c r="B6" s="139">
        <v>7</v>
      </c>
      <c r="C6" s="140" t="str">
        <f>VLOOKUP(B6,'пр.взвешивания'!B6:C37,2,FALSE)</f>
        <v>ХАРИТОНОВА Анна Игоревна</v>
      </c>
      <c r="D6" s="141" t="str">
        <f>VLOOKUP(C6,'пр.взвешивания'!C6:D37,2,FALSE)</f>
        <v>12.03.85 кмс</v>
      </c>
      <c r="E6" s="141" t="str">
        <f>VLOOKUP(D6,'пр.взвешивания'!D6:E37,2,FALSE)</f>
        <v>М,Москва,ВС</v>
      </c>
      <c r="F6" s="144"/>
      <c r="G6" s="145"/>
      <c r="H6" s="137"/>
      <c r="I6" s="134"/>
    </row>
    <row r="7" spans="1:9" ht="12.75">
      <c r="A7" s="138"/>
      <c r="B7" s="134"/>
      <c r="C7" s="140"/>
      <c r="D7" s="141"/>
      <c r="E7" s="141"/>
      <c r="F7" s="144"/>
      <c r="G7" s="144"/>
      <c r="H7" s="137"/>
      <c r="I7" s="134"/>
    </row>
    <row r="8" spans="1:9" ht="12.75">
      <c r="A8" s="142"/>
      <c r="B8" s="143">
        <v>13</v>
      </c>
      <c r="C8" s="140" t="str">
        <f>VLOOKUP(B8,'пр.взвешивания'!B8:C39,2,FALSE)</f>
        <v>МИРЗОЯН Сусанна Кареновна</v>
      </c>
      <c r="D8" s="141" t="str">
        <f>VLOOKUP(C8,'пр.взвешивания'!C8:D39,2,FALSE)</f>
        <v>20.01.86 змс</v>
      </c>
      <c r="E8" s="141" t="str">
        <f>VLOOKUP(D8,'пр.взвешивания'!D8:E39,2,FALSE)</f>
        <v>ПФО, Пензенская,ВС</v>
      </c>
      <c r="F8" s="144"/>
      <c r="G8" s="144"/>
      <c r="H8" s="134"/>
      <c r="I8" s="134"/>
    </row>
    <row r="9" spans="1:9" ht="12.75">
      <c r="A9" s="142"/>
      <c r="B9" s="134"/>
      <c r="C9" s="140"/>
      <c r="D9" s="141"/>
      <c r="E9" s="141"/>
      <c r="F9" s="144"/>
      <c r="G9" s="144"/>
      <c r="H9" s="134"/>
      <c r="I9" s="134"/>
    </row>
    <row r="10" ht="28.5" customHeight="1">
      <c r="E10" s="8" t="s">
        <v>28</v>
      </c>
    </row>
    <row r="11" spans="5:9" ht="19.5" customHeight="1">
      <c r="E11" s="8" t="s">
        <v>7</v>
      </c>
      <c r="F11" s="9"/>
      <c r="G11" s="9"/>
      <c r="H11" s="9"/>
      <c r="I11" s="9"/>
    </row>
    <row r="12" spans="5:9" ht="19.5" customHeight="1">
      <c r="E12" s="8" t="s">
        <v>8</v>
      </c>
      <c r="F12" s="9"/>
      <c r="G12" s="9"/>
      <c r="H12" s="9"/>
      <c r="I12" s="9"/>
    </row>
    <row r="13" ht="19.5" customHeight="1"/>
    <row r="14" ht="19.5" customHeight="1"/>
    <row r="15" spans="3:6" ht="31.5" customHeight="1">
      <c r="C15" s="6" t="s">
        <v>27</v>
      </c>
      <c r="E15" s="114"/>
      <c r="F15" s="113" t="str">
        <f>HYPERLINK('пр.взвешивания'!E3)</f>
        <v>в.к.   52      кг.</v>
      </c>
    </row>
    <row r="16" spans="1:9" ht="12.75">
      <c r="A16" s="134" t="s">
        <v>25</v>
      </c>
      <c r="B16" s="134" t="s">
        <v>0</v>
      </c>
      <c r="C16" s="136" t="s">
        <v>1</v>
      </c>
      <c r="D16" s="134" t="s">
        <v>2</v>
      </c>
      <c r="E16" s="134" t="s">
        <v>3</v>
      </c>
      <c r="F16" s="134" t="s">
        <v>13</v>
      </c>
      <c r="G16" s="134" t="s">
        <v>14</v>
      </c>
      <c r="H16" s="134" t="s">
        <v>15</v>
      </c>
      <c r="I16" s="134" t="s">
        <v>16</v>
      </c>
    </row>
    <row r="17" spans="1:9" ht="12.75">
      <c r="A17" s="135"/>
      <c r="B17" s="135"/>
      <c r="C17" s="135"/>
      <c r="D17" s="135"/>
      <c r="E17" s="135"/>
      <c r="F17" s="135"/>
      <c r="G17" s="135"/>
      <c r="H17" s="135"/>
      <c r="I17" s="135"/>
    </row>
    <row r="18" spans="1:9" ht="12.75">
      <c r="A18" s="138"/>
      <c r="B18" s="139">
        <v>14</v>
      </c>
      <c r="C18" s="140" t="str">
        <f>VLOOKUP(B18,'пр.взвешивания'!B6:C37,2,FALSE)</f>
        <v>ВИЦИНА Юлия Вяечславовна</v>
      </c>
      <c r="D18" s="141" t="str">
        <f>VLOOKUP(C18,'пр.взвешивания'!C6:D37,2,FALSE)</f>
        <v>09.06.90 мс</v>
      </c>
      <c r="E18" s="141" t="str">
        <f>VLOOKUP(D18,'пр.взвешивания'!D6:E37,2,FALSE)</f>
        <v>Приморский,Владивосток,ФКиС</v>
      </c>
      <c r="F18" s="144"/>
      <c r="G18" s="145"/>
      <c r="H18" s="137"/>
      <c r="I18" s="134"/>
    </row>
    <row r="19" spans="1:9" ht="12.75">
      <c r="A19" s="138"/>
      <c r="B19" s="134"/>
      <c r="C19" s="140"/>
      <c r="D19" s="141"/>
      <c r="E19" s="141"/>
      <c r="F19" s="144"/>
      <c r="G19" s="144"/>
      <c r="H19" s="137"/>
      <c r="I19" s="134"/>
    </row>
    <row r="20" spans="1:9" ht="12.75">
      <c r="A20" s="142"/>
      <c r="B20" s="143">
        <v>2</v>
      </c>
      <c r="C20" s="140" t="str">
        <f>VLOOKUP(B20,'пр.взвешивания'!B8:C39,2,FALSE)</f>
        <v>ВИЦИНА Ольга Вячеславовна</v>
      </c>
      <c r="D20" s="141" t="str">
        <f>VLOOKUP(C20,'пр.взвешивания'!C8:D39,2,FALSE)</f>
        <v>09.06.90 мс</v>
      </c>
      <c r="E20" s="141" t="str">
        <f>VLOOKUP(D20,'пр.взвешивания'!D8:E39,2,FALSE)</f>
        <v>Приморский,Владивосток,ФКиС</v>
      </c>
      <c r="F20" s="144"/>
      <c r="G20" s="144"/>
      <c r="H20" s="134"/>
      <c r="I20" s="134"/>
    </row>
    <row r="21" spans="1:9" ht="12.75">
      <c r="A21" s="142"/>
      <c r="B21" s="134"/>
      <c r="C21" s="140"/>
      <c r="D21" s="141"/>
      <c r="E21" s="141"/>
      <c r="F21" s="144"/>
      <c r="G21" s="144"/>
      <c r="H21" s="134"/>
      <c r="I21" s="134"/>
    </row>
    <row r="22" ht="24.75" customHeight="1">
      <c r="E22" s="8" t="s">
        <v>28</v>
      </c>
    </row>
    <row r="23" spans="5:9" ht="24.75" customHeight="1">
      <c r="E23" s="8" t="s">
        <v>7</v>
      </c>
      <c r="F23" s="9"/>
      <c r="G23" s="9"/>
      <c r="H23" s="9"/>
      <c r="I23" s="9"/>
    </row>
    <row r="24" ht="24.75" customHeight="1">
      <c r="E24" s="8" t="s">
        <v>8</v>
      </c>
    </row>
    <row r="25" spans="5:9" ht="24.75" customHeight="1">
      <c r="E25" s="8"/>
      <c r="F25" s="1"/>
      <c r="G25" s="1"/>
      <c r="H25" s="1"/>
      <c r="I25" s="1"/>
    </row>
    <row r="26" spans="6:9" ht="12.75">
      <c r="F26" s="2"/>
      <c r="G26" s="2"/>
      <c r="H26" s="2"/>
      <c r="I26" s="2"/>
    </row>
    <row r="28" spans="3:6" ht="38.25" customHeight="1">
      <c r="C28" s="10" t="s">
        <v>29</v>
      </c>
      <c r="F28" s="113" t="str">
        <f>HYPERLINK('пр.взвешивания'!E3)</f>
        <v>в.к.   52      кг.</v>
      </c>
    </row>
    <row r="29" spans="1:9" ht="12.75">
      <c r="A29" s="134" t="s">
        <v>25</v>
      </c>
      <c r="B29" s="134" t="s">
        <v>0</v>
      </c>
      <c r="C29" s="136" t="s">
        <v>1</v>
      </c>
      <c r="D29" s="134" t="s">
        <v>2</v>
      </c>
      <c r="E29" s="134" t="s">
        <v>3</v>
      </c>
      <c r="F29" s="134" t="s">
        <v>13</v>
      </c>
      <c r="G29" s="134" t="s">
        <v>14</v>
      </c>
      <c r="H29" s="134" t="s">
        <v>15</v>
      </c>
      <c r="I29" s="134" t="s">
        <v>16</v>
      </c>
    </row>
    <row r="30" spans="1:9" ht="12.75">
      <c r="A30" s="135"/>
      <c r="B30" s="135"/>
      <c r="C30" s="135"/>
      <c r="D30" s="135"/>
      <c r="E30" s="135"/>
      <c r="F30" s="135"/>
      <c r="G30" s="135"/>
      <c r="H30" s="135"/>
      <c r="I30" s="135"/>
    </row>
    <row r="31" spans="1:9" ht="12.75">
      <c r="A31" s="138"/>
      <c r="B31" s="134">
        <v>7</v>
      </c>
      <c r="C31" s="140" t="str">
        <f>VLOOKUP(B31,'пр.взвешивания'!B6:C37,2,FALSE)</f>
        <v>ХАРИТОНОВА Анна Игоревна</v>
      </c>
      <c r="D31" s="140" t="str">
        <f>VLOOKUP(C31,'пр.взвешивания'!C6:D37,2,FALSE)</f>
        <v>12.03.85 кмс</v>
      </c>
      <c r="E31" s="140" t="str">
        <f>VLOOKUP(D31,'пр.взвешивания'!D6:E37,2,FALSE)</f>
        <v>М,Москва,ВС</v>
      </c>
      <c r="F31" s="144"/>
      <c r="G31" s="145"/>
      <c r="H31" s="137"/>
      <c r="I31" s="134"/>
    </row>
    <row r="32" spans="1:9" ht="12.75">
      <c r="A32" s="138"/>
      <c r="B32" s="134"/>
      <c r="C32" s="140"/>
      <c r="D32" s="140"/>
      <c r="E32" s="140"/>
      <c r="F32" s="144"/>
      <c r="G32" s="144"/>
      <c r="H32" s="137"/>
      <c r="I32" s="134"/>
    </row>
    <row r="33" spans="1:9" ht="12.75">
      <c r="A33" s="142"/>
      <c r="B33" s="134">
        <v>2</v>
      </c>
      <c r="C33" s="140" t="str">
        <f>VLOOKUP(B33,'пр.взвешивания'!B8:C39,2,FALSE)</f>
        <v>ВИЦИНА Ольга Вячеславовна</v>
      </c>
      <c r="D33" s="140" t="str">
        <f>VLOOKUP(C33,'пр.взвешивания'!C8:D39,2,FALSE)</f>
        <v>09.06.90 мс</v>
      </c>
      <c r="E33" s="140" t="str">
        <f>VLOOKUP(D33,'пр.взвешивания'!D8:E39,2,FALSE)</f>
        <v>Приморский,Владивосток,ФКиС</v>
      </c>
      <c r="F33" s="144"/>
      <c r="G33" s="144"/>
      <c r="H33" s="134"/>
      <c r="I33" s="134"/>
    </row>
    <row r="34" spans="1:9" ht="12.75">
      <c r="A34" s="142"/>
      <c r="B34" s="134"/>
      <c r="C34" s="140"/>
      <c r="D34" s="140"/>
      <c r="E34" s="140"/>
      <c r="F34" s="144"/>
      <c r="G34" s="144"/>
      <c r="H34" s="134"/>
      <c r="I34" s="134"/>
    </row>
    <row r="35" ht="24.75" customHeight="1">
      <c r="E35" s="8" t="s">
        <v>28</v>
      </c>
    </row>
    <row r="36" spans="5:9" ht="24.75" customHeight="1">
      <c r="E36" s="8" t="s">
        <v>7</v>
      </c>
      <c r="F36" s="9"/>
      <c r="G36" s="9"/>
      <c r="H36" s="9"/>
      <c r="I36" s="9"/>
    </row>
    <row r="37" ht="24.75" customHeight="1">
      <c r="E37" s="8" t="s">
        <v>8</v>
      </c>
    </row>
    <row r="38" spans="5:9" ht="24.75" customHeight="1">
      <c r="E38" s="8"/>
      <c r="F38" s="1"/>
      <c r="G38" s="1"/>
      <c r="H38" s="1"/>
      <c r="I38" s="1"/>
    </row>
    <row r="39" spans="6:9" ht="24.75" customHeight="1">
      <c r="F39" s="2"/>
      <c r="G39" s="2"/>
      <c r="H39" s="2"/>
      <c r="I39" s="2"/>
    </row>
    <row r="40" spans="6:9" ht="24.75" customHeight="1">
      <c r="F40" s="2"/>
      <c r="G40" s="2"/>
      <c r="H40" s="2"/>
      <c r="I40" s="2"/>
    </row>
    <row r="41" ht="24.75" customHeight="1"/>
    <row r="42" ht="24.75" customHeight="1"/>
  </sheetData>
  <mergeCells count="81">
    <mergeCell ref="A33:A34"/>
    <mergeCell ref="B33:B34"/>
    <mergeCell ref="C33:C34"/>
    <mergeCell ref="D33:D34"/>
    <mergeCell ref="I33:I34"/>
    <mergeCell ref="E31:E32"/>
    <mergeCell ref="F31:F32"/>
    <mergeCell ref="G31:G32"/>
    <mergeCell ref="H31:H32"/>
    <mergeCell ref="I31:I32"/>
    <mergeCell ref="E33:E34"/>
    <mergeCell ref="F33:F34"/>
    <mergeCell ref="G33:G34"/>
    <mergeCell ref="H33:H34"/>
    <mergeCell ref="A31:A32"/>
    <mergeCell ref="B31:B32"/>
    <mergeCell ref="C31:C32"/>
    <mergeCell ref="D31:D32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E20:E21"/>
    <mergeCell ref="F20:F21"/>
    <mergeCell ref="G20:G21"/>
    <mergeCell ref="H20:H21"/>
    <mergeCell ref="A20:A21"/>
    <mergeCell ref="B20:B21"/>
    <mergeCell ref="C20:C21"/>
    <mergeCell ref="D20:D21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E16:E17"/>
    <mergeCell ref="F16:F17"/>
    <mergeCell ref="G16:G17"/>
    <mergeCell ref="H16:H17"/>
    <mergeCell ref="A16:A17"/>
    <mergeCell ref="B16:B17"/>
    <mergeCell ref="C16:C17"/>
    <mergeCell ref="D16:D17"/>
    <mergeCell ref="I4:I5"/>
    <mergeCell ref="I6:I7"/>
    <mergeCell ref="I8:I9"/>
    <mergeCell ref="E8:E9"/>
    <mergeCell ref="F8:F9"/>
    <mergeCell ref="G8:G9"/>
    <mergeCell ref="H8:H9"/>
    <mergeCell ref="E6:E7"/>
    <mergeCell ref="F6:F7"/>
    <mergeCell ref="G6:G7"/>
    <mergeCell ref="A8:A9"/>
    <mergeCell ref="B8:B9"/>
    <mergeCell ref="C8:C9"/>
    <mergeCell ref="D8:D9"/>
    <mergeCell ref="H6:H7"/>
    <mergeCell ref="A6:A7"/>
    <mergeCell ref="B6:B7"/>
    <mergeCell ref="C6:C7"/>
    <mergeCell ref="D6:D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39"/>
  <sheetViews>
    <sheetView workbookViewId="0" topLeftCell="A1">
      <selection activeCell="H38" sqref="H38"/>
    </sheetView>
  </sheetViews>
  <sheetFormatPr defaultColWidth="9.140625" defaultRowHeight="12.75"/>
  <sheetData>
    <row r="1" spans="1:8" ht="15.75" thickBot="1">
      <c r="A1" s="165" t="str">
        <f>'[2]реквизиты'!$A$2</f>
        <v>Чемпионат России по самбо среди женщин (отбор на чемпионат мира)</v>
      </c>
      <c r="B1" s="166"/>
      <c r="C1" s="166"/>
      <c r="D1" s="166"/>
      <c r="E1" s="166"/>
      <c r="F1" s="166"/>
      <c r="G1" s="166"/>
      <c r="H1" s="167"/>
    </row>
    <row r="2" spans="1:8" ht="12.75">
      <c r="A2" s="168" t="str">
        <f>'[2]реквизиты'!$A$3</f>
        <v>18-23 июня 2013 год  г.Челябинск</v>
      </c>
      <c r="B2" s="168"/>
      <c r="C2" s="168"/>
      <c r="D2" s="168"/>
      <c r="E2" s="168"/>
      <c r="F2" s="168"/>
      <c r="G2" s="168"/>
      <c r="H2" s="168"/>
    </row>
    <row r="3" spans="1:8" ht="18.75" thickBot="1">
      <c r="A3" s="169" t="s">
        <v>36</v>
      </c>
      <c r="B3" s="169"/>
      <c r="C3" s="169"/>
      <c r="D3" s="169"/>
      <c r="E3" s="169"/>
      <c r="F3" s="169"/>
      <c r="G3" s="169"/>
      <c r="H3" s="169"/>
    </row>
    <row r="4" spans="2:8" ht="18.75" thickBot="1">
      <c r="B4" s="124"/>
      <c r="C4" s="125"/>
      <c r="D4" s="170" t="str">
        <f>'пр.взвешивания'!E3</f>
        <v>в.к.   52      кг.</v>
      </c>
      <c r="E4" s="171"/>
      <c r="F4" s="172"/>
      <c r="G4" s="125"/>
      <c r="H4" s="125"/>
    </row>
    <row r="5" spans="1:8" ht="18.75" thickBot="1">
      <c r="A5" s="125"/>
      <c r="B5" s="125"/>
      <c r="C5" s="125"/>
      <c r="D5" s="125"/>
      <c r="E5" s="125"/>
      <c r="F5" s="125"/>
      <c r="G5" s="125"/>
      <c r="H5" s="125"/>
    </row>
    <row r="6" spans="1:10" ht="18">
      <c r="A6" s="162" t="s">
        <v>37</v>
      </c>
      <c r="B6" s="155" t="str">
        <f>VLOOKUP(J6,'пр.взвешивания'!B6:G71,2,FALSE)</f>
        <v>ХАРИТОНОВА Анна Игоревна</v>
      </c>
      <c r="C6" s="155"/>
      <c r="D6" s="155"/>
      <c r="E6" s="155"/>
      <c r="F6" s="155"/>
      <c r="G6" s="155"/>
      <c r="H6" s="148" t="str">
        <f>VLOOKUP(J6,'пр.взвешивания'!B6:G71,3,FALSE)</f>
        <v>12.03.85 кмс</v>
      </c>
      <c r="I6" s="125"/>
      <c r="J6" s="126">
        <v>7</v>
      </c>
    </row>
    <row r="7" spans="1:10" ht="18">
      <c r="A7" s="163"/>
      <c r="B7" s="156"/>
      <c r="C7" s="156"/>
      <c r="D7" s="156"/>
      <c r="E7" s="156"/>
      <c r="F7" s="156"/>
      <c r="G7" s="156"/>
      <c r="H7" s="157"/>
      <c r="I7" s="125"/>
      <c r="J7" s="126"/>
    </row>
    <row r="8" spans="1:10" ht="18">
      <c r="A8" s="163"/>
      <c r="B8" s="158" t="str">
        <f>VLOOKUP(J6,'пр.взвешивания'!B6:G71,4,FALSE)</f>
        <v>М,Москва,ВС</v>
      </c>
      <c r="C8" s="158"/>
      <c r="D8" s="158"/>
      <c r="E8" s="158"/>
      <c r="F8" s="158"/>
      <c r="G8" s="158"/>
      <c r="H8" s="157"/>
      <c r="I8" s="125"/>
      <c r="J8" s="126"/>
    </row>
    <row r="9" spans="1:10" ht="18.75" thickBot="1">
      <c r="A9" s="164"/>
      <c r="B9" s="150"/>
      <c r="C9" s="150"/>
      <c r="D9" s="150"/>
      <c r="E9" s="150"/>
      <c r="F9" s="150"/>
      <c r="G9" s="150"/>
      <c r="H9" s="151"/>
      <c r="I9" s="125"/>
      <c r="J9" s="126"/>
    </row>
    <row r="10" spans="1:10" ht="18.75" thickBot="1">
      <c r="A10" s="125"/>
      <c r="B10" s="125"/>
      <c r="C10" s="125"/>
      <c r="D10" s="125"/>
      <c r="E10" s="125"/>
      <c r="F10" s="125"/>
      <c r="G10" s="125"/>
      <c r="H10" s="125"/>
      <c r="I10" s="125"/>
      <c r="J10" s="126"/>
    </row>
    <row r="11" spans="1:10" ht="18" customHeight="1">
      <c r="A11" s="159" t="s">
        <v>38</v>
      </c>
      <c r="B11" s="155" t="str">
        <f>VLOOKUP(J11,'пр.взвешивания'!B1:G76,2,FALSE)</f>
        <v>ВИЦИНА Ольга Вячеславовна</v>
      </c>
      <c r="C11" s="155"/>
      <c r="D11" s="155"/>
      <c r="E11" s="155"/>
      <c r="F11" s="155"/>
      <c r="G11" s="155"/>
      <c r="H11" s="148" t="str">
        <f>VLOOKUP(J11,'пр.взвешивания'!B1:G76,3,FALSE)</f>
        <v>09.06.90 мс</v>
      </c>
      <c r="I11" s="125"/>
      <c r="J11" s="126">
        <v>2</v>
      </c>
    </row>
    <row r="12" spans="1:10" ht="18" customHeight="1">
      <c r="A12" s="160"/>
      <c r="B12" s="156"/>
      <c r="C12" s="156"/>
      <c r="D12" s="156"/>
      <c r="E12" s="156"/>
      <c r="F12" s="156"/>
      <c r="G12" s="156"/>
      <c r="H12" s="157"/>
      <c r="I12" s="125"/>
      <c r="J12" s="126"/>
    </row>
    <row r="13" spans="1:10" ht="18">
      <c r="A13" s="160"/>
      <c r="B13" s="158" t="str">
        <f>VLOOKUP(J11,'пр.взвешивания'!B1:G76,4,FALSE)</f>
        <v>Приморский,Владивосток,ФКиС</v>
      </c>
      <c r="C13" s="158"/>
      <c r="D13" s="158"/>
      <c r="E13" s="158"/>
      <c r="F13" s="158"/>
      <c r="G13" s="158"/>
      <c r="H13" s="157"/>
      <c r="I13" s="125"/>
      <c r="J13" s="126"/>
    </row>
    <row r="14" spans="1:10" ht="18.75" thickBot="1">
      <c r="A14" s="161"/>
      <c r="B14" s="150"/>
      <c r="C14" s="150"/>
      <c r="D14" s="150"/>
      <c r="E14" s="150"/>
      <c r="F14" s="150"/>
      <c r="G14" s="150"/>
      <c r="H14" s="151"/>
      <c r="I14" s="125"/>
      <c r="J14" s="126"/>
    </row>
    <row r="15" spans="1:10" ht="18.75" thickBot="1">
      <c r="A15" s="125"/>
      <c r="B15" s="125"/>
      <c r="C15" s="125"/>
      <c r="D15" s="125"/>
      <c r="E15" s="125"/>
      <c r="F15" s="125"/>
      <c r="G15" s="125"/>
      <c r="H15" s="125"/>
      <c r="I15" s="125"/>
      <c r="J15" s="126"/>
    </row>
    <row r="16" spans="1:10" ht="18" customHeight="1">
      <c r="A16" s="152" t="s">
        <v>39</v>
      </c>
      <c r="B16" s="155" t="str">
        <f>VLOOKUP(J16,'пр.взвешивания'!B6:G81,2,FALSE)</f>
        <v>МИРЗОЯН Сусанна Кареновна</v>
      </c>
      <c r="C16" s="155"/>
      <c r="D16" s="155"/>
      <c r="E16" s="155"/>
      <c r="F16" s="155"/>
      <c r="G16" s="155"/>
      <c r="H16" s="148" t="str">
        <f>VLOOKUP(J16,'пр.взвешивания'!B6:G81,3,FALSE)</f>
        <v>20.01.86 змс</v>
      </c>
      <c r="I16" s="125"/>
      <c r="J16" s="126">
        <v>13</v>
      </c>
    </row>
    <row r="17" spans="1:10" ht="18" customHeight="1">
      <c r="A17" s="153"/>
      <c r="B17" s="156"/>
      <c r="C17" s="156"/>
      <c r="D17" s="156"/>
      <c r="E17" s="156"/>
      <c r="F17" s="156"/>
      <c r="G17" s="156"/>
      <c r="H17" s="157"/>
      <c r="I17" s="125"/>
      <c r="J17" s="126"/>
    </row>
    <row r="18" spans="1:10" ht="18">
      <c r="A18" s="153"/>
      <c r="B18" s="158" t="str">
        <f>VLOOKUP(J16,'пр.взвешивания'!B6:G81,4,FALSE)</f>
        <v>ПФО, Пензенская,ВС</v>
      </c>
      <c r="C18" s="158"/>
      <c r="D18" s="158"/>
      <c r="E18" s="158"/>
      <c r="F18" s="158"/>
      <c r="G18" s="158"/>
      <c r="H18" s="157"/>
      <c r="I18" s="125"/>
      <c r="J18" s="126"/>
    </row>
    <row r="19" spans="1:10" ht="18.75" thickBot="1">
      <c r="A19" s="154"/>
      <c r="B19" s="150"/>
      <c r="C19" s="150"/>
      <c r="D19" s="150"/>
      <c r="E19" s="150"/>
      <c r="F19" s="150"/>
      <c r="G19" s="150"/>
      <c r="H19" s="151"/>
      <c r="I19" s="125"/>
      <c r="J19" s="126"/>
    </row>
    <row r="20" spans="1:10" ht="18.75" thickBot="1">
      <c r="A20" s="125"/>
      <c r="B20" s="125"/>
      <c r="C20" s="125"/>
      <c r="D20" s="125"/>
      <c r="E20" s="125"/>
      <c r="F20" s="125"/>
      <c r="G20" s="125"/>
      <c r="H20" s="125"/>
      <c r="I20" s="125"/>
      <c r="J20" s="126"/>
    </row>
    <row r="21" spans="1:10" ht="18" customHeight="1">
      <c r="A21" s="152" t="s">
        <v>39</v>
      </c>
      <c r="B21" s="155" t="str">
        <f>VLOOKUP(J21,'пр.взвешивания'!B1:G86,2,FALSE)</f>
        <v>ВИЦИНА Юлия Вяечславовна</v>
      </c>
      <c r="C21" s="155"/>
      <c r="D21" s="155"/>
      <c r="E21" s="155"/>
      <c r="F21" s="155"/>
      <c r="G21" s="155"/>
      <c r="H21" s="148" t="str">
        <f>VLOOKUP(J21,'пр.взвешивания'!B1:G86,3,FALSE)</f>
        <v>09.06.90 мс</v>
      </c>
      <c r="I21" s="125"/>
      <c r="J21" s="126">
        <v>14</v>
      </c>
    </row>
    <row r="22" spans="1:10" ht="18" customHeight="1">
      <c r="A22" s="153"/>
      <c r="B22" s="156"/>
      <c r="C22" s="156"/>
      <c r="D22" s="156"/>
      <c r="E22" s="156"/>
      <c r="F22" s="156"/>
      <c r="G22" s="156"/>
      <c r="H22" s="157"/>
      <c r="I22" s="125"/>
      <c r="J22" s="126"/>
    </row>
    <row r="23" spans="1:9" ht="18">
      <c r="A23" s="153"/>
      <c r="B23" s="158" t="str">
        <f>VLOOKUP(J21,'пр.взвешивания'!B1:G86,4,FALSE)</f>
        <v>Приморский,Владивосток,ФКиС</v>
      </c>
      <c r="C23" s="158"/>
      <c r="D23" s="158"/>
      <c r="E23" s="158"/>
      <c r="F23" s="158"/>
      <c r="G23" s="158"/>
      <c r="H23" s="157"/>
      <c r="I23" s="125"/>
    </row>
    <row r="24" spans="1:9" ht="18.75" thickBot="1">
      <c r="A24" s="154"/>
      <c r="B24" s="150"/>
      <c r="C24" s="150"/>
      <c r="D24" s="150"/>
      <c r="E24" s="150"/>
      <c r="F24" s="150"/>
      <c r="G24" s="150"/>
      <c r="H24" s="151"/>
      <c r="I24" s="125"/>
    </row>
    <row r="25" spans="1:8" ht="18">
      <c r="A25" s="125"/>
      <c r="B25" s="125"/>
      <c r="C25" s="125"/>
      <c r="D25" s="125"/>
      <c r="E25" s="125"/>
      <c r="F25" s="125"/>
      <c r="G25" s="125"/>
      <c r="H25" s="125"/>
    </row>
    <row r="26" spans="1:8" ht="18">
      <c r="A26" s="125" t="s">
        <v>40</v>
      </c>
      <c r="B26" s="125"/>
      <c r="C26" s="125"/>
      <c r="D26" s="125"/>
      <c r="E26" s="125"/>
      <c r="F26" s="125"/>
      <c r="G26" s="125"/>
      <c r="H26" s="125"/>
    </row>
    <row r="27" ht="13.5" thickBot="1"/>
    <row r="28" spans="1:10" ht="12.75">
      <c r="A28" s="146" t="str">
        <f>VLOOKUP(J28,'пр.взвешивания'!B6:G71,6,FALSE)</f>
        <v>Комягина НВ Сабуров АЛ Быстров ИС </v>
      </c>
      <c r="B28" s="147"/>
      <c r="C28" s="147"/>
      <c r="D28" s="147"/>
      <c r="E28" s="147"/>
      <c r="F28" s="147"/>
      <c r="G28" s="147"/>
      <c r="H28" s="148"/>
      <c r="J28">
        <v>7</v>
      </c>
    </row>
    <row r="29" spans="1:8" ht="13.5" thickBot="1">
      <c r="A29" s="149"/>
      <c r="B29" s="150"/>
      <c r="C29" s="150"/>
      <c r="D29" s="150"/>
      <c r="E29" s="150"/>
      <c r="F29" s="150"/>
      <c r="G29" s="150"/>
      <c r="H29" s="151"/>
    </row>
    <row r="32" spans="1:8" ht="18">
      <c r="A32" s="125" t="s">
        <v>41</v>
      </c>
      <c r="B32" s="125"/>
      <c r="C32" s="125"/>
      <c r="D32" s="125"/>
      <c r="E32" s="125"/>
      <c r="F32" s="125"/>
      <c r="G32" s="125"/>
      <c r="H32" s="125"/>
    </row>
    <row r="33" spans="1:8" ht="18">
      <c r="A33" s="125"/>
      <c r="B33" s="125"/>
      <c r="C33" s="125"/>
      <c r="D33" s="125"/>
      <c r="E33" s="125"/>
      <c r="F33" s="125"/>
      <c r="G33" s="125"/>
      <c r="H33" s="125"/>
    </row>
    <row r="34" spans="1:8" ht="18">
      <c r="A34" s="125"/>
      <c r="B34" s="125"/>
      <c r="C34" s="125"/>
      <c r="D34" s="125"/>
      <c r="E34" s="125"/>
      <c r="F34" s="125"/>
      <c r="G34" s="125"/>
      <c r="H34" s="125"/>
    </row>
    <row r="35" spans="1:8" ht="18">
      <c r="A35" s="127"/>
      <c r="B35" s="127"/>
      <c r="C35" s="127"/>
      <c r="D35" s="127"/>
      <c r="E35" s="127"/>
      <c r="F35" s="127"/>
      <c r="G35" s="127"/>
      <c r="H35" s="127"/>
    </row>
    <row r="36" spans="1:8" ht="18">
      <c r="A36" s="128"/>
      <c r="B36" s="128"/>
      <c r="C36" s="128"/>
      <c r="D36" s="128"/>
      <c r="E36" s="128"/>
      <c r="F36" s="128"/>
      <c r="G36" s="128"/>
      <c r="H36" s="128"/>
    </row>
    <row r="37" spans="1:8" ht="18">
      <c r="A37" s="127"/>
      <c r="B37" s="127"/>
      <c r="C37" s="127"/>
      <c r="D37" s="127"/>
      <c r="E37" s="127"/>
      <c r="F37" s="127"/>
      <c r="G37" s="127"/>
      <c r="H37" s="127"/>
    </row>
    <row r="38" spans="1:8" ht="18">
      <c r="A38" s="129"/>
      <c r="B38" s="129"/>
      <c r="C38" s="129"/>
      <c r="D38" s="129"/>
      <c r="E38" s="129"/>
      <c r="F38" s="129"/>
      <c r="G38" s="129"/>
      <c r="H38" s="129"/>
    </row>
    <row r="39" spans="1:8" ht="18">
      <c r="A39" s="127"/>
      <c r="B39" s="127"/>
      <c r="C39" s="127"/>
      <c r="D39" s="127"/>
      <c r="E39" s="127"/>
      <c r="F39" s="127"/>
      <c r="G39" s="127"/>
      <c r="H39" s="127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X150"/>
  <sheetViews>
    <sheetView workbookViewId="0" topLeftCell="A1">
      <selection activeCell="D48" sqref="D48"/>
    </sheetView>
  </sheetViews>
  <sheetFormatPr defaultColWidth="9.140625" defaultRowHeight="12.75"/>
  <cols>
    <col min="1" max="1" width="5.57421875" style="0" customWidth="1"/>
    <col min="2" max="2" width="20.7109375" style="0" customWidth="1"/>
    <col min="3" max="3" width="7.57421875" style="0" customWidth="1"/>
    <col min="4" max="4" width="8.421875" style="0" customWidth="1"/>
    <col min="5" max="9" width="4.7109375" style="0" customWidth="1"/>
    <col min="10" max="10" width="5.57421875" style="0" customWidth="1"/>
    <col min="11" max="11" width="5.00390625" style="0" customWidth="1"/>
    <col min="12" max="12" width="21.57421875" style="0" customWidth="1"/>
    <col min="13" max="13" width="7.57421875" style="0" customWidth="1"/>
    <col min="14" max="14" width="7.7109375" style="0" customWidth="1"/>
    <col min="15" max="19" width="4.7109375" style="0" customWidth="1"/>
    <col min="20" max="20" width="5.57421875" style="0" customWidth="1"/>
  </cols>
  <sheetData>
    <row r="1" spans="1:21" ht="23.25" customHeight="1" thickBot="1">
      <c r="A1" s="217" t="s">
        <v>35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"/>
    </row>
    <row r="2" spans="1:21" ht="27" customHeight="1" thickBot="1">
      <c r="A2" s="13"/>
      <c r="B2" s="173" t="s">
        <v>34</v>
      </c>
      <c r="C2" s="173"/>
      <c r="D2" s="173"/>
      <c r="E2" s="173"/>
      <c r="F2" s="173"/>
      <c r="G2" s="173"/>
      <c r="H2" s="173"/>
      <c r="I2" s="173"/>
      <c r="K2" s="174" t="str">
        <f>HYPERLINK('[2]реквизиты'!$A$2)</f>
        <v>Чемпионат России по самбо среди женщин (отбор на чемпионат мира)</v>
      </c>
      <c r="L2" s="175"/>
      <c r="M2" s="175"/>
      <c r="N2" s="175"/>
      <c r="O2" s="175"/>
      <c r="P2" s="175"/>
      <c r="Q2" s="175"/>
      <c r="R2" s="175"/>
      <c r="S2" s="175"/>
      <c r="T2" s="176"/>
      <c r="U2" s="2"/>
    </row>
    <row r="3" spans="1:21" ht="21.75" customHeight="1" thickBot="1">
      <c r="A3" s="79" t="s">
        <v>9</v>
      </c>
      <c r="B3" s="177" t="str">
        <f>HYPERLINK('[2]реквизиты'!$A$3)</f>
        <v>18-23 июня 2013 год  г.Челябинск</v>
      </c>
      <c r="C3" s="177"/>
      <c r="D3" s="177"/>
      <c r="E3" s="177"/>
      <c r="F3" s="177"/>
      <c r="G3" s="177"/>
      <c r="H3" s="177"/>
      <c r="I3" s="177"/>
      <c r="J3" s="80"/>
      <c r="K3" s="81" t="s">
        <v>7</v>
      </c>
      <c r="L3" s="80"/>
      <c r="N3" s="79"/>
      <c r="P3" s="178" t="str">
        <f>HYPERLINK('пр.взвешивания'!E3)</f>
        <v>в.к.   52      кг.</v>
      </c>
      <c r="Q3" s="179"/>
      <c r="R3" s="179"/>
      <c r="S3" s="179"/>
      <c r="T3" s="180"/>
      <c r="U3" s="2"/>
    </row>
    <row r="4" spans="1:24" ht="13.5" thickBot="1">
      <c r="A4" s="206" t="s">
        <v>0</v>
      </c>
      <c r="B4" s="206" t="s">
        <v>1</v>
      </c>
      <c r="C4" s="206" t="s">
        <v>2</v>
      </c>
      <c r="D4" s="206" t="s">
        <v>3</v>
      </c>
      <c r="E4" s="210" t="s">
        <v>4</v>
      </c>
      <c r="F4" s="211"/>
      <c r="G4" s="211"/>
      <c r="H4" s="212"/>
      <c r="I4" s="206" t="s">
        <v>5</v>
      </c>
      <c r="J4" s="206" t="s">
        <v>6</v>
      </c>
      <c r="K4" s="206" t="s">
        <v>0</v>
      </c>
      <c r="L4" s="206" t="s">
        <v>1</v>
      </c>
      <c r="M4" s="206" t="s">
        <v>2</v>
      </c>
      <c r="N4" s="206" t="s">
        <v>3</v>
      </c>
      <c r="O4" s="210" t="s">
        <v>4</v>
      </c>
      <c r="P4" s="211"/>
      <c r="Q4" s="211"/>
      <c r="R4" s="212"/>
      <c r="S4" s="206" t="s">
        <v>5</v>
      </c>
      <c r="T4" s="206" t="s">
        <v>6</v>
      </c>
      <c r="U4" s="4"/>
      <c r="V4" s="4"/>
      <c r="W4" s="4"/>
      <c r="X4" s="4"/>
    </row>
    <row r="5" spans="1:24" ht="13.5" thickBot="1">
      <c r="A5" s="207"/>
      <c r="B5" s="207"/>
      <c r="C5" s="207"/>
      <c r="D5" s="209"/>
      <c r="E5" s="48">
        <v>1</v>
      </c>
      <c r="F5" s="49">
        <v>2</v>
      </c>
      <c r="G5" s="49">
        <v>3</v>
      </c>
      <c r="H5" s="50">
        <v>4</v>
      </c>
      <c r="I5" s="207"/>
      <c r="J5" s="207"/>
      <c r="K5" s="207"/>
      <c r="L5" s="207"/>
      <c r="M5" s="207"/>
      <c r="N5" s="209"/>
      <c r="O5" s="48">
        <v>1</v>
      </c>
      <c r="P5" s="49">
        <v>2</v>
      </c>
      <c r="Q5" s="49">
        <v>3</v>
      </c>
      <c r="R5" s="50">
        <v>4</v>
      </c>
      <c r="S5" s="213"/>
      <c r="T5" s="207"/>
      <c r="U5" s="4"/>
      <c r="V5" s="4"/>
      <c r="W5" s="4"/>
      <c r="X5" s="4"/>
    </row>
    <row r="6" spans="1:24" ht="12.75" customHeight="1">
      <c r="A6" s="203">
        <v>1</v>
      </c>
      <c r="B6" s="185" t="str">
        <f>VLOOKUP(A6,'пр.взвешивания'!B6:E37,2,FALSE)</f>
        <v>ТАРТЫКОВА Надежда Зиннатовна</v>
      </c>
      <c r="C6" s="187" t="str">
        <f>VLOOKUP(A6,'пр.взвешивания'!B6:F37,3,FALSE)</f>
        <v>21.05.90 мс</v>
      </c>
      <c r="D6" s="181" t="str">
        <f>VLOOKUP(A6,'пр.взвешивания'!B6:G37,4,FALSE)</f>
        <v>СФО,Кемеровская,Юрга</v>
      </c>
      <c r="E6" s="115"/>
      <c r="F6" s="33">
        <v>0</v>
      </c>
      <c r="G6" s="34">
        <v>4</v>
      </c>
      <c r="H6" s="103">
        <v>3.5</v>
      </c>
      <c r="I6" s="215">
        <f>SUM(E6:H6)</f>
        <v>7.5</v>
      </c>
      <c r="J6" s="208">
        <v>2</v>
      </c>
      <c r="K6" s="203">
        <v>2</v>
      </c>
      <c r="L6" s="185" t="str">
        <f>VLOOKUP(K6,'пр.взвешивания'!B6:O37,2,FALSE)</f>
        <v>ВИЦИНА Ольга Вячеславовна</v>
      </c>
      <c r="M6" s="187" t="str">
        <f>VLOOKUP(K6,'пр.взвешивания'!B6:P37,3,FALSE)</f>
        <v>09.06.90 мс</v>
      </c>
      <c r="N6" s="181" t="str">
        <f>VLOOKUP(K6,'пр.взвешивания'!B6:Q37,4,FALSE)</f>
        <v>Приморский,Владивосток,ФКиС</v>
      </c>
      <c r="O6" s="52"/>
      <c r="P6" s="131">
        <v>1</v>
      </c>
      <c r="Q6" s="131">
        <v>4</v>
      </c>
      <c r="R6" s="108">
        <v>3</v>
      </c>
      <c r="S6" s="204">
        <f>SUM(O6:R6)</f>
        <v>8</v>
      </c>
      <c r="T6" s="208">
        <v>2</v>
      </c>
      <c r="U6" s="4"/>
      <c r="V6" s="4"/>
      <c r="W6" s="4"/>
      <c r="X6" s="4"/>
    </row>
    <row r="7" spans="1:24" ht="12.75" customHeight="1">
      <c r="A7" s="200"/>
      <c r="B7" s="186"/>
      <c r="C7" s="188"/>
      <c r="D7" s="182"/>
      <c r="E7" s="116"/>
      <c r="F7" s="19" t="s">
        <v>105</v>
      </c>
      <c r="G7" s="20" t="s">
        <v>110</v>
      </c>
      <c r="H7" s="104" t="s">
        <v>105</v>
      </c>
      <c r="I7" s="214"/>
      <c r="J7" s="205"/>
      <c r="K7" s="200"/>
      <c r="L7" s="186"/>
      <c r="M7" s="188"/>
      <c r="N7" s="182"/>
      <c r="O7" s="54"/>
      <c r="P7" s="62" t="s">
        <v>105</v>
      </c>
      <c r="Q7" s="62" t="s">
        <v>123</v>
      </c>
      <c r="R7" s="109" t="s">
        <v>105</v>
      </c>
      <c r="S7" s="194"/>
      <c r="T7" s="205"/>
      <c r="U7" s="4"/>
      <c r="V7" s="4"/>
      <c r="W7" s="4"/>
      <c r="X7" s="4"/>
    </row>
    <row r="8" spans="1:24" ht="12.75" customHeight="1">
      <c r="A8" s="200">
        <v>2</v>
      </c>
      <c r="B8" s="186" t="str">
        <f>VLOOKUP(A8,'пр.взвешивания'!B8:E39,2,FALSE)</f>
        <v>ВИЦИНА Ольга Вячеславовна</v>
      </c>
      <c r="C8" s="188" t="str">
        <f>VLOOKUP(A8,'пр.взвешивания'!B6:F39,3,FALSE)</f>
        <v>09.06.90 мс</v>
      </c>
      <c r="D8" s="182" t="str">
        <f>VLOOKUP(A8,'пр.взвешивания'!B6:G39,4,FALSE)</f>
        <v>Приморский,Владивосток,ФКиС</v>
      </c>
      <c r="E8" s="38">
        <v>3</v>
      </c>
      <c r="F8" s="37"/>
      <c r="G8" s="38">
        <v>4</v>
      </c>
      <c r="H8" s="105">
        <v>4</v>
      </c>
      <c r="I8" s="214">
        <f>SUM(E8:H8)</f>
        <v>11</v>
      </c>
      <c r="J8" s="205">
        <v>1</v>
      </c>
      <c r="K8" s="200">
        <v>7</v>
      </c>
      <c r="L8" s="186" t="str">
        <f>VLOOKUP(K8,'пр.взвешивания'!B6:O39,2,FALSE)</f>
        <v>ХАРИТОНОВА Анна Игоревна</v>
      </c>
      <c r="M8" s="188" t="str">
        <f>VLOOKUP(K8,'пр.взвешивания'!B6:P39,3,FALSE)</f>
        <v>12.03.85 кмс</v>
      </c>
      <c r="N8" s="182" t="str">
        <f>VLOOKUP(K8,'пр.взвешивания'!B6:Q39,4,FALSE)</f>
        <v>М,Москва,ВС</v>
      </c>
      <c r="O8" s="64">
        <v>3</v>
      </c>
      <c r="P8" s="56"/>
      <c r="Q8" s="57">
        <v>3</v>
      </c>
      <c r="R8" s="132">
        <v>4</v>
      </c>
      <c r="S8" s="194">
        <f>SUM(O8:R8)</f>
        <v>10</v>
      </c>
      <c r="T8" s="205">
        <v>1</v>
      </c>
      <c r="U8" s="4"/>
      <c r="V8" s="4"/>
      <c r="W8" s="4"/>
      <c r="X8" s="4"/>
    </row>
    <row r="9" spans="1:24" ht="12.75" customHeight="1">
      <c r="A9" s="200"/>
      <c r="B9" s="186"/>
      <c r="C9" s="188"/>
      <c r="D9" s="182"/>
      <c r="E9" s="117" t="s">
        <v>105</v>
      </c>
      <c r="F9" s="23"/>
      <c r="G9" s="19" t="s">
        <v>106</v>
      </c>
      <c r="H9" s="104" t="s">
        <v>112</v>
      </c>
      <c r="I9" s="214"/>
      <c r="J9" s="205"/>
      <c r="K9" s="200"/>
      <c r="L9" s="186"/>
      <c r="M9" s="188"/>
      <c r="N9" s="182"/>
      <c r="O9" s="71" t="s">
        <v>105</v>
      </c>
      <c r="P9" s="58"/>
      <c r="Q9" s="59" t="s">
        <v>105</v>
      </c>
      <c r="R9" s="109" t="s">
        <v>124</v>
      </c>
      <c r="S9" s="194"/>
      <c r="T9" s="205"/>
      <c r="U9" s="4"/>
      <c r="V9" s="4"/>
      <c r="W9" s="4"/>
      <c r="X9" s="4"/>
    </row>
    <row r="10" spans="1:24" ht="12.75" customHeight="1">
      <c r="A10" s="198">
        <v>3</v>
      </c>
      <c r="B10" s="186" t="str">
        <f>VLOOKUP(A10,'пр.взвешивания'!B10:E41,2,FALSE)</f>
        <v>ХАЛИКОВА Анжелика Ренатовна</v>
      </c>
      <c r="C10" s="188" t="str">
        <f>VLOOKUP(A10,'пр.взвешивания'!B6:F41,3,FALSE)</f>
        <v>23.05.93 кмс</v>
      </c>
      <c r="D10" s="182" t="str">
        <f>VLOOKUP(A10,'пр.взвешивания'!B6:G41,4,FALSE)</f>
        <v>ПФО,Татарстан,Н.Челны, РОС</v>
      </c>
      <c r="E10" s="118">
        <v>0</v>
      </c>
      <c r="F10" s="41">
        <v>0</v>
      </c>
      <c r="G10" s="42"/>
      <c r="H10" s="106">
        <v>0</v>
      </c>
      <c r="I10" s="214">
        <f>SUM(E10:H10)</f>
        <v>0</v>
      </c>
      <c r="J10" s="201">
        <v>4</v>
      </c>
      <c r="K10" s="198">
        <v>8</v>
      </c>
      <c r="L10" s="186" t="str">
        <f>VLOOKUP(K10,'пр.взвешивания'!B6:O41,2,FALSE)</f>
        <v>ФЕДОСЕЕНКО Ольга Александровна</v>
      </c>
      <c r="M10" s="188" t="str">
        <f>VLOOKUP(K10,'пр.взвешивания'!B6:P41,3,FALSE)</f>
        <v>04.01.78 мсмк</v>
      </c>
      <c r="N10" s="182" t="str">
        <f>VLOOKUP(K10,'пр.взвешивания'!B6:Q41,4,FALSE)</f>
        <v>СФО, Новосирская,НСО Болотное,СС</v>
      </c>
      <c r="O10" s="64">
        <v>0</v>
      </c>
      <c r="P10" s="60">
        <v>0</v>
      </c>
      <c r="Q10" s="61"/>
      <c r="R10" s="132">
        <v>0</v>
      </c>
      <c r="S10" s="194">
        <f>SUM(O10:R10)</f>
        <v>0</v>
      </c>
      <c r="T10" s="201">
        <v>4</v>
      </c>
      <c r="U10" s="4"/>
      <c r="V10" s="4"/>
      <c r="W10" s="4"/>
      <c r="X10" s="4"/>
    </row>
    <row r="11" spans="1:24" ht="12.75" customHeight="1">
      <c r="A11" s="198"/>
      <c r="B11" s="186"/>
      <c r="C11" s="188"/>
      <c r="D11" s="182"/>
      <c r="E11" s="117" t="s">
        <v>111</v>
      </c>
      <c r="F11" s="19" t="s">
        <v>106</v>
      </c>
      <c r="G11" s="26"/>
      <c r="H11" s="104" t="s">
        <v>106</v>
      </c>
      <c r="I11" s="214"/>
      <c r="J11" s="201"/>
      <c r="K11" s="198"/>
      <c r="L11" s="186"/>
      <c r="M11" s="188"/>
      <c r="N11" s="182"/>
      <c r="O11" s="71" t="s">
        <v>123</v>
      </c>
      <c r="P11" s="62" t="s">
        <v>105</v>
      </c>
      <c r="Q11" s="63"/>
      <c r="R11" s="109" t="s">
        <v>118</v>
      </c>
      <c r="S11" s="194"/>
      <c r="T11" s="201"/>
      <c r="U11" s="4"/>
      <c r="V11" s="4"/>
      <c r="W11" s="4"/>
      <c r="X11" s="4"/>
    </row>
    <row r="12" spans="1:24" ht="12.75" customHeight="1">
      <c r="A12" s="198">
        <v>4</v>
      </c>
      <c r="B12" s="186" t="str">
        <f>VLOOKUP(A12,'пр.взвешивания'!B12:E43,2,FALSE)</f>
        <v>СЕНЮЕВА Мария Владимировна</v>
      </c>
      <c r="C12" s="188" t="str">
        <f>VLOOKUP(A12,'пр.взвешивания'!B6:F43,3,FALSE)</f>
        <v>25.12.88 кмс</v>
      </c>
      <c r="D12" s="182" t="str">
        <f>VLOOKUP(A12,'пр.взвешивания'!B6:G43,4,FALSE)</f>
        <v>М, Москва,С-70</v>
      </c>
      <c r="E12" s="119">
        <v>0</v>
      </c>
      <c r="F12" s="27">
        <v>0</v>
      </c>
      <c r="G12" s="25">
        <v>4</v>
      </c>
      <c r="H12" s="26"/>
      <c r="I12" s="214">
        <f>SUM(E12:H12)</f>
        <v>4</v>
      </c>
      <c r="J12" s="201">
        <v>3</v>
      </c>
      <c r="K12" s="198">
        <v>1</v>
      </c>
      <c r="L12" s="186" t="str">
        <f>VLOOKUP(K12,'пр.взвешивания'!B6:O43,2,FALSE)</f>
        <v>ТАРТЫКОВА Надежда Зиннатовна</v>
      </c>
      <c r="M12" s="188" t="str">
        <f>VLOOKUP(K12,'пр.взвешивания'!B6:P43,3,FALSE)</f>
        <v>21.05.90 мс</v>
      </c>
      <c r="N12" s="182" t="str">
        <f>VLOOKUP(K12,'пр.взвешивания'!B6:Q43,4,FALSE)</f>
        <v>СФО,Кемеровская,Юрга</v>
      </c>
      <c r="O12" s="64">
        <v>0</v>
      </c>
      <c r="P12" s="73">
        <v>0</v>
      </c>
      <c r="Q12" s="73">
        <v>4</v>
      </c>
      <c r="R12" s="110"/>
      <c r="S12" s="194">
        <f>SUM(O12:R12)</f>
        <v>4</v>
      </c>
      <c r="T12" s="201">
        <v>3</v>
      </c>
      <c r="U12" s="4"/>
      <c r="V12" s="4"/>
      <c r="W12" s="4"/>
      <c r="X12" s="4"/>
    </row>
    <row r="13" spans="1:24" ht="12.75" customHeight="1" thickBot="1">
      <c r="A13" s="199"/>
      <c r="B13" s="189"/>
      <c r="C13" s="190"/>
      <c r="D13" s="191"/>
      <c r="E13" s="120" t="s">
        <v>105</v>
      </c>
      <c r="F13" s="30" t="s">
        <v>112</v>
      </c>
      <c r="G13" s="31" t="s">
        <v>106</v>
      </c>
      <c r="H13" s="107"/>
      <c r="I13" s="216"/>
      <c r="J13" s="202"/>
      <c r="K13" s="199"/>
      <c r="L13" s="189"/>
      <c r="M13" s="190"/>
      <c r="N13" s="191"/>
      <c r="O13" s="66" t="s">
        <v>105</v>
      </c>
      <c r="P13" s="74" t="s">
        <v>124</v>
      </c>
      <c r="Q13" s="74" t="s">
        <v>118</v>
      </c>
      <c r="R13" s="111"/>
      <c r="S13" s="195"/>
      <c r="T13" s="202"/>
      <c r="U13" s="4"/>
      <c r="V13" s="4"/>
      <c r="W13" s="4"/>
      <c r="X13" s="4"/>
    </row>
    <row r="14" spans="1:24" ht="17.25" customHeight="1" thickBot="1">
      <c r="A14" s="44" t="s">
        <v>10</v>
      </c>
      <c r="B14" s="4"/>
      <c r="C14" s="4"/>
      <c r="D14" s="4"/>
      <c r="E14" s="4"/>
      <c r="F14" s="4"/>
      <c r="G14" s="4"/>
      <c r="H14" s="4"/>
      <c r="I14" s="46"/>
      <c r="J14" s="4"/>
      <c r="K14" s="44" t="s">
        <v>8</v>
      </c>
      <c r="L14" s="4"/>
      <c r="M14" s="4"/>
      <c r="N14" s="4"/>
      <c r="O14" s="4"/>
      <c r="P14" s="4"/>
      <c r="Q14" s="4"/>
      <c r="R14" s="4"/>
      <c r="S14" s="46"/>
      <c r="T14" s="4"/>
      <c r="U14" s="4"/>
      <c r="V14" s="4"/>
      <c r="W14" s="4"/>
      <c r="X14" s="4"/>
    </row>
    <row r="15" spans="1:24" ht="12.75" customHeight="1">
      <c r="A15" s="203">
        <v>5</v>
      </c>
      <c r="B15" s="185" t="str">
        <f>VLOOKUP(A15,'пр.взвешивания'!B6:E37,2,FALSE)</f>
        <v>ТИТОВА Ольга Александровна</v>
      </c>
      <c r="C15" s="187" t="str">
        <f>VLOOKUP(A15,'пр.взвешивания'!B6:F46,3,FALSE)</f>
        <v>13.02.90 мс</v>
      </c>
      <c r="D15" s="181" t="str">
        <f>VLOOKUP(A15,'пр.взвешивания'!B6:G46,4,FALSE)</f>
        <v>УрФО,Свердловская,Екатеринбург,МО</v>
      </c>
      <c r="E15" s="17"/>
      <c r="F15" s="33">
        <v>4</v>
      </c>
      <c r="G15" s="34">
        <v>3</v>
      </c>
      <c r="H15" s="35">
        <v>0</v>
      </c>
      <c r="I15" s="215">
        <f>SUM(E15:H15)</f>
        <v>7</v>
      </c>
      <c r="J15" s="204">
        <v>3</v>
      </c>
      <c r="K15" s="203">
        <v>9</v>
      </c>
      <c r="L15" s="185" t="str">
        <f>VLOOKUP(K15,'пр.взвешивания'!B6:O37,2,FALSE)</f>
        <v>ЧЕРНЕЦОВА Наталья Борисовна</v>
      </c>
      <c r="M15" s="187" t="str">
        <f>VLOOKUP(K15,'пр.взвешивания'!B6:P46,3,FALSE)</f>
        <v>04.05.86 мс</v>
      </c>
      <c r="N15" s="181" t="str">
        <f>VLOOKUP(K15,'пр.взвешивания'!B6:Q46,4,FALSE)</f>
        <v>М,Москва,МКС</v>
      </c>
      <c r="O15" s="52"/>
      <c r="P15" s="68">
        <v>0</v>
      </c>
      <c r="Q15" s="68">
        <v>0</v>
      </c>
      <c r="R15" s="53">
        <v>3</v>
      </c>
      <c r="S15" s="204">
        <f>SUM(O15:R15)</f>
        <v>3</v>
      </c>
      <c r="T15" s="204">
        <v>3</v>
      </c>
      <c r="U15" s="4"/>
      <c r="V15" s="4"/>
      <c r="W15" s="4"/>
      <c r="X15" s="4"/>
    </row>
    <row r="16" spans="1:24" ht="12.75" customHeight="1">
      <c r="A16" s="200"/>
      <c r="B16" s="186"/>
      <c r="C16" s="188"/>
      <c r="D16" s="182"/>
      <c r="E16" s="18"/>
      <c r="F16" s="19" t="s">
        <v>107</v>
      </c>
      <c r="G16" s="20" t="s">
        <v>105</v>
      </c>
      <c r="H16" s="21" t="s">
        <v>105</v>
      </c>
      <c r="I16" s="214"/>
      <c r="J16" s="194"/>
      <c r="K16" s="200"/>
      <c r="L16" s="186"/>
      <c r="M16" s="188"/>
      <c r="N16" s="182"/>
      <c r="O16" s="54"/>
      <c r="P16" s="62" t="s">
        <v>118</v>
      </c>
      <c r="Q16" s="62" t="s">
        <v>125</v>
      </c>
      <c r="R16" s="55" t="s">
        <v>105</v>
      </c>
      <c r="S16" s="194"/>
      <c r="T16" s="194"/>
      <c r="U16" s="4"/>
      <c r="V16" s="4"/>
      <c r="W16" s="4"/>
      <c r="X16" s="4"/>
    </row>
    <row r="17" spans="1:24" ht="12.75" customHeight="1">
      <c r="A17" s="200">
        <v>6</v>
      </c>
      <c r="B17" s="186" t="str">
        <f>VLOOKUP(A17,'пр.взвешивания'!B6:E39,2,FALSE)</f>
        <v>МИХАЙЛОВА Дарья Андреевна</v>
      </c>
      <c r="C17" s="188" t="str">
        <f>VLOOKUP(A17,'пр.взвешивания'!B6:F48,3,FALSE)</f>
        <v>29.11.91 мс</v>
      </c>
      <c r="D17" s="182" t="str">
        <f>VLOOKUP(A17,'пр.взвешивания'!B6:G48,4,FALSE)</f>
        <v>ЦФО,Тверская,Ржев,МО</v>
      </c>
      <c r="E17" s="36">
        <v>0</v>
      </c>
      <c r="F17" s="37"/>
      <c r="G17" s="38">
        <v>0</v>
      </c>
      <c r="H17" s="39">
        <v>0</v>
      </c>
      <c r="I17" s="214">
        <f>SUM(E17:H17)</f>
        <v>0</v>
      </c>
      <c r="J17" s="194">
        <v>4</v>
      </c>
      <c r="K17" s="200">
        <v>14</v>
      </c>
      <c r="L17" s="186" t="str">
        <f>VLOOKUP(K17,'пр.взвешивания'!B6:O39,2,FALSE)</f>
        <v>ВИЦИНА Юлия Вяечславовна</v>
      </c>
      <c r="M17" s="188" t="str">
        <f>VLOOKUP(K17,'пр.взвешивания'!B6:P48,3,FALSE)</f>
        <v>09.06.90 мс</v>
      </c>
      <c r="N17" s="182" t="str">
        <f>VLOOKUP(K17,'пр.взвешивания'!B6:Q48,4,FALSE)</f>
        <v>Приморский,Владивосток,ФКиС</v>
      </c>
      <c r="O17" s="69">
        <v>3</v>
      </c>
      <c r="P17" s="56"/>
      <c r="Q17" s="57">
        <v>4</v>
      </c>
      <c r="R17" s="70">
        <v>3</v>
      </c>
      <c r="S17" s="194">
        <f>SUM(O17:R17)</f>
        <v>10</v>
      </c>
      <c r="T17" s="194">
        <v>1</v>
      </c>
      <c r="U17" s="4"/>
      <c r="V17" s="4"/>
      <c r="W17" s="4"/>
      <c r="X17" s="4"/>
    </row>
    <row r="18" spans="1:24" ht="12.75" customHeight="1">
      <c r="A18" s="200"/>
      <c r="B18" s="186"/>
      <c r="C18" s="188"/>
      <c r="D18" s="182"/>
      <c r="E18" s="24" t="s">
        <v>107</v>
      </c>
      <c r="F18" s="23"/>
      <c r="G18" s="19" t="s">
        <v>117</v>
      </c>
      <c r="H18" s="21" t="s">
        <v>113</v>
      </c>
      <c r="I18" s="214"/>
      <c r="J18" s="194"/>
      <c r="K18" s="200"/>
      <c r="L18" s="186"/>
      <c r="M18" s="188"/>
      <c r="N18" s="182"/>
      <c r="O18" s="71" t="s">
        <v>105</v>
      </c>
      <c r="P18" s="58"/>
      <c r="Q18" s="59" t="s">
        <v>109</v>
      </c>
      <c r="R18" s="55" t="s">
        <v>105</v>
      </c>
      <c r="S18" s="194"/>
      <c r="T18" s="194"/>
      <c r="U18" s="4"/>
      <c r="V18" s="4"/>
      <c r="W18" s="4"/>
      <c r="X18" s="4"/>
    </row>
    <row r="19" spans="1:24" ht="12.75" customHeight="1">
      <c r="A19" s="198">
        <v>7</v>
      </c>
      <c r="B19" s="186" t="str">
        <f>VLOOKUP(A19,'пр.взвешивания'!B6:E41,2,FALSE)</f>
        <v>ХАРИТОНОВА Анна Игоревна</v>
      </c>
      <c r="C19" s="188" t="str">
        <f>VLOOKUP(A19,'пр.взвешивания'!B6:F50,3,FALSE)</f>
        <v>12.03.85 кмс</v>
      </c>
      <c r="D19" s="182" t="str">
        <f>VLOOKUP(A19,'пр.взвешивания'!B6:G50,4,FALSE)</f>
        <v>М,Москва,ВС</v>
      </c>
      <c r="E19" s="40">
        <v>1</v>
      </c>
      <c r="F19" s="41">
        <v>4</v>
      </c>
      <c r="G19" s="42"/>
      <c r="H19" s="43">
        <v>3</v>
      </c>
      <c r="I19" s="214">
        <f>SUM(E19:H19)</f>
        <v>8</v>
      </c>
      <c r="J19" s="196">
        <v>1</v>
      </c>
      <c r="K19" s="198">
        <v>13</v>
      </c>
      <c r="L19" s="186" t="str">
        <f>VLOOKUP(K19,'пр.взвешивания'!B6:O41,2,FALSE)</f>
        <v>МИРЗОЯН Сусанна Кареновна</v>
      </c>
      <c r="M19" s="188" t="str">
        <f>VLOOKUP(K19,'пр.взвешивания'!B6:P50,3,FALSE)</f>
        <v>20.01.86 змс</v>
      </c>
      <c r="N19" s="182" t="str">
        <f>VLOOKUP(K19,'пр.взвешивания'!B6:Q50,4,FALSE)</f>
        <v>ПФО, Пензенская,ВС</v>
      </c>
      <c r="O19" s="69">
        <v>4</v>
      </c>
      <c r="P19" s="60">
        <v>0</v>
      </c>
      <c r="Q19" s="61"/>
      <c r="R19" s="72">
        <v>4</v>
      </c>
      <c r="S19" s="194">
        <f>SUM(O19:R19)</f>
        <v>8</v>
      </c>
      <c r="T19" s="196">
        <v>2</v>
      </c>
      <c r="U19" s="4"/>
      <c r="V19" s="4"/>
      <c r="W19" s="4"/>
      <c r="X19" s="4"/>
    </row>
    <row r="20" spans="1:24" ht="12.75" customHeight="1">
      <c r="A20" s="198"/>
      <c r="B20" s="186"/>
      <c r="C20" s="188"/>
      <c r="D20" s="182"/>
      <c r="E20" s="24" t="s">
        <v>105</v>
      </c>
      <c r="F20" s="19" t="s">
        <v>117</v>
      </c>
      <c r="G20" s="26"/>
      <c r="H20" s="21" t="s">
        <v>105</v>
      </c>
      <c r="I20" s="214"/>
      <c r="J20" s="196"/>
      <c r="K20" s="198"/>
      <c r="L20" s="186"/>
      <c r="M20" s="188"/>
      <c r="N20" s="182"/>
      <c r="O20" s="71" t="s">
        <v>125</v>
      </c>
      <c r="P20" s="62" t="s">
        <v>109</v>
      </c>
      <c r="Q20" s="63"/>
      <c r="R20" s="55" t="s">
        <v>133</v>
      </c>
      <c r="S20" s="194"/>
      <c r="T20" s="196"/>
      <c r="U20" s="4"/>
      <c r="V20" s="4"/>
      <c r="W20" s="4"/>
      <c r="X20" s="4"/>
    </row>
    <row r="21" spans="1:24" ht="12.75" customHeight="1">
      <c r="A21" s="198">
        <v>8</v>
      </c>
      <c r="B21" s="186" t="str">
        <f>VLOOKUP(A21,'пр.взвешивания'!B6:E43,2,FALSE)</f>
        <v>ФЕДОСЕЕНКО Ольга Александровна</v>
      </c>
      <c r="C21" s="188" t="str">
        <f>VLOOKUP(A21,'пр.взвешивания'!B6:F52,3,FALSE)</f>
        <v>04.01.78 мсмк</v>
      </c>
      <c r="D21" s="182" t="str">
        <f>VLOOKUP(A21,'пр.взвешивания'!B6:G52,4,FALSE)</f>
        <v>СФО, Новосирская,НСО Болотное,СС</v>
      </c>
      <c r="E21" s="22">
        <v>3</v>
      </c>
      <c r="F21" s="27">
        <v>4</v>
      </c>
      <c r="G21" s="25">
        <v>0</v>
      </c>
      <c r="H21" s="28"/>
      <c r="I21" s="214">
        <f>SUM(E21:H21)</f>
        <v>7</v>
      </c>
      <c r="J21" s="196">
        <v>2</v>
      </c>
      <c r="K21" s="198">
        <v>10</v>
      </c>
      <c r="L21" s="186" t="str">
        <f>VLOOKUP(K21,'пр.взвешивания'!B6:O43,2,FALSE)</f>
        <v>МУЖАНОВА Татьяна Сергеевна</v>
      </c>
      <c r="M21" s="188" t="str">
        <f>VLOOKUP(K21,'пр.взвешивания'!B6:P52,3,FALSE)</f>
        <v>09.04.89 мс</v>
      </c>
      <c r="N21" s="182" t="str">
        <f>VLOOKUP(K21,'пр.взвешивания'!B6:Q52,4,FALSE)</f>
        <v>СФО,Бурятия,МО</v>
      </c>
      <c r="O21" s="64">
        <v>0</v>
      </c>
      <c r="P21" s="73">
        <v>0</v>
      </c>
      <c r="Q21" s="73">
        <v>0</v>
      </c>
      <c r="R21" s="65"/>
      <c r="S21" s="194">
        <f>SUM(O21:R21)</f>
        <v>0</v>
      </c>
      <c r="T21" s="196">
        <v>4</v>
      </c>
      <c r="U21" s="4"/>
      <c r="V21" s="4"/>
      <c r="W21" s="4"/>
      <c r="X21" s="4"/>
    </row>
    <row r="22" spans="1:24" ht="12.75" customHeight="1" thickBot="1">
      <c r="A22" s="199"/>
      <c r="B22" s="189"/>
      <c r="C22" s="190"/>
      <c r="D22" s="191"/>
      <c r="E22" s="29" t="s">
        <v>105</v>
      </c>
      <c r="F22" s="30" t="s">
        <v>113</v>
      </c>
      <c r="G22" s="31" t="s">
        <v>105</v>
      </c>
      <c r="H22" s="32"/>
      <c r="I22" s="216"/>
      <c r="J22" s="197"/>
      <c r="K22" s="199"/>
      <c r="L22" s="189"/>
      <c r="M22" s="190"/>
      <c r="N22" s="191"/>
      <c r="O22" s="66" t="s">
        <v>105</v>
      </c>
      <c r="P22" s="74" t="s">
        <v>105</v>
      </c>
      <c r="Q22" s="74" t="s">
        <v>133</v>
      </c>
      <c r="R22" s="67"/>
      <c r="S22" s="195"/>
      <c r="T22" s="197"/>
      <c r="U22" s="4"/>
      <c r="V22" s="4"/>
      <c r="W22" s="4"/>
      <c r="X22" s="4"/>
    </row>
    <row r="23" spans="1:24" ht="17.25" customHeight="1" thickBot="1">
      <c r="A23" s="44" t="s">
        <v>11</v>
      </c>
      <c r="B23" s="4"/>
      <c r="C23" s="4"/>
      <c r="D23" s="4"/>
      <c r="E23" s="4"/>
      <c r="F23" s="4"/>
      <c r="G23" s="4"/>
      <c r="H23" s="4"/>
      <c r="I23" s="46"/>
      <c r="J23" s="4"/>
      <c r="K23" s="46"/>
      <c r="L23" s="45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ht="12.75" customHeight="1" thickBot="1">
      <c r="A24" s="203">
        <v>9</v>
      </c>
      <c r="B24" s="185" t="str">
        <f>VLOOKUP(A24,'пр.взвешивания'!B6:E37,2,FALSE)</f>
        <v>ЧЕРНЕЦОВА Наталья Борисовна</v>
      </c>
      <c r="C24" s="187" t="str">
        <f>VLOOKUP(A24,'пр.взвешивания'!B6:F55,3,FALSE)</f>
        <v>04.05.86 мс</v>
      </c>
      <c r="D24" s="181" t="str">
        <f>VLOOKUP(A24,'пр.взвешивания'!B6:G55,4,FALSE)</f>
        <v>М,Москва,МКС</v>
      </c>
      <c r="E24" s="17"/>
      <c r="F24" s="33">
        <v>3</v>
      </c>
      <c r="G24" s="34">
        <v>4</v>
      </c>
      <c r="H24" s="35">
        <v>4</v>
      </c>
      <c r="I24" s="215">
        <f>SUM(E24:H24)</f>
        <v>11</v>
      </c>
      <c r="J24" s="203">
        <v>1</v>
      </c>
      <c r="K24" s="193">
        <v>7</v>
      </c>
      <c r="L24" s="185" t="str">
        <f>VLOOKUP(K24,'пр.взвешивания'!B6:O37,2,FALSE)</f>
        <v>ХАРИТОНОВА Анна Игоревна</v>
      </c>
      <c r="M24" s="187" t="str">
        <f>VLOOKUP(K24,'пр.взвешивания'!B6:P55,3,FALSE)</f>
        <v>12.03.85 кмс</v>
      </c>
      <c r="N24" s="181" t="str">
        <f>VLOOKUP(K24,'пр.взвешивания'!B6:Q55,4,FALSE)</f>
        <v>М,Москва,ВС</v>
      </c>
      <c r="O24" s="91"/>
      <c r="P24" s="91"/>
      <c r="Q24" s="91"/>
      <c r="R24" s="91"/>
      <c r="S24" s="92"/>
      <c r="T24" s="4"/>
      <c r="U24" s="4"/>
      <c r="V24" s="4"/>
      <c r="W24" s="4"/>
      <c r="X24" s="4"/>
    </row>
    <row r="25" spans="1:24" ht="12.75" customHeight="1">
      <c r="A25" s="200"/>
      <c r="B25" s="186"/>
      <c r="C25" s="188"/>
      <c r="D25" s="182"/>
      <c r="E25" s="18"/>
      <c r="F25" s="19" t="s">
        <v>105</v>
      </c>
      <c r="G25" s="20" t="s">
        <v>114</v>
      </c>
      <c r="H25" s="21" t="s">
        <v>118</v>
      </c>
      <c r="I25" s="214"/>
      <c r="J25" s="200"/>
      <c r="K25" s="183"/>
      <c r="L25" s="186"/>
      <c r="M25" s="188"/>
      <c r="N25" s="182"/>
      <c r="O25" s="93">
        <v>7</v>
      </c>
      <c r="P25" s="91"/>
      <c r="Q25" s="91"/>
      <c r="R25" s="91"/>
      <c r="S25" s="92"/>
      <c r="T25" s="4"/>
      <c r="U25" s="4"/>
      <c r="V25" s="4"/>
      <c r="W25" s="4"/>
      <c r="X25" s="4"/>
    </row>
    <row r="26" spans="1:24" ht="12.75" customHeight="1" thickBot="1">
      <c r="A26" s="200">
        <v>10</v>
      </c>
      <c r="B26" s="186" t="str">
        <f>VLOOKUP(A26,'пр.взвешивания'!B6:E39,2,FALSE)</f>
        <v>МУЖАНОВА Татьяна Сергеевна</v>
      </c>
      <c r="C26" s="188" t="str">
        <f>VLOOKUP(A26,'пр.взвешивания'!B6:F57,3,FALSE)</f>
        <v>09.04.89 мс</v>
      </c>
      <c r="D26" s="182" t="str">
        <f>VLOOKUP(A26,'пр.взвешивания'!B6:G57,4,FALSE)</f>
        <v>СФО,Бурятия,МО</v>
      </c>
      <c r="E26" s="36">
        <v>0</v>
      </c>
      <c r="F26" s="37"/>
      <c r="G26" s="38">
        <v>3.5</v>
      </c>
      <c r="H26" s="39">
        <v>4</v>
      </c>
      <c r="I26" s="214">
        <f>SUM(E26:H26)</f>
        <v>7.5</v>
      </c>
      <c r="J26" s="200">
        <v>2</v>
      </c>
      <c r="K26" s="183">
        <v>13</v>
      </c>
      <c r="L26" s="186" t="str">
        <f>VLOOKUP(K26,'пр.взвешивания'!B6:O39,2,FALSE)</f>
        <v>МИРЗОЯН Сусанна Кареновна</v>
      </c>
      <c r="M26" s="188" t="str">
        <f>VLOOKUP(K26,'пр.взвешивания'!B6:P57,3,FALSE)</f>
        <v>20.01.86 змс</v>
      </c>
      <c r="N26" s="182" t="str">
        <f>VLOOKUP(K26,'пр.взвешивания'!B6:Q57,4,FALSE)</f>
        <v>ПФО, Пензенская,ВС</v>
      </c>
      <c r="O26" s="94" t="s">
        <v>138</v>
      </c>
      <c r="P26" s="95"/>
      <c r="Q26" s="96"/>
      <c r="R26" s="91"/>
      <c r="S26" s="92"/>
      <c r="T26" s="4"/>
      <c r="U26" s="4"/>
      <c r="V26" s="4"/>
      <c r="W26" s="4"/>
      <c r="X26" s="4"/>
    </row>
    <row r="27" spans="1:24" ht="12.75" customHeight="1" thickBot="1">
      <c r="A27" s="200"/>
      <c r="B27" s="186"/>
      <c r="C27" s="188"/>
      <c r="D27" s="182"/>
      <c r="E27" s="24" t="s">
        <v>105</v>
      </c>
      <c r="F27" s="23"/>
      <c r="G27" s="19" t="s">
        <v>105</v>
      </c>
      <c r="H27" s="21" t="s">
        <v>115</v>
      </c>
      <c r="I27" s="214"/>
      <c r="J27" s="200"/>
      <c r="K27" s="184"/>
      <c r="L27" s="189"/>
      <c r="M27" s="190"/>
      <c r="N27" s="191"/>
      <c r="O27" s="91"/>
      <c r="P27" s="97"/>
      <c r="Q27" s="97"/>
      <c r="R27" s="93">
        <v>7</v>
      </c>
      <c r="S27" s="92"/>
      <c r="T27" s="4"/>
      <c r="U27" s="4"/>
      <c r="V27" s="4"/>
      <c r="W27" s="4"/>
      <c r="X27" s="4"/>
    </row>
    <row r="28" spans="1:24" ht="12.75" customHeight="1" thickBot="1">
      <c r="A28" s="198">
        <v>11</v>
      </c>
      <c r="B28" s="186" t="str">
        <f>VLOOKUP(A28,'пр.взвешивания'!B6:E41,2,FALSE)</f>
        <v>ЧИКИНЁВА Анастасия Николаевна</v>
      </c>
      <c r="C28" s="188" t="str">
        <f>VLOOKUP(A28,'пр.взвешивания'!B6:F59,3,FALSE)</f>
        <v>08.11.89 кмс</v>
      </c>
      <c r="D28" s="182" t="str">
        <f>VLOOKUP(A28,'пр.взвешивания'!B6:G59,4,FALSE)</f>
        <v>С.П.,Санкт-Петербург,МО</v>
      </c>
      <c r="E28" s="40">
        <v>0</v>
      </c>
      <c r="F28" s="41">
        <v>0</v>
      </c>
      <c r="G28" s="42"/>
      <c r="H28" s="43">
        <v>3.5</v>
      </c>
      <c r="I28" s="214">
        <f>SUM(E28:H28)</f>
        <v>3.5</v>
      </c>
      <c r="J28" s="198">
        <v>3</v>
      </c>
      <c r="K28" s="192">
        <v>14</v>
      </c>
      <c r="L28" s="185" t="str">
        <f>VLOOKUP(K28,'пр.взвешивания'!B10:O41,2,FALSE)</f>
        <v>ВИЦИНА Юлия Вяечславовна</v>
      </c>
      <c r="M28" s="187" t="str">
        <f>VLOOKUP(K28,'пр.взвешивания'!B10:P59,3,FALSE)</f>
        <v>09.06.90 мс</v>
      </c>
      <c r="N28" s="181" t="str">
        <f>VLOOKUP(K28,'пр.взвешивания'!B10:Q59,4,FALSE)</f>
        <v>Приморский,Владивосток,ФКиС</v>
      </c>
      <c r="O28" s="91"/>
      <c r="P28" s="97"/>
      <c r="Q28" s="97"/>
      <c r="R28" s="94" t="s">
        <v>137</v>
      </c>
      <c r="S28" s="92"/>
      <c r="T28" s="4"/>
      <c r="U28" s="4"/>
      <c r="V28" s="4"/>
      <c r="W28" s="4"/>
      <c r="X28" s="4"/>
    </row>
    <row r="29" spans="1:24" ht="12.75" customHeight="1" thickBot="1">
      <c r="A29" s="198"/>
      <c r="B29" s="186"/>
      <c r="C29" s="188"/>
      <c r="D29" s="182"/>
      <c r="E29" s="24" t="s">
        <v>114</v>
      </c>
      <c r="F29" s="19" t="s">
        <v>105</v>
      </c>
      <c r="G29" s="26"/>
      <c r="H29" s="21" t="s">
        <v>105</v>
      </c>
      <c r="I29" s="214"/>
      <c r="J29" s="198"/>
      <c r="K29" s="183"/>
      <c r="L29" s="186"/>
      <c r="M29" s="188"/>
      <c r="N29" s="182"/>
      <c r="O29" s="93">
        <v>2</v>
      </c>
      <c r="P29" s="98"/>
      <c r="Q29" s="99"/>
      <c r="R29" s="91"/>
      <c r="S29" s="92"/>
      <c r="T29" s="4"/>
      <c r="U29" s="4"/>
      <c r="V29" s="4"/>
      <c r="W29" s="4"/>
      <c r="X29" s="4"/>
    </row>
    <row r="30" spans="1:24" ht="12.75" customHeight="1" thickBot="1">
      <c r="A30" s="198">
        <v>12</v>
      </c>
      <c r="B30" s="186" t="str">
        <f>VLOOKUP(A30,'пр.взвешивания'!B6:E43,2,FALSE)</f>
        <v>МАКЕРОВА Марина Сергеевна</v>
      </c>
      <c r="C30" s="188" t="str">
        <f>VLOOKUP(A30,'пр.взвешивания'!B6:F61,3,FALSE)</f>
        <v>01.06.93 кмс</v>
      </c>
      <c r="D30" s="182" t="str">
        <f>VLOOKUP(A30,'пр.взвешивания'!B6:G61,4,FALSE)</f>
        <v>УрФО,Челябинская,Челябинск</v>
      </c>
      <c r="E30" s="22">
        <v>0</v>
      </c>
      <c r="F30" s="27">
        <v>0</v>
      </c>
      <c r="G30" s="25" t="s">
        <v>108</v>
      </c>
      <c r="H30" s="28"/>
      <c r="I30" s="214">
        <f>SUM(E30:H30)</f>
        <v>0</v>
      </c>
      <c r="J30" s="198">
        <v>4</v>
      </c>
      <c r="K30" s="183">
        <v>2</v>
      </c>
      <c r="L30" s="185" t="str">
        <f>'пр.взвешивания'!C8</f>
        <v>ВИЦИНА Ольга Вячеславовна</v>
      </c>
      <c r="M30" s="187" t="str">
        <f>'пр.взвешивания'!D8</f>
        <v>09.06.90 мс</v>
      </c>
      <c r="N30" s="181" t="str">
        <f>'пр.взвешивания'!E8</f>
        <v>Приморский,Владивосток,ФКиС</v>
      </c>
      <c r="O30" s="94" t="s">
        <v>137</v>
      </c>
      <c r="P30" s="91"/>
      <c r="Q30" s="91"/>
      <c r="R30" s="91"/>
      <c r="S30" s="92"/>
      <c r="T30" s="4"/>
      <c r="U30" s="4"/>
      <c r="V30" s="4"/>
      <c r="W30" s="4"/>
      <c r="X30" s="4"/>
    </row>
    <row r="31" spans="1:24" ht="12.75" customHeight="1" thickBot="1">
      <c r="A31" s="199"/>
      <c r="B31" s="189"/>
      <c r="C31" s="190"/>
      <c r="D31" s="191"/>
      <c r="E31" s="29" t="s">
        <v>118</v>
      </c>
      <c r="F31" s="30" t="s">
        <v>115</v>
      </c>
      <c r="G31" s="31" t="s">
        <v>105</v>
      </c>
      <c r="H31" s="32"/>
      <c r="I31" s="216"/>
      <c r="J31" s="199"/>
      <c r="K31" s="184"/>
      <c r="L31" s="186"/>
      <c r="M31" s="188"/>
      <c r="N31" s="182"/>
      <c r="O31" s="91"/>
      <c r="P31" s="91"/>
      <c r="Q31" s="91"/>
      <c r="R31" s="91"/>
      <c r="S31" s="92"/>
      <c r="T31" s="4"/>
      <c r="U31" s="4"/>
      <c r="V31" s="4"/>
      <c r="W31" s="4"/>
      <c r="X31" s="4"/>
    </row>
    <row r="32" spans="1:24" ht="16.5" customHeight="1" thickBot="1">
      <c r="A32" s="44" t="s">
        <v>12</v>
      </c>
      <c r="B32" s="4"/>
      <c r="C32" s="4"/>
      <c r="D32" s="4"/>
      <c r="E32" s="51"/>
      <c r="F32" s="51"/>
      <c r="G32" s="51"/>
      <c r="H32" s="51"/>
      <c r="I32" s="46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2.75" customHeight="1">
      <c r="A33" s="203">
        <v>13</v>
      </c>
      <c r="B33" s="185" t="str">
        <f>VLOOKUP(A33,'пр.взвешивания'!B6:E37,2,FALSE)</f>
        <v>МИРЗОЯН Сусанна Кареновна</v>
      </c>
      <c r="C33" s="187" t="str">
        <f>VLOOKUP(A33,'пр.взвешивания'!B6:F64,3,FALSE)</f>
        <v>20.01.86 змс</v>
      </c>
      <c r="D33" s="181" t="str">
        <f>VLOOKUP(A33,'пр.взвешивания'!B6:G64,4,FALSE)</f>
        <v>ПФО, Пензенская,ВС</v>
      </c>
      <c r="E33" s="17"/>
      <c r="F33" s="33">
        <v>0</v>
      </c>
      <c r="G33" s="34">
        <v>4</v>
      </c>
      <c r="H33" s="35">
        <v>4</v>
      </c>
      <c r="I33" s="215">
        <f>SUM(E33:H33)</f>
        <v>8</v>
      </c>
      <c r="J33" s="204">
        <v>2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12.75" customHeight="1">
      <c r="A34" s="200"/>
      <c r="B34" s="186"/>
      <c r="C34" s="188"/>
      <c r="D34" s="182"/>
      <c r="E34" s="18"/>
      <c r="F34" s="19" t="s">
        <v>109</v>
      </c>
      <c r="G34" s="20" t="s">
        <v>116</v>
      </c>
      <c r="H34" s="21" t="s">
        <v>121</v>
      </c>
      <c r="I34" s="214"/>
      <c r="J34" s="194"/>
      <c r="K34" s="75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2.75" customHeight="1">
      <c r="A35" s="200">
        <v>14</v>
      </c>
      <c r="B35" s="186" t="str">
        <f>VLOOKUP(A35,'пр.взвешивания'!B6:E39,2,FALSE)</f>
        <v>ВИЦИНА Юлия Вяечславовна</v>
      </c>
      <c r="C35" s="188" t="str">
        <f>VLOOKUP(A35,'пр.взвешивания'!B6:F66,3,FALSE)</f>
        <v>09.06.90 мс</v>
      </c>
      <c r="D35" s="182" t="str">
        <f>VLOOKUP(A35,'пр.взвешивания'!B6:G66,4,FALSE)</f>
        <v>Приморский,Владивосток,ФКиС</v>
      </c>
      <c r="E35" s="36">
        <v>4</v>
      </c>
      <c r="F35" s="37"/>
      <c r="G35" s="38">
        <v>4</v>
      </c>
      <c r="H35" s="39">
        <v>4</v>
      </c>
      <c r="I35" s="214">
        <f>SUM(E35:H35)</f>
        <v>12</v>
      </c>
      <c r="J35" s="194">
        <v>1</v>
      </c>
      <c r="K35" s="76"/>
      <c r="L35" s="82" t="str">
        <f>HYPERLINK('[2]реквизиты'!$A$6)</f>
        <v>Гл. судья, судья МК</v>
      </c>
      <c r="M35" s="83"/>
      <c r="N35" s="83"/>
      <c r="O35" s="13"/>
      <c r="P35" s="84"/>
      <c r="Q35" s="85" t="str">
        <f>HYPERLINK('[2]реквизиты'!$G$6)</f>
        <v>Шоя Ю.А</v>
      </c>
      <c r="R35" s="13"/>
      <c r="U35" s="4"/>
      <c r="V35" s="4"/>
      <c r="W35" s="4"/>
      <c r="X35" s="4"/>
    </row>
    <row r="36" spans="1:24" ht="12.75" customHeight="1">
      <c r="A36" s="200"/>
      <c r="B36" s="186"/>
      <c r="C36" s="188"/>
      <c r="D36" s="182"/>
      <c r="E36" s="24" t="s">
        <v>109</v>
      </c>
      <c r="F36" s="23"/>
      <c r="G36" s="19" t="s">
        <v>122</v>
      </c>
      <c r="H36" s="130" t="s">
        <v>112</v>
      </c>
      <c r="I36" s="214"/>
      <c r="J36" s="194"/>
      <c r="K36" s="77"/>
      <c r="L36" s="83"/>
      <c r="M36" s="83"/>
      <c r="N36" s="121"/>
      <c r="O36" s="88"/>
      <c r="P36" s="122"/>
      <c r="Q36" s="12" t="str">
        <f>HYPERLINK('[2]реквизиты'!$G$7)</f>
        <v>/Астрахань/</v>
      </c>
      <c r="R36" s="13"/>
      <c r="U36" s="4"/>
      <c r="V36" s="4"/>
      <c r="W36" s="4"/>
      <c r="X36" s="4"/>
    </row>
    <row r="37" spans="1:24" ht="12.75" customHeight="1">
      <c r="A37" s="198">
        <v>15</v>
      </c>
      <c r="B37" s="186" t="str">
        <f>VLOOKUP(A37,'пр.взвешивания'!B6:E41,2,FALSE)</f>
        <v>ВИРТ Анжела Владимировна</v>
      </c>
      <c r="C37" s="188" t="str">
        <f>VLOOKUP(A37,'пр.взвешивания'!B6:F68,3,FALSE)</f>
        <v>03.01.90 кмс</v>
      </c>
      <c r="D37" s="182" t="str">
        <f>VLOOKUP(A37,'пр.взвешивания'!B6:G68,4,FALSE)</f>
        <v>ПФО,Саратов,Д</v>
      </c>
      <c r="E37" s="40">
        <v>0</v>
      </c>
      <c r="F37" s="41">
        <v>0</v>
      </c>
      <c r="G37" s="42"/>
      <c r="H37" s="43">
        <v>3</v>
      </c>
      <c r="I37" s="214">
        <f>SUM(E37:H37)</f>
        <v>3</v>
      </c>
      <c r="J37" s="196">
        <v>3</v>
      </c>
      <c r="K37" s="77"/>
      <c r="L37" s="8"/>
      <c r="M37" s="8"/>
      <c r="N37" s="87"/>
      <c r="O37" s="2"/>
      <c r="P37" s="88"/>
      <c r="Q37" s="13"/>
      <c r="U37" s="4"/>
      <c r="V37" s="4"/>
      <c r="W37" s="4"/>
      <c r="X37" s="4"/>
    </row>
    <row r="38" spans="1:24" ht="12.75" customHeight="1">
      <c r="A38" s="198"/>
      <c r="B38" s="186"/>
      <c r="C38" s="188"/>
      <c r="D38" s="182"/>
      <c r="E38" s="24" t="s">
        <v>116</v>
      </c>
      <c r="F38" s="19" t="s">
        <v>122</v>
      </c>
      <c r="G38" s="26"/>
      <c r="H38" s="21" t="s">
        <v>105</v>
      </c>
      <c r="I38" s="214"/>
      <c r="J38" s="196"/>
      <c r="K38" s="76"/>
      <c r="L38" s="82" t="str">
        <f>'[2]реквизиты'!$A$8</f>
        <v>Гл. секретарь, судья РК</v>
      </c>
      <c r="M38" s="83"/>
      <c r="N38" s="121"/>
      <c r="O38" s="88"/>
      <c r="P38" s="122"/>
      <c r="Q38" s="85" t="str">
        <f>HYPERLINK('[2]реквизиты'!$G$8)</f>
        <v>Тимошин А.С.</v>
      </c>
      <c r="R38" s="13"/>
      <c r="U38" s="4"/>
      <c r="V38" s="4"/>
      <c r="W38" s="4"/>
      <c r="X38" s="4"/>
    </row>
    <row r="39" spans="1:24" ht="12.75" customHeight="1">
      <c r="A39" s="198">
        <v>16</v>
      </c>
      <c r="B39" s="186" t="str">
        <f>VLOOKUP(A39,'пр.взвешивания'!B6:E43,2,FALSE)</f>
        <v>СЕХНИАШВИЛИ Этери Шотаевна</v>
      </c>
      <c r="C39" s="188" t="str">
        <f>VLOOKUP(A39,'пр.взвешивания'!B6:F70,3,FALSE)</f>
        <v>19.10.91 мс</v>
      </c>
      <c r="D39" s="182" t="str">
        <f>VLOOKUP(A39,'пр.взвешивания'!B6:G70,4,FALSE)</f>
        <v>ЮФО,Краснодарский,ФКС</v>
      </c>
      <c r="E39" s="22">
        <v>0</v>
      </c>
      <c r="F39" s="27">
        <v>0</v>
      </c>
      <c r="G39" s="25">
        <v>0</v>
      </c>
      <c r="H39" s="28"/>
      <c r="I39" s="214">
        <f>SUM(E39:H39)</f>
        <v>0</v>
      </c>
      <c r="J39" s="196">
        <v>4</v>
      </c>
      <c r="K39" s="78"/>
      <c r="L39" s="90"/>
      <c r="M39" s="90"/>
      <c r="N39" s="123"/>
      <c r="O39" s="88"/>
      <c r="P39" s="88"/>
      <c r="Q39" s="12" t="str">
        <f>HYPERLINK('[2]реквизиты'!$G$9)</f>
        <v>/Рыбинск/</v>
      </c>
      <c r="R39" s="13"/>
      <c r="U39" s="4"/>
      <c r="V39" s="4"/>
      <c r="W39" s="4"/>
      <c r="X39" s="4"/>
    </row>
    <row r="40" spans="1:24" ht="12.75" customHeight="1" thickBot="1">
      <c r="A40" s="199"/>
      <c r="B40" s="189"/>
      <c r="C40" s="190"/>
      <c r="D40" s="191"/>
      <c r="E40" s="29" t="s">
        <v>121</v>
      </c>
      <c r="F40" s="30" t="s">
        <v>112</v>
      </c>
      <c r="G40" s="31" t="s">
        <v>105</v>
      </c>
      <c r="H40" s="32"/>
      <c r="I40" s="216"/>
      <c r="J40" s="197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4"/>
      <c r="V40" s="4"/>
      <c r="W40" s="4"/>
      <c r="X40" s="4"/>
    </row>
    <row r="41" spans="1:24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ht="12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ht="12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ht="12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ht="12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ht="12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12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ht="12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ht="12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ht="12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ht="12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10" ht="12.75" customHeight="1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12.75" customHeight="1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12.75" customHeight="1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ht="12.75" customHeight="1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ht="12.75" customHeight="1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ht="12.75" customHeight="1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2.7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2.7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2.7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2.7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2.7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2.7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2.7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2.7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ht="12.75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ht="12.75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ht="12.75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ht="12.75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ht="12.75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ht="12.75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ht="12.75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ht="12.75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 ht="12.75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ht="12.75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 ht="12.75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 ht="12.75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 ht="12.75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 ht="12.75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 ht="12.75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ht="12.75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 ht="12.75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 ht="12.75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 ht="12.75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 ht="12.75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 ht="12.75">
      <c r="A150" s="4"/>
      <c r="B150" s="4"/>
      <c r="C150" s="4"/>
      <c r="D150" s="4"/>
      <c r="E150" s="4"/>
      <c r="F150" s="4"/>
      <c r="G150" s="4"/>
      <c r="H150" s="4"/>
      <c r="I150" s="4"/>
      <c r="J150" s="4"/>
    </row>
  </sheetData>
  <mergeCells count="179">
    <mergeCell ref="A1:T1"/>
    <mergeCell ref="I39:I40"/>
    <mergeCell ref="J39:J40"/>
    <mergeCell ref="C21:C22"/>
    <mergeCell ref="D21:D22"/>
    <mergeCell ref="D28:D29"/>
    <mergeCell ref="D24:D25"/>
    <mergeCell ref="I24:I25"/>
    <mergeCell ref="J28:J29"/>
    <mergeCell ref="I30:I31"/>
    <mergeCell ref="J30:J31"/>
    <mergeCell ref="A39:A40"/>
    <mergeCell ref="B39:B40"/>
    <mergeCell ref="C39:C40"/>
    <mergeCell ref="D39:D40"/>
    <mergeCell ref="A33:A34"/>
    <mergeCell ref="B33:B34"/>
    <mergeCell ref="C33:C34"/>
    <mergeCell ref="D33:D34"/>
    <mergeCell ref="A30:A31"/>
    <mergeCell ref="D8:D9"/>
    <mergeCell ref="D4:D5"/>
    <mergeCell ref="A19:A20"/>
    <mergeCell ref="A21:A22"/>
    <mergeCell ref="B21:B22"/>
    <mergeCell ref="B19:B20"/>
    <mergeCell ref="C19:C20"/>
    <mergeCell ref="D19:D20"/>
    <mergeCell ref="B12:B13"/>
    <mergeCell ref="D12:D13"/>
    <mergeCell ref="A24:A25"/>
    <mergeCell ref="B24:B25"/>
    <mergeCell ref="C24:C25"/>
    <mergeCell ref="A17:A18"/>
    <mergeCell ref="B17:B18"/>
    <mergeCell ref="C17:C18"/>
    <mergeCell ref="E4:H4"/>
    <mergeCell ref="I8:I9"/>
    <mergeCell ref="I15:I16"/>
    <mergeCell ref="I4:I5"/>
    <mergeCell ref="I12:I13"/>
    <mergeCell ref="J4:J5"/>
    <mergeCell ref="A6:A7"/>
    <mergeCell ref="B6:B7"/>
    <mergeCell ref="C6:C7"/>
    <mergeCell ref="D6:D7"/>
    <mergeCell ref="I6:I7"/>
    <mergeCell ref="J6:J7"/>
    <mergeCell ref="A4:A5"/>
    <mergeCell ref="B4:B5"/>
    <mergeCell ref="C4:C5"/>
    <mergeCell ref="J8:J9"/>
    <mergeCell ref="A10:A11"/>
    <mergeCell ref="B10:B11"/>
    <mergeCell ref="C10:C11"/>
    <mergeCell ref="D10:D11"/>
    <mergeCell ref="I10:I11"/>
    <mergeCell ref="J10:J11"/>
    <mergeCell ref="A8:A9"/>
    <mergeCell ref="B8:B9"/>
    <mergeCell ref="C8:C9"/>
    <mergeCell ref="J12:J13"/>
    <mergeCell ref="A12:A13"/>
    <mergeCell ref="C12:C13"/>
    <mergeCell ref="J15:J16"/>
    <mergeCell ref="D15:D16"/>
    <mergeCell ref="I17:I18"/>
    <mergeCell ref="J17:J18"/>
    <mergeCell ref="A15:A16"/>
    <mergeCell ref="B15:B16"/>
    <mergeCell ref="C15:C16"/>
    <mergeCell ref="D17:D18"/>
    <mergeCell ref="J19:J20"/>
    <mergeCell ref="J21:J22"/>
    <mergeCell ref="I19:I20"/>
    <mergeCell ref="I21:I22"/>
    <mergeCell ref="A28:A29"/>
    <mergeCell ref="B28:B29"/>
    <mergeCell ref="C28:C29"/>
    <mergeCell ref="J24:J25"/>
    <mergeCell ref="A26:A27"/>
    <mergeCell ref="B26:B27"/>
    <mergeCell ref="C26:C27"/>
    <mergeCell ref="D26:D27"/>
    <mergeCell ref="I26:I27"/>
    <mergeCell ref="J26:J27"/>
    <mergeCell ref="B30:B31"/>
    <mergeCell ref="C30:C31"/>
    <mergeCell ref="D30:D31"/>
    <mergeCell ref="A35:A36"/>
    <mergeCell ref="B35:B36"/>
    <mergeCell ref="C35:C36"/>
    <mergeCell ref="D35:D36"/>
    <mergeCell ref="A37:A38"/>
    <mergeCell ref="B37:B38"/>
    <mergeCell ref="C37:C38"/>
    <mergeCell ref="D37:D38"/>
    <mergeCell ref="N4:N5"/>
    <mergeCell ref="O4:R4"/>
    <mergeCell ref="S4:S5"/>
    <mergeCell ref="I37:I38"/>
    <mergeCell ref="J37:J38"/>
    <mergeCell ref="I33:I34"/>
    <mergeCell ref="J33:J34"/>
    <mergeCell ref="I35:I36"/>
    <mergeCell ref="J35:J36"/>
    <mergeCell ref="I28:I29"/>
    <mergeCell ref="T4:T5"/>
    <mergeCell ref="K6:K7"/>
    <mergeCell ref="L6:L7"/>
    <mergeCell ref="M6:M7"/>
    <mergeCell ref="N6:N7"/>
    <mergeCell ref="S6:S7"/>
    <mergeCell ref="T6:T7"/>
    <mergeCell ref="K4:K5"/>
    <mergeCell ref="L4:L5"/>
    <mergeCell ref="M4:M5"/>
    <mergeCell ref="T8:T9"/>
    <mergeCell ref="K10:K11"/>
    <mergeCell ref="L10:L11"/>
    <mergeCell ref="M10:M11"/>
    <mergeCell ref="N10:N11"/>
    <mergeCell ref="S10:S11"/>
    <mergeCell ref="T10:T11"/>
    <mergeCell ref="K8:K9"/>
    <mergeCell ref="L8:L9"/>
    <mergeCell ref="M8:M9"/>
    <mergeCell ref="N12:N13"/>
    <mergeCell ref="S8:S9"/>
    <mergeCell ref="N8:N9"/>
    <mergeCell ref="S12:S13"/>
    <mergeCell ref="T12:T13"/>
    <mergeCell ref="K12:K13"/>
    <mergeCell ref="L12:L13"/>
    <mergeCell ref="K15:K16"/>
    <mergeCell ref="L15:L16"/>
    <mergeCell ref="M15:M16"/>
    <mergeCell ref="N15:N16"/>
    <mergeCell ref="S15:S16"/>
    <mergeCell ref="T15:T16"/>
    <mergeCell ref="M12:M13"/>
    <mergeCell ref="S19:S20"/>
    <mergeCell ref="T19:T20"/>
    <mergeCell ref="K17:K18"/>
    <mergeCell ref="L17:L18"/>
    <mergeCell ref="M17:M18"/>
    <mergeCell ref="N17:N18"/>
    <mergeCell ref="S17:S18"/>
    <mergeCell ref="T17:T18"/>
    <mergeCell ref="S21:S22"/>
    <mergeCell ref="T21:T22"/>
    <mergeCell ref="K19:K20"/>
    <mergeCell ref="L19:L20"/>
    <mergeCell ref="K21:K22"/>
    <mergeCell ref="L21:L22"/>
    <mergeCell ref="M21:M22"/>
    <mergeCell ref="N21:N22"/>
    <mergeCell ref="M19:M20"/>
    <mergeCell ref="N19:N20"/>
    <mergeCell ref="K24:K25"/>
    <mergeCell ref="L24:L25"/>
    <mergeCell ref="M24:M25"/>
    <mergeCell ref="N24:N25"/>
    <mergeCell ref="N28:N29"/>
    <mergeCell ref="K26:K27"/>
    <mergeCell ref="L26:L27"/>
    <mergeCell ref="M26:M27"/>
    <mergeCell ref="N26:N27"/>
    <mergeCell ref="K28:K29"/>
    <mergeCell ref="L28:L29"/>
    <mergeCell ref="M28:M29"/>
    <mergeCell ref="N30:N31"/>
    <mergeCell ref="K30:K31"/>
    <mergeCell ref="L30:L31"/>
    <mergeCell ref="M30:M31"/>
    <mergeCell ref="B2:I2"/>
    <mergeCell ref="K2:T2"/>
    <mergeCell ref="B3:I3"/>
    <mergeCell ref="P3:T3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R81"/>
  <sheetViews>
    <sheetView workbookViewId="0" topLeftCell="A56">
      <selection activeCell="I61" sqref="I61:P81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17" ht="27" customHeight="1">
      <c r="A1" s="231" t="s">
        <v>31</v>
      </c>
      <c r="B1" s="231"/>
      <c r="C1" s="231"/>
      <c r="D1" s="231"/>
      <c r="E1" s="231"/>
      <c r="F1" s="231"/>
      <c r="G1" s="231"/>
      <c r="H1" s="231"/>
      <c r="I1" s="231" t="s">
        <v>31</v>
      </c>
      <c r="J1" s="231"/>
      <c r="K1" s="231"/>
      <c r="L1" s="231"/>
      <c r="M1" s="231"/>
      <c r="N1" s="231"/>
      <c r="O1" s="231"/>
      <c r="P1" s="231"/>
      <c r="Q1" s="4"/>
    </row>
    <row r="2" spans="1:17" ht="18" customHeight="1">
      <c r="A2" s="16" t="s">
        <v>9</v>
      </c>
      <c r="B2" s="3" t="s">
        <v>17</v>
      </c>
      <c r="C2" s="3"/>
      <c r="D2" s="3"/>
      <c r="E2" s="113" t="str">
        <f>HYPERLINK('пр.взвешивания'!E3)</f>
        <v>в.к.   52      кг.</v>
      </c>
      <c r="F2" s="3"/>
      <c r="G2" s="3"/>
      <c r="H2" s="3"/>
      <c r="I2" s="16" t="s">
        <v>11</v>
      </c>
      <c r="J2" s="3" t="s">
        <v>17</v>
      </c>
      <c r="K2" s="3"/>
      <c r="L2" s="3"/>
      <c r="M2" s="113" t="str">
        <f>HYPERLINK('пр.взвешивания'!E3)</f>
        <v>в.к.   52      кг.</v>
      </c>
      <c r="N2" s="3"/>
      <c r="O2" s="3"/>
      <c r="P2" s="3"/>
      <c r="Q2" s="4"/>
    </row>
    <row r="3" spans="1:17" ht="12.75" customHeight="1">
      <c r="A3" s="134" t="s">
        <v>0</v>
      </c>
      <c r="B3" s="134" t="s">
        <v>1</v>
      </c>
      <c r="C3" s="134" t="s">
        <v>2</v>
      </c>
      <c r="D3" s="134" t="s">
        <v>3</v>
      </c>
      <c r="E3" s="134" t="s">
        <v>13</v>
      </c>
      <c r="F3" s="134" t="s">
        <v>14</v>
      </c>
      <c r="G3" s="134" t="s">
        <v>15</v>
      </c>
      <c r="H3" s="134" t="s">
        <v>16</v>
      </c>
      <c r="I3" s="134" t="s">
        <v>0</v>
      </c>
      <c r="J3" s="134" t="s">
        <v>1</v>
      </c>
      <c r="K3" s="134" t="s">
        <v>2</v>
      </c>
      <c r="L3" s="134" t="s">
        <v>3</v>
      </c>
      <c r="M3" s="134" t="s">
        <v>13</v>
      </c>
      <c r="N3" s="134" t="s">
        <v>14</v>
      </c>
      <c r="O3" s="134" t="s">
        <v>15</v>
      </c>
      <c r="P3" s="134" t="s">
        <v>16</v>
      </c>
      <c r="Q3" s="4"/>
    </row>
    <row r="4" spans="1:17" ht="12.75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4"/>
    </row>
    <row r="5" spans="1:18" ht="12.75" customHeight="1">
      <c r="A5" s="134">
        <v>1</v>
      </c>
      <c r="B5" s="140" t="str">
        <f>VLOOKUP(A5,'пр.взвешивания'!B6:E37,2,FALSE)</f>
        <v>ТАРТЫКОВА Надежда Зиннатовна</v>
      </c>
      <c r="C5" s="140" t="str">
        <f>VLOOKUP(A5,'пр.взвешивания'!B6:F37,3,FALSE)</f>
        <v>21.05.90 мс</v>
      </c>
      <c r="D5" s="140" t="str">
        <f>VLOOKUP(A5,'пр.взвешивания'!B6:G37,4,FALSE)</f>
        <v>СФО,Кемеровская,Юрга</v>
      </c>
      <c r="E5" s="144"/>
      <c r="F5" s="145"/>
      <c r="G5" s="137"/>
      <c r="H5" s="134"/>
      <c r="I5" s="134">
        <v>9</v>
      </c>
      <c r="J5" s="226" t="str">
        <f>VLOOKUP(I5,'пр.взвешивания'!B6:E37,2,FALSE)</f>
        <v>ЧЕРНЕЦОВА Наталья Борисовна</v>
      </c>
      <c r="K5" s="140" t="str">
        <f>VLOOKUP(I5,'пр.взвешивания'!B6:N37,3,FALSE)</f>
        <v>04.05.86 мс</v>
      </c>
      <c r="L5" s="140" t="str">
        <f>VLOOKUP(I5,'пр.взвешивания'!B6:O37,4,FALSE)</f>
        <v>М,Москва,МКС</v>
      </c>
      <c r="M5" s="134"/>
      <c r="N5" s="134"/>
      <c r="O5" s="134"/>
      <c r="P5" s="134"/>
      <c r="Q5" s="4"/>
      <c r="R5" s="5"/>
    </row>
    <row r="6" spans="1:18" ht="12.75">
      <c r="A6" s="134"/>
      <c r="B6" s="140"/>
      <c r="C6" s="140"/>
      <c r="D6" s="140"/>
      <c r="E6" s="144"/>
      <c r="F6" s="144"/>
      <c r="G6" s="137"/>
      <c r="H6" s="134"/>
      <c r="I6" s="134"/>
      <c r="J6" s="223"/>
      <c r="K6" s="140"/>
      <c r="L6" s="140"/>
      <c r="M6" s="134"/>
      <c r="N6" s="134"/>
      <c r="O6" s="134"/>
      <c r="P6" s="134"/>
      <c r="Q6" s="4"/>
      <c r="R6" s="5"/>
    </row>
    <row r="7" spans="1:18" ht="12.75" customHeight="1">
      <c r="A7" s="135">
        <v>2</v>
      </c>
      <c r="B7" s="140" t="str">
        <f>VLOOKUP(A7,'пр.взвешивания'!B6:E39,2,FALSE)</f>
        <v>ВИЦИНА Ольга Вячеславовна</v>
      </c>
      <c r="C7" s="140" t="str">
        <f>VLOOKUP(A7,'пр.взвешивания'!B6:F39,3,FALSE)</f>
        <v>09.06.90 мс</v>
      </c>
      <c r="D7" s="140" t="str">
        <f>VLOOKUP(A7,'пр.взвешивания'!B6:G39,4,FALSE)</f>
        <v>Приморский,Владивосток,ФКиС</v>
      </c>
      <c r="E7" s="229"/>
      <c r="F7" s="229"/>
      <c r="G7" s="135"/>
      <c r="H7" s="135"/>
      <c r="I7" s="135">
        <v>10</v>
      </c>
      <c r="J7" s="226" t="str">
        <f>VLOOKUP(I7,'пр.взвешивания'!B8:E39,2,FALSE)</f>
        <v>МУЖАНОВА Татьяна Сергеевна</v>
      </c>
      <c r="K7" s="140" t="str">
        <f>VLOOKUP(I7,'пр.взвешивания'!B6:N39,3,FALSE)</f>
        <v>09.04.89 мс</v>
      </c>
      <c r="L7" s="140" t="str">
        <f>VLOOKUP(I7,'пр.взвешивания'!B6:O39,4,FALSE)</f>
        <v>СФО,Бурятия,МО</v>
      </c>
      <c r="M7" s="135"/>
      <c r="N7" s="135"/>
      <c r="O7" s="135"/>
      <c r="P7" s="135"/>
      <c r="Q7" s="4"/>
      <c r="R7" s="5"/>
    </row>
    <row r="8" spans="1:18" ht="13.5" thickBot="1">
      <c r="A8" s="225"/>
      <c r="B8" s="228"/>
      <c r="C8" s="228"/>
      <c r="D8" s="228"/>
      <c r="E8" s="232"/>
      <c r="F8" s="232"/>
      <c r="G8" s="225"/>
      <c r="H8" s="225"/>
      <c r="I8" s="225"/>
      <c r="J8" s="227"/>
      <c r="K8" s="228"/>
      <c r="L8" s="228"/>
      <c r="M8" s="225"/>
      <c r="N8" s="225"/>
      <c r="O8" s="225"/>
      <c r="P8" s="225"/>
      <c r="Q8" s="4"/>
      <c r="R8" s="5"/>
    </row>
    <row r="9" spans="1:18" ht="12.75" customHeight="1">
      <c r="A9" s="221">
        <v>4</v>
      </c>
      <c r="B9" s="224" t="str">
        <f>VLOOKUP(A9,'пр.взвешивания'!B6:E41,2,FALSE)</f>
        <v>СЕНЮЕВА Мария Владимировна</v>
      </c>
      <c r="C9" s="224" t="str">
        <f>VLOOKUP(A9,'пр.взвешивания'!B6:F41,3,FALSE)</f>
        <v>25.12.88 кмс</v>
      </c>
      <c r="D9" s="224" t="str">
        <f>VLOOKUP(A9,'пр.взвешивания'!B6:G41,4,FALSE)</f>
        <v>М, Москва,С-70</v>
      </c>
      <c r="E9" s="218"/>
      <c r="F9" s="219"/>
      <c r="G9" s="220"/>
      <c r="H9" s="221"/>
      <c r="I9" s="221">
        <v>12</v>
      </c>
      <c r="J9" s="222" t="str">
        <f>VLOOKUP(I9,'пр.взвешивания'!B10:E41,2,FALSE)</f>
        <v>МАКЕРОВА Марина Сергеевна</v>
      </c>
      <c r="K9" s="224" t="str">
        <f>VLOOKUP(I9,'пр.взвешивания'!B6:N41,3,FALSE)</f>
        <v>01.06.93 кмс</v>
      </c>
      <c r="L9" s="224" t="str">
        <f>VLOOKUP(I9,'пр.взвешивания'!B6:O41,4,FALSE)</f>
        <v>УрФО,Челябинская,Челябинск</v>
      </c>
      <c r="M9" s="218"/>
      <c r="N9" s="219"/>
      <c r="O9" s="220"/>
      <c r="P9" s="221"/>
      <c r="Q9" s="4"/>
      <c r="R9" s="5"/>
    </row>
    <row r="10" spans="1:18" ht="12.75">
      <c r="A10" s="134"/>
      <c r="B10" s="140"/>
      <c r="C10" s="140"/>
      <c r="D10" s="140"/>
      <c r="E10" s="144"/>
      <c r="F10" s="144"/>
      <c r="G10" s="137"/>
      <c r="H10" s="134"/>
      <c r="I10" s="134"/>
      <c r="J10" s="223"/>
      <c r="K10" s="140"/>
      <c r="L10" s="140"/>
      <c r="M10" s="144"/>
      <c r="N10" s="144"/>
      <c r="O10" s="137"/>
      <c r="P10" s="134"/>
      <c r="Q10" s="4"/>
      <c r="R10" s="5"/>
    </row>
    <row r="11" spans="1:16" ht="12.75" customHeight="1">
      <c r="A11" s="135">
        <v>3</v>
      </c>
      <c r="B11" s="140" t="str">
        <f>VLOOKUP(A11,'пр.взвешивания'!B6:E37,2,FALSE)</f>
        <v>ХАЛИКОВА Анжелика Ренатовна</v>
      </c>
      <c r="C11" s="140" t="str">
        <f>VLOOKUP(A11,'пр.взвешивания'!B6:F37,3,FALSE)</f>
        <v>23.05.93 кмс</v>
      </c>
      <c r="D11" s="140" t="str">
        <f>VLOOKUP(A11,'пр.взвешивания'!B6:G37,4,FALSE)</f>
        <v>ПФО,Татарстан,Н.Челны, РОС</v>
      </c>
      <c r="E11" s="229"/>
      <c r="F11" s="229"/>
      <c r="G11" s="135"/>
      <c r="H11" s="135"/>
      <c r="I11" s="135">
        <v>11</v>
      </c>
      <c r="J11" s="226" t="str">
        <f>VLOOKUP(I11,'пр.взвешивания'!B12:E43,2,FALSE)</f>
        <v>ЧИКИНЁВА Анастасия Николаевна</v>
      </c>
      <c r="K11" s="140" t="str">
        <f>VLOOKUP(I11,'пр.взвешивания'!B6:N37,3,FALSE)</f>
        <v>08.11.89 кмс</v>
      </c>
      <c r="L11" s="140" t="str">
        <f>VLOOKUP(I11,'пр.взвешивания'!B6:O37,4,FALSE)</f>
        <v>С.П.,Санкт-Петербург,МО</v>
      </c>
      <c r="M11" s="229"/>
      <c r="N11" s="229"/>
      <c r="O11" s="135"/>
      <c r="P11" s="135"/>
    </row>
    <row r="12" spans="1:16" ht="12.75" customHeight="1">
      <c r="A12" s="136"/>
      <c r="B12" s="140"/>
      <c r="C12" s="140"/>
      <c r="D12" s="140"/>
      <c r="E12" s="230"/>
      <c r="F12" s="230"/>
      <c r="G12" s="136"/>
      <c r="H12" s="136"/>
      <c r="I12" s="136"/>
      <c r="J12" s="223"/>
      <c r="K12" s="140"/>
      <c r="L12" s="140"/>
      <c r="M12" s="230"/>
      <c r="N12" s="230"/>
      <c r="O12" s="136"/>
      <c r="P12" s="136"/>
    </row>
    <row r="13" spans="1:13" ht="18.75" customHeight="1">
      <c r="A13" s="16" t="s">
        <v>9</v>
      </c>
      <c r="B13" s="3" t="s">
        <v>18</v>
      </c>
      <c r="E13" s="113" t="str">
        <f>HYPERLINK('пр.взвешивания'!E3)</f>
        <v>в.к.   52      кг.</v>
      </c>
      <c r="I13" s="16" t="s">
        <v>11</v>
      </c>
      <c r="J13" s="3" t="s">
        <v>18</v>
      </c>
      <c r="M13" s="113" t="str">
        <f>HYPERLINK('пр.взвешивания'!E3)</f>
        <v>в.к.   52      кг.</v>
      </c>
    </row>
    <row r="14" spans="1:16" ht="12.75" customHeight="1">
      <c r="A14" s="134">
        <v>1</v>
      </c>
      <c r="B14" s="140" t="str">
        <f>VLOOKUP(A14,'пр.взвешивания'!B6:E37,2,FALSE)</f>
        <v>ТАРТЫКОВА Надежда Зиннатовна</v>
      </c>
      <c r="C14" s="140" t="str">
        <f>VLOOKUP(A14,'пр.взвешивания'!B6:F46,3,FALSE)</f>
        <v>21.05.90 мс</v>
      </c>
      <c r="D14" s="140" t="str">
        <f>VLOOKUP(A14,'пр.взвешивания'!B6:G46,4,FALSE)</f>
        <v>СФО,Кемеровская,Юрга</v>
      </c>
      <c r="E14" s="144"/>
      <c r="F14" s="145"/>
      <c r="G14" s="137"/>
      <c r="H14" s="134"/>
      <c r="I14" s="134">
        <v>9</v>
      </c>
      <c r="J14" s="226" t="str">
        <f>VLOOKUP(I14,'пр.взвешивания'!B6:E37,2,FALSE)</f>
        <v>ЧЕРНЕЦОВА Наталья Борисовна</v>
      </c>
      <c r="K14" s="140" t="str">
        <f>VLOOKUP(I14,'пр.взвешивания'!B6:N46,3,FALSE)</f>
        <v>04.05.86 мс</v>
      </c>
      <c r="L14" s="140" t="str">
        <f>VLOOKUP(I14,'пр.взвешивания'!B6:O46,4,FALSE)</f>
        <v>М,Москва,МКС</v>
      </c>
      <c r="M14" s="134"/>
      <c r="N14" s="134"/>
      <c r="O14" s="134"/>
      <c r="P14" s="134"/>
    </row>
    <row r="15" spans="1:16" ht="12.75">
      <c r="A15" s="134"/>
      <c r="B15" s="140"/>
      <c r="C15" s="140"/>
      <c r="D15" s="140"/>
      <c r="E15" s="144"/>
      <c r="F15" s="144"/>
      <c r="G15" s="137"/>
      <c r="H15" s="134"/>
      <c r="I15" s="134"/>
      <c r="J15" s="223"/>
      <c r="K15" s="140"/>
      <c r="L15" s="140"/>
      <c r="M15" s="134"/>
      <c r="N15" s="134"/>
      <c r="O15" s="134"/>
      <c r="P15" s="134"/>
    </row>
    <row r="16" spans="1:16" ht="12.75" customHeight="1">
      <c r="A16" s="135">
        <v>3</v>
      </c>
      <c r="B16" s="140" t="str">
        <f>VLOOKUP(A16,'пр.взвешивания'!B8:E39,2,FALSE)</f>
        <v>ХАЛИКОВА Анжелика Ренатовна</v>
      </c>
      <c r="C16" s="140" t="str">
        <f>VLOOKUP(A16,'пр.взвешивания'!B6:F48,3,FALSE)</f>
        <v>23.05.93 кмс</v>
      </c>
      <c r="D16" s="140" t="str">
        <f>VLOOKUP(A16,'пр.взвешивания'!B6:G48,4,FALSE)</f>
        <v>ПФО,Татарстан,Н.Челны, РОС</v>
      </c>
      <c r="E16" s="229"/>
      <c r="F16" s="229"/>
      <c r="G16" s="135"/>
      <c r="H16" s="135"/>
      <c r="I16" s="135">
        <v>11</v>
      </c>
      <c r="J16" s="226" t="str">
        <f>VLOOKUP(I16,'пр.взвешивания'!B8:E39,2,FALSE)</f>
        <v>ЧИКИНЁВА Анастасия Николаевна</v>
      </c>
      <c r="K16" s="140" t="str">
        <f>VLOOKUP(I16,'пр.взвешивания'!B6:N48,3,FALSE)</f>
        <v>08.11.89 кмс</v>
      </c>
      <c r="L16" s="140" t="str">
        <f>VLOOKUP(I16,'пр.взвешивания'!B6:O48,4,FALSE)</f>
        <v>С.П.,Санкт-Петербург,МО</v>
      </c>
      <c r="M16" s="135"/>
      <c r="N16" s="135"/>
      <c r="O16" s="135"/>
      <c r="P16" s="135"/>
    </row>
    <row r="17" spans="1:16" ht="13.5" thickBot="1">
      <c r="A17" s="225"/>
      <c r="B17" s="228"/>
      <c r="C17" s="228"/>
      <c r="D17" s="228"/>
      <c r="E17" s="232"/>
      <c r="F17" s="232"/>
      <c r="G17" s="225"/>
      <c r="H17" s="225"/>
      <c r="I17" s="225"/>
      <c r="J17" s="227"/>
      <c r="K17" s="228"/>
      <c r="L17" s="228"/>
      <c r="M17" s="225"/>
      <c r="N17" s="225"/>
      <c r="O17" s="225"/>
      <c r="P17" s="225"/>
    </row>
    <row r="18" spans="1:16" ht="12.75" customHeight="1">
      <c r="A18" s="221">
        <v>2</v>
      </c>
      <c r="B18" s="224" t="str">
        <f>VLOOKUP(A18,'пр.взвешивания'!B6:E37,2,FALSE)</f>
        <v>ВИЦИНА Ольга Вячеславовна</v>
      </c>
      <c r="C18" s="224" t="str">
        <f>VLOOKUP(A18,'пр.взвешивания'!B6:F50,3,FALSE)</f>
        <v>09.06.90 мс</v>
      </c>
      <c r="D18" s="224" t="str">
        <f>VLOOKUP(A18,'пр.взвешивания'!B6:G50,4,FALSE)</f>
        <v>Приморский,Владивосток,ФКиС</v>
      </c>
      <c r="E18" s="218"/>
      <c r="F18" s="219"/>
      <c r="G18" s="220"/>
      <c r="H18" s="221"/>
      <c r="I18" s="221">
        <v>10</v>
      </c>
      <c r="J18" s="222" t="str">
        <f>VLOOKUP(I18,'пр.взвешивания'!B10:E41,2,FALSE)</f>
        <v>МУЖАНОВА Татьяна Сергеевна</v>
      </c>
      <c r="K18" s="224" t="str">
        <f>VLOOKUP(I18,'пр.взвешивания'!B6:N50,3,FALSE)</f>
        <v>09.04.89 мс</v>
      </c>
      <c r="L18" s="224" t="str">
        <f>VLOOKUP(I18,'пр.взвешивания'!B6:O50,4,FALSE)</f>
        <v>СФО,Бурятия,МО</v>
      </c>
      <c r="M18" s="218"/>
      <c r="N18" s="219"/>
      <c r="O18" s="220"/>
      <c r="P18" s="221"/>
    </row>
    <row r="19" spans="1:16" ht="12.75" customHeight="1">
      <c r="A19" s="134"/>
      <c r="B19" s="140"/>
      <c r="C19" s="140"/>
      <c r="D19" s="140"/>
      <c r="E19" s="144"/>
      <c r="F19" s="144"/>
      <c r="G19" s="137"/>
      <c r="H19" s="134"/>
      <c r="I19" s="134"/>
      <c r="J19" s="223"/>
      <c r="K19" s="140"/>
      <c r="L19" s="140"/>
      <c r="M19" s="144"/>
      <c r="N19" s="144"/>
      <c r="O19" s="137"/>
      <c r="P19" s="134"/>
    </row>
    <row r="20" spans="1:16" ht="12.75" customHeight="1">
      <c r="A20" s="135">
        <v>4</v>
      </c>
      <c r="B20" s="140" t="str">
        <f>VLOOKUP(A20,'пр.взвешивания'!B12:E43,2,FALSE)</f>
        <v>СЕНЮЕВА Мария Владимировна</v>
      </c>
      <c r="C20" s="140" t="str">
        <f>VLOOKUP(A20,'пр.взвешивания'!B6:F46,3,FALSE)</f>
        <v>25.12.88 кмс</v>
      </c>
      <c r="D20" s="140" t="str">
        <f>VLOOKUP(A20,'пр.взвешивания'!B6:G46,4,FALSE)</f>
        <v>М, Москва,С-70</v>
      </c>
      <c r="E20" s="229"/>
      <c r="F20" s="229"/>
      <c r="G20" s="135"/>
      <c r="H20" s="135"/>
      <c r="I20" s="135">
        <v>12</v>
      </c>
      <c r="J20" s="226" t="str">
        <f>VLOOKUP(I20,'пр.взвешивания'!B12:E43,2,FALSE)</f>
        <v>МАКЕРОВА Марина Сергеевна</v>
      </c>
      <c r="K20" s="140" t="str">
        <f>VLOOKUP(I20,'пр.взвешивания'!B6:N46,3,FALSE)</f>
        <v>01.06.93 кмс</v>
      </c>
      <c r="L20" s="140" t="str">
        <f>VLOOKUP(I20,'пр.взвешивания'!B6:O46,4,FALSE)</f>
        <v>УрФО,Челябинская,Челябинск</v>
      </c>
      <c r="M20" s="229"/>
      <c r="N20" s="229"/>
      <c r="O20" s="135"/>
      <c r="P20" s="135"/>
    </row>
    <row r="21" spans="1:16" ht="12.75">
      <c r="A21" s="136"/>
      <c r="B21" s="140"/>
      <c r="C21" s="140"/>
      <c r="D21" s="140"/>
      <c r="E21" s="230"/>
      <c r="F21" s="230"/>
      <c r="G21" s="136"/>
      <c r="H21" s="136"/>
      <c r="I21" s="136"/>
      <c r="J21" s="223"/>
      <c r="K21" s="140"/>
      <c r="L21" s="140"/>
      <c r="M21" s="230"/>
      <c r="N21" s="230"/>
      <c r="O21" s="136"/>
      <c r="P21" s="136"/>
    </row>
    <row r="22" spans="1:13" ht="21" customHeight="1">
      <c r="A22" s="16" t="s">
        <v>9</v>
      </c>
      <c r="B22" s="3" t="s">
        <v>19</v>
      </c>
      <c r="E22" s="113" t="str">
        <f>HYPERLINK('пр.взвешивания'!E3)</f>
        <v>в.к.   52      кг.</v>
      </c>
      <c r="I22" s="16" t="s">
        <v>11</v>
      </c>
      <c r="J22" s="3" t="s">
        <v>32</v>
      </c>
      <c r="M22" s="113" t="str">
        <f>HYPERLINK('пр.взвешивания'!E3)</f>
        <v>в.к.   52      кг.</v>
      </c>
    </row>
    <row r="23" spans="1:16" ht="12.75" customHeight="1">
      <c r="A23" s="134">
        <v>1</v>
      </c>
      <c r="B23" s="140" t="str">
        <f>VLOOKUP(A23,'пр.взвешивания'!B6:E37,2,FALSE)</f>
        <v>ТАРТЫКОВА Надежда Зиннатовна</v>
      </c>
      <c r="C23" s="140" t="str">
        <f>VLOOKUP(A23,'пр.взвешивания'!B6:F55,3,FALSE)</f>
        <v>21.05.90 мс</v>
      </c>
      <c r="D23" s="140" t="str">
        <f>VLOOKUP(A23,'пр.взвешивания'!B6:G55,4,FALSE)</f>
        <v>СФО,Кемеровская,Юрга</v>
      </c>
      <c r="E23" s="144"/>
      <c r="F23" s="145"/>
      <c r="G23" s="137"/>
      <c r="H23" s="134"/>
      <c r="I23" s="134">
        <v>9</v>
      </c>
      <c r="J23" s="226" t="str">
        <f>VLOOKUP(I23,'пр.взвешивания'!B6:E37,2,FALSE)</f>
        <v>ЧЕРНЕЦОВА Наталья Борисовна</v>
      </c>
      <c r="K23" s="140" t="str">
        <f>VLOOKUP(I23,'пр.взвешивания'!B6:N55,3,FALSE)</f>
        <v>04.05.86 мс</v>
      </c>
      <c r="L23" s="140" t="str">
        <f>VLOOKUP(I23,'пр.взвешивания'!B6:O55,4,FALSE)</f>
        <v>М,Москва,МКС</v>
      </c>
      <c r="M23" s="134"/>
      <c r="N23" s="134"/>
      <c r="O23" s="134"/>
      <c r="P23" s="134"/>
    </row>
    <row r="24" spans="1:16" ht="12.75">
      <c r="A24" s="134"/>
      <c r="B24" s="140"/>
      <c r="C24" s="140"/>
      <c r="D24" s="140"/>
      <c r="E24" s="144"/>
      <c r="F24" s="144"/>
      <c r="G24" s="137"/>
      <c r="H24" s="134"/>
      <c r="I24" s="134"/>
      <c r="J24" s="223"/>
      <c r="K24" s="140"/>
      <c r="L24" s="140"/>
      <c r="M24" s="134"/>
      <c r="N24" s="134"/>
      <c r="O24" s="134"/>
      <c r="P24" s="134"/>
    </row>
    <row r="25" spans="1:16" ht="12.75" customHeight="1">
      <c r="A25" s="135">
        <v>4</v>
      </c>
      <c r="B25" s="140" t="str">
        <f>VLOOKUP(A25,'пр.взвешивания'!B8:E39,2,FALSE)</f>
        <v>СЕНЮЕВА Мария Владимировна</v>
      </c>
      <c r="C25" s="140" t="str">
        <f>VLOOKUP(A25,'пр.взвешивания'!B6:F57,3,FALSE)</f>
        <v>25.12.88 кмс</v>
      </c>
      <c r="D25" s="140" t="str">
        <f>VLOOKUP(A25,'пр.взвешивания'!B6:G57,4,FALSE)</f>
        <v>М, Москва,С-70</v>
      </c>
      <c r="E25" s="229"/>
      <c r="F25" s="229"/>
      <c r="G25" s="135"/>
      <c r="H25" s="135"/>
      <c r="I25" s="135">
        <v>12</v>
      </c>
      <c r="J25" s="226" t="str">
        <f>VLOOKUP(I25,'пр.взвешивания'!B8:E39,2,FALSE)</f>
        <v>МАКЕРОВА Марина Сергеевна</v>
      </c>
      <c r="K25" s="140" t="str">
        <f>VLOOKUP(I25,'пр.взвешивания'!B6:N57,3,FALSE)</f>
        <v>01.06.93 кмс</v>
      </c>
      <c r="L25" s="140" t="str">
        <f>VLOOKUP(I25,'пр.взвешивания'!B6:O57,4,FALSE)</f>
        <v>УрФО,Челябинская,Челябинск</v>
      </c>
      <c r="M25" s="135"/>
      <c r="N25" s="135"/>
      <c r="O25" s="135"/>
      <c r="P25" s="135"/>
    </row>
    <row r="26" spans="1:16" ht="12.75" customHeight="1" thickBot="1">
      <c r="A26" s="225"/>
      <c r="B26" s="228"/>
      <c r="C26" s="228"/>
      <c r="D26" s="228"/>
      <c r="E26" s="232"/>
      <c r="F26" s="232"/>
      <c r="G26" s="225"/>
      <c r="H26" s="225"/>
      <c r="I26" s="225"/>
      <c r="J26" s="227"/>
      <c r="K26" s="228"/>
      <c r="L26" s="228"/>
      <c r="M26" s="225"/>
      <c r="N26" s="225"/>
      <c r="O26" s="225"/>
      <c r="P26" s="225"/>
    </row>
    <row r="27" spans="1:16" ht="12.75" customHeight="1">
      <c r="A27" s="221">
        <v>3</v>
      </c>
      <c r="B27" s="224" t="str">
        <f>VLOOKUP(A27,'пр.взвешивания'!B10:E41,2,FALSE)</f>
        <v>ХАЛИКОВА Анжелика Ренатовна</v>
      </c>
      <c r="C27" s="224" t="str">
        <f>VLOOKUP(A27,'пр.взвешивания'!B6:F59,3,FALSE)</f>
        <v>23.05.93 кмс</v>
      </c>
      <c r="D27" s="224" t="str">
        <f>VLOOKUP(A27,'пр.взвешивания'!B6:G59,4,FALSE)</f>
        <v>ПФО,Татарстан,Н.Челны, РОС</v>
      </c>
      <c r="E27" s="218"/>
      <c r="F27" s="219"/>
      <c r="G27" s="220"/>
      <c r="H27" s="221"/>
      <c r="I27" s="221">
        <v>11</v>
      </c>
      <c r="J27" s="222" t="str">
        <f>VLOOKUP(I27,'пр.взвешивания'!B10:E41,2,FALSE)</f>
        <v>ЧИКИНЁВА Анастасия Николаевна</v>
      </c>
      <c r="K27" s="224" t="str">
        <f>VLOOKUP(I27,'пр.взвешивания'!B6:N59,3,FALSE)</f>
        <v>08.11.89 кмс</v>
      </c>
      <c r="L27" s="224" t="str">
        <f>VLOOKUP(I27,'пр.взвешивания'!B6:O59,4,FALSE)</f>
        <v>С.П.,Санкт-Петербург,МО</v>
      </c>
      <c r="M27" s="218"/>
      <c r="N27" s="219"/>
      <c r="O27" s="220"/>
      <c r="P27" s="221"/>
    </row>
    <row r="28" spans="1:16" ht="12.75">
      <c r="A28" s="134"/>
      <c r="B28" s="140"/>
      <c r="C28" s="140"/>
      <c r="D28" s="140"/>
      <c r="E28" s="144"/>
      <c r="F28" s="144"/>
      <c r="G28" s="137"/>
      <c r="H28" s="134"/>
      <c r="I28" s="134"/>
      <c r="J28" s="223"/>
      <c r="K28" s="140"/>
      <c r="L28" s="140"/>
      <c r="M28" s="144"/>
      <c r="N28" s="144"/>
      <c r="O28" s="137"/>
      <c r="P28" s="134"/>
    </row>
    <row r="29" spans="1:16" ht="12.75" customHeight="1">
      <c r="A29" s="135">
        <v>2</v>
      </c>
      <c r="B29" s="140" t="str">
        <f>VLOOKUP(A29,'пр.взвешивания'!B6:E37,2,FALSE)</f>
        <v>ВИЦИНА Ольга Вячеславовна</v>
      </c>
      <c r="C29" s="140" t="str">
        <f>VLOOKUP(A29,'пр.взвешивания'!B6:F55,3,FALSE)</f>
        <v>09.06.90 мс</v>
      </c>
      <c r="D29" s="140" t="str">
        <f>VLOOKUP(A29,'пр.взвешивания'!B6:G55,4,FALSE)</f>
        <v>Приморский,Владивосток,ФКиС</v>
      </c>
      <c r="E29" s="229"/>
      <c r="F29" s="229"/>
      <c r="G29" s="135"/>
      <c r="H29" s="135"/>
      <c r="I29" s="135">
        <v>10</v>
      </c>
      <c r="J29" s="226" t="str">
        <f>VLOOKUP(I29,'пр.взвешивания'!B12:E43,2,FALSE)</f>
        <v>МУЖАНОВА Татьяна Сергеевна</v>
      </c>
      <c r="K29" s="140" t="str">
        <f>VLOOKUP(I29,'пр.взвешивания'!B6:N55,3,FALSE)</f>
        <v>09.04.89 мс</v>
      </c>
      <c r="L29" s="140" t="str">
        <f>VLOOKUP(I29,'пр.взвешивания'!B6:O55,4,FALSE)</f>
        <v>СФО,Бурятия,МО</v>
      </c>
      <c r="M29" s="229"/>
      <c r="N29" s="229"/>
      <c r="O29" s="135"/>
      <c r="P29" s="135"/>
    </row>
    <row r="30" spans="1:16" ht="12.75">
      <c r="A30" s="136"/>
      <c r="B30" s="140"/>
      <c r="C30" s="140"/>
      <c r="D30" s="140"/>
      <c r="E30" s="230"/>
      <c r="F30" s="230"/>
      <c r="G30" s="136"/>
      <c r="H30" s="136"/>
      <c r="I30" s="136"/>
      <c r="J30" s="223"/>
      <c r="K30" s="140"/>
      <c r="L30" s="140"/>
      <c r="M30" s="230"/>
      <c r="N30" s="230"/>
      <c r="O30" s="136"/>
      <c r="P30" s="136"/>
    </row>
    <row r="31" spans="1:16" ht="21" customHeight="1">
      <c r="A31" s="16" t="s">
        <v>10</v>
      </c>
      <c r="B31" s="3" t="s">
        <v>17</v>
      </c>
      <c r="C31" s="3"/>
      <c r="D31" s="3"/>
      <c r="E31" s="113" t="str">
        <f>HYPERLINK('пр.взвешивания'!E3)</f>
        <v>в.к.   52      кг.</v>
      </c>
      <c r="F31" s="3"/>
      <c r="G31" s="3"/>
      <c r="H31" s="3"/>
      <c r="I31" s="16" t="s">
        <v>12</v>
      </c>
      <c r="J31" s="3" t="s">
        <v>17</v>
      </c>
      <c r="K31" s="3"/>
      <c r="L31" s="3"/>
      <c r="M31" s="113" t="str">
        <f>HYPERLINK('пр.взвешивания'!E3)</f>
        <v>в.к.   52      кг.</v>
      </c>
      <c r="N31" s="3"/>
      <c r="O31" s="3"/>
      <c r="P31" s="3"/>
    </row>
    <row r="32" spans="1:16" ht="12.75" customHeight="1">
      <c r="A32" s="134" t="s">
        <v>0</v>
      </c>
      <c r="B32" s="134" t="s">
        <v>1</v>
      </c>
      <c r="C32" s="134" t="s">
        <v>2</v>
      </c>
      <c r="D32" s="134" t="s">
        <v>3</v>
      </c>
      <c r="E32" s="134" t="s">
        <v>13</v>
      </c>
      <c r="F32" s="134" t="s">
        <v>14</v>
      </c>
      <c r="G32" s="134" t="s">
        <v>15</v>
      </c>
      <c r="H32" s="134" t="s">
        <v>16</v>
      </c>
      <c r="I32" s="134" t="s">
        <v>0</v>
      </c>
      <c r="J32" s="134" t="s">
        <v>1</v>
      </c>
      <c r="K32" s="134" t="s">
        <v>2</v>
      </c>
      <c r="L32" s="134" t="s">
        <v>3</v>
      </c>
      <c r="M32" s="134" t="s">
        <v>13</v>
      </c>
      <c r="N32" s="134" t="s">
        <v>14</v>
      </c>
      <c r="O32" s="134" t="s">
        <v>15</v>
      </c>
      <c r="P32" s="134" t="s">
        <v>16</v>
      </c>
    </row>
    <row r="33" spans="1:16" ht="12.75">
      <c r="A33" s="135"/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</row>
    <row r="34" spans="1:16" ht="12.75" customHeight="1">
      <c r="A34" s="134">
        <v>5</v>
      </c>
      <c r="B34" s="140" t="str">
        <f>VLOOKUP(A34,'пр.взвешивания'!B6:E37,2,FALSE)</f>
        <v>ТИТОВА Ольга Александровна</v>
      </c>
      <c r="C34" s="140" t="str">
        <f>VLOOKUP(A34,'пр.взвешивания'!B6:F66,3,FALSE)</f>
        <v>13.02.90 мс</v>
      </c>
      <c r="D34" s="140" t="str">
        <f>VLOOKUP(A34,'пр.взвешивания'!B6:G66,4,FALSE)</f>
        <v>УрФО,Свердловская,Екатеринбург,МО</v>
      </c>
      <c r="E34" s="144"/>
      <c r="F34" s="145"/>
      <c r="G34" s="137"/>
      <c r="H34" s="134"/>
      <c r="I34" s="134">
        <v>13</v>
      </c>
      <c r="J34" s="226" t="str">
        <f>VLOOKUP(I34,'пр.взвешивания'!B6:E37,2,FALSE)</f>
        <v>МИРЗОЯН Сусанна Кареновна</v>
      </c>
      <c r="K34" s="140" t="str">
        <f>VLOOKUP(I34,'пр.взвешивания'!B6:N66,3,FALSE)</f>
        <v>20.01.86 змс</v>
      </c>
      <c r="L34" s="140" t="str">
        <f>VLOOKUP(I34,'пр.взвешивания'!B6:O66,4,FALSE)</f>
        <v>ПФО, Пензенская,ВС</v>
      </c>
      <c r="M34" s="134"/>
      <c r="N34" s="134"/>
      <c r="O34" s="134"/>
      <c r="P34" s="134"/>
    </row>
    <row r="35" spans="1:16" ht="12.75" customHeight="1">
      <c r="A35" s="134"/>
      <c r="B35" s="140"/>
      <c r="C35" s="140"/>
      <c r="D35" s="140"/>
      <c r="E35" s="144"/>
      <c r="F35" s="144"/>
      <c r="G35" s="137"/>
      <c r="H35" s="134"/>
      <c r="I35" s="134"/>
      <c r="J35" s="223"/>
      <c r="K35" s="140"/>
      <c r="L35" s="140"/>
      <c r="M35" s="134"/>
      <c r="N35" s="134"/>
      <c r="O35" s="134"/>
      <c r="P35" s="134"/>
    </row>
    <row r="36" spans="1:16" ht="12.75" customHeight="1">
      <c r="A36" s="135">
        <v>6</v>
      </c>
      <c r="B36" s="140" t="str">
        <f>VLOOKUP(A36,'пр.взвешивания'!B8:E39,2,FALSE)</f>
        <v>МИХАЙЛОВА Дарья Андреевна</v>
      </c>
      <c r="C36" s="140" t="str">
        <f>VLOOKUP(A36,'пр.взвешивания'!B6:F68,3,FALSE)</f>
        <v>29.11.91 мс</v>
      </c>
      <c r="D36" s="140" t="str">
        <f>VLOOKUP(A36,'пр.взвешивания'!B6:G68,4,FALSE)</f>
        <v>ЦФО,Тверская,Ржев,МО</v>
      </c>
      <c r="E36" s="229"/>
      <c r="F36" s="229"/>
      <c r="G36" s="135"/>
      <c r="H36" s="135"/>
      <c r="I36" s="135">
        <v>14</v>
      </c>
      <c r="J36" s="226" t="str">
        <f>VLOOKUP(I36,'пр.взвешивания'!B8:E39,2,FALSE)</f>
        <v>ВИЦИНА Юлия Вяечславовна</v>
      </c>
      <c r="K36" s="140" t="str">
        <f>VLOOKUP(I36,'пр.взвешивания'!B6:N68,3,FALSE)</f>
        <v>09.06.90 мс</v>
      </c>
      <c r="L36" s="140" t="str">
        <f>VLOOKUP(I36,'пр.взвешивания'!B6:O68,4,FALSE)</f>
        <v>Приморский,Владивосток,ФКиС</v>
      </c>
      <c r="M36" s="135"/>
      <c r="N36" s="135"/>
      <c r="O36" s="135"/>
      <c r="P36" s="135"/>
    </row>
    <row r="37" spans="1:16" ht="13.5" thickBot="1">
      <c r="A37" s="225"/>
      <c r="B37" s="228"/>
      <c r="C37" s="228"/>
      <c r="D37" s="228"/>
      <c r="E37" s="232"/>
      <c r="F37" s="232"/>
      <c r="G37" s="225"/>
      <c r="H37" s="225"/>
      <c r="I37" s="225"/>
      <c r="J37" s="227"/>
      <c r="K37" s="228"/>
      <c r="L37" s="228"/>
      <c r="M37" s="225"/>
      <c r="N37" s="225"/>
      <c r="O37" s="225"/>
      <c r="P37" s="225"/>
    </row>
    <row r="38" spans="1:16" ht="12.75" customHeight="1">
      <c r="A38" s="221">
        <v>8</v>
      </c>
      <c r="B38" s="224" t="str">
        <f>VLOOKUP(A38,'пр.взвешивания'!B10:E41,2,FALSE)</f>
        <v>ФЕДОСЕЕНКО Ольга Александровна</v>
      </c>
      <c r="C38" s="224" t="str">
        <f>VLOOKUP(A38,'пр.взвешивания'!B6:F70,3,FALSE)</f>
        <v>04.01.78 мсмк</v>
      </c>
      <c r="D38" s="224" t="str">
        <f>VLOOKUP(A38,'пр.взвешивания'!B6:G70,4,FALSE)</f>
        <v>СФО, Новосирская,НСО Болотное,СС</v>
      </c>
      <c r="E38" s="218"/>
      <c r="F38" s="219"/>
      <c r="G38" s="220"/>
      <c r="H38" s="221"/>
      <c r="I38" s="221">
        <v>16</v>
      </c>
      <c r="J38" s="222" t="str">
        <f>VLOOKUP(I38,'пр.взвешивания'!B10:E41,2,FALSE)</f>
        <v>СЕХНИАШВИЛИ Этери Шотаевна</v>
      </c>
      <c r="K38" s="224" t="str">
        <f>VLOOKUP(I38,'пр.взвешивания'!B6:N70,3,FALSE)</f>
        <v>19.10.91 мс</v>
      </c>
      <c r="L38" s="224" t="str">
        <f>VLOOKUP(I38,'пр.взвешивания'!B6:O70,4,FALSE)</f>
        <v>ЮФО,Краснодарский,ФКС</v>
      </c>
      <c r="M38" s="218"/>
      <c r="N38" s="219"/>
      <c r="O38" s="220"/>
      <c r="P38" s="221"/>
    </row>
    <row r="39" spans="1:16" ht="12.75">
      <c r="A39" s="134"/>
      <c r="B39" s="140"/>
      <c r="C39" s="140"/>
      <c r="D39" s="140"/>
      <c r="E39" s="144"/>
      <c r="F39" s="144"/>
      <c r="G39" s="137"/>
      <c r="H39" s="134"/>
      <c r="I39" s="134"/>
      <c r="J39" s="223"/>
      <c r="K39" s="140"/>
      <c r="L39" s="140"/>
      <c r="M39" s="144"/>
      <c r="N39" s="144"/>
      <c r="O39" s="137"/>
      <c r="P39" s="134"/>
    </row>
    <row r="40" spans="1:16" ht="12.75" customHeight="1">
      <c r="A40" s="135">
        <v>7</v>
      </c>
      <c r="B40" s="140" t="str">
        <f>VLOOKUP(A40,'пр.взвешивания'!B12:E43,2,FALSE)</f>
        <v>ХАРИТОНОВА Анна Игоревна</v>
      </c>
      <c r="C40" s="140" t="str">
        <f>VLOOKUP(A40,'пр.взвешивания'!B6:F66,3,FALSE)</f>
        <v>12.03.85 кмс</v>
      </c>
      <c r="D40" s="140" t="str">
        <f>VLOOKUP(A40,'пр.взвешивания'!B6:G66,4,FALSE)</f>
        <v>М,Москва,ВС</v>
      </c>
      <c r="E40" s="229"/>
      <c r="F40" s="229"/>
      <c r="G40" s="135"/>
      <c r="H40" s="135"/>
      <c r="I40" s="135">
        <v>15</v>
      </c>
      <c r="J40" s="226" t="str">
        <f>VLOOKUP(I40,'пр.взвешивания'!B12:E43,2,FALSE)</f>
        <v>ВИРТ Анжела Владимировна</v>
      </c>
      <c r="K40" s="140" t="str">
        <f>VLOOKUP(I40,'пр.взвешивания'!B6:N66,3,FALSE)</f>
        <v>03.01.90 кмс</v>
      </c>
      <c r="L40" s="140" t="str">
        <f>VLOOKUP(I40,'пр.взвешивания'!B6:O66,4,FALSE)</f>
        <v>ПФО,Саратов,Д</v>
      </c>
      <c r="M40" s="229"/>
      <c r="N40" s="229"/>
      <c r="O40" s="135"/>
      <c r="P40" s="135"/>
    </row>
    <row r="41" spans="1:16" ht="12.75" customHeight="1">
      <c r="A41" s="136"/>
      <c r="B41" s="140"/>
      <c r="C41" s="140"/>
      <c r="D41" s="140"/>
      <c r="E41" s="230"/>
      <c r="F41" s="230"/>
      <c r="G41" s="136"/>
      <c r="H41" s="136"/>
      <c r="I41" s="136"/>
      <c r="J41" s="223"/>
      <c r="K41" s="140"/>
      <c r="L41" s="140"/>
      <c r="M41" s="230"/>
      <c r="N41" s="230"/>
      <c r="O41" s="136"/>
      <c r="P41" s="136"/>
    </row>
    <row r="42" spans="1:13" ht="18" customHeight="1">
      <c r="A42" s="16" t="s">
        <v>10</v>
      </c>
      <c r="B42" s="3" t="s">
        <v>18</v>
      </c>
      <c r="E42" s="113" t="str">
        <f>HYPERLINK('пр.взвешивания'!E3)</f>
        <v>в.к.   52      кг.</v>
      </c>
      <c r="I42" s="16" t="s">
        <v>12</v>
      </c>
      <c r="J42" s="3" t="s">
        <v>18</v>
      </c>
      <c r="M42" s="113" t="str">
        <f>HYPERLINK('пр.взвешивания'!E3)</f>
        <v>в.к.   52      кг.</v>
      </c>
    </row>
    <row r="43" spans="1:16" ht="12.75" customHeight="1">
      <c r="A43" s="134">
        <v>5</v>
      </c>
      <c r="B43" s="140" t="str">
        <f>VLOOKUP(A43,'пр.взвешивания'!B6:E37,2,FALSE)</f>
        <v>ТИТОВА Ольга Александровна</v>
      </c>
      <c r="C43" s="140" t="str">
        <f>VLOOKUP(A43,'пр.взвешивания'!B6:F75,3,FALSE)</f>
        <v>13.02.90 мс</v>
      </c>
      <c r="D43" s="140" t="str">
        <f>VLOOKUP(A43,'пр.взвешивания'!B6:G75,4,FALSE)</f>
        <v>УрФО,Свердловская,Екатеринбург,МО</v>
      </c>
      <c r="E43" s="144"/>
      <c r="F43" s="145"/>
      <c r="G43" s="137"/>
      <c r="H43" s="134"/>
      <c r="I43" s="134">
        <v>13</v>
      </c>
      <c r="J43" s="226" t="str">
        <f>VLOOKUP(I43,'пр.взвешивания'!B6:E37,2,FALSE)</f>
        <v>МИРЗОЯН Сусанна Кареновна</v>
      </c>
      <c r="K43" s="140" t="str">
        <f>VLOOKUP(I43,'пр.взвешивания'!B6:N75,3,FALSE)</f>
        <v>20.01.86 змс</v>
      </c>
      <c r="L43" s="140" t="str">
        <f>VLOOKUP(I43,'пр.взвешивания'!B6:O75,4,FALSE)</f>
        <v>ПФО, Пензенская,ВС</v>
      </c>
      <c r="M43" s="134"/>
      <c r="N43" s="134"/>
      <c r="O43" s="134"/>
      <c r="P43" s="134"/>
    </row>
    <row r="44" spans="1:16" ht="12.75">
      <c r="A44" s="134"/>
      <c r="B44" s="140"/>
      <c r="C44" s="140"/>
      <c r="D44" s="140"/>
      <c r="E44" s="144"/>
      <c r="F44" s="144"/>
      <c r="G44" s="137"/>
      <c r="H44" s="134"/>
      <c r="I44" s="134"/>
      <c r="J44" s="223"/>
      <c r="K44" s="140"/>
      <c r="L44" s="140"/>
      <c r="M44" s="134"/>
      <c r="N44" s="134"/>
      <c r="O44" s="134"/>
      <c r="P44" s="134"/>
    </row>
    <row r="45" spans="1:16" ht="12.75" customHeight="1">
      <c r="A45" s="135">
        <v>7</v>
      </c>
      <c r="B45" s="140" t="str">
        <f>VLOOKUP(A45,'пр.взвешивания'!B8:E39,2,FALSE)</f>
        <v>ХАРИТОНОВА Анна Игоревна</v>
      </c>
      <c r="C45" s="140" t="str">
        <f>VLOOKUP(A45,'пр.взвешивания'!B6:F77,3,FALSE)</f>
        <v>12.03.85 кмс</v>
      </c>
      <c r="D45" s="140" t="str">
        <f>VLOOKUP(A45,'пр.взвешивания'!B6:G77,4,FALSE)</f>
        <v>М,Москва,ВС</v>
      </c>
      <c r="E45" s="229"/>
      <c r="F45" s="229"/>
      <c r="G45" s="135"/>
      <c r="H45" s="135"/>
      <c r="I45" s="135">
        <v>15</v>
      </c>
      <c r="J45" s="226" t="str">
        <f>VLOOKUP(I45,'пр.взвешивания'!B8:E39,2,FALSE)</f>
        <v>ВИРТ Анжела Владимировна</v>
      </c>
      <c r="K45" s="140" t="str">
        <f>VLOOKUP(I45,'пр.взвешивания'!B6:N77,3,FALSE)</f>
        <v>03.01.90 кмс</v>
      </c>
      <c r="L45" s="140" t="str">
        <f>VLOOKUP(I45,'пр.взвешивания'!B6:O77,4,FALSE)</f>
        <v>ПФО,Саратов,Д</v>
      </c>
      <c r="M45" s="135"/>
      <c r="N45" s="135"/>
      <c r="O45" s="135"/>
      <c r="P45" s="135"/>
    </row>
    <row r="46" spans="1:16" ht="13.5" thickBot="1">
      <c r="A46" s="225"/>
      <c r="B46" s="228"/>
      <c r="C46" s="228"/>
      <c r="D46" s="228"/>
      <c r="E46" s="232"/>
      <c r="F46" s="232"/>
      <c r="G46" s="225"/>
      <c r="H46" s="225"/>
      <c r="I46" s="225"/>
      <c r="J46" s="227"/>
      <c r="K46" s="228"/>
      <c r="L46" s="228"/>
      <c r="M46" s="225"/>
      <c r="N46" s="225"/>
      <c r="O46" s="225"/>
      <c r="P46" s="225"/>
    </row>
    <row r="47" spans="1:16" ht="12.75" customHeight="1">
      <c r="A47" s="221">
        <v>6</v>
      </c>
      <c r="B47" s="224" t="str">
        <f>VLOOKUP(A47,'пр.взвешивания'!B10:E41,2,FALSE)</f>
        <v>МИХАЙЛОВА Дарья Андреевна</v>
      </c>
      <c r="C47" s="224" t="str">
        <f>VLOOKUP(A47,'пр.взвешивания'!B6:F79,3,FALSE)</f>
        <v>29.11.91 мс</v>
      </c>
      <c r="D47" s="224" t="str">
        <f>VLOOKUP(A47,'пр.взвешивания'!B6:G79,4,FALSE)</f>
        <v>ЦФО,Тверская,Ржев,МО</v>
      </c>
      <c r="E47" s="218"/>
      <c r="F47" s="219"/>
      <c r="G47" s="220"/>
      <c r="H47" s="221"/>
      <c r="I47" s="221">
        <v>14</v>
      </c>
      <c r="J47" s="222" t="str">
        <f>VLOOKUP(I47,'пр.взвешивания'!B10:E41,2,FALSE)</f>
        <v>ВИЦИНА Юлия Вяечславовна</v>
      </c>
      <c r="K47" s="224" t="str">
        <f>VLOOKUP(I47,'пр.взвешивания'!B6:N79,3,FALSE)</f>
        <v>09.06.90 мс</v>
      </c>
      <c r="L47" s="224" t="str">
        <f>VLOOKUP(I47,'пр.взвешивания'!B6:O79,4,FALSE)</f>
        <v>Приморский,Владивосток,ФКиС</v>
      </c>
      <c r="M47" s="218"/>
      <c r="N47" s="219"/>
      <c r="O47" s="220"/>
      <c r="P47" s="221"/>
    </row>
    <row r="48" spans="1:16" ht="12.75">
      <c r="A48" s="134"/>
      <c r="B48" s="140"/>
      <c r="C48" s="140"/>
      <c r="D48" s="140"/>
      <c r="E48" s="144"/>
      <c r="F48" s="144"/>
      <c r="G48" s="137"/>
      <c r="H48" s="134"/>
      <c r="I48" s="134"/>
      <c r="J48" s="223"/>
      <c r="K48" s="140"/>
      <c r="L48" s="140"/>
      <c r="M48" s="144"/>
      <c r="N48" s="144"/>
      <c r="O48" s="137"/>
      <c r="P48" s="134"/>
    </row>
    <row r="49" spans="1:16" ht="12.75" customHeight="1">
      <c r="A49" s="135">
        <v>8</v>
      </c>
      <c r="B49" s="140" t="str">
        <f>VLOOKUP(A49,'пр.взвешивания'!B12:E43,2,FALSE)</f>
        <v>ФЕДОСЕЕНКО Ольга Александровна</v>
      </c>
      <c r="C49" s="140" t="str">
        <f>VLOOKUP(A49,'пр.взвешивания'!B6:F75,3,FALSE)</f>
        <v>04.01.78 мсмк</v>
      </c>
      <c r="D49" s="140" t="str">
        <f>VLOOKUP(A49,'пр.взвешивания'!B6:G75,4,FALSE)</f>
        <v>СФО, Новосирская,НСО Болотное,СС</v>
      </c>
      <c r="E49" s="229"/>
      <c r="F49" s="229"/>
      <c r="G49" s="135"/>
      <c r="H49" s="135"/>
      <c r="I49" s="135">
        <v>16</v>
      </c>
      <c r="J49" s="226" t="str">
        <f>VLOOKUP(I49,'пр.взвешивания'!B12:E43,2,FALSE)</f>
        <v>СЕХНИАШВИЛИ Этери Шотаевна</v>
      </c>
      <c r="K49" s="140" t="str">
        <f>VLOOKUP(I49,'пр.взвешивания'!B6:N75,3,FALSE)</f>
        <v>19.10.91 мс</v>
      </c>
      <c r="L49" s="140" t="str">
        <f>VLOOKUP(I49,'пр.взвешивания'!B6:O75,4,FALSE)</f>
        <v>ЮФО,Краснодарский,ФКС</v>
      </c>
      <c r="M49" s="229"/>
      <c r="N49" s="229"/>
      <c r="O49" s="135"/>
      <c r="P49" s="135"/>
    </row>
    <row r="50" spans="1:16" ht="12.75">
      <c r="A50" s="136"/>
      <c r="B50" s="140"/>
      <c r="C50" s="140"/>
      <c r="D50" s="140"/>
      <c r="E50" s="230"/>
      <c r="F50" s="230"/>
      <c r="G50" s="136"/>
      <c r="H50" s="136"/>
      <c r="I50" s="136"/>
      <c r="J50" s="223"/>
      <c r="K50" s="140"/>
      <c r="L50" s="140"/>
      <c r="M50" s="230"/>
      <c r="N50" s="230"/>
      <c r="O50" s="136"/>
      <c r="P50" s="136"/>
    </row>
    <row r="51" spans="1:13" ht="17.25" customHeight="1">
      <c r="A51" s="16" t="s">
        <v>10</v>
      </c>
      <c r="B51" s="3" t="s">
        <v>19</v>
      </c>
      <c r="E51" s="113" t="str">
        <f>HYPERLINK('пр.взвешивания'!E3)</f>
        <v>в.к.   52      кг.</v>
      </c>
      <c r="I51" s="16" t="s">
        <v>12</v>
      </c>
      <c r="J51" s="3" t="s">
        <v>32</v>
      </c>
      <c r="M51" s="113" t="str">
        <f>HYPERLINK('пр.взвешивания'!E3)</f>
        <v>в.к.   52      кг.</v>
      </c>
    </row>
    <row r="52" spans="1:16" ht="12.75" customHeight="1">
      <c r="A52" s="134">
        <v>5</v>
      </c>
      <c r="B52" s="140" t="str">
        <f>VLOOKUP(A52,'пр.взвешивания'!B6:E37,2,FALSE)</f>
        <v>ТИТОВА Ольга Александровна</v>
      </c>
      <c r="C52" s="140" t="str">
        <f>VLOOKUP(A52,'пр.взвешивания'!B6:F84,3,FALSE)</f>
        <v>13.02.90 мс</v>
      </c>
      <c r="D52" s="140" t="str">
        <f>VLOOKUP(A52,'пр.взвешивания'!B6:G84,4,FALSE)</f>
        <v>УрФО,Свердловская,Екатеринбург,МО</v>
      </c>
      <c r="E52" s="144"/>
      <c r="F52" s="145"/>
      <c r="G52" s="137"/>
      <c r="H52" s="134"/>
      <c r="I52" s="134">
        <v>13</v>
      </c>
      <c r="J52" s="226" t="str">
        <f>VLOOKUP(I52,'пр.взвешивания'!B6:E37,2,FALSE)</f>
        <v>МИРЗОЯН Сусанна Кареновна</v>
      </c>
      <c r="K52" s="140" t="str">
        <f>VLOOKUP(I52,'пр.взвешивания'!B6:N84,3,FALSE)</f>
        <v>20.01.86 змс</v>
      </c>
      <c r="L52" s="140" t="str">
        <f>VLOOKUP(I52,'пр.взвешивания'!B6:O84,4,FALSE)</f>
        <v>ПФО, Пензенская,ВС</v>
      </c>
      <c r="M52" s="134"/>
      <c r="N52" s="134"/>
      <c r="O52" s="134"/>
      <c r="P52" s="134"/>
    </row>
    <row r="53" spans="1:16" ht="12.75">
      <c r="A53" s="134"/>
      <c r="B53" s="140"/>
      <c r="C53" s="140"/>
      <c r="D53" s="140"/>
      <c r="E53" s="144"/>
      <c r="F53" s="144"/>
      <c r="G53" s="137"/>
      <c r="H53" s="134"/>
      <c r="I53" s="134"/>
      <c r="J53" s="223"/>
      <c r="K53" s="140"/>
      <c r="L53" s="140"/>
      <c r="M53" s="134"/>
      <c r="N53" s="134"/>
      <c r="O53" s="134"/>
      <c r="P53" s="134"/>
    </row>
    <row r="54" spans="1:16" ht="12.75" customHeight="1">
      <c r="A54" s="135">
        <v>8</v>
      </c>
      <c r="B54" s="140" t="str">
        <f>VLOOKUP(A54,'пр.взвешивания'!B8:E39,2,FALSE)</f>
        <v>ФЕДОСЕЕНКО Ольга Александровна</v>
      </c>
      <c r="C54" s="140" t="str">
        <f>VLOOKUP(A54,'пр.взвешивания'!B6:F86,3,FALSE)</f>
        <v>04.01.78 мсмк</v>
      </c>
      <c r="D54" s="140" t="str">
        <f>VLOOKUP(A54,'пр.взвешивания'!B6:G86,4,FALSE)</f>
        <v>СФО, Новосирская,НСО Болотное,СС</v>
      </c>
      <c r="E54" s="229"/>
      <c r="F54" s="229"/>
      <c r="G54" s="135"/>
      <c r="H54" s="135"/>
      <c r="I54" s="135">
        <v>16</v>
      </c>
      <c r="J54" s="226" t="str">
        <f>VLOOKUP(I54,'пр.взвешивания'!B8:E39,2,FALSE)</f>
        <v>СЕХНИАШВИЛИ Этери Шотаевна</v>
      </c>
      <c r="K54" s="140" t="str">
        <f>VLOOKUP(I54,'пр.взвешивания'!B6:N86,3,FALSE)</f>
        <v>19.10.91 мс</v>
      </c>
      <c r="L54" s="140" t="str">
        <f>VLOOKUP(I54,'пр.взвешивания'!B6:O86,4,FALSE)</f>
        <v>ЮФО,Краснодарский,ФКС</v>
      </c>
      <c r="M54" s="135"/>
      <c r="N54" s="135"/>
      <c r="O54" s="135"/>
      <c r="P54" s="135"/>
    </row>
    <row r="55" spans="1:16" ht="13.5" thickBot="1">
      <c r="A55" s="225"/>
      <c r="B55" s="228"/>
      <c r="C55" s="228"/>
      <c r="D55" s="228"/>
      <c r="E55" s="232"/>
      <c r="F55" s="232"/>
      <c r="G55" s="225"/>
      <c r="H55" s="225"/>
      <c r="I55" s="225"/>
      <c r="J55" s="227"/>
      <c r="K55" s="228"/>
      <c r="L55" s="228"/>
      <c r="M55" s="225"/>
      <c r="N55" s="225"/>
      <c r="O55" s="225"/>
      <c r="P55" s="225"/>
    </row>
    <row r="56" spans="1:16" ht="12.75" customHeight="1">
      <c r="A56" s="221">
        <v>7</v>
      </c>
      <c r="B56" s="224" t="str">
        <f>VLOOKUP(A56,'пр.взвешивания'!B10:E41,2,FALSE)</f>
        <v>ХАРИТОНОВА Анна Игоревна</v>
      </c>
      <c r="C56" s="224" t="str">
        <f>VLOOKUP(A56,'пр.взвешивания'!B6:F88,3,FALSE)</f>
        <v>12.03.85 кмс</v>
      </c>
      <c r="D56" s="224" t="str">
        <f>VLOOKUP(A56,'пр.взвешивания'!B6:G88,4,FALSE)</f>
        <v>М,Москва,ВС</v>
      </c>
      <c r="E56" s="218"/>
      <c r="F56" s="219"/>
      <c r="G56" s="220"/>
      <c r="H56" s="221"/>
      <c r="I56" s="221">
        <v>15</v>
      </c>
      <c r="J56" s="222" t="str">
        <f>VLOOKUP(I56,'пр.взвешивания'!B10:E41,2,FALSE)</f>
        <v>ВИРТ Анжела Владимировна</v>
      </c>
      <c r="K56" s="224" t="str">
        <f>VLOOKUP(I56,'пр.взвешивания'!B6:N88,3,FALSE)</f>
        <v>03.01.90 кмс</v>
      </c>
      <c r="L56" s="224" t="str">
        <f>VLOOKUP(I56,'пр.взвешивания'!B6:O88,4,FALSE)</f>
        <v>ПФО,Саратов,Д</v>
      </c>
      <c r="M56" s="218"/>
      <c r="N56" s="219"/>
      <c r="O56" s="220"/>
      <c r="P56" s="221"/>
    </row>
    <row r="57" spans="1:16" ht="12.75" customHeight="1">
      <c r="A57" s="134"/>
      <c r="B57" s="140"/>
      <c r="C57" s="140"/>
      <c r="D57" s="140"/>
      <c r="E57" s="144"/>
      <c r="F57" s="144"/>
      <c r="G57" s="137"/>
      <c r="H57" s="134"/>
      <c r="I57" s="134"/>
      <c r="J57" s="223"/>
      <c r="K57" s="140"/>
      <c r="L57" s="140"/>
      <c r="M57" s="144"/>
      <c r="N57" s="144"/>
      <c r="O57" s="137"/>
      <c r="P57" s="134"/>
    </row>
    <row r="58" spans="1:16" ht="12.75" customHeight="1">
      <c r="A58" s="135">
        <v>6</v>
      </c>
      <c r="B58" s="140" t="str">
        <f>VLOOKUP(A58,'пр.взвешивания'!B12:E43,2,FALSE)</f>
        <v>МИХАЙЛОВА Дарья Андреевна</v>
      </c>
      <c r="C58" s="140" t="str">
        <f>VLOOKUP(A58,'пр.взвешивания'!B6:F84,3,FALSE)</f>
        <v>29.11.91 мс</v>
      </c>
      <c r="D58" s="140" t="str">
        <f>VLOOKUP(A58,'пр.взвешивания'!B6:G84,4,FALSE)</f>
        <v>ЦФО,Тверская,Ржев,МО</v>
      </c>
      <c r="E58" s="229"/>
      <c r="F58" s="229"/>
      <c r="G58" s="135"/>
      <c r="H58" s="135"/>
      <c r="I58" s="135">
        <v>14</v>
      </c>
      <c r="J58" s="226" t="str">
        <f>VLOOKUP(I58,'пр.взвешивания'!B12:E43,2,FALSE)</f>
        <v>ВИЦИНА Юлия Вяечславовна</v>
      </c>
      <c r="K58" s="140" t="str">
        <f>VLOOKUP(I58,'пр.взвешивания'!B6:N84,3,FALSE)</f>
        <v>09.06.90 мс</v>
      </c>
      <c r="L58" s="140" t="str">
        <f>VLOOKUP(I58,'пр.взвешивания'!B6:O84,4,FALSE)</f>
        <v>Приморский,Владивосток,ФКиС</v>
      </c>
      <c r="M58" s="229"/>
      <c r="N58" s="229"/>
      <c r="O58" s="135"/>
      <c r="P58" s="135"/>
    </row>
    <row r="59" spans="1:16" ht="12.75" customHeight="1">
      <c r="A59" s="136"/>
      <c r="B59" s="140"/>
      <c r="C59" s="140"/>
      <c r="D59" s="140"/>
      <c r="E59" s="230"/>
      <c r="F59" s="230"/>
      <c r="G59" s="136"/>
      <c r="H59" s="136"/>
      <c r="I59" s="136"/>
      <c r="J59" s="223"/>
      <c r="K59" s="140"/>
      <c r="L59" s="140"/>
      <c r="M59" s="230"/>
      <c r="N59" s="230"/>
      <c r="O59" s="136"/>
      <c r="P59" s="136"/>
    </row>
    <row r="61" spans="1:16" ht="28.5" customHeight="1">
      <c r="A61" s="231" t="s">
        <v>31</v>
      </c>
      <c r="B61" s="231"/>
      <c r="C61" s="231"/>
      <c r="D61" s="231"/>
      <c r="E61" s="231"/>
      <c r="F61" s="231"/>
      <c r="G61" s="231"/>
      <c r="H61" s="231"/>
      <c r="I61" s="231" t="s">
        <v>31</v>
      </c>
      <c r="J61" s="231"/>
      <c r="K61" s="231"/>
      <c r="L61" s="231"/>
      <c r="M61" s="231"/>
      <c r="N61" s="231"/>
      <c r="O61" s="231"/>
      <c r="P61" s="231"/>
    </row>
    <row r="62" spans="1:16" ht="29.25" customHeight="1">
      <c r="A62" s="16" t="s">
        <v>7</v>
      </c>
      <c r="B62" s="3" t="s">
        <v>119</v>
      </c>
      <c r="C62" s="3"/>
      <c r="D62" s="3"/>
      <c r="E62" s="113" t="str">
        <f>HYPERLINK('пр.взвешивания'!E3)</f>
        <v>в.к.   52      кг.</v>
      </c>
      <c r="F62" s="3"/>
      <c r="G62" s="3"/>
      <c r="H62" s="3"/>
      <c r="I62" s="16" t="s">
        <v>8</v>
      </c>
      <c r="J62" s="3" t="s">
        <v>119</v>
      </c>
      <c r="K62" s="3"/>
      <c r="L62" s="3"/>
      <c r="M62" s="113" t="str">
        <f>HYPERLINK('пр.взвешивания'!E3)</f>
        <v>в.к.   52      кг.</v>
      </c>
      <c r="N62" s="3"/>
      <c r="O62" s="3"/>
      <c r="P62" s="3"/>
    </row>
    <row r="63" spans="1:16" ht="12.75">
      <c r="A63" s="134" t="s">
        <v>0</v>
      </c>
      <c r="B63" s="134" t="s">
        <v>1</v>
      </c>
      <c r="C63" s="134" t="s">
        <v>2</v>
      </c>
      <c r="D63" s="134" t="s">
        <v>3</v>
      </c>
      <c r="E63" s="134" t="s">
        <v>13</v>
      </c>
      <c r="F63" s="134" t="s">
        <v>14</v>
      </c>
      <c r="G63" s="134" t="s">
        <v>15</v>
      </c>
      <c r="H63" s="134" t="s">
        <v>16</v>
      </c>
      <c r="I63" s="134" t="s">
        <v>0</v>
      </c>
      <c r="J63" s="134" t="s">
        <v>1</v>
      </c>
      <c r="K63" s="134" t="s">
        <v>2</v>
      </c>
      <c r="L63" s="134" t="s">
        <v>3</v>
      </c>
      <c r="M63" s="134" t="s">
        <v>13</v>
      </c>
      <c r="N63" s="134" t="s">
        <v>14</v>
      </c>
      <c r="O63" s="134" t="s">
        <v>15</v>
      </c>
      <c r="P63" s="134" t="s">
        <v>16</v>
      </c>
    </row>
    <row r="64" spans="1:16" ht="12.75">
      <c r="A64" s="135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</row>
    <row r="65" spans="1:16" ht="12.75" customHeight="1">
      <c r="A65" s="234">
        <v>2</v>
      </c>
      <c r="B65" s="140" t="str">
        <f>VLOOKUP(A65,'пр.взвешивания'!B6:C37,2,FALSE)</f>
        <v>ВИЦИНА Ольга Вячеславовна</v>
      </c>
      <c r="C65" s="140" t="str">
        <f>VLOOKUP(A65,'пр.взвешивания'!B6:F97,3,FALSE)</f>
        <v>09.06.90 мс</v>
      </c>
      <c r="D65" s="140" t="str">
        <f>'пр.взвешивания'!E32</f>
        <v>Приморский,Владивосток,ФКиС</v>
      </c>
      <c r="E65" s="144"/>
      <c r="F65" s="145"/>
      <c r="G65" s="137"/>
      <c r="H65" s="134"/>
      <c r="I65" s="234">
        <v>9</v>
      </c>
      <c r="J65" s="140" t="str">
        <f>VLOOKUP(I65,'пр.взвешивания'!B6:C37,2,FALSE)</f>
        <v>ЧЕРНЕЦОВА Наталья Борисовна</v>
      </c>
      <c r="K65" s="140" t="str">
        <f>VLOOKUP(I65,'пр.взвешивания'!B6:N97,3,FALSE)</f>
        <v>04.05.86 мс</v>
      </c>
      <c r="L65" s="140" t="str">
        <f>VLOOKUP(I65,'пр.взвешивания'!B6:O97,4,FALSE)</f>
        <v>М,Москва,МКС</v>
      </c>
      <c r="M65" s="144"/>
      <c r="N65" s="145"/>
      <c r="O65" s="137"/>
      <c r="P65" s="134"/>
    </row>
    <row r="66" spans="1:16" ht="12.75" customHeight="1">
      <c r="A66" s="235"/>
      <c r="B66" s="140"/>
      <c r="C66" s="140"/>
      <c r="D66" s="140"/>
      <c r="E66" s="144"/>
      <c r="F66" s="144"/>
      <c r="G66" s="137"/>
      <c r="H66" s="134"/>
      <c r="I66" s="235"/>
      <c r="J66" s="140"/>
      <c r="K66" s="140"/>
      <c r="L66" s="140"/>
      <c r="M66" s="144"/>
      <c r="N66" s="144"/>
      <c r="O66" s="137"/>
      <c r="P66" s="134"/>
    </row>
    <row r="67" spans="1:16" ht="12.75" customHeight="1">
      <c r="A67" s="135">
        <v>8</v>
      </c>
      <c r="B67" s="140" t="str">
        <f>VLOOKUP(A67,'пр.взвешивания'!B6:C39,2,FALSE)</f>
        <v>ФЕДОСЕЕНКО Ольга Александровна</v>
      </c>
      <c r="C67" s="140" t="str">
        <f>VLOOKUP(A67,'пр.взвешивания'!B6:F99,3,FALSE)</f>
        <v>04.01.78 мсмк</v>
      </c>
      <c r="D67" s="140" t="str">
        <f>VLOOKUP(A67,'пр.взвешивания'!B19:G99,4,FALSE)</f>
        <v>СФО, Новосирская,НСО Болотное,СС</v>
      </c>
      <c r="E67" s="229"/>
      <c r="F67" s="229"/>
      <c r="G67" s="135"/>
      <c r="H67" s="135"/>
      <c r="I67" s="135">
        <v>13</v>
      </c>
      <c r="J67" s="140" t="str">
        <f>VLOOKUP(I67,'пр.взвешивания'!B6:C39,2,FALSE)</f>
        <v>МИРЗОЯН Сусанна Кареновна</v>
      </c>
      <c r="K67" s="140" t="str">
        <f>VLOOKUP(I67,'пр.взвешивания'!B6:N99,3,FALSE)</f>
        <v>20.01.86 змс</v>
      </c>
      <c r="L67" s="140" t="str">
        <f>VLOOKUP(I67,'пр.взвешивания'!B6:O99,4,FALSE)</f>
        <v>ПФО, Пензенская,ВС</v>
      </c>
      <c r="M67" s="229"/>
      <c r="N67" s="229"/>
      <c r="O67" s="135"/>
      <c r="P67" s="135"/>
    </row>
    <row r="68" spans="1:16" ht="12.75" customHeight="1" thickBot="1">
      <c r="A68" s="225"/>
      <c r="B68" s="228"/>
      <c r="C68" s="228"/>
      <c r="D68" s="228"/>
      <c r="E68" s="232"/>
      <c r="F68" s="232"/>
      <c r="G68" s="225"/>
      <c r="H68" s="225"/>
      <c r="I68" s="225"/>
      <c r="J68" s="228"/>
      <c r="K68" s="228"/>
      <c r="L68" s="228"/>
      <c r="M68" s="232"/>
      <c r="N68" s="232"/>
      <c r="O68" s="225"/>
      <c r="P68" s="225"/>
    </row>
    <row r="69" spans="1:16" ht="12.75" customHeight="1">
      <c r="A69" s="233">
        <v>7</v>
      </c>
      <c r="B69" s="237" t="str">
        <f>VLOOKUP(A69,'пр.взвешивания'!B6:C41,2,FALSE)</f>
        <v>ХАРИТОНОВА Анна Игоревна</v>
      </c>
      <c r="C69" s="237" t="str">
        <f>VLOOKUP(A69,'пр.взвешивания'!B6:F101,3,FALSE)</f>
        <v>12.03.85 кмс</v>
      </c>
      <c r="D69" s="140" t="str">
        <f>'пр.взвешивания'!E18</f>
        <v>М,Москва,ВС</v>
      </c>
      <c r="E69" s="218"/>
      <c r="F69" s="219"/>
      <c r="G69" s="220"/>
      <c r="H69" s="221"/>
      <c r="I69" s="233">
        <v>14</v>
      </c>
      <c r="J69" s="224" t="str">
        <f>VLOOKUP(I69,'пр.взвешивания'!B6:C41,2,FALSE)</f>
        <v>ВИЦИНА Юлия Вяечславовна</v>
      </c>
      <c r="K69" s="224" t="str">
        <f>VLOOKUP(I69,'пр.взвешивания'!B6:N101,3,FALSE)</f>
        <v>09.06.90 мс</v>
      </c>
      <c r="L69" s="224" t="str">
        <f>VLOOKUP(I69,'пр.взвешивания'!B6:O101,4,FALSE)</f>
        <v>Приморский,Владивосток,ФКиС</v>
      </c>
      <c r="M69" s="218"/>
      <c r="N69" s="219"/>
      <c r="O69" s="220"/>
      <c r="P69" s="221"/>
    </row>
    <row r="70" spans="1:16" ht="12.75" customHeight="1" thickBot="1">
      <c r="A70" s="136"/>
      <c r="B70" s="224"/>
      <c r="C70" s="224"/>
      <c r="D70" s="228"/>
      <c r="E70" s="144"/>
      <c r="F70" s="144"/>
      <c r="G70" s="137"/>
      <c r="H70" s="134"/>
      <c r="I70" s="136"/>
      <c r="J70" s="140"/>
      <c r="K70" s="140"/>
      <c r="L70" s="140"/>
      <c r="M70" s="144"/>
      <c r="N70" s="144"/>
      <c r="O70" s="137"/>
      <c r="P70" s="134"/>
    </row>
    <row r="71" spans="1:16" ht="12.75" customHeight="1">
      <c r="A71" s="135">
        <v>1</v>
      </c>
      <c r="B71" s="236" t="str">
        <f>VLOOKUP(A71,'пр.взвешивания'!B6:C37,2,FALSE)</f>
        <v>ТАРТЫКОВА Надежда Зиннатовна</v>
      </c>
      <c r="C71" s="236" t="str">
        <f>VLOOKUP(A71,'пр.взвешивания'!B6:F97,3,FALSE)</f>
        <v>21.05.90 мс</v>
      </c>
      <c r="D71" s="140" t="str">
        <f>'пр.взвешивания'!E6</f>
        <v>СФО,Кемеровская,Юрга</v>
      </c>
      <c r="E71" s="229"/>
      <c r="F71" s="229"/>
      <c r="G71" s="135"/>
      <c r="H71" s="135"/>
      <c r="I71" s="135">
        <v>10</v>
      </c>
      <c r="J71" s="140" t="str">
        <f>VLOOKUP(I71,'пр.взвешивания'!B6:C43,2,FALSE)</f>
        <v>МУЖАНОВА Татьяна Сергеевна</v>
      </c>
      <c r="K71" s="140" t="str">
        <f>VLOOKUP(I71,'пр.взвешивания'!B6:N97,3,FALSE)</f>
        <v>09.04.89 мс</v>
      </c>
      <c r="L71" s="140" t="str">
        <f>VLOOKUP(I71,'пр.взвешивания'!B6:O97,4,FALSE)</f>
        <v>СФО,Бурятия,МО</v>
      </c>
      <c r="M71" s="229"/>
      <c r="N71" s="229"/>
      <c r="O71" s="135"/>
      <c r="P71" s="135"/>
    </row>
    <row r="72" spans="1:16" ht="12.75" customHeight="1" thickBot="1">
      <c r="A72" s="225"/>
      <c r="B72" s="224"/>
      <c r="C72" s="224"/>
      <c r="D72" s="228"/>
      <c r="E72" s="230"/>
      <c r="F72" s="230"/>
      <c r="G72" s="136"/>
      <c r="H72" s="136"/>
      <c r="I72" s="225"/>
      <c r="J72" s="140"/>
      <c r="K72" s="140"/>
      <c r="L72" s="140"/>
      <c r="M72" s="230"/>
      <c r="N72" s="230"/>
      <c r="O72" s="136"/>
      <c r="P72" s="136"/>
    </row>
    <row r="73" spans="1:13" ht="33.75" customHeight="1">
      <c r="A73" s="16" t="s">
        <v>7</v>
      </c>
      <c r="B73" s="3" t="s">
        <v>120</v>
      </c>
      <c r="E73" s="113" t="str">
        <f>HYPERLINK('пр.взвешивания'!E3)</f>
        <v>в.к.   52      кг.</v>
      </c>
      <c r="I73" s="16" t="s">
        <v>8</v>
      </c>
      <c r="J73" s="3" t="s">
        <v>120</v>
      </c>
      <c r="M73" s="113" t="str">
        <f>HYPERLINK('пр.взвешивания'!E3)</f>
        <v>в.к.   52      кг.</v>
      </c>
    </row>
    <row r="74" spans="1:16" ht="12.75" customHeight="1">
      <c r="A74" s="234">
        <v>2</v>
      </c>
      <c r="B74" s="140" t="str">
        <f>VLOOKUP(A74,'пр.взвешивания'!B6:C37,2,FALSE)</f>
        <v>ВИЦИНА Ольга Вячеславовна</v>
      </c>
      <c r="C74" s="140" t="str">
        <f>VLOOKUP(A74,'пр.взвешивания'!B6:F106,3,FALSE)</f>
        <v>09.06.90 мс</v>
      </c>
      <c r="D74" s="140" t="str">
        <f>VLOOKUP(A74,'пр.взвешивания'!B6:G106,4,FALSE)</f>
        <v>Приморский,Владивосток,ФКиС</v>
      </c>
      <c r="E74" s="144"/>
      <c r="F74" s="145"/>
      <c r="G74" s="137"/>
      <c r="H74" s="134"/>
      <c r="I74" s="234">
        <v>9</v>
      </c>
      <c r="J74" s="140" t="str">
        <f>VLOOKUP(I74,'пр.взвешивания'!B6:C37,2,FALSE)</f>
        <v>ЧЕРНЕЦОВА Наталья Борисовна</v>
      </c>
      <c r="K74" s="140" t="str">
        <f>VLOOKUP(I74,'пр.взвешивания'!B6:N106,3,FALSE)</f>
        <v>04.05.86 мс</v>
      </c>
      <c r="L74" s="140" t="str">
        <f>VLOOKUP(I74,'пр.взвешивания'!B6:O106,4,FALSE)</f>
        <v>М,Москва,МКС</v>
      </c>
      <c r="M74" s="144"/>
      <c r="N74" s="145"/>
      <c r="O74" s="137"/>
      <c r="P74" s="134"/>
    </row>
    <row r="75" spans="1:16" ht="12.75" customHeight="1">
      <c r="A75" s="235"/>
      <c r="B75" s="140"/>
      <c r="C75" s="140"/>
      <c r="D75" s="140"/>
      <c r="E75" s="144"/>
      <c r="F75" s="144"/>
      <c r="G75" s="137"/>
      <c r="H75" s="134"/>
      <c r="I75" s="235"/>
      <c r="J75" s="140"/>
      <c r="K75" s="140"/>
      <c r="L75" s="140"/>
      <c r="M75" s="144"/>
      <c r="N75" s="144"/>
      <c r="O75" s="137"/>
      <c r="P75" s="134"/>
    </row>
    <row r="76" spans="1:16" ht="12.75" customHeight="1">
      <c r="A76" s="135">
        <v>7</v>
      </c>
      <c r="B76" s="140" t="str">
        <f>VLOOKUP(A76,'пр.взвешивания'!B6:C39,2,FALSE)</f>
        <v>ХАРИТОНОВА Анна Игоревна</v>
      </c>
      <c r="C76" s="140" t="str">
        <f>VLOOKUP(A76,'пр.взвешивания'!B6:F108,3,FALSE)</f>
        <v>12.03.85 кмс</v>
      </c>
      <c r="D76" s="140" t="str">
        <f>VLOOKUP(A76,'пр.взвешивания'!B6:G108,4,FALSE)</f>
        <v>М,Москва,ВС</v>
      </c>
      <c r="E76" s="229"/>
      <c r="F76" s="229"/>
      <c r="G76" s="135"/>
      <c r="H76" s="135"/>
      <c r="I76" s="135">
        <v>14</v>
      </c>
      <c r="J76" s="140" t="str">
        <f>VLOOKUP(I76,'пр.взвешивания'!B6:C39,2,FALSE)</f>
        <v>ВИЦИНА Юлия Вяечславовна</v>
      </c>
      <c r="K76" s="140" t="str">
        <f>VLOOKUP(I76,'пр.взвешивания'!B6:N108,3,FALSE)</f>
        <v>09.06.90 мс</v>
      </c>
      <c r="L76" s="140" t="str">
        <f>VLOOKUP(I76,'пр.взвешивания'!B6:O108,4,FALSE)</f>
        <v>Приморский,Владивосток,ФКиС</v>
      </c>
      <c r="M76" s="229"/>
      <c r="N76" s="229"/>
      <c r="O76" s="135"/>
      <c r="P76" s="135"/>
    </row>
    <row r="77" spans="1:16" ht="12.75" customHeight="1" thickBot="1">
      <c r="A77" s="225"/>
      <c r="B77" s="228"/>
      <c r="C77" s="228"/>
      <c r="D77" s="228"/>
      <c r="E77" s="232"/>
      <c r="F77" s="232"/>
      <c r="G77" s="225"/>
      <c r="H77" s="225"/>
      <c r="I77" s="225"/>
      <c r="J77" s="228"/>
      <c r="K77" s="228"/>
      <c r="L77" s="228"/>
      <c r="M77" s="232"/>
      <c r="N77" s="232"/>
      <c r="O77" s="225"/>
      <c r="P77" s="225"/>
    </row>
    <row r="78" spans="1:16" ht="12.75" customHeight="1">
      <c r="A78" s="233">
        <v>8</v>
      </c>
      <c r="B78" s="224" t="str">
        <f>VLOOKUP(A78,'пр.взвешивания'!B6:C37,2,FALSE)</f>
        <v>ФЕДОСЕЕНКО Ольга Александровна</v>
      </c>
      <c r="C78" s="224" t="str">
        <f>VLOOKUP(A78,'пр.взвешивания'!B6:F110,3,FALSE)</f>
        <v>04.01.78 мсмк</v>
      </c>
      <c r="D78" s="224" t="str">
        <f>VLOOKUP(A78,'пр.взвешивания'!B6:G110,4,FALSE)</f>
        <v>СФО, Новосирская,НСО Болотное,СС</v>
      </c>
      <c r="E78" s="218"/>
      <c r="F78" s="219"/>
      <c r="G78" s="220"/>
      <c r="H78" s="221"/>
      <c r="I78" s="233">
        <v>13</v>
      </c>
      <c r="J78" s="224" t="str">
        <f>VLOOKUP(I78,'пр.взвешивания'!B6:C41,2,FALSE)</f>
        <v>МИРЗОЯН Сусанна Кареновна</v>
      </c>
      <c r="K78" s="224" t="str">
        <f>VLOOKUP(I78,'пр.взвешивания'!B6:N110,3,FALSE)</f>
        <v>20.01.86 змс</v>
      </c>
      <c r="L78" s="224" t="str">
        <f>VLOOKUP(I78,'пр.взвешивания'!B6:O110,4,FALSE)</f>
        <v>ПФО, Пензенская,ВС</v>
      </c>
      <c r="M78" s="218"/>
      <c r="N78" s="219"/>
      <c r="O78" s="220"/>
      <c r="P78" s="221"/>
    </row>
    <row r="79" spans="1:16" ht="12.75" customHeight="1">
      <c r="A79" s="136"/>
      <c r="B79" s="140"/>
      <c r="C79" s="140"/>
      <c r="D79" s="140"/>
      <c r="E79" s="144"/>
      <c r="F79" s="144"/>
      <c r="G79" s="137"/>
      <c r="H79" s="134"/>
      <c r="I79" s="136"/>
      <c r="J79" s="140"/>
      <c r="K79" s="140"/>
      <c r="L79" s="140"/>
      <c r="M79" s="144"/>
      <c r="N79" s="144"/>
      <c r="O79" s="137"/>
      <c r="P79" s="134"/>
    </row>
    <row r="80" spans="1:16" ht="12.75" customHeight="1">
      <c r="A80" s="135">
        <v>1</v>
      </c>
      <c r="B80" s="140" t="str">
        <f>VLOOKUP(A80,'пр.взвешивания'!B6:C43,2,FALSE)</f>
        <v>ТАРТЫКОВА Надежда Зиннатовна</v>
      </c>
      <c r="C80" s="140" t="str">
        <f>VLOOKUP(A80,'пр.взвешивания'!B6:F106,3,FALSE)</f>
        <v>21.05.90 мс</v>
      </c>
      <c r="D80" s="140" t="str">
        <f>VLOOKUP(A80,'пр.взвешивания'!B6:G106,4,FALSE)</f>
        <v>СФО,Кемеровская,Юрга</v>
      </c>
      <c r="E80" s="229"/>
      <c r="F80" s="229"/>
      <c r="G80" s="135"/>
      <c r="H80" s="135"/>
      <c r="I80" s="135">
        <v>10</v>
      </c>
      <c r="J80" s="140" t="str">
        <f>VLOOKUP(I80,'пр.взвешивания'!B6:C43,2,FALSE)</f>
        <v>МУЖАНОВА Татьяна Сергеевна</v>
      </c>
      <c r="K80" s="140" t="str">
        <f>VLOOKUP(I80,'пр.взвешивания'!B6:N106,3,FALSE)</f>
        <v>09.04.89 мс</v>
      </c>
      <c r="L80" s="140" t="str">
        <f>VLOOKUP(I80,'пр.взвешивания'!B6:O106,4,FALSE)</f>
        <v>СФО,Бурятия,МО</v>
      </c>
      <c r="M80" s="229"/>
      <c r="N80" s="229"/>
      <c r="O80" s="135"/>
      <c r="P80" s="135"/>
    </row>
    <row r="81" spans="1:16" ht="12.75" customHeight="1" thickBot="1">
      <c r="A81" s="225"/>
      <c r="B81" s="140"/>
      <c r="C81" s="140"/>
      <c r="D81" s="140"/>
      <c r="E81" s="230"/>
      <c r="F81" s="230"/>
      <c r="G81" s="136"/>
      <c r="H81" s="136"/>
      <c r="I81" s="225"/>
      <c r="J81" s="140"/>
      <c r="K81" s="140"/>
      <c r="L81" s="140"/>
      <c r="M81" s="230"/>
      <c r="N81" s="230"/>
      <c r="O81" s="136"/>
      <c r="P81" s="136"/>
    </row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</sheetData>
  <mergeCells count="564">
    <mergeCell ref="M58:M59"/>
    <mergeCell ref="N58:N59"/>
    <mergeCell ref="O58:O59"/>
    <mergeCell ref="P58:P59"/>
    <mergeCell ref="I58:I59"/>
    <mergeCell ref="J58:J59"/>
    <mergeCell ref="K58:K59"/>
    <mergeCell ref="L58:L59"/>
    <mergeCell ref="M49:M50"/>
    <mergeCell ref="N49:N50"/>
    <mergeCell ref="O49:O50"/>
    <mergeCell ref="P49:P50"/>
    <mergeCell ref="I49:I50"/>
    <mergeCell ref="J49:J50"/>
    <mergeCell ref="K49:K50"/>
    <mergeCell ref="L49:L50"/>
    <mergeCell ref="M40:M41"/>
    <mergeCell ref="N40:N41"/>
    <mergeCell ref="O40:O41"/>
    <mergeCell ref="P40:P41"/>
    <mergeCell ref="I40:I41"/>
    <mergeCell ref="J40:J41"/>
    <mergeCell ref="K40:K41"/>
    <mergeCell ref="L40:L41"/>
    <mergeCell ref="N56:N57"/>
    <mergeCell ref="O56:O57"/>
    <mergeCell ref="P56:P57"/>
    <mergeCell ref="A58:A59"/>
    <mergeCell ref="B58:B59"/>
    <mergeCell ref="C58:C59"/>
    <mergeCell ref="D58:D59"/>
    <mergeCell ref="E58:E59"/>
    <mergeCell ref="F58:F59"/>
    <mergeCell ref="G58:G59"/>
    <mergeCell ref="J56:J57"/>
    <mergeCell ref="K56:K57"/>
    <mergeCell ref="L56:L57"/>
    <mergeCell ref="M56:M57"/>
    <mergeCell ref="E56:E57"/>
    <mergeCell ref="F56:F57"/>
    <mergeCell ref="G56:G57"/>
    <mergeCell ref="H56:H57"/>
    <mergeCell ref="A56:A57"/>
    <mergeCell ref="B56:B57"/>
    <mergeCell ref="C56:C57"/>
    <mergeCell ref="D56:D57"/>
    <mergeCell ref="M54:M55"/>
    <mergeCell ref="N54:N55"/>
    <mergeCell ref="O54:O55"/>
    <mergeCell ref="P54:P55"/>
    <mergeCell ref="I54:I55"/>
    <mergeCell ref="J54:J55"/>
    <mergeCell ref="K54:K55"/>
    <mergeCell ref="L54:L55"/>
    <mergeCell ref="E54:E55"/>
    <mergeCell ref="F54:F55"/>
    <mergeCell ref="G54:G55"/>
    <mergeCell ref="H54:H55"/>
    <mergeCell ref="A54:A55"/>
    <mergeCell ref="B54:B55"/>
    <mergeCell ref="C54:C55"/>
    <mergeCell ref="D54:D55"/>
    <mergeCell ref="M52:M53"/>
    <mergeCell ref="N52:N53"/>
    <mergeCell ref="O52:O53"/>
    <mergeCell ref="P52:P53"/>
    <mergeCell ref="I52:I53"/>
    <mergeCell ref="J52:J53"/>
    <mergeCell ref="K52:K53"/>
    <mergeCell ref="L52:L53"/>
    <mergeCell ref="E52:E53"/>
    <mergeCell ref="F52:F53"/>
    <mergeCell ref="G52:G53"/>
    <mergeCell ref="H52:H53"/>
    <mergeCell ref="A52:A53"/>
    <mergeCell ref="B52:B53"/>
    <mergeCell ref="C52:C53"/>
    <mergeCell ref="D52:D53"/>
    <mergeCell ref="E49:E50"/>
    <mergeCell ref="F49:F50"/>
    <mergeCell ref="G49:G50"/>
    <mergeCell ref="H49:H50"/>
    <mergeCell ref="A49:A50"/>
    <mergeCell ref="B49:B50"/>
    <mergeCell ref="C49:C50"/>
    <mergeCell ref="D49:D50"/>
    <mergeCell ref="M25:M26"/>
    <mergeCell ref="N25:N26"/>
    <mergeCell ref="O25:O26"/>
    <mergeCell ref="P25:P26"/>
    <mergeCell ref="I25:I26"/>
    <mergeCell ref="J25:J26"/>
    <mergeCell ref="K25:K26"/>
    <mergeCell ref="L25:L26"/>
    <mergeCell ref="E25:E26"/>
    <mergeCell ref="F25:F26"/>
    <mergeCell ref="G25:G26"/>
    <mergeCell ref="H25:H26"/>
    <mergeCell ref="A25:A26"/>
    <mergeCell ref="B25:B26"/>
    <mergeCell ref="C25:C26"/>
    <mergeCell ref="D25:D26"/>
    <mergeCell ref="A61:H61"/>
    <mergeCell ref="A63:A64"/>
    <mergeCell ref="B63:B64"/>
    <mergeCell ref="C63:C64"/>
    <mergeCell ref="D63:D64"/>
    <mergeCell ref="E63:E64"/>
    <mergeCell ref="F63:F64"/>
    <mergeCell ref="G63:G64"/>
    <mergeCell ref="H63:H64"/>
    <mergeCell ref="A65:A66"/>
    <mergeCell ref="B65:B66"/>
    <mergeCell ref="C65:C66"/>
    <mergeCell ref="D65:D66"/>
    <mergeCell ref="I56:I57"/>
    <mergeCell ref="E65:E66"/>
    <mergeCell ref="F65:F66"/>
    <mergeCell ref="G65:G66"/>
    <mergeCell ref="H65:H66"/>
    <mergeCell ref="I61:P61"/>
    <mergeCell ref="I63:I64"/>
    <mergeCell ref="J63:J64"/>
    <mergeCell ref="K63:K64"/>
    <mergeCell ref="L63:L64"/>
    <mergeCell ref="A67:A68"/>
    <mergeCell ref="B67:B68"/>
    <mergeCell ref="C67:C68"/>
    <mergeCell ref="D67:D68"/>
    <mergeCell ref="E67:E68"/>
    <mergeCell ref="F67:F68"/>
    <mergeCell ref="G67:G68"/>
    <mergeCell ref="H67:H68"/>
    <mergeCell ref="A69:A70"/>
    <mergeCell ref="B69:B70"/>
    <mergeCell ref="C69:C70"/>
    <mergeCell ref="D69:D70"/>
    <mergeCell ref="E69:E70"/>
    <mergeCell ref="F69:F70"/>
    <mergeCell ref="G69:G70"/>
    <mergeCell ref="H69:H70"/>
    <mergeCell ref="A71:A72"/>
    <mergeCell ref="B71:B72"/>
    <mergeCell ref="C71:C72"/>
    <mergeCell ref="D71:D72"/>
    <mergeCell ref="E71:E72"/>
    <mergeCell ref="F71:F72"/>
    <mergeCell ref="G71:G72"/>
    <mergeCell ref="H71:H72"/>
    <mergeCell ref="A74:A75"/>
    <mergeCell ref="B74:B75"/>
    <mergeCell ref="C74:C75"/>
    <mergeCell ref="D74:D75"/>
    <mergeCell ref="E74:E75"/>
    <mergeCell ref="F74:F75"/>
    <mergeCell ref="G74:G75"/>
    <mergeCell ref="H74:H75"/>
    <mergeCell ref="A76:A77"/>
    <mergeCell ref="B76:B77"/>
    <mergeCell ref="C76:C77"/>
    <mergeCell ref="D76:D77"/>
    <mergeCell ref="E76:E77"/>
    <mergeCell ref="F76:F77"/>
    <mergeCell ref="G76:G77"/>
    <mergeCell ref="H76:H77"/>
    <mergeCell ref="A78:A79"/>
    <mergeCell ref="B78:B79"/>
    <mergeCell ref="C78:C79"/>
    <mergeCell ref="D78:D79"/>
    <mergeCell ref="E78:E79"/>
    <mergeCell ref="F78:F79"/>
    <mergeCell ref="G78:G79"/>
    <mergeCell ref="H78:H79"/>
    <mergeCell ref="A80:A81"/>
    <mergeCell ref="B80:B81"/>
    <mergeCell ref="C80:C81"/>
    <mergeCell ref="D80:D81"/>
    <mergeCell ref="E80:E81"/>
    <mergeCell ref="F80:F81"/>
    <mergeCell ref="G80:G81"/>
    <mergeCell ref="H80:H81"/>
    <mergeCell ref="M63:M64"/>
    <mergeCell ref="N63:N64"/>
    <mergeCell ref="O63:O64"/>
    <mergeCell ref="P63:P64"/>
    <mergeCell ref="I65:I66"/>
    <mergeCell ref="J65:J66"/>
    <mergeCell ref="K65:K66"/>
    <mergeCell ref="L65:L66"/>
    <mergeCell ref="M65:M66"/>
    <mergeCell ref="N65:N66"/>
    <mergeCell ref="O65:O66"/>
    <mergeCell ref="P65:P66"/>
    <mergeCell ref="I67:I68"/>
    <mergeCell ref="J67:J68"/>
    <mergeCell ref="K67:K68"/>
    <mergeCell ref="L67:L68"/>
    <mergeCell ref="M67:M68"/>
    <mergeCell ref="N67:N68"/>
    <mergeCell ref="O67:O68"/>
    <mergeCell ref="P67:P68"/>
    <mergeCell ref="I69:I70"/>
    <mergeCell ref="J69:J70"/>
    <mergeCell ref="K69:K70"/>
    <mergeCell ref="L69:L70"/>
    <mergeCell ref="M69:M70"/>
    <mergeCell ref="N69:N70"/>
    <mergeCell ref="O69:O70"/>
    <mergeCell ref="P69:P70"/>
    <mergeCell ref="I71:I72"/>
    <mergeCell ref="J71:J72"/>
    <mergeCell ref="K71:K72"/>
    <mergeCell ref="L71:L72"/>
    <mergeCell ref="M71:M72"/>
    <mergeCell ref="N71:N72"/>
    <mergeCell ref="O71:O72"/>
    <mergeCell ref="P71:P72"/>
    <mergeCell ref="I74:I75"/>
    <mergeCell ref="J74:J75"/>
    <mergeCell ref="K74:K75"/>
    <mergeCell ref="L74:L75"/>
    <mergeCell ref="M74:M75"/>
    <mergeCell ref="N74:N75"/>
    <mergeCell ref="O74:O75"/>
    <mergeCell ref="P74:P75"/>
    <mergeCell ref="I76:I77"/>
    <mergeCell ref="J76:J77"/>
    <mergeCell ref="K76:K77"/>
    <mergeCell ref="L76:L77"/>
    <mergeCell ref="M76:M77"/>
    <mergeCell ref="N76:N77"/>
    <mergeCell ref="O76:O77"/>
    <mergeCell ref="P76:P77"/>
    <mergeCell ref="I78:I79"/>
    <mergeCell ref="J78:J79"/>
    <mergeCell ref="K78:K79"/>
    <mergeCell ref="L78:L79"/>
    <mergeCell ref="M78:M79"/>
    <mergeCell ref="N78:N79"/>
    <mergeCell ref="O78:O79"/>
    <mergeCell ref="P78:P79"/>
    <mergeCell ref="I80:I81"/>
    <mergeCell ref="J80:J81"/>
    <mergeCell ref="K80:K81"/>
    <mergeCell ref="L80:L81"/>
    <mergeCell ref="M80:M81"/>
    <mergeCell ref="N80:N81"/>
    <mergeCell ref="O80:O81"/>
    <mergeCell ref="P80:P81"/>
    <mergeCell ref="H58:H59"/>
    <mergeCell ref="B5:B6"/>
    <mergeCell ref="C5:C6"/>
    <mergeCell ref="A7:A8"/>
    <mergeCell ref="B7:B8"/>
    <mergeCell ref="C7:C8"/>
    <mergeCell ref="F7:F8"/>
    <mergeCell ref="G7:G8"/>
    <mergeCell ref="H7:H8"/>
    <mergeCell ref="E5:E6"/>
    <mergeCell ref="A3:A4"/>
    <mergeCell ref="B3:B4"/>
    <mergeCell ref="C3:C4"/>
    <mergeCell ref="A5:A6"/>
    <mergeCell ref="F5:F6"/>
    <mergeCell ref="G5:G6"/>
    <mergeCell ref="H5:H6"/>
    <mergeCell ref="A1:H1"/>
    <mergeCell ref="E3:E4"/>
    <mergeCell ref="F3:F4"/>
    <mergeCell ref="G3:G4"/>
    <mergeCell ref="H3:H4"/>
    <mergeCell ref="D3:D4"/>
    <mergeCell ref="D5:D6"/>
    <mergeCell ref="F9:F10"/>
    <mergeCell ref="G9:G10"/>
    <mergeCell ref="H9:H10"/>
    <mergeCell ref="A9:A10"/>
    <mergeCell ref="B9:B10"/>
    <mergeCell ref="C9:C10"/>
    <mergeCell ref="D9:D10"/>
    <mergeCell ref="E7:E8"/>
    <mergeCell ref="A11:A12"/>
    <mergeCell ref="B11:B12"/>
    <mergeCell ref="C11:C12"/>
    <mergeCell ref="D11:D12"/>
    <mergeCell ref="E11:E12"/>
    <mergeCell ref="E9:E10"/>
    <mergeCell ref="D7:D8"/>
    <mergeCell ref="F11:F12"/>
    <mergeCell ref="G11:G12"/>
    <mergeCell ref="H11:H12"/>
    <mergeCell ref="A14:A15"/>
    <mergeCell ref="B14:B15"/>
    <mergeCell ref="C14:C15"/>
    <mergeCell ref="D14:D15"/>
    <mergeCell ref="E14:E15"/>
    <mergeCell ref="F14:F15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A20:A21"/>
    <mergeCell ref="B20:B21"/>
    <mergeCell ref="E18:E19"/>
    <mergeCell ref="F18:F19"/>
    <mergeCell ref="C20:C21"/>
    <mergeCell ref="D20:D21"/>
    <mergeCell ref="A18:A19"/>
    <mergeCell ref="B18:B19"/>
    <mergeCell ref="C18:C19"/>
    <mergeCell ref="D18:D19"/>
    <mergeCell ref="G18:G19"/>
    <mergeCell ref="H18:H19"/>
    <mergeCell ref="E20:E21"/>
    <mergeCell ref="F20:F21"/>
    <mergeCell ref="G20:G21"/>
    <mergeCell ref="H20:H21"/>
    <mergeCell ref="A23:A24"/>
    <mergeCell ref="B23:B24"/>
    <mergeCell ref="C23:C24"/>
    <mergeCell ref="D23:D24"/>
    <mergeCell ref="E23:E24"/>
    <mergeCell ref="F23:F24"/>
    <mergeCell ref="G23:G24"/>
    <mergeCell ref="H23:H24"/>
    <mergeCell ref="A27:A28"/>
    <mergeCell ref="B27:B28"/>
    <mergeCell ref="C27:C28"/>
    <mergeCell ref="D27:D28"/>
    <mergeCell ref="E27:E28"/>
    <mergeCell ref="F27:F28"/>
    <mergeCell ref="G27:G28"/>
    <mergeCell ref="H27:H28"/>
    <mergeCell ref="A29:A30"/>
    <mergeCell ref="B29:B30"/>
    <mergeCell ref="C29:C30"/>
    <mergeCell ref="D29:D30"/>
    <mergeCell ref="E29:E30"/>
    <mergeCell ref="F29:F30"/>
    <mergeCell ref="G29:G30"/>
    <mergeCell ref="H29:H30"/>
    <mergeCell ref="A32:A33"/>
    <mergeCell ref="B32:B33"/>
    <mergeCell ref="C32:C33"/>
    <mergeCell ref="D32:D33"/>
    <mergeCell ref="E32:E33"/>
    <mergeCell ref="F32:F33"/>
    <mergeCell ref="G32:G33"/>
    <mergeCell ref="H32:H33"/>
    <mergeCell ref="A36:A37"/>
    <mergeCell ref="B36:B37"/>
    <mergeCell ref="E34:E35"/>
    <mergeCell ref="F34:F35"/>
    <mergeCell ref="C36:C37"/>
    <mergeCell ref="D36:D37"/>
    <mergeCell ref="A34:A35"/>
    <mergeCell ref="B34:B35"/>
    <mergeCell ref="C34:C35"/>
    <mergeCell ref="D34:D35"/>
    <mergeCell ref="G34:G35"/>
    <mergeCell ref="H34:H35"/>
    <mergeCell ref="E36:E37"/>
    <mergeCell ref="F36:F37"/>
    <mergeCell ref="G36:G37"/>
    <mergeCell ref="H36:H37"/>
    <mergeCell ref="A38:A39"/>
    <mergeCell ref="B38:B39"/>
    <mergeCell ref="C38:C39"/>
    <mergeCell ref="D38:D39"/>
    <mergeCell ref="E38:E39"/>
    <mergeCell ref="F38:F39"/>
    <mergeCell ref="G38:G39"/>
    <mergeCell ref="H38:H39"/>
    <mergeCell ref="A40:A41"/>
    <mergeCell ref="B40:B41"/>
    <mergeCell ref="C40:C41"/>
    <mergeCell ref="D40:D41"/>
    <mergeCell ref="E40:E41"/>
    <mergeCell ref="F40:F41"/>
    <mergeCell ref="G40:G41"/>
    <mergeCell ref="H40:H41"/>
    <mergeCell ref="A43:A44"/>
    <mergeCell ref="B43:B44"/>
    <mergeCell ref="C43:C44"/>
    <mergeCell ref="D43:D44"/>
    <mergeCell ref="E43:E44"/>
    <mergeCell ref="F43:F44"/>
    <mergeCell ref="G43:G44"/>
    <mergeCell ref="H43:H44"/>
    <mergeCell ref="A45:A46"/>
    <mergeCell ref="B45:B46"/>
    <mergeCell ref="C45:C46"/>
    <mergeCell ref="D45:D46"/>
    <mergeCell ref="E45:E46"/>
    <mergeCell ref="F45:F46"/>
    <mergeCell ref="G45:G46"/>
    <mergeCell ref="H45:H46"/>
    <mergeCell ref="A47:A48"/>
    <mergeCell ref="B47:B48"/>
    <mergeCell ref="C47:C48"/>
    <mergeCell ref="D47:D48"/>
    <mergeCell ref="E47:E48"/>
    <mergeCell ref="F47:F48"/>
    <mergeCell ref="G47:G48"/>
    <mergeCell ref="H47:H48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I5:I6"/>
    <mergeCell ref="J5:J6"/>
    <mergeCell ref="K5:K6"/>
    <mergeCell ref="L5:L6"/>
    <mergeCell ref="M5:M6"/>
    <mergeCell ref="N5:N6"/>
    <mergeCell ref="O5:O6"/>
    <mergeCell ref="P5:P6"/>
    <mergeCell ref="I7:I8"/>
    <mergeCell ref="J7:J8"/>
    <mergeCell ref="K7:K8"/>
    <mergeCell ref="L7:L8"/>
    <mergeCell ref="M7:M8"/>
    <mergeCell ref="N7:N8"/>
    <mergeCell ref="O7:O8"/>
    <mergeCell ref="P7:P8"/>
    <mergeCell ref="I9:I10"/>
    <mergeCell ref="J9:J10"/>
    <mergeCell ref="K9:K10"/>
    <mergeCell ref="L9:L10"/>
    <mergeCell ref="M9:M10"/>
    <mergeCell ref="N9:N10"/>
    <mergeCell ref="O9:O10"/>
    <mergeCell ref="P9:P10"/>
    <mergeCell ref="I11:I12"/>
    <mergeCell ref="J11:J12"/>
    <mergeCell ref="K11:K12"/>
    <mergeCell ref="L11:L12"/>
    <mergeCell ref="M11:M12"/>
    <mergeCell ref="N11:N12"/>
    <mergeCell ref="O11:O12"/>
    <mergeCell ref="P11:P12"/>
    <mergeCell ref="I14:I15"/>
    <mergeCell ref="J14:J15"/>
    <mergeCell ref="K14:K15"/>
    <mergeCell ref="L14:L15"/>
    <mergeCell ref="M14:M15"/>
    <mergeCell ref="N14:N15"/>
    <mergeCell ref="O14:O15"/>
    <mergeCell ref="P14:P15"/>
    <mergeCell ref="I16:I17"/>
    <mergeCell ref="J16:J17"/>
    <mergeCell ref="K16:K17"/>
    <mergeCell ref="L16:L17"/>
    <mergeCell ref="M16:M17"/>
    <mergeCell ref="N16:N17"/>
    <mergeCell ref="O16:O17"/>
    <mergeCell ref="P16:P17"/>
    <mergeCell ref="I20:I21"/>
    <mergeCell ref="J20:J21"/>
    <mergeCell ref="M18:M19"/>
    <mergeCell ref="N18:N19"/>
    <mergeCell ref="K20:K21"/>
    <mergeCell ref="L20:L21"/>
    <mergeCell ref="I18:I19"/>
    <mergeCell ref="J18:J19"/>
    <mergeCell ref="K18:K19"/>
    <mergeCell ref="L18:L19"/>
    <mergeCell ref="O18:O19"/>
    <mergeCell ref="P18:P19"/>
    <mergeCell ref="M20:M21"/>
    <mergeCell ref="N20:N21"/>
    <mergeCell ref="O20:O21"/>
    <mergeCell ref="P20:P21"/>
    <mergeCell ref="I23:I24"/>
    <mergeCell ref="J23:J24"/>
    <mergeCell ref="K23:K24"/>
    <mergeCell ref="L23:L24"/>
    <mergeCell ref="M23:M24"/>
    <mergeCell ref="N23:N24"/>
    <mergeCell ref="O23:O24"/>
    <mergeCell ref="P23:P24"/>
    <mergeCell ref="I27:I28"/>
    <mergeCell ref="J27:J28"/>
    <mergeCell ref="K27:K28"/>
    <mergeCell ref="L27:L28"/>
    <mergeCell ref="M27:M28"/>
    <mergeCell ref="N27:N28"/>
    <mergeCell ref="O27:O28"/>
    <mergeCell ref="P27:P28"/>
    <mergeCell ref="I29:I30"/>
    <mergeCell ref="J29:J30"/>
    <mergeCell ref="K29:K30"/>
    <mergeCell ref="L29:L30"/>
    <mergeCell ref="M29:M30"/>
    <mergeCell ref="N29:N30"/>
    <mergeCell ref="O29:O30"/>
    <mergeCell ref="P29:P30"/>
    <mergeCell ref="I32:I33"/>
    <mergeCell ref="J32:J33"/>
    <mergeCell ref="K32:K33"/>
    <mergeCell ref="L32:L33"/>
    <mergeCell ref="M32:M33"/>
    <mergeCell ref="N32:N33"/>
    <mergeCell ref="O32:O33"/>
    <mergeCell ref="P32:P33"/>
    <mergeCell ref="I36:I37"/>
    <mergeCell ref="J36:J37"/>
    <mergeCell ref="M34:M35"/>
    <mergeCell ref="N34:N35"/>
    <mergeCell ref="K36:K37"/>
    <mergeCell ref="L36:L37"/>
    <mergeCell ref="I34:I35"/>
    <mergeCell ref="J34:J35"/>
    <mergeCell ref="K34:K35"/>
    <mergeCell ref="L34:L35"/>
    <mergeCell ref="O34:O35"/>
    <mergeCell ref="P34:P35"/>
    <mergeCell ref="M36:M37"/>
    <mergeCell ref="N36:N37"/>
    <mergeCell ref="O36:O37"/>
    <mergeCell ref="P36:P37"/>
    <mergeCell ref="I38:I39"/>
    <mergeCell ref="J38:J39"/>
    <mergeCell ref="K38:K39"/>
    <mergeCell ref="L38:L39"/>
    <mergeCell ref="M38:M39"/>
    <mergeCell ref="N38:N39"/>
    <mergeCell ref="O38:O39"/>
    <mergeCell ref="P38:P39"/>
    <mergeCell ref="I43:I44"/>
    <mergeCell ref="J43:J44"/>
    <mergeCell ref="K43:K44"/>
    <mergeCell ref="L43:L44"/>
    <mergeCell ref="M43:M44"/>
    <mergeCell ref="N43:N44"/>
    <mergeCell ref="O43:O44"/>
    <mergeCell ref="P43:P44"/>
    <mergeCell ref="I45:I46"/>
    <mergeCell ref="J45:J46"/>
    <mergeCell ref="K45:K46"/>
    <mergeCell ref="L45:L46"/>
    <mergeCell ref="M45:M46"/>
    <mergeCell ref="N45:N46"/>
    <mergeCell ref="O45:O46"/>
    <mergeCell ref="P45:P46"/>
    <mergeCell ref="I47:I48"/>
    <mergeCell ref="J47:J48"/>
    <mergeCell ref="K47:K48"/>
    <mergeCell ref="L47:L48"/>
    <mergeCell ref="M47:M48"/>
    <mergeCell ref="N47:N48"/>
    <mergeCell ref="O47:O48"/>
    <mergeCell ref="P47:P48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N45"/>
  <sheetViews>
    <sheetView tabSelected="1" workbookViewId="0" topLeftCell="A1">
      <selection activeCell="A1" sqref="A1:G45"/>
    </sheetView>
  </sheetViews>
  <sheetFormatPr defaultColWidth="9.140625" defaultRowHeight="12.75"/>
  <cols>
    <col min="1" max="1" width="8.140625" style="0" customWidth="1"/>
    <col min="3" max="3" width="22.57421875" style="0" customWidth="1"/>
    <col min="5" max="5" width="15.57421875" style="0" customWidth="1"/>
    <col min="7" max="7" width="23.140625" style="0" customWidth="1"/>
  </cols>
  <sheetData>
    <row r="1" spans="1:7" ht="26.25" customHeight="1" thickBot="1">
      <c r="A1" s="217" t="s">
        <v>35</v>
      </c>
      <c r="B1" s="217"/>
      <c r="C1" s="217"/>
      <c r="D1" s="217"/>
      <c r="E1" s="217"/>
      <c r="F1" s="217"/>
      <c r="G1" s="217"/>
    </row>
    <row r="2" spans="1:10" ht="33" customHeight="1" thickBot="1">
      <c r="A2" s="173" t="s">
        <v>33</v>
      </c>
      <c r="B2" s="173"/>
      <c r="C2" s="242"/>
      <c r="D2" s="243" t="str">
        <f>HYPERLINK('[2]реквизиты'!$A$2)</f>
        <v>Чемпионат России по самбо среди женщин (отбор на чемпионат мира)</v>
      </c>
      <c r="E2" s="244"/>
      <c r="F2" s="244"/>
      <c r="G2" s="245"/>
      <c r="H2" s="47"/>
      <c r="I2" s="47"/>
      <c r="J2" s="47"/>
    </row>
    <row r="3" spans="1:7" ht="26.25" customHeight="1" thickBot="1">
      <c r="A3" s="246" t="str">
        <f>HYPERLINK('[2]реквизиты'!$A$3)</f>
        <v>18-23 июня 2013 год  г.Челябинск</v>
      </c>
      <c r="B3" s="246"/>
      <c r="C3" s="246"/>
      <c r="D3" s="100"/>
      <c r="E3" s="101"/>
      <c r="F3" s="247" t="str">
        <f>HYPERLINK('пр.взвешивания'!E3)</f>
        <v>в.к.   52      кг.</v>
      </c>
      <c r="G3" s="248"/>
    </row>
    <row r="4" spans="1:7" ht="12.75">
      <c r="A4" s="135" t="s">
        <v>30</v>
      </c>
      <c r="B4" s="135" t="s">
        <v>0</v>
      </c>
      <c r="C4" s="135" t="s">
        <v>1</v>
      </c>
      <c r="D4" s="135" t="s">
        <v>21</v>
      </c>
      <c r="E4" s="135" t="s">
        <v>22</v>
      </c>
      <c r="F4" s="135" t="s">
        <v>23</v>
      </c>
      <c r="G4" s="135" t="s">
        <v>24</v>
      </c>
    </row>
    <row r="5" spans="1:7" ht="12.75">
      <c r="A5" s="136"/>
      <c r="B5" s="136"/>
      <c r="C5" s="136"/>
      <c r="D5" s="136"/>
      <c r="E5" s="136"/>
      <c r="F5" s="136"/>
      <c r="G5" s="136"/>
    </row>
    <row r="6" spans="1:13" ht="12.75">
      <c r="A6" s="241" t="s">
        <v>126</v>
      </c>
      <c r="B6" s="239">
        <v>7</v>
      </c>
      <c r="C6" s="238" t="str">
        <f>VLOOKUP(B6,'пр.взвешивания'!B6:G41,2,FALSE)</f>
        <v>ХАРИТОНОВА Анна Игоревна</v>
      </c>
      <c r="D6" s="238" t="str">
        <f>VLOOKUP(B6,'пр.взвешивания'!B6:G59,3,FALSE)</f>
        <v>12.03.85 кмс</v>
      </c>
      <c r="E6" s="238" t="str">
        <f>VLOOKUP(B6,'пр.взвешивания'!B6:G57,4,FALSE)</f>
        <v>М,Москва,ВС</v>
      </c>
      <c r="F6" s="240">
        <f>VLOOKUP(B6,'пр.взвешивания'!B6:G57,5,FALSE)</f>
        <v>0</v>
      </c>
      <c r="G6" s="238" t="str">
        <f>VLOOKUP(B6,'пр.взвешивания'!B6:G57,6,FALSE)</f>
        <v>Комягина НВ Сабуров АЛ Быстров ИС </v>
      </c>
      <c r="M6" s="133"/>
    </row>
    <row r="7" spans="1:7" ht="12.75">
      <c r="A7" s="241"/>
      <c r="B7" s="239"/>
      <c r="C7" s="238"/>
      <c r="D7" s="238"/>
      <c r="E7" s="238"/>
      <c r="F7" s="240"/>
      <c r="G7" s="238"/>
    </row>
    <row r="8" spans="1:14" ht="12.75">
      <c r="A8" s="241" t="s">
        <v>127</v>
      </c>
      <c r="B8" s="239">
        <v>2</v>
      </c>
      <c r="C8" s="238" t="str">
        <f>VLOOKUP(B8,'пр.взвешивания'!B6:G41,2,FALSE)</f>
        <v>ВИЦИНА Ольга Вячеславовна</v>
      </c>
      <c r="D8" s="238" t="str">
        <f>VLOOKUP(B8,'пр.взвешивания'!B6:G59,3,FALSE)</f>
        <v>09.06.90 мс</v>
      </c>
      <c r="E8" s="238" t="str">
        <f>VLOOKUP(B8,'пр.взвешивания'!B6:G59,4,FALSE)</f>
        <v>Приморский,Владивосток,ФКиС</v>
      </c>
      <c r="F8" s="240">
        <f>VLOOKUP(B8,'пр.взвешивания'!B6:G59,5,FALSE)</f>
        <v>0</v>
      </c>
      <c r="G8" s="238" t="str">
        <f>VLOOKUP(B8,'пр.взвешивания'!B6:G59,6,FALSE)</f>
        <v>Леонтьев ЮА Фалеева ОА</v>
      </c>
      <c r="N8" s="13"/>
    </row>
    <row r="9" spans="1:7" ht="12.75">
      <c r="A9" s="241"/>
      <c r="B9" s="239"/>
      <c r="C9" s="238"/>
      <c r="D9" s="238"/>
      <c r="E9" s="238"/>
      <c r="F9" s="240"/>
      <c r="G9" s="238"/>
    </row>
    <row r="10" spans="1:7" ht="12.75">
      <c r="A10" s="241" t="s">
        <v>128</v>
      </c>
      <c r="B10" s="239">
        <v>13</v>
      </c>
      <c r="C10" s="238" t="str">
        <f>VLOOKUP(B10,'пр.взвешивания'!B6:G41,2,FALSE)</f>
        <v>МИРЗОЯН Сусанна Кареновна</v>
      </c>
      <c r="D10" s="238" t="str">
        <f>VLOOKUP(B10,'пр.взвешивания'!B6:G61,3,FALSE)</f>
        <v>20.01.86 змс</v>
      </c>
      <c r="E10" s="238" t="str">
        <f>VLOOKUP(B10,'пр.взвешивания'!B6:G61,4,FALSE)</f>
        <v>ПФО, Пензенская,ВС</v>
      </c>
      <c r="F10" s="238" t="str">
        <f>VLOOKUP(B10,'пр.взвешивания'!B6:G61,5,FALSE)</f>
        <v>000530058</v>
      </c>
      <c r="G10" s="238" t="str">
        <f>VLOOKUP(B10,'пр.взвешивания'!B6:G61,6,FALSE)</f>
        <v>Бурментьев ВН Голованов ОИ</v>
      </c>
    </row>
    <row r="11" spans="1:7" ht="12.75">
      <c r="A11" s="241"/>
      <c r="B11" s="239"/>
      <c r="C11" s="238"/>
      <c r="D11" s="238"/>
      <c r="E11" s="238"/>
      <c r="F11" s="238"/>
      <c r="G11" s="238"/>
    </row>
    <row r="12" spans="1:7" ht="12.75">
      <c r="A12" s="241" t="s">
        <v>128</v>
      </c>
      <c r="B12" s="239">
        <v>14</v>
      </c>
      <c r="C12" s="238" t="str">
        <f>VLOOKUP(B12,'пр.взвешивания'!B6:G41,2,FALSE)</f>
        <v>ВИЦИНА Юлия Вяечславовна</v>
      </c>
      <c r="D12" s="238" t="str">
        <f>VLOOKUP(B12,'пр.взвешивания'!B6:G63,3,FALSE)</f>
        <v>09.06.90 мс</v>
      </c>
      <c r="E12" s="238" t="str">
        <f>VLOOKUP(B12,'пр.взвешивания'!B6:G63,4,FALSE)</f>
        <v>Приморский,Владивосток,ФКиС</v>
      </c>
      <c r="F12" s="238" t="str">
        <f>VLOOKUP(B12,'пр.взвешивания'!B6:G63,5,FALSE)</f>
        <v>009822</v>
      </c>
      <c r="G12" s="238" t="str">
        <f>VLOOKUP(B12,'пр.взвешивания'!B6:G63,6,FALSE)</f>
        <v>Леонтьев ЮА Фалеева ОА</v>
      </c>
    </row>
    <row r="13" spans="1:7" ht="12.75">
      <c r="A13" s="241"/>
      <c r="B13" s="239"/>
      <c r="C13" s="238"/>
      <c r="D13" s="238"/>
      <c r="E13" s="238"/>
      <c r="F13" s="238"/>
      <c r="G13" s="238"/>
    </row>
    <row r="14" spans="1:7" ht="12.75">
      <c r="A14" s="241" t="s">
        <v>129</v>
      </c>
      <c r="B14" s="239">
        <v>1</v>
      </c>
      <c r="C14" s="238" t="str">
        <f>VLOOKUP(B14,'пр.взвешивания'!B6:G41,2,FALSE)</f>
        <v>ТАРТЫКОВА Надежда Зиннатовна</v>
      </c>
      <c r="D14" s="238" t="str">
        <f>VLOOKUP(B14,'пр.взвешивания'!B6:G65,3,FALSE)</f>
        <v>21.05.90 мс</v>
      </c>
      <c r="E14" s="238" t="str">
        <f>VLOOKUP(B14,'пр.взвешивания'!B6:G65,4,FALSE)</f>
        <v>СФО,Кемеровская,Юрга</v>
      </c>
      <c r="F14" s="238" t="str">
        <f>VLOOKUP(B14,'пр.взвешивания'!B6:G65,5,FALSE)</f>
        <v>008719042</v>
      </c>
      <c r="G14" s="238" t="str">
        <f>VLOOKUP(B14,'пр.взвешивания'!B6:G65,6,FALSE)</f>
        <v>Гончаров ВИ</v>
      </c>
    </row>
    <row r="15" spans="1:7" ht="12.75">
      <c r="A15" s="241"/>
      <c r="B15" s="239"/>
      <c r="C15" s="238"/>
      <c r="D15" s="238"/>
      <c r="E15" s="238"/>
      <c r="F15" s="238"/>
      <c r="G15" s="238"/>
    </row>
    <row r="16" spans="1:7" ht="12.75">
      <c r="A16" s="241" t="s">
        <v>129</v>
      </c>
      <c r="B16" s="239">
        <v>9</v>
      </c>
      <c r="C16" s="238" t="str">
        <f>VLOOKUP(B16,'пр.взвешивания'!B6:G41,2,FALSE)</f>
        <v>ЧЕРНЕЦОВА Наталья Борисовна</v>
      </c>
      <c r="D16" s="238" t="str">
        <f>VLOOKUP(B16,'пр.взвешивания'!B6:G67,3,FALSE)</f>
        <v>04.05.86 мс</v>
      </c>
      <c r="E16" s="238" t="str">
        <f>VLOOKUP(B16,'пр.взвешивания'!B6:G67,4,FALSE)</f>
        <v>М,Москва,МКС</v>
      </c>
      <c r="F16" s="240">
        <f>VLOOKUP(B16,'пр.взвешивания'!B6:G67,5,FALSE)</f>
        <v>0</v>
      </c>
      <c r="G16" s="238" t="str">
        <f>VLOOKUP(B16,'пр.взвешивания'!B6:G67,6,FALSE)</f>
        <v>Сабуров АЛ Шмаков ОВ</v>
      </c>
    </row>
    <row r="17" spans="1:7" ht="12.75">
      <c r="A17" s="241"/>
      <c r="B17" s="239"/>
      <c r="C17" s="238"/>
      <c r="D17" s="238"/>
      <c r="E17" s="238"/>
      <c r="F17" s="240"/>
      <c r="G17" s="238"/>
    </row>
    <row r="18" spans="1:7" ht="12.75">
      <c r="A18" s="145" t="s">
        <v>130</v>
      </c>
      <c r="B18" s="239">
        <v>8</v>
      </c>
      <c r="C18" s="238" t="str">
        <f>VLOOKUP(B18,'пр.взвешивания'!B6:G41,2,FALSE)</f>
        <v>ФЕДОСЕЕНКО Ольга Александровна</v>
      </c>
      <c r="D18" s="238" t="str">
        <f>VLOOKUP(B18,'пр.взвешивания'!B6:G69,3,FALSE)</f>
        <v>04.01.78 мсмк</v>
      </c>
      <c r="E18" s="238" t="str">
        <f>VLOOKUP(B18,'пр.взвешивания'!B6:G69,4,FALSE)</f>
        <v>СФО, Новосирская,НСО Болотное,СС</v>
      </c>
      <c r="F18" s="240">
        <f>VLOOKUP(B18,'пр.взвешивания'!B6:G69,5,FALSE)</f>
        <v>0</v>
      </c>
      <c r="G18" s="238" t="str">
        <f>VLOOKUP(B18,'пр.взвешивания'!B6:G69,6,FALSE)</f>
        <v>Александров ЮП</v>
      </c>
    </row>
    <row r="19" spans="1:7" ht="12.75">
      <c r="A19" s="145"/>
      <c r="B19" s="239"/>
      <c r="C19" s="238"/>
      <c r="D19" s="238"/>
      <c r="E19" s="238"/>
      <c r="F19" s="240"/>
      <c r="G19" s="238"/>
    </row>
    <row r="20" spans="1:7" ht="12.75">
      <c r="A20" s="145" t="s">
        <v>130</v>
      </c>
      <c r="B20" s="239">
        <v>10</v>
      </c>
      <c r="C20" s="238" t="str">
        <f>VLOOKUP(B20,'пр.взвешивания'!B6:G41,2,FALSE)</f>
        <v>МУЖАНОВА Татьяна Сергеевна</v>
      </c>
      <c r="D20" s="238" t="str">
        <f>VLOOKUP(B20,'пр.взвешивания'!B6:G71,3,FALSE)</f>
        <v>09.04.89 мс</v>
      </c>
      <c r="E20" s="238" t="str">
        <f>VLOOKUP(B20,'пр.взвешивания'!B6:G71,4,FALSE)</f>
        <v>СФО,Бурятия,МО</v>
      </c>
      <c r="F20" s="240">
        <f>VLOOKUP(B20,'пр.взвешивания'!B6:G71,5,FALSE)</f>
        <v>0</v>
      </c>
      <c r="G20" s="238" t="str">
        <f>VLOOKUP(B20,'пр.взвешивания'!B6:G71,6,FALSE)</f>
        <v>Леликов АИ</v>
      </c>
    </row>
    <row r="21" spans="1:7" ht="12.75">
      <c r="A21" s="145"/>
      <c r="B21" s="239"/>
      <c r="C21" s="238"/>
      <c r="D21" s="238"/>
      <c r="E21" s="238"/>
      <c r="F21" s="240"/>
      <c r="G21" s="238"/>
    </row>
    <row r="22" spans="1:7" ht="12.75">
      <c r="A22" s="145" t="s">
        <v>131</v>
      </c>
      <c r="B22" s="239">
        <v>4</v>
      </c>
      <c r="C22" s="238" t="str">
        <f>VLOOKUP(B22,'пр.взвешивания'!B6:G41,2,FALSE)</f>
        <v>СЕНЮЕВА Мария Владимировна</v>
      </c>
      <c r="D22" s="238" t="str">
        <f>VLOOKUP(B22,'пр.взвешивания'!B6:G73,3,FALSE)</f>
        <v>25.12.88 кмс</v>
      </c>
      <c r="E22" s="238" t="str">
        <f>VLOOKUP(B22,'пр.взвешивания'!B6:G73,4,FALSE)</f>
        <v>М, Москва,С-70</v>
      </c>
      <c r="F22" s="240">
        <f>VLOOKUP(B22,'пр.взвешивания'!B6:G73,5,FALSE)</f>
        <v>0</v>
      </c>
      <c r="G22" s="238" t="str">
        <f>VLOOKUP(B22,'пр.взвешивания'!B6:G73,6,FALSE)</f>
        <v>Ханбабаев РК Некрасова АС Ходырев АН</v>
      </c>
    </row>
    <row r="23" spans="1:7" ht="12.75">
      <c r="A23" s="145"/>
      <c r="B23" s="239"/>
      <c r="C23" s="238"/>
      <c r="D23" s="238"/>
      <c r="E23" s="238"/>
      <c r="F23" s="240"/>
      <c r="G23" s="238"/>
    </row>
    <row r="24" spans="1:7" ht="12.75">
      <c r="A24" s="145" t="s">
        <v>131</v>
      </c>
      <c r="B24" s="239">
        <v>5</v>
      </c>
      <c r="C24" s="238" t="str">
        <f>VLOOKUP(B24,'пр.взвешивания'!B6:G41,2,FALSE)</f>
        <v>ТИТОВА Ольга Александровна</v>
      </c>
      <c r="D24" s="238" t="str">
        <f>VLOOKUP(B24,'пр.взвешивания'!B6:G75,3,FALSE)</f>
        <v>13.02.90 мс</v>
      </c>
      <c r="E24" s="238" t="str">
        <f>VLOOKUP(B24,'пр.взвешивания'!B6:G75,4,FALSE)</f>
        <v>УрФО,Свердловская,Екатеринбург,МО</v>
      </c>
      <c r="F24" s="240">
        <f>VLOOKUP(B24,'пр.взвешивания'!B6:G75,5,FALSE)</f>
        <v>0</v>
      </c>
      <c r="G24" s="238" t="str">
        <f>VLOOKUP(B24,'пр.взвешивания'!B6:G75,6,FALSE)</f>
        <v>Рябов СВ</v>
      </c>
    </row>
    <row r="25" spans="1:7" ht="12.75">
      <c r="A25" s="145"/>
      <c r="B25" s="239"/>
      <c r="C25" s="238"/>
      <c r="D25" s="238"/>
      <c r="E25" s="238"/>
      <c r="F25" s="240"/>
      <c r="G25" s="238"/>
    </row>
    <row r="26" spans="1:7" ht="12.75">
      <c r="A26" s="145" t="s">
        <v>131</v>
      </c>
      <c r="B26" s="239">
        <v>11</v>
      </c>
      <c r="C26" s="238" t="str">
        <f>VLOOKUP(B26,'пр.взвешивания'!B6:G41,2,FALSE)</f>
        <v>ЧИКИНЁВА Анастасия Николаевна</v>
      </c>
      <c r="D26" s="238" t="str">
        <f>VLOOKUP(B26,'пр.взвешивания'!B6:G77,3,FALSE)</f>
        <v>08.11.89 кмс</v>
      </c>
      <c r="E26" s="238" t="str">
        <f>VLOOKUP(B26,'пр.взвешивания'!B6:G77,4,FALSE)</f>
        <v>С.П.,Санкт-Петербург,МО</v>
      </c>
      <c r="F26" s="240">
        <f>VLOOKUP(B26,'пр.взвешивания'!B6:G77,5,FALSE)</f>
        <v>0</v>
      </c>
      <c r="G26" s="238" t="str">
        <f>VLOOKUP(B26,'пр.взвешивания'!B6:G77,6,FALSE)</f>
        <v>Платонов АП</v>
      </c>
    </row>
    <row r="27" spans="1:7" ht="12.75">
      <c r="A27" s="145"/>
      <c r="B27" s="239"/>
      <c r="C27" s="238"/>
      <c r="D27" s="238"/>
      <c r="E27" s="238"/>
      <c r="F27" s="240"/>
      <c r="G27" s="238"/>
    </row>
    <row r="28" spans="1:7" ht="12.75">
      <c r="A28" s="145" t="s">
        <v>131</v>
      </c>
      <c r="B28" s="239">
        <v>15</v>
      </c>
      <c r="C28" s="238" t="str">
        <f>VLOOKUP(B28,'пр.взвешивания'!B6:G41,2,FALSE)</f>
        <v>ВИРТ Анжела Владимировна</v>
      </c>
      <c r="D28" s="238" t="str">
        <f>VLOOKUP(B28,'пр.взвешивания'!B6:G79,3,FALSE)</f>
        <v>03.01.90 кмс</v>
      </c>
      <c r="E28" s="238" t="str">
        <f>VLOOKUP(B28,'пр.взвешивания'!B6:G79,4,FALSE)</f>
        <v>ПФО,Саратов,Д</v>
      </c>
      <c r="F28" s="238" t="str">
        <f>VLOOKUP(B28,'пр.взвешивания'!B6:G79,5,FALSE)</f>
        <v>012047</v>
      </c>
      <c r="G28" s="238" t="str">
        <f>VLOOKUP(B28,'пр.взвешивания'!B6:G79,6,FALSE)</f>
        <v>Нилогов ВВ Мартынов АТ</v>
      </c>
    </row>
    <row r="29" spans="1:7" ht="12.75">
      <c r="A29" s="145"/>
      <c r="B29" s="239"/>
      <c r="C29" s="238"/>
      <c r="D29" s="238"/>
      <c r="E29" s="238"/>
      <c r="F29" s="238"/>
      <c r="G29" s="238"/>
    </row>
    <row r="30" spans="1:7" ht="12.75">
      <c r="A30" s="145" t="s">
        <v>132</v>
      </c>
      <c r="B30" s="239">
        <v>3</v>
      </c>
      <c r="C30" s="238" t="str">
        <f>VLOOKUP(B30,'пр.взвешивания'!B6:G41,2,FALSE)</f>
        <v>ХАЛИКОВА Анжелика Ренатовна</v>
      </c>
      <c r="D30" s="238" t="str">
        <f>VLOOKUP(B30,'пр.взвешивания'!B6:G81,3,FALSE)</f>
        <v>23.05.93 кмс</v>
      </c>
      <c r="E30" s="238" t="str">
        <f>VLOOKUP(B30,'пр.взвешивания'!B6:G81,4,FALSE)</f>
        <v>ПФО,Татарстан,Н.Челны, РОС</v>
      </c>
      <c r="F30" s="240">
        <f>VLOOKUP(B30,'пр.взвешивания'!B6:G81,5,FALSE)</f>
        <v>0</v>
      </c>
      <c r="G30" s="238" t="str">
        <f>VLOOKUP(B30,'пр.взвешивания'!B6:G81,6,FALSE)</f>
        <v>Ахметов ШЯ</v>
      </c>
    </row>
    <row r="31" spans="1:7" ht="12.75">
      <c r="A31" s="145"/>
      <c r="B31" s="239"/>
      <c r="C31" s="238"/>
      <c r="D31" s="238"/>
      <c r="E31" s="238"/>
      <c r="F31" s="240"/>
      <c r="G31" s="238"/>
    </row>
    <row r="32" spans="1:7" ht="12.75">
      <c r="A32" s="145" t="s">
        <v>132</v>
      </c>
      <c r="B32" s="239">
        <v>6</v>
      </c>
      <c r="C32" s="238" t="str">
        <f>VLOOKUP(B32,'пр.взвешивания'!B6:G41,2,FALSE)</f>
        <v>МИХАЙЛОВА Дарья Андреевна</v>
      </c>
      <c r="D32" s="238" t="str">
        <f>VLOOKUP(B32,'пр.взвешивания'!B6:G83,3,FALSE)</f>
        <v>29.11.91 мс</v>
      </c>
      <c r="E32" s="238" t="str">
        <f>VLOOKUP(B32,'пр.взвешивания'!B6:G83,4,FALSE)</f>
        <v>ЦФО,Тверская,Ржев,МО</v>
      </c>
      <c r="F32" s="240">
        <f>VLOOKUP(B32,'пр.взвешивания'!B6:G83,5,FALSE)</f>
        <v>0</v>
      </c>
      <c r="G32" s="238" t="str">
        <f>VLOOKUP(B32,'пр.взвешивания'!B6:G83,6,FALSE)</f>
        <v>Образцов АН</v>
      </c>
    </row>
    <row r="33" spans="1:7" ht="12.75">
      <c r="A33" s="145"/>
      <c r="B33" s="239"/>
      <c r="C33" s="238"/>
      <c r="D33" s="238"/>
      <c r="E33" s="238"/>
      <c r="F33" s="240"/>
      <c r="G33" s="238"/>
    </row>
    <row r="34" spans="1:7" ht="12.75">
      <c r="A34" s="145" t="s">
        <v>132</v>
      </c>
      <c r="B34" s="239">
        <v>12</v>
      </c>
      <c r="C34" s="238" t="str">
        <f>VLOOKUP(B34,'пр.взвешивания'!B6:G41,2,FALSE)</f>
        <v>МАКЕРОВА Марина Сергеевна</v>
      </c>
      <c r="D34" s="238" t="str">
        <f>VLOOKUP(B34,'пр.взвешивания'!B6:G85,3,FALSE)</f>
        <v>01.06.93 кмс</v>
      </c>
      <c r="E34" s="238" t="str">
        <f>VLOOKUP(B34,'пр.взвешивания'!B6:G85,4,FALSE)</f>
        <v>УрФО,Челябинская,Челябинск</v>
      </c>
      <c r="F34" s="240">
        <f>VLOOKUP(B34,'пр.взвешивания'!B6:G85,5,FALSE)</f>
        <v>0</v>
      </c>
      <c r="G34" s="238" t="str">
        <f>VLOOKUP(B34,'пр.взвешивания'!B6:G85,6,FALSE)</f>
        <v>Кадолин Новикова</v>
      </c>
    </row>
    <row r="35" spans="1:7" ht="12.75">
      <c r="A35" s="145"/>
      <c r="B35" s="239"/>
      <c r="C35" s="238"/>
      <c r="D35" s="238"/>
      <c r="E35" s="238"/>
      <c r="F35" s="240"/>
      <c r="G35" s="238"/>
    </row>
    <row r="36" spans="1:7" ht="12.75">
      <c r="A36" s="145" t="s">
        <v>132</v>
      </c>
      <c r="B36" s="239">
        <v>16</v>
      </c>
      <c r="C36" s="238" t="str">
        <f>VLOOKUP(B36,'пр.взвешивания'!B6:G41,2,FALSE)</f>
        <v>СЕХНИАШВИЛИ Этери Шотаевна</v>
      </c>
      <c r="D36" s="238" t="str">
        <f>VLOOKUP(B36,'пр.взвешивания'!B6:G87,3,FALSE)</f>
        <v>19.10.91 мс</v>
      </c>
      <c r="E36" s="238" t="str">
        <f>VLOOKUP(B36,'пр.взвешивания'!B6:G87,4,FALSE)</f>
        <v>ЮФО,Краснодарский,ФКС</v>
      </c>
      <c r="F36" s="240">
        <f>VLOOKUP(B36,'пр.взвешивания'!B6:G87,5,FALSE)</f>
        <v>0</v>
      </c>
      <c r="G36" s="238" t="str">
        <f>VLOOKUP(B36,'пр.взвешивания'!B6:G87,6,FALSE)</f>
        <v>Хайбулаев ГА</v>
      </c>
    </row>
    <row r="37" spans="1:7" ht="12.75">
      <c r="A37" s="145"/>
      <c r="B37" s="239"/>
      <c r="C37" s="238"/>
      <c r="D37" s="238"/>
      <c r="E37" s="238"/>
      <c r="F37" s="240"/>
      <c r="G37" s="238"/>
    </row>
    <row r="40" ht="12.75">
      <c r="A40" s="102"/>
    </row>
    <row r="41" spans="1:7" ht="15.75">
      <c r="A41" s="82" t="str">
        <f>HYPERLINK('[2]реквизиты'!$A$6)</f>
        <v>Гл. судья, судья МК</v>
      </c>
      <c r="B41" s="83"/>
      <c r="C41" s="83"/>
      <c r="D41" s="13"/>
      <c r="E41" s="84"/>
      <c r="F41" s="84"/>
      <c r="G41" s="85" t="str">
        <f>HYPERLINK('[2]реквизиты'!$G$6)</f>
        <v>Шоя Ю.А</v>
      </c>
    </row>
    <row r="42" spans="1:7" ht="15.75">
      <c r="A42" s="83"/>
      <c r="B42" s="83"/>
      <c r="C42" s="83"/>
      <c r="D42" s="14"/>
      <c r="E42" s="86"/>
      <c r="F42" s="86"/>
      <c r="G42" s="12" t="str">
        <f>HYPERLINK('[2]реквизиты'!$G$7)</f>
        <v>/Астрахань/</v>
      </c>
    </row>
    <row r="43" spans="1:7" ht="12.75">
      <c r="A43" s="90"/>
      <c r="B43" s="90"/>
      <c r="C43" s="90"/>
      <c r="D43" s="88"/>
      <c r="E43" s="88"/>
      <c r="F43" s="88"/>
      <c r="G43" s="13"/>
    </row>
    <row r="44" spans="1:7" ht="15.75">
      <c r="A44" s="82" t="str">
        <f>'[3]реквизиты'!$A$8</f>
        <v>Гл. секретарь, судья РК</v>
      </c>
      <c r="B44" s="83"/>
      <c r="C44" s="83"/>
      <c r="D44" s="15"/>
      <c r="E44" s="89"/>
      <c r="F44" s="89"/>
      <c r="G44" s="85" t="str">
        <f>HYPERLINK('[2]реквизиты'!$G$8)</f>
        <v>Тимошин А.С.</v>
      </c>
    </row>
    <row r="45" spans="1:7" ht="12.75">
      <c r="A45" s="90"/>
      <c r="B45" s="90"/>
      <c r="C45" s="90"/>
      <c r="D45" s="13"/>
      <c r="E45" s="13"/>
      <c r="F45" s="13"/>
      <c r="G45" s="12" t="str">
        <f>HYPERLINK('[2]реквизиты'!$G$9)</f>
        <v>/Рыбинск/</v>
      </c>
    </row>
  </sheetData>
  <mergeCells count="124">
    <mergeCell ref="A1:G1"/>
    <mergeCell ref="A2:C2"/>
    <mergeCell ref="D2:G2"/>
    <mergeCell ref="A3:C3"/>
    <mergeCell ref="F3:G3"/>
    <mergeCell ref="A4:A5"/>
    <mergeCell ref="B4:B5"/>
    <mergeCell ref="C4:C5"/>
    <mergeCell ref="D4:D5"/>
    <mergeCell ref="E4:E5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A26:A27"/>
    <mergeCell ref="B26:B27"/>
    <mergeCell ref="C26:C27"/>
    <mergeCell ref="D26:D27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F32:F33"/>
    <mergeCell ref="G32:G33"/>
    <mergeCell ref="A36:A37"/>
    <mergeCell ref="B36:B37"/>
    <mergeCell ref="C36:C37"/>
    <mergeCell ref="D32:D33"/>
    <mergeCell ref="A34:A35"/>
    <mergeCell ref="B34:B35"/>
    <mergeCell ref="C34:C35"/>
    <mergeCell ref="D34:D35"/>
    <mergeCell ref="F34:F35"/>
    <mergeCell ref="G34:G35"/>
    <mergeCell ref="F36:F37"/>
    <mergeCell ref="G36:G37"/>
    <mergeCell ref="A32:A33"/>
    <mergeCell ref="E36:E37"/>
    <mergeCell ref="D36:D37"/>
    <mergeCell ref="E34:E35"/>
    <mergeCell ref="E32:E33"/>
    <mergeCell ref="B32:B33"/>
    <mergeCell ref="C32:C33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H104"/>
  <sheetViews>
    <sheetView workbookViewId="0" topLeftCell="A7">
      <selection activeCell="E20" sqref="E20:E21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30" customHeight="1">
      <c r="A1" s="252" t="str">
        <f>HYPERLINK('[2]реквизиты'!$A$2)</f>
        <v>Чемпионат России по самбо среди женщин (отбор на чемпионат мира)</v>
      </c>
      <c r="B1" s="253"/>
      <c r="C1" s="253"/>
      <c r="D1" s="253"/>
      <c r="E1" s="253"/>
      <c r="F1" s="253"/>
      <c r="G1" s="253"/>
    </row>
    <row r="2" spans="1:7" ht="20.25" customHeight="1">
      <c r="A2" s="249" t="str">
        <f>HYPERLINK('[2]реквизиты'!$A$3)</f>
        <v>18-23 июня 2013 год  г.Челябинск</v>
      </c>
      <c r="B2" s="249"/>
      <c r="C2" s="249"/>
      <c r="D2" s="249"/>
      <c r="E2" s="249"/>
      <c r="F2" s="249"/>
      <c r="G2" s="249"/>
    </row>
    <row r="3" spans="1:7" ht="20.25" customHeight="1">
      <c r="A3" s="112"/>
      <c r="B3" s="112"/>
      <c r="C3" s="112"/>
      <c r="D3" s="112"/>
      <c r="E3" s="112" t="s">
        <v>104</v>
      </c>
      <c r="F3" s="112"/>
      <c r="G3" s="112"/>
    </row>
    <row r="4" spans="1:7" ht="12.75">
      <c r="A4" s="135" t="s">
        <v>20</v>
      </c>
      <c r="B4" s="135" t="s">
        <v>0</v>
      </c>
      <c r="C4" s="135" t="s">
        <v>1</v>
      </c>
      <c r="D4" s="135" t="s">
        <v>21</v>
      </c>
      <c r="E4" s="135" t="s">
        <v>22</v>
      </c>
      <c r="F4" s="135" t="s">
        <v>23</v>
      </c>
      <c r="G4" s="135" t="s">
        <v>24</v>
      </c>
    </row>
    <row r="5" spans="1:7" ht="12.75">
      <c r="A5" s="136"/>
      <c r="B5" s="136"/>
      <c r="C5" s="136"/>
      <c r="D5" s="136"/>
      <c r="E5" s="136"/>
      <c r="F5" s="136"/>
      <c r="G5" s="136"/>
    </row>
    <row r="6" spans="1:7" ht="12.75" customHeight="1">
      <c r="A6" s="254">
        <v>1</v>
      </c>
      <c r="B6" s="255">
        <v>1</v>
      </c>
      <c r="C6" s="257" t="s">
        <v>42</v>
      </c>
      <c r="D6" s="134" t="s">
        <v>43</v>
      </c>
      <c r="E6" s="258" t="s">
        <v>44</v>
      </c>
      <c r="F6" s="137" t="s">
        <v>45</v>
      </c>
      <c r="G6" s="223" t="s">
        <v>46</v>
      </c>
    </row>
    <row r="7" spans="1:7" ht="12.75">
      <c r="A7" s="254"/>
      <c r="B7" s="256"/>
      <c r="C7" s="257"/>
      <c r="D7" s="134"/>
      <c r="E7" s="258"/>
      <c r="F7" s="137"/>
      <c r="G7" s="223"/>
    </row>
    <row r="8" spans="1:7" ht="12.75" customHeight="1">
      <c r="A8" s="254">
        <v>2</v>
      </c>
      <c r="B8" s="255">
        <v>2</v>
      </c>
      <c r="C8" s="257" t="s">
        <v>47</v>
      </c>
      <c r="D8" s="134" t="s">
        <v>48</v>
      </c>
      <c r="E8" s="134" t="s">
        <v>49</v>
      </c>
      <c r="F8" s="137"/>
      <c r="G8" s="223" t="s">
        <v>50</v>
      </c>
    </row>
    <row r="9" spans="1:7" ht="12.75">
      <c r="A9" s="254"/>
      <c r="B9" s="256"/>
      <c r="C9" s="257"/>
      <c r="D9" s="134"/>
      <c r="E9" s="134"/>
      <c r="F9" s="137"/>
      <c r="G9" s="223"/>
    </row>
    <row r="10" spans="1:7" ht="12.75" customHeight="1">
      <c r="A10" s="254">
        <v>3</v>
      </c>
      <c r="B10" s="255">
        <v>3</v>
      </c>
      <c r="C10" s="257" t="s">
        <v>51</v>
      </c>
      <c r="D10" s="134" t="s">
        <v>52</v>
      </c>
      <c r="E10" s="258" t="s">
        <v>53</v>
      </c>
      <c r="F10" s="137"/>
      <c r="G10" s="223" t="s">
        <v>54</v>
      </c>
    </row>
    <row r="11" spans="1:7" ht="12.75">
      <c r="A11" s="254"/>
      <c r="B11" s="256"/>
      <c r="C11" s="257"/>
      <c r="D11" s="134"/>
      <c r="E11" s="258"/>
      <c r="F11" s="137"/>
      <c r="G11" s="223"/>
    </row>
    <row r="12" spans="1:7" ht="12.75" customHeight="1">
      <c r="A12" s="254">
        <v>4</v>
      </c>
      <c r="B12" s="256">
        <v>4</v>
      </c>
      <c r="C12" s="257" t="s">
        <v>55</v>
      </c>
      <c r="D12" s="134" t="s">
        <v>56</v>
      </c>
      <c r="E12" s="134" t="s">
        <v>57</v>
      </c>
      <c r="F12" s="137"/>
      <c r="G12" s="223" t="s">
        <v>58</v>
      </c>
    </row>
    <row r="13" spans="1:7" ht="12.75">
      <c r="A13" s="254"/>
      <c r="B13" s="256"/>
      <c r="C13" s="257"/>
      <c r="D13" s="134"/>
      <c r="E13" s="134"/>
      <c r="F13" s="137"/>
      <c r="G13" s="223"/>
    </row>
    <row r="14" spans="1:7" ht="12.75" customHeight="1">
      <c r="A14" s="254">
        <v>5</v>
      </c>
      <c r="B14" s="255">
        <v>5</v>
      </c>
      <c r="C14" s="257" t="s">
        <v>59</v>
      </c>
      <c r="D14" s="134" t="s">
        <v>60</v>
      </c>
      <c r="E14" s="134" t="s">
        <v>61</v>
      </c>
      <c r="F14" s="137"/>
      <c r="G14" s="223" t="s">
        <v>62</v>
      </c>
    </row>
    <row r="15" spans="1:7" ht="12.75">
      <c r="A15" s="254"/>
      <c r="B15" s="256"/>
      <c r="C15" s="257"/>
      <c r="D15" s="134"/>
      <c r="E15" s="134"/>
      <c r="F15" s="137"/>
      <c r="G15" s="223"/>
    </row>
    <row r="16" spans="1:7" ht="12.75" customHeight="1">
      <c r="A16" s="254">
        <v>6</v>
      </c>
      <c r="B16" s="255">
        <v>6</v>
      </c>
      <c r="C16" s="257" t="s">
        <v>63</v>
      </c>
      <c r="D16" s="134" t="s">
        <v>64</v>
      </c>
      <c r="E16" s="134" t="s">
        <v>65</v>
      </c>
      <c r="F16" s="137"/>
      <c r="G16" s="223" t="s">
        <v>66</v>
      </c>
    </row>
    <row r="17" spans="1:7" ht="12.75">
      <c r="A17" s="254"/>
      <c r="B17" s="256"/>
      <c r="C17" s="257"/>
      <c r="D17" s="134"/>
      <c r="E17" s="134"/>
      <c r="F17" s="137"/>
      <c r="G17" s="223"/>
    </row>
    <row r="18" spans="1:7" ht="12.75" customHeight="1">
      <c r="A18" s="254">
        <v>7</v>
      </c>
      <c r="B18" s="255">
        <v>7</v>
      </c>
      <c r="C18" s="257" t="s">
        <v>67</v>
      </c>
      <c r="D18" s="134" t="s">
        <v>68</v>
      </c>
      <c r="E18" s="134" t="s">
        <v>136</v>
      </c>
      <c r="F18" s="137"/>
      <c r="G18" s="223" t="s">
        <v>135</v>
      </c>
    </row>
    <row r="19" spans="1:7" ht="12.75">
      <c r="A19" s="254"/>
      <c r="B19" s="256"/>
      <c r="C19" s="257"/>
      <c r="D19" s="134"/>
      <c r="E19" s="134"/>
      <c r="F19" s="137"/>
      <c r="G19" s="223"/>
    </row>
    <row r="20" spans="1:7" ht="12.75" customHeight="1">
      <c r="A20" s="254">
        <v>8</v>
      </c>
      <c r="B20" s="256">
        <v>8</v>
      </c>
      <c r="C20" s="257" t="s">
        <v>70</v>
      </c>
      <c r="D20" s="134" t="s">
        <v>71</v>
      </c>
      <c r="E20" s="134" t="s">
        <v>134</v>
      </c>
      <c r="F20" s="137"/>
      <c r="G20" s="223" t="s">
        <v>72</v>
      </c>
    </row>
    <row r="21" spans="1:7" ht="12.75">
      <c r="A21" s="254"/>
      <c r="B21" s="256"/>
      <c r="C21" s="257"/>
      <c r="D21" s="134"/>
      <c r="E21" s="134"/>
      <c r="F21" s="137"/>
      <c r="G21" s="223"/>
    </row>
    <row r="22" spans="1:7" ht="12.75" customHeight="1">
      <c r="A22" s="254">
        <v>9</v>
      </c>
      <c r="B22" s="255">
        <v>9</v>
      </c>
      <c r="C22" s="257" t="s">
        <v>73</v>
      </c>
      <c r="D22" s="134" t="s">
        <v>74</v>
      </c>
      <c r="E22" s="134" t="s">
        <v>69</v>
      </c>
      <c r="F22" s="137"/>
      <c r="G22" s="223" t="s">
        <v>75</v>
      </c>
    </row>
    <row r="23" spans="1:7" ht="12.75">
      <c r="A23" s="254"/>
      <c r="B23" s="256"/>
      <c r="C23" s="257"/>
      <c r="D23" s="134"/>
      <c r="E23" s="134"/>
      <c r="F23" s="137"/>
      <c r="G23" s="223"/>
    </row>
    <row r="24" spans="1:7" ht="12.75" customHeight="1">
      <c r="A24" s="254">
        <v>10</v>
      </c>
      <c r="B24" s="255">
        <v>10</v>
      </c>
      <c r="C24" s="257" t="s">
        <v>76</v>
      </c>
      <c r="D24" s="134" t="s">
        <v>77</v>
      </c>
      <c r="E24" s="258" t="s">
        <v>78</v>
      </c>
      <c r="F24" s="137"/>
      <c r="G24" s="223" t="s">
        <v>79</v>
      </c>
    </row>
    <row r="25" spans="1:7" ht="12.75">
      <c r="A25" s="254"/>
      <c r="B25" s="256"/>
      <c r="C25" s="257"/>
      <c r="D25" s="134"/>
      <c r="E25" s="258"/>
      <c r="F25" s="137"/>
      <c r="G25" s="223"/>
    </row>
    <row r="26" spans="1:7" ht="12.75" customHeight="1">
      <c r="A26" s="254">
        <v>11</v>
      </c>
      <c r="B26" s="255">
        <v>11</v>
      </c>
      <c r="C26" s="257" t="s">
        <v>80</v>
      </c>
      <c r="D26" s="134" t="s">
        <v>81</v>
      </c>
      <c r="E26" s="258" t="s">
        <v>82</v>
      </c>
      <c r="F26" s="137"/>
      <c r="G26" s="223" t="s">
        <v>83</v>
      </c>
    </row>
    <row r="27" spans="1:7" ht="12.75">
      <c r="A27" s="254"/>
      <c r="B27" s="256"/>
      <c r="C27" s="257"/>
      <c r="D27" s="134"/>
      <c r="E27" s="258"/>
      <c r="F27" s="137"/>
      <c r="G27" s="223"/>
    </row>
    <row r="28" spans="1:7" ht="12.75" customHeight="1">
      <c r="A28" s="254">
        <v>12</v>
      </c>
      <c r="B28" s="255">
        <v>12</v>
      </c>
      <c r="C28" s="257" t="s">
        <v>84</v>
      </c>
      <c r="D28" s="134" t="s">
        <v>85</v>
      </c>
      <c r="E28" s="134" t="s">
        <v>86</v>
      </c>
      <c r="F28" s="137"/>
      <c r="G28" s="223" t="s">
        <v>87</v>
      </c>
    </row>
    <row r="29" spans="1:7" ht="12.75">
      <c r="A29" s="254"/>
      <c r="B29" s="256"/>
      <c r="C29" s="257"/>
      <c r="D29" s="134"/>
      <c r="E29" s="134"/>
      <c r="F29" s="137"/>
      <c r="G29" s="223"/>
    </row>
    <row r="30" spans="1:8" ht="12.75" customHeight="1">
      <c r="A30" s="254">
        <v>13</v>
      </c>
      <c r="B30" s="255">
        <v>13</v>
      </c>
      <c r="C30" s="257" t="s">
        <v>88</v>
      </c>
      <c r="D30" s="134" t="s">
        <v>89</v>
      </c>
      <c r="E30" s="258" t="s">
        <v>90</v>
      </c>
      <c r="F30" s="137" t="s">
        <v>91</v>
      </c>
      <c r="G30" s="223" t="s">
        <v>92</v>
      </c>
      <c r="H30" s="2"/>
    </row>
    <row r="31" spans="1:8" ht="12.75">
      <c r="A31" s="254"/>
      <c r="B31" s="256"/>
      <c r="C31" s="257"/>
      <c r="D31" s="134"/>
      <c r="E31" s="258"/>
      <c r="F31" s="137"/>
      <c r="G31" s="223"/>
      <c r="H31" s="2"/>
    </row>
    <row r="32" spans="1:8" ht="12.75" customHeight="1">
      <c r="A32" s="254">
        <v>14</v>
      </c>
      <c r="B32" s="255">
        <v>14</v>
      </c>
      <c r="C32" s="257" t="s">
        <v>93</v>
      </c>
      <c r="D32" s="134" t="s">
        <v>48</v>
      </c>
      <c r="E32" s="134" t="s">
        <v>49</v>
      </c>
      <c r="F32" s="137" t="s">
        <v>94</v>
      </c>
      <c r="G32" s="223" t="s">
        <v>50</v>
      </c>
      <c r="H32" s="2"/>
    </row>
    <row r="33" spans="1:8" ht="12.75">
      <c r="A33" s="254"/>
      <c r="B33" s="256"/>
      <c r="C33" s="257"/>
      <c r="D33" s="134"/>
      <c r="E33" s="134"/>
      <c r="F33" s="137"/>
      <c r="G33" s="223"/>
      <c r="H33" s="2"/>
    </row>
    <row r="34" spans="1:8" ht="12.75" customHeight="1">
      <c r="A34" s="254">
        <v>15</v>
      </c>
      <c r="B34" s="255">
        <v>15</v>
      </c>
      <c r="C34" s="257" t="s">
        <v>95</v>
      </c>
      <c r="D34" s="134" t="s">
        <v>96</v>
      </c>
      <c r="E34" s="134" t="s">
        <v>97</v>
      </c>
      <c r="F34" s="137" t="s">
        <v>98</v>
      </c>
      <c r="G34" s="223" t="s">
        <v>99</v>
      </c>
      <c r="H34" s="2"/>
    </row>
    <row r="35" spans="1:8" ht="12.75">
      <c r="A35" s="254"/>
      <c r="B35" s="256"/>
      <c r="C35" s="257"/>
      <c r="D35" s="134"/>
      <c r="E35" s="134"/>
      <c r="F35" s="137"/>
      <c r="G35" s="223"/>
      <c r="H35" s="2"/>
    </row>
    <row r="36" spans="1:8" ht="12.75">
      <c r="A36" s="254">
        <v>16</v>
      </c>
      <c r="B36" s="255">
        <v>16</v>
      </c>
      <c r="C36" s="257" t="s">
        <v>100</v>
      </c>
      <c r="D36" s="134" t="s">
        <v>101</v>
      </c>
      <c r="E36" s="258" t="s">
        <v>102</v>
      </c>
      <c r="F36" s="137"/>
      <c r="G36" s="223" t="s">
        <v>103</v>
      </c>
      <c r="H36" s="2"/>
    </row>
    <row r="37" spans="1:8" ht="12.75">
      <c r="A37" s="254"/>
      <c r="B37" s="256"/>
      <c r="C37" s="257"/>
      <c r="D37" s="134"/>
      <c r="E37" s="258"/>
      <c r="F37" s="137"/>
      <c r="G37" s="223"/>
      <c r="H37" s="2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spans="1:8" ht="12.75">
      <c r="A46" s="250"/>
      <c r="B46" s="250"/>
      <c r="C46" s="250"/>
      <c r="D46" s="250"/>
      <c r="E46" s="250"/>
      <c r="F46" s="250"/>
      <c r="G46" s="250"/>
      <c r="H46" s="2"/>
    </row>
    <row r="47" spans="1:8" ht="12.75">
      <c r="A47" s="250"/>
      <c r="B47" s="250"/>
      <c r="C47" s="250"/>
      <c r="D47" s="250"/>
      <c r="E47" s="250"/>
      <c r="F47" s="250"/>
      <c r="G47" s="250"/>
      <c r="H47" s="2"/>
    </row>
    <row r="48" spans="1:8" ht="12.75">
      <c r="A48" s="250"/>
      <c r="B48" s="250"/>
      <c r="C48" s="250"/>
      <c r="D48" s="250"/>
      <c r="E48" s="250"/>
      <c r="F48" s="250"/>
      <c r="G48" s="251"/>
      <c r="H48" s="2"/>
    </row>
    <row r="49" spans="1:8" ht="12.75">
      <c r="A49" s="250"/>
      <c r="B49" s="250"/>
      <c r="C49" s="250"/>
      <c r="D49" s="250"/>
      <c r="E49" s="250"/>
      <c r="F49" s="250"/>
      <c r="G49" s="251"/>
      <c r="H49" s="2"/>
    </row>
    <row r="50" spans="1:8" ht="12.75">
      <c r="A50" s="250"/>
      <c r="B50" s="250"/>
      <c r="C50" s="250"/>
      <c r="D50" s="250"/>
      <c r="E50" s="250"/>
      <c r="F50" s="250"/>
      <c r="G50" s="250"/>
      <c r="H50" s="2"/>
    </row>
    <row r="51" spans="1:8" ht="12.75">
      <c r="A51" s="250"/>
      <c r="B51" s="250"/>
      <c r="C51" s="250"/>
      <c r="D51" s="250"/>
      <c r="E51" s="250"/>
      <c r="F51" s="250"/>
      <c r="G51" s="250"/>
      <c r="H51" s="2"/>
    </row>
    <row r="52" spans="1:8" ht="12.75">
      <c r="A52" s="250"/>
      <c r="B52" s="250"/>
      <c r="C52" s="250"/>
      <c r="D52" s="250"/>
      <c r="E52" s="250"/>
      <c r="F52" s="250"/>
      <c r="G52" s="251"/>
      <c r="H52" s="2"/>
    </row>
    <row r="53" spans="1:8" ht="12.75">
      <c r="A53" s="250"/>
      <c r="B53" s="250"/>
      <c r="C53" s="250"/>
      <c r="D53" s="250"/>
      <c r="E53" s="250"/>
      <c r="F53" s="250"/>
      <c r="G53" s="251"/>
      <c r="H53" s="2"/>
    </row>
    <row r="54" spans="1:8" ht="12.75">
      <c r="A54" s="250"/>
      <c r="B54" s="250"/>
      <c r="C54" s="250"/>
      <c r="D54" s="250"/>
      <c r="E54" s="250"/>
      <c r="F54" s="250"/>
      <c r="G54" s="250"/>
      <c r="H54" s="2"/>
    </row>
    <row r="55" spans="1:8" ht="12.75">
      <c r="A55" s="250"/>
      <c r="B55" s="250"/>
      <c r="C55" s="250"/>
      <c r="D55" s="250"/>
      <c r="E55" s="250"/>
      <c r="F55" s="250"/>
      <c r="G55" s="250"/>
      <c r="H55" s="2"/>
    </row>
    <row r="56" spans="1:8" ht="12.75">
      <c r="A56" s="250"/>
      <c r="B56" s="250"/>
      <c r="C56" s="250"/>
      <c r="D56" s="250"/>
      <c r="E56" s="250"/>
      <c r="F56" s="250"/>
      <c r="G56" s="251"/>
      <c r="H56" s="2"/>
    </row>
    <row r="57" spans="1:8" ht="12.75">
      <c r="A57" s="250"/>
      <c r="B57" s="250"/>
      <c r="C57" s="250"/>
      <c r="D57" s="250"/>
      <c r="E57" s="250"/>
      <c r="F57" s="250"/>
      <c r="G57" s="251"/>
      <c r="H57" s="2"/>
    </row>
    <row r="58" spans="1:8" ht="12.75">
      <c r="A58" s="250"/>
      <c r="B58" s="250"/>
      <c r="C58" s="250"/>
      <c r="D58" s="250"/>
      <c r="E58" s="250"/>
      <c r="F58" s="250"/>
      <c r="G58" s="250"/>
      <c r="H58" s="2"/>
    </row>
    <row r="59" spans="1:8" ht="12.75">
      <c r="A59" s="250"/>
      <c r="B59" s="250"/>
      <c r="C59" s="250"/>
      <c r="D59" s="250"/>
      <c r="E59" s="250"/>
      <c r="F59" s="250"/>
      <c r="G59" s="250"/>
      <c r="H59" s="2"/>
    </row>
    <row r="60" spans="1:8" ht="12.75">
      <c r="A60" s="250"/>
      <c r="B60" s="250"/>
      <c r="C60" s="250"/>
      <c r="D60" s="250"/>
      <c r="E60" s="250"/>
      <c r="F60" s="250"/>
      <c r="G60" s="251"/>
      <c r="H60" s="2"/>
    </row>
    <row r="61" spans="1:8" ht="12.75">
      <c r="A61" s="250"/>
      <c r="B61" s="250"/>
      <c r="C61" s="250"/>
      <c r="D61" s="250"/>
      <c r="E61" s="250"/>
      <c r="F61" s="250"/>
      <c r="G61" s="251"/>
      <c r="H61" s="2"/>
    </row>
    <row r="62" spans="1:8" ht="12.75">
      <c r="A62" s="250"/>
      <c r="B62" s="250"/>
      <c r="C62" s="250"/>
      <c r="D62" s="250"/>
      <c r="E62" s="250"/>
      <c r="F62" s="250"/>
      <c r="G62" s="250"/>
      <c r="H62" s="2"/>
    </row>
    <row r="63" spans="1:8" ht="12.75">
      <c r="A63" s="250"/>
      <c r="B63" s="250"/>
      <c r="C63" s="250"/>
      <c r="D63" s="250"/>
      <c r="E63" s="250"/>
      <c r="F63" s="250"/>
      <c r="G63" s="250"/>
      <c r="H63" s="2"/>
    </row>
    <row r="64" spans="1:8" ht="12.75">
      <c r="A64" s="250"/>
      <c r="B64" s="250"/>
      <c r="C64" s="250"/>
      <c r="D64" s="250"/>
      <c r="E64" s="250"/>
      <c r="F64" s="250"/>
      <c r="G64" s="251"/>
      <c r="H64" s="2"/>
    </row>
    <row r="65" spans="1:8" ht="12.75">
      <c r="A65" s="250"/>
      <c r="B65" s="250"/>
      <c r="C65" s="250"/>
      <c r="D65" s="250"/>
      <c r="E65" s="250"/>
      <c r="F65" s="250"/>
      <c r="G65" s="251"/>
      <c r="H65" s="2"/>
    </row>
    <row r="66" spans="1:8" ht="12.75">
      <c r="A66" s="250"/>
      <c r="B66" s="250"/>
      <c r="C66" s="250"/>
      <c r="D66" s="250"/>
      <c r="E66" s="250"/>
      <c r="F66" s="250"/>
      <c r="G66" s="250"/>
      <c r="H66" s="2"/>
    </row>
    <row r="67" spans="1:8" ht="12.75">
      <c r="A67" s="250"/>
      <c r="B67" s="250"/>
      <c r="C67" s="250"/>
      <c r="D67" s="250"/>
      <c r="E67" s="250"/>
      <c r="F67" s="250"/>
      <c r="G67" s="250"/>
      <c r="H67" s="2"/>
    </row>
    <row r="68" spans="1:8" ht="12.75">
      <c r="A68" s="250"/>
      <c r="B68" s="250"/>
      <c r="C68" s="250"/>
      <c r="D68" s="250"/>
      <c r="E68" s="250"/>
      <c r="F68" s="250"/>
      <c r="G68" s="251"/>
      <c r="H68" s="2"/>
    </row>
    <row r="69" spans="1:8" ht="12.75">
      <c r="A69" s="250"/>
      <c r="B69" s="250"/>
      <c r="C69" s="250"/>
      <c r="D69" s="250"/>
      <c r="E69" s="250"/>
      <c r="F69" s="250"/>
      <c r="G69" s="251"/>
      <c r="H69" s="2"/>
    </row>
    <row r="70" spans="1:8" ht="12.75">
      <c r="A70" s="250"/>
      <c r="B70" s="250"/>
      <c r="C70" s="250"/>
      <c r="D70" s="250"/>
      <c r="E70" s="250"/>
      <c r="F70" s="250"/>
      <c r="G70" s="250"/>
      <c r="H70" s="2"/>
    </row>
    <row r="71" spans="1:8" ht="12.75">
      <c r="A71" s="250"/>
      <c r="B71" s="250"/>
      <c r="C71" s="250"/>
      <c r="D71" s="250"/>
      <c r="E71" s="250"/>
      <c r="F71" s="250"/>
      <c r="G71" s="250"/>
      <c r="H71" s="2"/>
    </row>
    <row r="72" spans="1:8" ht="12.75">
      <c r="A72" s="250"/>
      <c r="B72" s="250"/>
      <c r="C72" s="250"/>
      <c r="D72" s="250"/>
      <c r="E72" s="250"/>
      <c r="F72" s="250"/>
      <c r="G72" s="251"/>
      <c r="H72" s="2"/>
    </row>
    <row r="73" spans="1:8" ht="12.75">
      <c r="A73" s="250"/>
      <c r="B73" s="250"/>
      <c r="C73" s="250"/>
      <c r="D73" s="250"/>
      <c r="E73" s="250"/>
      <c r="F73" s="250"/>
      <c r="G73" s="251"/>
      <c r="H73" s="2"/>
    </row>
    <row r="74" spans="1:8" ht="12.75">
      <c r="A74" s="250"/>
      <c r="B74" s="250"/>
      <c r="C74" s="250"/>
      <c r="D74" s="250"/>
      <c r="E74" s="250"/>
      <c r="F74" s="250"/>
      <c r="G74" s="250"/>
      <c r="H74" s="2"/>
    </row>
    <row r="75" spans="1:8" ht="12.75">
      <c r="A75" s="250"/>
      <c r="B75" s="250"/>
      <c r="C75" s="250"/>
      <c r="D75" s="250"/>
      <c r="E75" s="250"/>
      <c r="F75" s="250"/>
      <c r="G75" s="250"/>
      <c r="H75" s="2"/>
    </row>
    <row r="76" spans="1:8" ht="12.75">
      <c r="A76" s="250"/>
      <c r="B76" s="250"/>
      <c r="C76" s="250"/>
      <c r="D76" s="250"/>
      <c r="E76" s="250"/>
      <c r="F76" s="250"/>
      <c r="G76" s="251"/>
      <c r="H76" s="2"/>
    </row>
    <row r="77" spans="1:8" ht="12.75">
      <c r="A77" s="250"/>
      <c r="B77" s="250"/>
      <c r="C77" s="250"/>
      <c r="D77" s="250"/>
      <c r="E77" s="250"/>
      <c r="F77" s="250"/>
      <c r="G77" s="251"/>
      <c r="H77" s="2"/>
    </row>
    <row r="78" spans="1:8" ht="12.75">
      <c r="A78" s="250"/>
      <c r="B78" s="250"/>
      <c r="C78" s="250"/>
      <c r="D78" s="250"/>
      <c r="E78" s="250"/>
      <c r="F78" s="250"/>
      <c r="G78" s="250"/>
      <c r="H78" s="2"/>
    </row>
    <row r="79" spans="1:8" ht="12.75">
      <c r="A79" s="250"/>
      <c r="B79" s="250"/>
      <c r="C79" s="250"/>
      <c r="D79" s="250"/>
      <c r="E79" s="250"/>
      <c r="F79" s="250"/>
      <c r="G79" s="250"/>
      <c r="H79" s="2"/>
    </row>
    <row r="80" spans="1:8" ht="12.75">
      <c r="A80" s="250"/>
      <c r="B80" s="250"/>
      <c r="C80" s="250"/>
      <c r="D80" s="250"/>
      <c r="E80" s="250"/>
      <c r="F80" s="250"/>
      <c r="G80" s="251"/>
      <c r="H80" s="2"/>
    </row>
    <row r="81" spans="1:8" ht="12.75">
      <c r="A81" s="250"/>
      <c r="B81" s="250"/>
      <c r="C81" s="250"/>
      <c r="D81" s="250"/>
      <c r="E81" s="250"/>
      <c r="F81" s="250"/>
      <c r="G81" s="251"/>
      <c r="H81" s="2"/>
    </row>
    <row r="82" spans="1:8" ht="12.75">
      <c r="A82" s="250"/>
      <c r="B82" s="250"/>
      <c r="C82" s="250"/>
      <c r="D82" s="250"/>
      <c r="E82" s="250"/>
      <c r="F82" s="250"/>
      <c r="G82" s="250"/>
      <c r="H82" s="2"/>
    </row>
    <row r="83" spans="1:8" ht="12.75">
      <c r="A83" s="250"/>
      <c r="B83" s="250"/>
      <c r="C83" s="250"/>
      <c r="D83" s="250"/>
      <c r="E83" s="250"/>
      <c r="F83" s="250"/>
      <c r="G83" s="250"/>
      <c r="H83" s="2"/>
    </row>
    <row r="84" spans="1:8" ht="12.75">
      <c r="A84" s="250"/>
      <c r="B84" s="250"/>
      <c r="C84" s="250"/>
      <c r="D84" s="250"/>
      <c r="E84" s="250"/>
      <c r="F84" s="250"/>
      <c r="G84" s="251"/>
      <c r="H84" s="2"/>
    </row>
    <row r="85" spans="1:8" ht="12.75">
      <c r="A85" s="250"/>
      <c r="B85" s="250"/>
      <c r="C85" s="250"/>
      <c r="D85" s="250"/>
      <c r="E85" s="250"/>
      <c r="F85" s="250"/>
      <c r="G85" s="251"/>
      <c r="H85" s="2"/>
    </row>
    <row r="86" spans="1:8" ht="12.75">
      <c r="A86" s="250"/>
      <c r="B86" s="250"/>
      <c r="C86" s="250"/>
      <c r="D86" s="250"/>
      <c r="E86" s="250"/>
      <c r="F86" s="250"/>
      <c r="G86" s="250"/>
      <c r="H86" s="2"/>
    </row>
    <row r="87" spans="1:8" ht="12.75">
      <c r="A87" s="250"/>
      <c r="B87" s="250"/>
      <c r="C87" s="250"/>
      <c r="D87" s="250"/>
      <c r="E87" s="250"/>
      <c r="F87" s="250"/>
      <c r="G87" s="250"/>
      <c r="H87" s="2"/>
    </row>
    <row r="88" spans="1:8" ht="12.75">
      <c r="A88" s="250"/>
      <c r="B88" s="250"/>
      <c r="C88" s="250"/>
      <c r="D88" s="250"/>
      <c r="E88" s="250"/>
      <c r="F88" s="250"/>
      <c r="G88" s="251"/>
      <c r="H88" s="2"/>
    </row>
    <row r="89" spans="1:8" ht="12.75">
      <c r="A89" s="250"/>
      <c r="B89" s="250"/>
      <c r="C89" s="250"/>
      <c r="D89" s="250"/>
      <c r="E89" s="250"/>
      <c r="F89" s="250"/>
      <c r="G89" s="251"/>
      <c r="H89" s="2"/>
    </row>
    <row r="90" spans="1:8" ht="12.75">
      <c r="A90" s="250"/>
      <c r="B90" s="250"/>
      <c r="C90" s="250"/>
      <c r="D90" s="250"/>
      <c r="E90" s="250"/>
      <c r="F90" s="250"/>
      <c r="G90" s="250"/>
      <c r="H90" s="2"/>
    </row>
    <row r="91" spans="1:8" ht="12.75">
      <c r="A91" s="250"/>
      <c r="B91" s="250"/>
      <c r="C91" s="250"/>
      <c r="D91" s="250"/>
      <c r="E91" s="250"/>
      <c r="F91" s="250"/>
      <c r="G91" s="250"/>
      <c r="H91" s="2"/>
    </row>
    <row r="92" spans="1:8" ht="12.75">
      <c r="A92" s="250"/>
      <c r="B92" s="250"/>
      <c r="C92" s="250"/>
      <c r="D92" s="250"/>
      <c r="E92" s="250"/>
      <c r="F92" s="250"/>
      <c r="G92" s="251"/>
      <c r="H92" s="2"/>
    </row>
    <row r="93" spans="1:8" ht="12.75">
      <c r="A93" s="250"/>
      <c r="B93" s="250"/>
      <c r="C93" s="250"/>
      <c r="D93" s="250"/>
      <c r="E93" s="250"/>
      <c r="F93" s="250"/>
      <c r="G93" s="251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  <row r="103" spans="1:8" ht="12.75">
      <c r="A103" s="2"/>
      <c r="B103" s="2"/>
      <c r="C103" s="2"/>
      <c r="D103" s="2"/>
      <c r="E103" s="2"/>
      <c r="F103" s="2"/>
      <c r="G103" s="2"/>
      <c r="H103" s="2"/>
    </row>
    <row r="104" spans="1:8" ht="12.75">
      <c r="A104" s="2"/>
      <c r="B104" s="2"/>
      <c r="C104" s="2"/>
      <c r="D104" s="2"/>
      <c r="E104" s="2"/>
      <c r="F104" s="2"/>
      <c r="G104" s="2"/>
      <c r="H104" s="2"/>
    </row>
  </sheetData>
  <mergeCells count="289">
    <mergeCell ref="G36:G37"/>
    <mergeCell ref="A36:A37"/>
    <mergeCell ref="B36:B37"/>
    <mergeCell ref="C36:C37"/>
    <mergeCell ref="D36:D37"/>
    <mergeCell ref="E36:E37"/>
    <mergeCell ref="A4:A5"/>
    <mergeCell ref="B4:B5"/>
    <mergeCell ref="C4:C5"/>
    <mergeCell ref="D4:D5"/>
    <mergeCell ref="E4:E5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A26:A27"/>
    <mergeCell ref="B26:B27"/>
    <mergeCell ref="C26:C27"/>
    <mergeCell ref="D26:D27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32:A33"/>
    <mergeCell ref="B32:B33"/>
    <mergeCell ref="C32:C33"/>
    <mergeCell ref="D32:D33"/>
    <mergeCell ref="A34:A35"/>
    <mergeCell ref="B34:B35"/>
    <mergeCell ref="C34:C35"/>
    <mergeCell ref="D34:D35"/>
    <mergeCell ref="E46:E47"/>
    <mergeCell ref="F46:F47"/>
    <mergeCell ref="G46:G47"/>
    <mergeCell ref="E32:E33"/>
    <mergeCell ref="F32:F33"/>
    <mergeCell ref="G32:G33"/>
    <mergeCell ref="E34:E35"/>
    <mergeCell ref="F34:F35"/>
    <mergeCell ref="G34:G35"/>
    <mergeCell ref="F36:F37"/>
    <mergeCell ref="A46:A47"/>
    <mergeCell ref="B46:B47"/>
    <mergeCell ref="C46:C47"/>
    <mergeCell ref="D46:D47"/>
    <mergeCell ref="A48:A49"/>
    <mergeCell ref="B48:B49"/>
    <mergeCell ref="C48:C49"/>
    <mergeCell ref="D48:D49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62:A63"/>
    <mergeCell ref="B62:B63"/>
    <mergeCell ref="C62:C63"/>
    <mergeCell ref="D62:D63"/>
    <mergeCell ref="E62:E63"/>
    <mergeCell ref="F62:F63"/>
    <mergeCell ref="G62:G63"/>
    <mergeCell ref="A64:A65"/>
    <mergeCell ref="B64:B65"/>
    <mergeCell ref="C64:C65"/>
    <mergeCell ref="D64:D65"/>
    <mergeCell ref="E64:E65"/>
    <mergeCell ref="F64:F65"/>
    <mergeCell ref="G64:G65"/>
    <mergeCell ref="A66:A67"/>
    <mergeCell ref="B66:B67"/>
    <mergeCell ref="C66:C67"/>
    <mergeCell ref="D66:D67"/>
    <mergeCell ref="E66:E67"/>
    <mergeCell ref="F66:F67"/>
    <mergeCell ref="G66:G67"/>
    <mergeCell ref="A68:A69"/>
    <mergeCell ref="B68:B69"/>
    <mergeCell ref="C68:C69"/>
    <mergeCell ref="D68:D69"/>
    <mergeCell ref="E68:E69"/>
    <mergeCell ref="F68:F69"/>
    <mergeCell ref="G68:G69"/>
    <mergeCell ref="A70:A71"/>
    <mergeCell ref="B70:B71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4:A75"/>
    <mergeCell ref="B74:B75"/>
    <mergeCell ref="C74:C75"/>
    <mergeCell ref="D74:D75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8:A79"/>
    <mergeCell ref="B78:B79"/>
    <mergeCell ref="C78:C79"/>
    <mergeCell ref="D78:D79"/>
    <mergeCell ref="E78:E79"/>
    <mergeCell ref="F78:F79"/>
    <mergeCell ref="G78:G79"/>
    <mergeCell ref="G80:G81"/>
    <mergeCell ref="A82:A83"/>
    <mergeCell ref="B82:B83"/>
    <mergeCell ref="C82:C83"/>
    <mergeCell ref="D82:D83"/>
    <mergeCell ref="E82:E83"/>
    <mergeCell ref="F82:F83"/>
    <mergeCell ref="G82:G83"/>
    <mergeCell ref="A80:A81"/>
    <mergeCell ref="B80:B81"/>
    <mergeCell ref="F84:F85"/>
    <mergeCell ref="C84:C85"/>
    <mergeCell ref="E80:E81"/>
    <mergeCell ref="F80:F81"/>
    <mergeCell ref="C80:C81"/>
    <mergeCell ref="D80:D81"/>
    <mergeCell ref="D84:D85"/>
    <mergeCell ref="A84:A85"/>
    <mergeCell ref="B84:B85"/>
    <mergeCell ref="A86:A87"/>
    <mergeCell ref="B86:B87"/>
    <mergeCell ref="G84:G85"/>
    <mergeCell ref="B88:B89"/>
    <mergeCell ref="C88:C89"/>
    <mergeCell ref="D88:D89"/>
    <mergeCell ref="E84:E85"/>
    <mergeCell ref="E86:E87"/>
    <mergeCell ref="F86:F87"/>
    <mergeCell ref="G86:G87"/>
    <mergeCell ref="C86:C87"/>
    <mergeCell ref="D86:D87"/>
    <mergeCell ref="A1:G1"/>
    <mergeCell ref="A92:A93"/>
    <mergeCell ref="B92:B93"/>
    <mergeCell ref="C92:C93"/>
    <mergeCell ref="D92:D93"/>
    <mergeCell ref="E88:E89"/>
    <mergeCell ref="F88:F89"/>
    <mergeCell ref="G88:G89"/>
    <mergeCell ref="A90:A91"/>
    <mergeCell ref="B90:B91"/>
    <mergeCell ref="A2:G2"/>
    <mergeCell ref="E92:E93"/>
    <mergeCell ref="F92:F93"/>
    <mergeCell ref="G92:G93"/>
    <mergeCell ref="C90:C91"/>
    <mergeCell ref="D90:D91"/>
    <mergeCell ref="E90:E91"/>
    <mergeCell ref="F90:F91"/>
    <mergeCell ref="G90:G91"/>
    <mergeCell ref="A88:A8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vika</cp:lastModifiedBy>
  <cp:lastPrinted>2013-06-20T11:54:39Z</cp:lastPrinted>
  <dcterms:created xsi:type="dcterms:W3CDTF">1996-10-08T23:32:33Z</dcterms:created>
  <dcterms:modified xsi:type="dcterms:W3CDTF">2013-06-20T14:37:44Z</dcterms:modified>
  <cp:category/>
  <cp:version/>
  <cp:contentType/>
  <cp:contentStatus/>
</cp:coreProperties>
</file>