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пр. хода" sheetId="2" r:id="rId2"/>
    <sheet name="пр.взвешивания" sheetId="3" r:id="rId3"/>
  </sheets>
  <externalReferences>
    <externalReference r:id="rId6"/>
    <externalReference r:id="rId7"/>
    <externalReference r:id="rId8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<sst xmlns="http://schemas.openxmlformats.org/spreadsheetml/2006/main" count="192" uniqueCount="155">
  <si>
    <t>№ п/ж</t>
  </si>
  <si>
    <t>Ф.И.О.</t>
  </si>
  <si>
    <t>Д. р., разряд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</si>
  <si>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</si>
  <si>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</si>
  <si>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</si>
  <si>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</si>
  <si>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</si>
  <si>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</si>
  <si>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</si>
  <si>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</si>
  <si>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</si>
  <si>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№ п/п</t>
  </si>
  <si>
    <t>Дата рожд., разряд</t>
  </si>
  <si>
    <t>№ карточки</t>
  </si>
  <si>
    <t>Тренер</t>
  </si>
  <si>
    <t>ПОЛУФИНАЛ</t>
  </si>
  <si>
    <t>ФИНАЛ</t>
  </si>
  <si>
    <t>Занятое место</t>
  </si>
  <si>
    <t>ИТОГОВЫЙ ПРОТОКОЛ</t>
  </si>
  <si>
    <t xml:space="preserve">ПРОТОКОЛ ХОДА СОРЕВНОВАНИЙ       </t>
  </si>
  <si>
    <t>ВСЕРОССИЙСКАЯ ФЕДЕРАЦИЯ САМБО</t>
  </si>
  <si>
    <t>1</t>
  </si>
  <si>
    <t>2</t>
  </si>
  <si>
    <t>3</t>
  </si>
  <si>
    <t>5-6</t>
  </si>
  <si>
    <t>7-8</t>
  </si>
  <si>
    <t>9-12</t>
  </si>
  <si>
    <t>13-16</t>
  </si>
  <si>
    <t>17-20</t>
  </si>
  <si>
    <t>САРКИСЯН Офелия Самвеловна</t>
  </si>
  <si>
    <t>02.10.92 кмс</t>
  </si>
  <si>
    <t>ЦФО, МИ ВлГУ</t>
  </si>
  <si>
    <t>Владимирская обл</t>
  </si>
  <si>
    <t>Роганов АФ</t>
  </si>
  <si>
    <t>ЧЕРНЕЦОВА Наталья Борисовна</t>
  </si>
  <si>
    <t>04.05.86 мс</t>
  </si>
  <si>
    <t>МОС,РГУФКСМиТ</t>
  </si>
  <si>
    <t xml:space="preserve">Москва </t>
  </si>
  <si>
    <t>000535  4508786065.</t>
  </si>
  <si>
    <t>Сабуров АЛ</t>
  </si>
  <si>
    <t>СКОРНЯКОВА Ксения Юрьевна</t>
  </si>
  <si>
    <t>29.05.92 мс</t>
  </si>
  <si>
    <t>УФО,ШГПИ</t>
  </si>
  <si>
    <t>Курганская обл,Шадринск</t>
  </si>
  <si>
    <t>ВИЦИНА Ольга Вячеславовна</t>
  </si>
  <si>
    <t>09.06.90 мс</t>
  </si>
  <si>
    <t>ДВФО,ВГУЭС</t>
  </si>
  <si>
    <t>Приморский край</t>
  </si>
  <si>
    <t>Леонтьев ЮА Фалеева ОА</t>
  </si>
  <si>
    <t>КОРОБОВА Ольга Евгеньевна</t>
  </si>
  <si>
    <t>10.02.91 кмс</t>
  </si>
  <si>
    <t>ЦФО,ТГУ</t>
  </si>
  <si>
    <t>Лювунхай ВА Полехин ДВ</t>
  </si>
  <si>
    <t>СЕНЮЕВА Мария Владимировна</t>
  </si>
  <si>
    <t>25.12.88 кмс</t>
  </si>
  <si>
    <t>МОС,РГАУ МСХА</t>
  </si>
  <si>
    <t>Москва</t>
  </si>
  <si>
    <t>Ханбабаев РК Ходырев АН</t>
  </si>
  <si>
    <t>ЖЕЩЕНКОВА Дарья Никитична</t>
  </si>
  <si>
    <t>16.03.91 мс</t>
  </si>
  <si>
    <t>МОС,МГАФК</t>
  </si>
  <si>
    <t>Абульханов АН Крищук СА</t>
  </si>
  <si>
    <t>ВИРТ Анжела Владимировна</t>
  </si>
  <si>
    <t>03.01.90 кмс</t>
  </si>
  <si>
    <t>ПФО,СГЮА</t>
  </si>
  <si>
    <t>Саратов</t>
  </si>
  <si>
    <t>Нилогов ВВ</t>
  </si>
  <si>
    <t>ЧИКЕНЕВА Анастасия Николаевна</t>
  </si>
  <si>
    <t>08.11.89 кмс</t>
  </si>
  <si>
    <t>С.П.,РГПУ Герцена</t>
  </si>
  <si>
    <t>С.Петербург</t>
  </si>
  <si>
    <t>Андронова АА</t>
  </si>
  <si>
    <t>МИРЗОЯН Сусанна Кареновна</t>
  </si>
  <si>
    <t>20.01.86 змс</t>
  </si>
  <si>
    <t>ПФО,ПГУ</t>
  </si>
  <si>
    <t>Пенза</t>
  </si>
  <si>
    <t>Бурментьев ВН Голованов ОИ</t>
  </si>
  <si>
    <t>СИДНОВА Дарья Сергеевна</t>
  </si>
  <si>
    <t>23.03.95 кмс</t>
  </si>
  <si>
    <t>СЗФО,ЛОГУ</t>
  </si>
  <si>
    <t>Ленинградская обл,Пушкин</t>
  </si>
  <si>
    <t>Тарновский СИ</t>
  </si>
  <si>
    <t>ГРИБОВА Елена Александровна</t>
  </si>
  <si>
    <t>18.09.94 кмс</t>
  </si>
  <si>
    <t>ЦФО ,ЯрГУ</t>
  </si>
  <si>
    <t>Ярослвская,</t>
  </si>
  <si>
    <t>Хорев ЮА</t>
  </si>
  <si>
    <t>ВИЦИНА Юлия Вячеславовна</t>
  </si>
  <si>
    <t>009822</t>
  </si>
  <si>
    <t>ХАРИТОНОВА Анна Игоревна</t>
  </si>
  <si>
    <t>12.03.85 мс</t>
  </si>
  <si>
    <t>ЦФО, Елецкий ГУ им.И.А.Бунина</t>
  </si>
  <si>
    <t>Елец,Липецкая обл.</t>
  </si>
  <si>
    <t>Быстров ИС Сабуров АЛ Комягина НВ</t>
  </si>
  <si>
    <t>РАЗВАЛЯЕВА Дарья Сергеевна</t>
  </si>
  <si>
    <t>30.10.89 мс</t>
  </si>
  <si>
    <t>ПФО,СГАУ</t>
  </si>
  <si>
    <t>Нилогов ВВ Фролов МЮ</t>
  </si>
  <si>
    <t>ДРОЗДЕЦКАЯ Олеся Александровна</t>
  </si>
  <si>
    <t>СФО,Сиб.ГУФК ,Омск</t>
  </si>
  <si>
    <t xml:space="preserve">Омская Омск </t>
  </si>
  <si>
    <t>Горбунов А.В. Кондаков А.В.</t>
  </si>
  <si>
    <t>ГРИШИНА Марина Игоревна</t>
  </si>
  <si>
    <t>26.12.92 кмс</t>
  </si>
  <si>
    <t>МОС,МГПУ</t>
  </si>
  <si>
    <t>Кузнецова А С Царик ЕВ</t>
  </si>
  <si>
    <t>КУВАТОВА Регина Галиулловна</t>
  </si>
  <si>
    <t>06.08.92 кмс</t>
  </si>
  <si>
    <t>ПФО,ОГПУ</t>
  </si>
  <si>
    <t>Оренбургская Кувандык МО</t>
  </si>
  <si>
    <t>Баширов РЗ Терсков ИВ</t>
  </si>
  <si>
    <t>КУКЛО Виктория Вячеславовна</t>
  </si>
  <si>
    <t>27.12.89 мс</t>
  </si>
  <si>
    <t>ЦФО,БГТУ</t>
  </si>
  <si>
    <t xml:space="preserve">Брянская Брянск </t>
  </si>
  <si>
    <t>Нелукченко ЮН</t>
  </si>
  <si>
    <t>ФРОЛКОВА Мария Витальевна</t>
  </si>
  <si>
    <t>12.04.93 мс</t>
  </si>
  <si>
    <t>ДВФО,ТГУ</t>
  </si>
  <si>
    <t>Хабаровск</t>
  </si>
  <si>
    <t>Довгаль АВ</t>
  </si>
  <si>
    <t>в.к.     52        кг.</t>
  </si>
  <si>
    <t>Округ,ВУЗ, субъект, город,</t>
  </si>
  <si>
    <t>Округ,ВУЗ, субъект, город</t>
  </si>
  <si>
    <t>3,10.</t>
  </si>
  <si>
    <t>3,30.</t>
  </si>
  <si>
    <t>02.08.94 кмс</t>
  </si>
  <si>
    <t>1.54.</t>
  </si>
  <si>
    <t>3.33.</t>
  </si>
  <si>
    <t>3.06.</t>
  </si>
  <si>
    <t>3.38.</t>
  </si>
  <si>
    <t>1.41.</t>
  </si>
  <si>
    <t>0.10.</t>
  </si>
  <si>
    <t>0.46.</t>
  </si>
  <si>
    <t>1.04.</t>
  </si>
  <si>
    <t>3.17.</t>
  </si>
  <si>
    <t>1.21.</t>
  </si>
  <si>
    <t>0.59.</t>
  </si>
  <si>
    <t>1.15.</t>
  </si>
  <si>
    <t>0.00.</t>
  </si>
  <si>
    <t>2.59.</t>
  </si>
  <si>
    <t>0.26.</t>
  </si>
  <si>
    <t>1.34.</t>
  </si>
  <si>
    <t>0.33.</t>
  </si>
  <si>
    <t>1.30.</t>
  </si>
  <si>
    <t>1.48.</t>
  </si>
  <si>
    <t>2.29.</t>
  </si>
  <si>
    <t>2.45.</t>
  </si>
  <si>
    <t>1.10.</t>
  </si>
  <si>
    <t>1.43.</t>
  </si>
  <si>
    <t>3/0</t>
  </si>
  <si>
    <t>4/0</t>
  </si>
  <si>
    <t>Тульская,Тула</t>
  </si>
  <si>
    <t>Сапунов ДП Мещерский ВВ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</si>
</sst>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u val="single"/>
      <sz val="10"/>
      <name val="Arial"/>
      <family val="0"/>
    </font>
    <font>
      <b/>
      <i/>
      <sz val="12"/>
      <name val="Arial Narrow"/>
      <family val="2"/>
    </font>
    <font>
      <sz val="12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5" fillId="0" borderId="16" xfId="42" applyNumberFormat="1" applyFont="1" applyFill="1" applyBorder="1" applyAlignment="1" applyProtection="1">
      <alignment horizontal="center"/>
      <protection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5" fillId="0" borderId="18" xfId="42" applyNumberFormat="1" applyFont="1" applyFill="1" applyBorder="1" applyAlignment="1" applyProtection="1">
      <alignment horizontal="center"/>
      <protection/>
    </xf>
    <xf numFmtId="0" fontId="5" fillId="0" borderId="19" xfId="42" applyNumberFormat="1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1" xfId="42" applyNumberFormat="1" applyFont="1" applyFill="1" applyBorder="1" applyAlignment="1" applyProtection="1">
      <alignment horizontal="center"/>
      <protection/>
    </xf>
    <xf numFmtId="0" fontId="3" fillId="0" borderId="22" xfId="42" applyNumberFormat="1" applyFont="1" applyFill="1" applyBorder="1" applyAlignment="1" applyProtection="1">
      <alignment horizontal="center"/>
      <protection/>
    </xf>
    <xf numFmtId="0" fontId="3" fillId="0" borderId="23" xfId="42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5" fillId="0" borderId="24" xfId="42" applyNumberFormat="1" applyFont="1" applyFill="1" applyBorder="1" applyAlignment="1" applyProtection="1">
      <alignment horizontal="center"/>
      <protection/>
    </xf>
    <xf numFmtId="0" fontId="5" fillId="33" borderId="24" xfId="0" applyNumberFormat="1" applyFont="1" applyFill="1" applyBorder="1" applyAlignment="1">
      <alignment horizontal="center"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5" fillId="0" borderId="26" xfId="42" applyNumberFormat="1" applyFont="1" applyFill="1" applyBorder="1" applyAlignment="1" applyProtection="1">
      <alignment horizontal="center"/>
      <protection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5" fillId="33" borderId="28" xfId="0" applyNumberFormat="1" applyFont="1" applyFill="1" applyBorder="1" applyAlignment="1">
      <alignment horizontal="center"/>
    </xf>
    <xf numFmtId="0" fontId="5" fillId="0" borderId="28" xfId="42" applyNumberFormat="1" applyFont="1" applyFill="1" applyBorder="1" applyAlignment="1" applyProtection="1">
      <alignment horizontal="center"/>
      <protection/>
    </xf>
    <xf numFmtId="0" fontId="3" fillId="0" borderId="20" xfId="42" applyNumberFormat="1" applyFont="1" applyFill="1" applyBorder="1" applyAlignment="1" applyProtection="1">
      <alignment horizontal="center"/>
      <protection/>
    </xf>
    <xf numFmtId="0" fontId="3" fillId="0" borderId="10" xfId="42" applyNumberFormat="1" applyFont="1" applyFill="1" applyBorder="1" applyAlignment="1" applyProtection="1">
      <alignment horizontal="center"/>
      <protection/>
    </xf>
    <xf numFmtId="0" fontId="3" fillId="33" borderId="21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center"/>
    </xf>
    <xf numFmtId="0" fontId="3" fillId="33" borderId="28" xfId="0" applyNumberFormat="1" applyFont="1" applyFill="1" applyBorder="1" applyAlignment="1">
      <alignment horizontal="center"/>
    </xf>
    <xf numFmtId="0" fontId="5" fillId="0" borderId="29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33" borderId="30" xfId="0" applyNumberFormat="1" applyFont="1" applyFill="1" applyBorder="1" applyAlignment="1">
      <alignment horizontal="center"/>
    </xf>
    <xf numFmtId="0" fontId="5" fillId="0" borderId="31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30" xfId="0" applyNumberFormat="1" applyFont="1" applyFill="1" applyBorder="1" applyAlignment="1">
      <alignment horizontal="center"/>
    </xf>
    <xf numFmtId="0" fontId="3" fillId="0" borderId="31" xfId="42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33" borderId="33" xfId="0" applyNumberFormat="1" applyFont="1" applyFill="1" applyBorder="1" applyAlignment="1">
      <alignment horizontal="center"/>
    </xf>
    <xf numFmtId="0" fontId="5" fillId="33" borderId="2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35" xfId="42" applyNumberFormat="1" applyFont="1" applyFill="1" applyBorder="1" applyAlignment="1" applyProtection="1">
      <alignment horizontal="center"/>
      <protection/>
    </xf>
    <xf numFmtId="0" fontId="3" fillId="0" borderId="33" xfId="42" applyNumberFormat="1" applyFont="1" applyFill="1" applyBorder="1" applyAlignment="1" applyProtection="1">
      <alignment horizontal="center"/>
      <protection/>
    </xf>
    <xf numFmtId="0" fontId="3" fillId="0" borderId="36" xfId="42" applyNumberFormat="1" applyFont="1" applyFill="1" applyBorder="1" applyAlignment="1" applyProtection="1">
      <alignment horizontal="center"/>
      <protection/>
    </xf>
    <xf numFmtId="0" fontId="3" fillId="33" borderId="37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5" fillId="0" borderId="40" xfId="42" applyNumberFormat="1" applyFont="1" applyFill="1" applyBorder="1" applyAlignment="1" applyProtection="1">
      <alignment horizontal="center"/>
      <protection/>
    </xf>
    <xf numFmtId="0" fontId="3" fillId="0" borderId="39" xfId="42" applyNumberFormat="1" applyFont="1" applyFill="1" applyBorder="1" applyAlignment="1" applyProtection="1">
      <alignment horizontal="center"/>
      <protection/>
    </xf>
    <xf numFmtId="0" fontId="3" fillId="33" borderId="41" xfId="0" applyNumberFormat="1" applyFont="1" applyFill="1" applyBorder="1" applyAlignment="1">
      <alignment horizontal="center"/>
    </xf>
    <xf numFmtId="0" fontId="3" fillId="33" borderId="42" xfId="0" applyNumberFormat="1" applyFont="1" applyFill="1" applyBorder="1" applyAlignment="1">
      <alignment horizontal="center"/>
    </xf>
    <xf numFmtId="0" fontId="14" fillId="0" borderId="21" xfId="42" applyNumberFormat="1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5" fillId="33" borderId="43" xfId="0" applyNumberFormat="1" applyFont="1" applyFill="1" applyBorder="1" applyAlignment="1">
      <alignment horizontal="center"/>
    </xf>
    <xf numFmtId="0" fontId="15" fillId="0" borderId="0" xfId="42" applyFont="1" applyBorder="1" applyAlignment="1" applyProtection="1">
      <alignment/>
      <protection/>
    </xf>
    <xf numFmtId="0" fontId="3" fillId="33" borderId="44" xfId="0" applyNumberFormat="1" applyFont="1" applyFill="1" applyBorder="1" applyAlignment="1">
      <alignment horizontal="center"/>
    </xf>
    <xf numFmtId="0" fontId="16" fillId="0" borderId="0" xfId="42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5" fillId="0" borderId="45" xfId="42" applyNumberFormat="1" applyFont="1" applyFill="1" applyBorder="1" applyAlignment="1" applyProtection="1">
      <alignment horizontal="center"/>
      <protection/>
    </xf>
    <xf numFmtId="0" fontId="3" fillId="0" borderId="44" xfId="42" applyNumberFormat="1" applyFont="1" applyFill="1" applyBorder="1" applyAlignment="1" applyProtection="1">
      <alignment horizontal="center"/>
      <protection/>
    </xf>
    <xf numFmtId="0" fontId="5" fillId="0" borderId="46" xfId="42" applyNumberFormat="1" applyFont="1" applyFill="1" applyBorder="1" applyAlignment="1" applyProtection="1">
      <alignment horizontal="center"/>
      <protection/>
    </xf>
    <xf numFmtId="0" fontId="3" fillId="0" borderId="47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30" xfId="42" applyNumberFormat="1" applyFont="1" applyFill="1" applyBorder="1" applyAlignment="1" applyProtection="1">
      <alignment horizontal="center"/>
      <protection/>
    </xf>
    <xf numFmtId="0" fontId="3" fillId="0" borderId="30" xfId="42" applyNumberFormat="1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20" xfId="42" applyNumberFormat="1" applyFont="1" applyFill="1" applyBorder="1" applyAlignment="1" applyProtection="1">
      <alignment horizontal="center"/>
      <protection/>
    </xf>
    <xf numFmtId="49" fontId="3" fillId="0" borderId="35" xfId="42" applyNumberFormat="1" applyFont="1" applyFill="1" applyBorder="1" applyAlignment="1" applyProtection="1">
      <alignment horizontal="center"/>
      <protection/>
    </xf>
    <xf numFmtId="49" fontId="3" fillId="0" borderId="22" xfId="42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50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34" borderId="51" xfId="42" applyNumberFormat="1" applyFont="1" applyFill="1" applyBorder="1" applyAlignment="1" applyProtection="1">
      <alignment horizontal="center" vertical="center" wrapText="1"/>
      <protection/>
    </xf>
    <xf numFmtId="0" fontId="2" fillId="34" borderId="52" xfId="42" applyNumberFormat="1" applyFont="1" applyFill="1" applyBorder="1" applyAlignment="1" applyProtection="1">
      <alignment horizontal="center" vertical="center" wrapText="1"/>
      <protection/>
    </xf>
    <xf numFmtId="0" fontId="2" fillId="34" borderId="53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8" fillId="35" borderId="54" xfId="42" applyFont="1" applyFill="1" applyBorder="1" applyAlignment="1" applyProtection="1">
      <alignment horizontal="center" vertical="center"/>
      <protection/>
    </xf>
    <xf numFmtId="0" fontId="18" fillId="35" borderId="4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41" xfId="42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9" fillId="0" borderId="0" xfId="42" applyFont="1" applyAlignment="1" applyProtection="1">
      <alignment horizontal="left"/>
      <protection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0" fillId="0" borderId="58" xfId="42" applyFont="1" applyBorder="1" applyAlignment="1" applyProtection="1">
      <alignment horizontal="left" vertical="center" wrapText="1"/>
      <protection/>
    </xf>
    <xf numFmtId="0" fontId="11" fillId="0" borderId="58" xfId="0" applyFont="1" applyBorder="1" applyAlignment="1">
      <alignment horizontal="left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0" fillId="0" borderId="61" xfId="42" applyFont="1" applyBorder="1" applyAlignment="1" applyProtection="1">
      <alignment horizontal="left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10" fillId="0" borderId="65" xfId="42" applyFont="1" applyBorder="1" applyAlignment="1" applyProtection="1">
      <alignment horizontal="left" vertical="center" wrapText="1"/>
      <protection/>
    </xf>
    <xf numFmtId="0" fontId="11" fillId="0" borderId="57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10" fillId="0" borderId="57" xfId="42" applyFont="1" applyBorder="1" applyAlignment="1" applyProtection="1">
      <alignment horizontal="left" vertical="center" wrapText="1"/>
      <protection/>
    </xf>
    <xf numFmtId="0" fontId="21" fillId="0" borderId="55" xfId="42" applyFont="1" applyBorder="1" applyAlignment="1" applyProtection="1">
      <alignment horizontal="center" vertical="center" wrapText="1"/>
      <protection/>
    </xf>
    <xf numFmtId="0" fontId="21" fillId="0" borderId="56" xfId="42" applyFont="1" applyBorder="1" applyAlignment="1" applyProtection="1">
      <alignment horizontal="center" vertical="center" wrapText="1"/>
      <protection/>
    </xf>
    <xf numFmtId="0" fontId="21" fillId="0" borderId="62" xfId="42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left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5" fillId="0" borderId="6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0" fontId="21" fillId="0" borderId="38" xfId="42" applyFont="1" applyBorder="1" applyAlignment="1" applyProtection="1">
      <alignment horizontal="center" vertical="center" wrapText="1"/>
      <protection/>
    </xf>
    <xf numFmtId="0" fontId="21" fillId="0" borderId="39" xfId="42" applyFont="1" applyBorder="1" applyAlignment="1" applyProtection="1">
      <alignment horizontal="center" vertical="center" wrapText="1"/>
      <protection/>
    </xf>
    <xf numFmtId="0" fontId="21" fillId="0" borderId="40" xfId="42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0" fillId="0" borderId="71" xfId="42" applyFont="1" applyBorder="1" applyAlignment="1" applyProtection="1">
      <alignment horizontal="left" vertical="center" wrapText="1"/>
      <protection/>
    </xf>
    <xf numFmtId="0" fontId="11" fillId="0" borderId="72" xfId="0" applyFont="1" applyBorder="1" applyAlignment="1">
      <alignment horizontal="left" vertical="center" wrapText="1"/>
    </xf>
    <xf numFmtId="0" fontId="21" fillId="0" borderId="54" xfId="42" applyFont="1" applyBorder="1" applyAlignment="1" applyProtection="1">
      <alignment horizontal="center" vertical="center" wrapText="1"/>
      <protection/>
    </xf>
    <xf numFmtId="0" fontId="11" fillId="0" borderId="71" xfId="0" applyFont="1" applyBorder="1" applyAlignment="1">
      <alignment horizontal="left" vertical="center" wrapText="1"/>
    </xf>
    <xf numFmtId="0" fontId="10" fillId="0" borderId="73" xfId="42" applyFont="1" applyBorder="1" applyAlignment="1" applyProtection="1">
      <alignment horizontal="left" vertical="center" wrapText="1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center" vertical="center" wrapText="1"/>
    </xf>
    <xf numFmtId="0" fontId="21" fillId="0" borderId="42" xfId="42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33" xfId="42" applyFont="1" applyBorder="1" applyAlignment="1" applyProtection="1">
      <alignment horizontal="center" vertical="center" wrapText="1"/>
      <protection/>
    </xf>
    <xf numFmtId="0" fontId="0" fillId="0" borderId="75" xfId="42" applyFont="1" applyBorder="1" applyAlignment="1" applyProtection="1">
      <alignment horizontal="center" vertical="center" wrapText="1"/>
      <protection/>
    </xf>
    <xf numFmtId="0" fontId="18" fillId="35" borderId="51" xfId="42" applyFont="1" applyFill="1" applyBorder="1" applyAlignment="1" applyProtection="1">
      <alignment horizontal="center" vertical="center"/>
      <protection/>
    </xf>
    <xf numFmtId="0" fontId="18" fillId="35" borderId="52" xfId="0" applyFont="1" applyFill="1" applyBorder="1" applyAlignment="1">
      <alignment horizontal="center" vertical="center"/>
    </xf>
    <xf numFmtId="0" fontId="10" fillId="0" borderId="44" xfId="42" applyFont="1" applyBorder="1" applyAlignment="1" applyProtection="1">
      <alignment horizontal="left" vertical="center" wrapText="1"/>
      <protection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9" fillId="0" borderId="0" xfId="42" applyFont="1" applyAlignment="1" applyProtection="1">
      <alignment horizontal="center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vertical="center" wrapText="1"/>
    </xf>
    <xf numFmtId="0" fontId="3" fillId="0" borderId="20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/>
    </xf>
    <xf numFmtId="0" fontId="20" fillId="0" borderId="5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76200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</xdr:row>
      <xdr:rowOff>0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762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0</xdr:colOff>
      <xdr:row>2</xdr:row>
      <xdr:rowOff>0</xdr:rowOff>
    </xdr:to>
    <xdr:pic>
      <xdr:nvPicPr>
        <xdr:cNvPr id="2" name="Picture 2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762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1</xdr:col>
      <xdr:colOff>314325</xdr:colOff>
      <xdr:row>2</xdr:row>
      <xdr:rowOff>57150</xdr:rowOff>
    </xdr:to>
    <xdr:pic>
      <xdr:nvPicPr>
        <xdr:cNvPr id="3" name="Picture 2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0</xdr:colOff>
      <xdr:row>2</xdr:row>
      <xdr:rowOff>0</xdr:rowOff>
    </xdr:to>
    <xdr:pic>
      <xdr:nvPicPr>
        <xdr:cNvPr id="4" name="Picture 2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762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2"/>
  <sheetViews>
    <sheetView zoomScalePageLayoutView="0" workbookViewId="0" topLeftCell="A19">
      <selection activeCell="A1" sqref="A1:H53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7.421875" style="0" customWidth="1"/>
    <col min="6" max="6" width="15.00390625" style="0" customWidth="1"/>
    <col min="8" max="8" width="17.8515625" style="0" customWidth="1"/>
  </cols>
  <sheetData>
    <row r="1" spans="1:8" ht="30.75" customHeight="1" thickBot="1">
      <c r="A1" s="125" t="s">
        <v>21</v>
      </c>
      <c r="B1" s="125"/>
      <c r="C1" s="125"/>
      <c r="D1" s="125"/>
      <c r="E1" s="125"/>
      <c r="F1" s="125"/>
      <c r="G1" s="125"/>
      <c r="H1" s="125"/>
    </row>
    <row r="2" spans="1:8" ht="43.5" customHeight="1" thickBot="1">
      <c r="A2" s="131" t="s">
        <v>19</v>
      </c>
      <c r="B2" s="131"/>
      <c r="C2" s="132"/>
      <c r="D2" s="118" t="str">
        <f>HYPERLINK('[2]реквизиты'!$A$2)</f>
        <v>Всероссийские соревнования среди студентов по самбо (женщины).</v>
      </c>
      <c r="E2" s="119"/>
      <c r="F2" s="119"/>
      <c r="G2" s="119"/>
      <c r="H2" s="120"/>
    </row>
    <row r="3" spans="1:14" ht="28.5" customHeight="1" thickBot="1">
      <c r="A3" s="121" t="str">
        <f>HYPERLINK('[2]реквизиты'!$A$3)</f>
        <v>21-25 января 2013г.      г.Ярославль</v>
      </c>
      <c r="B3" s="121"/>
      <c r="C3" s="121"/>
      <c r="D3" s="13"/>
      <c r="E3" s="13"/>
      <c r="G3" s="122" t="str">
        <f>HYPERLINK('пр.взвешивания'!E3)</f>
        <v>в.к.     52        кг.</v>
      </c>
      <c r="H3" s="123"/>
      <c r="N3" s="6"/>
    </row>
    <row r="4" spans="1:8" ht="12.75" customHeight="1">
      <c r="A4" s="126" t="s">
        <v>18</v>
      </c>
      <c r="B4" s="126" t="s">
        <v>0</v>
      </c>
      <c r="C4" s="126" t="s">
        <v>1</v>
      </c>
      <c r="D4" s="133" t="s">
        <v>13</v>
      </c>
      <c r="E4" s="135" t="s">
        <v>124</v>
      </c>
      <c r="F4" s="136"/>
      <c r="G4" s="129" t="s">
        <v>14</v>
      </c>
      <c r="H4" s="126" t="s">
        <v>15</v>
      </c>
    </row>
    <row r="5" spans="1:8" ht="12.75">
      <c r="A5" s="127"/>
      <c r="B5" s="127"/>
      <c r="C5" s="127"/>
      <c r="D5" s="134"/>
      <c r="E5" s="137"/>
      <c r="F5" s="138"/>
      <c r="G5" s="130"/>
      <c r="H5" s="127"/>
    </row>
    <row r="6" spans="1:8" ht="12.75" customHeight="1">
      <c r="A6" s="115" t="s">
        <v>22</v>
      </c>
      <c r="B6" s="116">
        <v>14</v>
      </c>
      <c r="C6" s="113" t="str">
        <f>VLOOKUP(B6,'пр.взвешивания'!B6:G55,2,FALSE)</f>
        <v>ХАРИТОНОВА Анна Игоревна</v>
      </c>
      <c r="D6" s="113" t="str">
        <f>VLOOKUP(B6,'пр.взвешивания'!B6:G55,3,FALSE)</f>
        <v>12.03.85 мс</v>
      </c>
      <c r="E6" s="124" t="str">
        <f>VLOOKUP(B6,'пр.взвешивания'!B6:G55,4,FALSE)</f>
        <v>ЦФО, Елецкий ГУ им.И.А.Бунина</v>
      </c>
      <c r="F6" s="124" t="str">
        <f>VLOOKUP(B6,'пр.взвешивания'!B6:G55,5,FALSE)</f>
        <v>Елец,Липецкая обл.</v>
      </c>
      <c r="G6" s="114">
        <f>VLOOKUP(B6,'пр.взвешивания'!B6:G55,6,FALSE)</f>
        <v>0</v>
      </c>
      <c r="H6" s="128" t="str">
        <f>VLOOKUP(B6,'пр.взвешивания'!B1:H45,7,FALSE)</f>
        <v>Быстров ИС Сабуров АЛ Комягина НВ</v>
      </c>
    </row>
    <row r="7" spans="1:8" ht="12.75">
      <c r="A7" s="115"/>
      <c r="B7" s="117"/>
      <c r="C7" s="113"/>
      <c r="D7" s="113"/>
      <c r="E7" s="113"/>
      <c r="F7" s="113"/>
      <c r="G7" s="114"/>
      <c r="H7" s="128"/>
    </row>
    <row r="8" spans="1:8" ht="12.75" customHeight="1">
      <c r="A8" s="115" t="s">
        <v>23</v>
      </c>
      <c r="B8" s="116">
        <v>4</v>
      </c>
      <c r="C8" s="113" t="str">
        <f>VLOOKUP(B8,'пр.взвешивания'!B6:G57,2,FALSE)</f>
        <v>ВИЦИНА Ольга Вячеславовна</v>
      </c>
      <c r="D8" s="113" t="str">
        <f>VLOOKUP(B8,'пр.взвешивания'!B6:G57,3,FALSE)</f>
        <v>09.06.90 мс</v>
      </c>
      <c r="E8" s="113" t="str">
        <f>VLOOKUP(B8,'пр.взвешивания'!B6:G57,4,FALSE)</f>
        <v>ДВФО,ВГУЭС</v>
      </c>
      <c r="F8" s="113" t="str">
        <f>VLOOKUP(B8,'пр.взвешивания'!B6:G57,5,FALSE)</f>
        <v>Приморский край</v>
      </c>
      <c r="G8" s="114">
        <f>VLOOKUP(B8,'пр.взвешивания'!B6:G57,6,FALSE)</f>
        <v>0</v>
      </c>
      <c r="H8" s="128" t="str">
        <f>VLOOKUP(B8,'пр.взвешивания'!B1:H47,7,FALSE)</f>
        <v>Леонтьев ЮА Фалеева ОА</v>
      </c>
    </row>
    <row r="9" spans="1:8" ht="12.75" customHeight="1">
      <c r="A9" s="115"/>
      <c r="B9" s="117"/>
      <c r="C9" s="113"/>
      <c r="D9" s="113"/>
      <c r="E9" s="113"/>
      <c r="F9" s="113"/>
      <c r="G9" s="114"/>
      <c r="H9" s="128"/>
    </row>
    <row r="10" spans="1:8" ht="12.75" customHeight="1">
      <c r="A10" s="115" t="s">
        <v>24</v>
      </c>
      <c r="B10" s="116">
        <v>18</v>
      </c>
      <c r="C10" s="113" t="str">
        <f>VLOOKUP(B10,'пр.взвешивания'!B6:G59,2,FALSE)</f>
        <v>КУВАТОВА Регина Галиулловна</v>
      </c>
      <c r="D10" s="113" t="str">
        <f>VLOOKUP(B10,'пр.взвешивания'!B6:G59,3,FALSE)</f>
        <v>06.08.92 кмс</v>
      </c>
      <c r="E10" s="113" t="str">
        <f>VLOOKUP(B10,'пр.взвешивания'!B6:G59,4,FALSE)</f>
        <v>ПФО,ОГПУ</v>
      </c>
      <c r="F10" s="113" t="str">
        <f>VLOOKUP(B10,'пр.взвешивания'!B6:G59,5,FALSE)</f>
        <v>Оренбургская Кувандык МО</v>
      </c>
      <c r="G10" s="114">
        <f>VLOOKUP(B10,'пр.взвешивания'!B6:G59,6,FALSE)</f>
        <v>0</v>
      </c>
      <c r="H10" s="128" t="str">
        <f>VLOOKUP(B10,'пр.взвешивания'!B1:H49,7,FALSE)</f>
        <v>Баширов РЗ Терсков ИВ</v>
      </c>
    </row>
    <row r="11" spans="1:8" ht="12.75" customHeight="1">
      <c r="A11" s="115"/>
      <c r="B11" s="117"/>
      <c r="C11" s="113"/>
      <c r="D11" s="113"/>
      <c r="E11" s="113"/>
      <c r="F11" s="113"/>
      <c r="G11" s="114"/>
      <c r="H11" s="128"/>
    </row>
    <row r="12" spans="1:8" ht="12.75" customHeight="1">
      <c r="A12" s="115" t="s">
        <v>24</v>
      </c>
      <c r="B12" s="116">
        <v>7</v>
      </c>
      <c r="C12" s="113" t="str">
        <f>VLOOKUP(B12,'пр.взвешивания'!B6:G61,2,FALSE)</f>
        <v>ЖЕЩЕНКОВА Дарья Никитична</v>
      </c>
      <c r="D12" s="113" t="str">
        <f>VLOOKUP(B12,'пр.взвешивания'!B6:G61,3,FALSE)</f>
        <v>16.03.91 мс</v>
      </c>
      <c r="E12" s="113" t="str">
        <f>VLOOKUP(B12,'пр.взвешивания'!B6:G61,4,FALSE)</f>
        <v>МОС,МГАФК</v>
      </c>
      <c r="F12" s="113" t="str">
        <f>VLOOKUP(B12,'пр.взвешивания'!B6:G61,5,FALSE)</f>
        <v>Москва</v>
      </c>
      <c r="G12" s="114">
        <f>VLOOKUP(B12,'пр.взвешивания'!B6:G61,6,FALSE)</f>
        <v>0</v>
      </c>
      <c r="H12" s="128" t="str">
        <f>VLOOKUP(B12,'пр.взвешивания'!B1:H51,7,FALSE)</f>
        <v>Абульханов АН Крищук СА</v>
      </c>
    </row>
    <row r="13" spans="1:8" ht="12.75" customHeight="1">
      <c r="A13" s="115"/>
      <c r="B13" s="117"/>
      <c r="C13" s="113"/>
      <c r="D13" s="113"/>
      <c r="E13" s="113"/>
      <c r="F13" s="113"/>
      <c r="G13" s="114"/>
      <c r="H13" s="128"/>
    </row>
    <row r="14" spans="1:8" ht="12.75" customHeight="1">
      <c r="A14" s="115" t="s">
        <v>25</v>
      </c>
      <c r="B14" s="116">
        <v>10</v>
      </c>
      <c r="C14" s="113" t="str">
        <f>VLOOKUP(B14,'пр.взвешивания'!B6:G63,2,FALSE)</f>
        <v>МИРЗОЯН Сусанна Кареновна</v>
      </c>
      <c r="D14" s="113" t="str">
        <f>VLOOKUP(B14,'пр.взвешивания'!B6:G63,3,FALSE)</f>
        <v>20.01.86 змс</v>
      </c>
      <c r="E14" s="113" t="str">
        <f>VLOOKUP(B14,'пр.взвешивания'!B6:G63,4,FALSE)</f>
        <v>ПФО,ПГУ</v>
      </c>
      <c r="F14" s="113" t="str">
        <f>VLOOKUP(B14,'пр.взвешивания'!B6:G63,5,FALSE)</f>
        <v>Пенза</v>
      </c>
      <c r="G14" s="114">
        <f>VLOOKUP(B14,'пр.взвешивания'!B6:G63,6,FALSE)</f>
        <v>0</v>
      </c>
      <c r="H14" s="128" t="str">
        <f>VLOOKUP(B14,'пр.взвешивания'!B1:H53,7,FALSE)</f>
        <v>Бурментьев ВН Голованов ОИ</v>
      </c>
    </row>
    <row r="15" spans="1:8" ht="12.75" customHeight="1">
      <c r="A15" s="115"/>
      <c r="B15" s="117"/>
      <c r="C15" s="113"/>
      <c r="D15" s="113"/>
      <c r="E15" s="113"/>
      <c r="F15" s="113"/>
      <c r="G15" s="114"/>
      <c r="H15" s="128"/>
    </row>
    <row r="16" spans="1:8" ht="12.75" customHeight="1">
      <c r="A16" s="115" t="s">
        <v>25</v>
      </c>
      <c r="B16" s="116">
        <v>19</v>
      </c>
      <c r="C16" s="113" t="str">
        <f>VLOOKUP(B16,'пр.взвешивания'!B6:G65,2,FALSE)</f>
        <v>КУКЛО Виктория Вячеславовна</v>
      </c>
      <c r="D16" s="113" t="str">
        <f>VLOOKUP(B16,'пр.взвешивания'!B6:G65,3,FALSE)</f>
        <v>27.12.89 мс</v>
      </c>
      <c r="E16" s="113" t="str">
        <f>VLOOKUP(B16,'пр.взвешивания'!B6:G65,4,FALSE)</f>
        <v>ЦФО,БГТУ</v>
      </c>
      <c r="F16" s="113" t="str">
        <f>VLOOKUP(B16,'пр.взвешивания'!B6:G65,5,FALSE)</f>
        <v>Брянская Брянск </v>
      </c>
      <c r="G16" s="114">
        <f>VLOOKUP(B16,'пр.взвешивания'!B6:G65,6,FALSE)</f>
        <v>0</v>
      </c>
      <c r="H16" s="128" t="str">
        <f>VLOOKUP(B16,'пр.взвешивания'!B1:H55,7,FALSE)</f>
        <v>Нелукченко ЮН</v>
      </c>
    </row>
    <row r="17" spans="1:8" ht="12.75" customHeight="1">
      <c r="A17" s="115"/>
      <c r="B17" s="117"/>
      <c r="C17" s="113"/>
      <c r="D17" s="113"/>
      <c r="E17" s="113"/>
      <c r="F17" s="113"/>
      <c r="G17" s="114"/>
      <c r="H17" s="128"/>
    </row>
    <row r="18" spans="1:8" ht="12.75" customHeight="1">
      <c r="A18" s="115" t="s">
        <v>26</v>
      </c>
      <c r="B18" s="116">
        <v>2</v>
      </c>
      <c r="C18" s="113" t="str">
        <f>VLOOKUP(B18,'пр.взвешивания'!B6:G67,2,FALSE)</f>
        <v>ЧЕРНЕЦОВА Наталья Борисовна</v>
      </c>
      <c r="D18" s="113" t="str">
        <f>VLOOKUP(B18,'пр.взвешивания'!B6:G67,3,FALSE)</f>
        <v>04.05.86 мс</v>
      </c>
      <c r="E18" s="113" t="str">
        <f>VLOOKUP(B18,'пр.взвешивания'!B6:G67,4,FALSE)</f>
        <v>МОС,РГУФКСМиТ</v>
      </c>
      <c r="F18" s="113" t="str">
        <f>VLOOKUP(B18,'пр.взвешивания'!B6:G67,5,FALSE)</f>
        <v>Москва </v>
      </c>
      <c r="G18" s="113" t="str">
        <f>VLOOKUP(B18,'пр.взвешивания'!B6:G67,6,FALSE)</f>
        <v>000535  4508786065.</v>
      </c>
      <c r="H18" s="128" t="str">
        <f>VLOOKUP(B18,'пр.взвешивания'!B1:H57,7,FALSE)</f>
        <v>Сабуров АЛ</v>
      </c>
    </row>
    <row r="19" spans="1:8" ht="12.75" customHeight="1">
      <c r="A19" s="115"/>
      <c r="B19" s="117"/>
      <c r="C19" s="113"/>
      <c r="D19" s="113"/>
      <c r="E19" s="113"/>
      <c r="F19" s="113"/>
      <c r="G19" s="113"/>
      <c r="H19" s="128"/>
    </row>
    <row r="20" spans="1:8" ht="12.75" customHeight="1">
      <c r="A20" s="115" t="s">
        <v>26</v>
      </c>
      <c r="B20" s="116">
        <v>13</v>
      </c>
      <c r="C20" s="113" t="str">
        <f>VLOOKUP(B20,'пр.взвешивания'!B6:G69,2,FALSE)</f>
        <v>ВИЦИНА Юлия Вячеславовна</v>
      </c>
      <c r="D20" s="113" t="str">
        <f>VLOOKUP(B20,'пр.взвешивания'!B6:G69,3,FALSE)</f>
        <v>09.06.90 мс</v>
      </c>
      <c r="E20" s="113" t="str">
        <f>VLOOKUP(B20,'пр.взвешивания'!B6:G69,4,FALSE)</f>
        <v>ДВФО,ВГУЭС</v>
      </c>
      <c r="F20" s="113" t="str">
        <f>VLOOKUP(B20,'пр.взвешивания'!B6:G69,5,FALSE)</f>
        <v>Приморский край</v>
      </c>
      <c r="G20" s="113" t="str">
        <f>VLOOKUP(B20,'пр.взвешивания'!B6:G69,6,FALSE)</f>
        <v>009822</v>
      </c>
      <c r="H20" s="128" t="str">
        <f>VLOOKUP(B20,'пр.взвешивания'!B1:H59,7,FALSE)</f>
        <v>Леонтьев ЮА Фалеева ОА</v>
      </c>
    </row>
    <row r="21" spans="1:8" ht="12.75" customHeight="1">
      <c r="A21" s="115"/>
      <c r="B21" s="117"/>
      <c r="C21" s="113"/>
      <c r="D21" s="113"/>
      <c r="E21" s="113"/>
      <c r="F21" s="113"/>
      <c r="G21" s="113"/>
      <c r="H21" s="128"/>
    </row>
    <row r="22" spans="1:8" ht="12.75" customHeight="1">
      <c r="A22" s="115" t="s">
        <v>27</v>
      </c>
      <c r="B22" s="116">
        <v>3</v>
      </c>
      <c r="C22" s="113" t="str">
        <f>VLOOKUP(B22,'пр.взвешивания'!B6:G71,2,FALSE)</f>
        <v>СКОРНЯКОВА Ксения Юрьевна</v>
      </c>
      <c r="D22" s="113" t="str">
        <f>VLOOKUP(B22,'пр.взвешивания'!B6:G71,3,FALSE)</f>
        <v>29.05.92 мс</v>
      </c>
      <c r="E22" s="113" t="str">
        <f>VLOOKUP(B22,'пр.взвешивания'!B6:G71,4,FALSE)</f>
        <v>УФО,ШГПИ</v>
      </c>
      <c r="F22" s="113" t="str">
        <f>VLOOKUP(B22,'пр.взвешивания'!B6:G71,5,FALSE)</f>
        <v>Курганская обл,Шадринск</v>
      </c>
      <c r="G22" s="114">
        <f>VLOOKUP(B22,'пр.взвешивания'!B6:G71,6,FALSE)</f>
        <v>0</v>
      </c>
      <c r="H22" s="128" t="str">
        <f>VLOOKUP(B22,'пр.взвешивания'!B1:H61,7,FALSE)</f>
        <v>Сапунов ДП Мещерский ВВ</v>
      </c>
    </row>
    <row r="23" spans="1:8" ht="12.75" customHeight="1">
      <c r="A23" s="115"/>
      <c r="B23" s="117"/>
      <c r="C23" s="113"/>
      <c r="D23" s="113"/>
      <c r="E23" s="113"/>
      <c r="F23" s="113"/>
      <c r="G23" s="114"/>
      <c r="H23" s="128"/>
    </row>
    <row r="24" spans="1:8" ht="12.75" customHeight="1">
      <c r="A24" s="115" t="s">
        <v>27</v>
      </c>
      <c r="B24" s="116">
        <v>8</v>
      </c>
      <c r="C24" s="113" t="str">
        <f>VLOOKUP(B24,'пр.взвешивания'!B6:G73,2,FALSE)</f>
        <v>ВИРТ Анжела Владимировна</v>
      </c>
      <c r="D24" s="113" t="str">
        <f>VLOOKUP(B24,'пр.взвешивания'!B6:G73,3,FALSE)</f>
        <v>03.01.90 кмс</v>
      </c>
      <c r="E24" s="113" t="str">
        <f>VLOOKUP(B24,'пр.взвешивания'!B6:G73,4,FALSE)</f>
        <v>ПФО,СГЮА</v>
      </c>
      <c r="F24" s="113" t="str">
        <f>VLOOKUP(B24,'пр.взвешивания'!B6:G73,5,FALSE)</f>
        <v>Саратов</v>
      </c>
      <c r="G24" s="114">
        <f>VLOOKUP(B24,'пр.взвешивания'!B6:G73,6,FALSE)</f>
        <v>0</v>
      </c>
      <c r="H24" s="128" t="str">
        <f>VLOOKUP(B24,'пр.взвешивания'!B1:H63,7,FALSE)</f>
        <v>Нилогов ВВ</v>
      </c>
    </row>
    <row r="25" spans="1:8" ht="12.75" customHeight="1">
      <c r="A25" s="115"/>
      <c r="B25" s="117"/>
      <c r="C25" s="113"/>
      <c r="D25" s="113"/>
      <c r="E25" s="113"/>
      <c r="F25" s="113"/>
      <c r="G25" s="114"/>
      <c r="H25" s="128"/>
    </row>
    <row r="26" spans="1:8" ht="12.75" customHeight="1">
      <c r="A26" s="115" t="s">
        <v>27</v>
      </c>
      <c r="B26" s="116">
        <v>15</v>
      </c>
      <c r="C26" s="113" t="str">
        <f>VLOOKUP(B26,'пр.взвешивания'!B6:G75,2,FALSE)</f>
        <v>РАЗВАЛЯЕВА Дарья Сергеевна</v>
      </c>
      <c r="D26" s="113" t="str">
        <f>VLOOKUP(B26,'пр.взвешивания'!B6:G75,3,FALSE)</f>
        <v>30.10.89 мс</v>
      </c>
      <c r="E26" s="113" t="str">
        <f>VLOOKUP(B26,'пр.взвешивания'!B6:G75,4,FALSE)</f>
        <v>ПФО,СГАУ</v>
      </c>
      <c r="F26" s="113" t="str">
        <f>VLOOKUP(B26,'пр.взвешивания'!B6:G75,5,FALSE)</f>
        <v>Саратов</v>
      </c>
      <c r="G26" s="114">
        <f>VLOOKUP(B26,'пр.взвешивания'!B6:G75,6,FALSE)</f>
        <v>0</v>
      </c>
      <c r="H26" s="128" t="str">
        <f>VLOOKUP(B26,'пр.взвешивания'!B2:H65,7,FALSE)</f>
        <v>Нилогов ВВ Фролов МЮ</v>
      </c>
    </row>
    <row r="27" spans="1:8" ht="12.75" customHeight="1">
      <c r="A27" s="115"/>
      <c r="B27" s="117"/>
      <c r="C27" s="113"/>
      <c r="D27" s="113"/>
      <c r="E27" s="113"/>
      <c r="F27" s="113"/>
      <c r="G27" s="114"/>
      <c r="H27" s="128"/>
    </row>
    <row r="28" spans="1:8" ht="12.75" customHeight="1">
      <c r="A28" s="115" t="s">
        <v>27</v>
      </c>
      <c r="B28" s="116">
        <v>20</v>
      </c>
      <c r="C28" s="113" t="str">
        <f>VLOOKUP(B28,'пр.взвешивания'!B6:G77,2,FALSE)</f>
        <v>ФРОЛКОВА Мария Витальевна</v>
      </c>
      <c r="D28" s="113" t="str">
        <f>VLOOKUP(B28,'пр.взвешивания'!B6:G77,3,FALSE)</f>
        <v>12.04.93 мс</v>
      </c>
      <c r="E28" s="113" t="str">
        <f>VLOOKUP(B28,'пр.взвешивания'!B6:G77,4,FALSE)</f>
        <v>ДВФО,ТГУ</v>
      </c>
      <c r="F28" s="113" t="str">
        <f>VLOOKUP(B28,'пр.взвешивания'!B6:G77,5,FALSE)</f>
        <v>Хабаровск</v>
      </c>
      <c r="G28" s="114">
        <f>VLOOKUP(B28,'пр.взвешивания'!B6:G77,6,FALSE)</f>
        <v>0</v>
      </c>
      <c r="H28" s="128" t="str">
        <f>VLOOKUP(B28,'пр.взвешивания'!B2:H67,7,FALSE)</f>
        <v>Довгаль АВ</v>
      </c>
    </row>
    <row r="29" spans="1:8" ht="12.75" customHeight="1">
      <c r="A29" s="115"/>
      <c r="B29" s="117"/>
      <c r="C29" s="113"/>
      <c r="D29" s="113"/>
      <c r="E29" s="113"/>
      <c r="F29" s="113"/>
      <c r="G29" s="114"/>
      <c r="H29" s="128"/>
    </row>
    <row r="30" spans="1:8" ht="12.75" customHeight="1">
      <c r="A30" s="115" t="s">
        <v>28</v>
      </c>
      <c r="B30" s="116">
        <v>5</v>
      </c>
      <c r="C30" s="113" t="str">
        <f>VLOOKUP(B30,'пр.взвешивания'!B6:G79,2,FALSE)</f>
        <v>КОРОБОВА Ольга Евгеньевна</v>
      </c>
      <c r="D30" s="113" t="str">
        <f>VLOOKUP(B30,'пр.взвешивания'!B6:G79,3,FALSE)</f>
        <v>10.02.91 кмс</v>
      </c>
      <c r="E30" s="113" t="str">
        <f>VLOOKUP(B30,'пр.взвешивания'!B6:G79,4,FALSE)</f>
        <v>ЦФО,ТГУ</v>
      </c>
      <c r="F30" s="113" t="str">
        <f>VLOOKUP(B30,'пр.взвешивания'!B6:G79,5,FALSE)</f>
        <v>Тульская,Тула</v>
      </c>
      <c r="G30" s="114">
        <f>VLOOKUP(B30,'пр.взвешивания'!B6:G79,6,FALSE)</f>
        <v>0</v>
      </c>
      <c r="H30" s="128" t="str">
        <f>VLOOKUP(B30,'пр.взвешивания'!B2:H69,7,FALSE)</f>
        <v>Лювунхай ВА Полехин ДВ</v>
      </c>
    </row>
    <row r="31" spans="1:8" ht="12.75" customHeight="1">
      <c r="A31" s="115"/>
      <c r="B31" s="117"/>
      <c r="C31" s="113"/>
      <c r="D31" s="113"/>
      <c r="E31" s="113"/>
      <c r="F31" s="113"/>
      <c r="G31" s="114"/>
      <c r="H31" s="128"/>
    </row>
    <row r="32" spans="1:8" ht="12.75" customHeight="1">
      <c r="A32" s="115" t="s">
        <v>28</v>
      </c>
      <c r="B32" s="116">
        <v>6</v>
      </c>
      <c r="C32" s="113" t="str">
        <f>VLOOKUP(B32,'пр.взвешивания'!B6:G81,2,FALSE)</f>
        <v>СЕНЮЕВА Мария Владимировна</v>
      </c>
      <c r="D32" s="113" t="str">
        <f>VLOOKUP(B32,'пр.взвешивания'!B6:G81,3,FALSE)</f>
        <v>25.12.88 кмс</v>
      </c>
      <c r="E32" s="113" t="str">
        <f>VLOOKUP(B32,'пр.взвешивания'!B6:G81,4,FALSE)</f>
        <v>МОС,РГАУ МСХА</v>
      </c>
      <c r="F32" s="113" t="str">
        <f>VLOOKUP(B32,'пр.взвешивания'!B6:G81,5,FALSE)</f>
        <v>Москва</v>
      </c>
      <c r="G32" s="114">
        <f>VLOOKUP(B32,'пр.взвешивания'!B6:G81,6,FALSE)</f>
        <v>0</v>
      </c>
      <c r="H32" s="128" t="str">
        <f>VLOOKUP(B32,'пр.взвешивания'!B2:H71,7,FALSE)</f>
        <v>Ханбабаев РК Ходырев АН</v>
      </c>
    </row>
    <row r="33" spans="1:8" ht="12.75" customHeight="1">
      <c r="A33" s="115"/>
      <c r="B33" s="117"/>
      <c r="C33" s="113"/>
      <c r="D33" s="113"/>
      <c r="E33" s="113"/>
      <c r="F33" s="113"/>
      <c r="G33" s="114"/>
      <c r="H33" s="128"/>
    </row>
    <row r="34" spans="1:8" ht="12.75">
      <c r="A34" s="115" t="s">
        <v>28</v>
      </c>
      <c r="B34" s="116">
        <v>11</v>
      </c>
      <c r="C34" s="113" t="str">
        <f>VLOOKUP(B34,'пр.взвешивания'!B6:G83,2,FALSE)</f>
        <v>СИДНОВА Дарья Сергеевна</v>
      </c>
      <c r="D34" s="113" t="str">
        <f>VLOOKUP(B34,'пр.взвешивания'!B6:G83,3,FALSE)</f>
        <v>23.03.95 кмс</v>
      </c>
      <c r="E34" s="113" t="str">
        <f>VLOOKUP(B34,'пр.взвешивания'!B6:G83,4,FALSE)</f>
        <v>СЗФО,ЛОГУ</v>
      </c>
      <c r="F34" s="113" t="str">
        <f>VLOOKUP(B34,'пр.взвешивания'!B6:G83,5,FALSE)</f>
        <v>Ленинградская обл,Пушкин</v>
      </c>
      <c r="G34" s="114">
        <f>VLOOKUP(B34,'пр.взвешивания'!B6:G83,6,FALSE)</f>
        <v>0</v>
      </c>
      <c r="H34" s="128" t="str">
        <f>VLOOKUP(B34,'пр.взвешивания'!B2:H73,7,FALSE)</f>
        <v>Тарновский СИ</v>
      </c>
    </row>
    <row r="35" spans="1:8" ht="12.75" customHeight="1">
      <c r="A35" s="115"/>
      <c r="B35" s="117"/>
      <c r="C35" s="113"/>
      <c r="D35" s="113"/>
      <c r="E35" s="113"/>
      <c r="F35" s="113"/>
      <c r="G35" s="114"/>
      <c r="H35" s="128"/>
    </row>
    <row r="36" spans="1:8" ht="12.75" customHeight="1">
      <c r="A36" s="115" t="s">
        <v>28</v>
      </c>
      <c r="B36" s="116">
        <v>16</v>
      </c>
      <c r="C36" s="113" t="str">
        <f>VLOOKUP(B36,'пр.взвешивания'!B6:G85,2,FALSE)</f>
        <v>ДРОЗДЕЦКАЯ Олеся Александровна</v>
      </c>
      <c r="D36" s="113" t="str">
        <f>VLOOKUP(B36,'пр.взвешивания'!B6:G85,3,FALSE)</f>
        <v>02.08.94 кмс</v>
      </c>
      <c r="E36" s="113" t="str">
        <f>VLOOKUP(B36,'пр.взвешивания'!B6:G85,4,FALSE)</f>
        <v>СФО,Сиб.ГУФК ,Омск</v>
      </c>
      <c r="F36" s="113" t="str">
        <f>VLOOKUP(B36,'пр.взвешивания'!B6:G85,5,FALSE)</f>
        <v>Омская Омск </v>
      </c>
      <c r="G36" s="114">
        <f>VLOOKUP(B36,'пр.взвешивания'!B6:G85,6,FALSE)</f>
        <v>0</v>
      </c>
      <c r="H36" s="128" t="str">
        <f>VLOOKUP(B36,'пр.взвешивания'!B3:H75,7,FALSE)</f>
        <v>Горбунов А.В. Кондаков А.В.</v>
      </c>
    </row>
    <row r="37" spans="1:8" ht="12.75" customHeight="1">
      <c r="A37" s="115"/>
      <c r="B37" s="117"/>
      <c r="C37" s="113"/>
      <c r="D37" s="113"/>
      <c r="E37" s="113"/>
      <c r="F37" s="113"/>
      <c r="G37" s="114"/>
      <c r="H37" s="128"/>
    </row>
    <row r="38" spans="1:8" ht="12.75">
      <c r="A38" s="115" t="s">
        <v>29</v>
      </c>
      <c r="B38" s="116">
        <v>1</v>
      </c>
      <c r="C38" s="113" t="str">
        <f>VLOOKUP(B38,'пр.взвешивания'!B6:G87,2,FALSE)</f>
        <v>САРКИСЯН Офелия Самвеловна</v>
      </c>
      <c r="D38" s="113" t="str">
        <f>VLOOKUP(B38,'пр.взвешивания'!B6:G87,3,FALSE)</f>
        <v>02.10.92 кмс</v>
      </c>
      <c r="E38" s="113" t="str">
        <f>VLOOKUP(B38,'пр.взвешивания'!B6:G87,4,FALSE)</f>
        <v>ЦФО, МИ ВлГУ</v>
      </c>
      <c r="F38" s="113" t="str">
        <f>VLOOKUP(B38,'пр.взвешивания'!B6:G87,5,FALSE)</f>
        <v>Владимирская обл</v>
      </c>
      <c r="G38" s="114">
        <f>VLOOKUP(B38,'пр.взвешивания'!B6:G87,6,FALSE)</f>
        <v>0</v>
      </c>
      <c r="H38" s="128" t="str">
        <f>VLOOKUP(B38,'пр.взвешивания'!B3:H77,7,FALSE)</f>
        <v>Роганов АФ</v>
      </c>
    </row>
    <row r="39" spans="1:8" ht="12.75" customHeight="1">
      <c r="A39" s="115"/>
      <c r="B39" s="117"/>
      <c r="C39" s="113"/>
      <c r="D39" s="113"/>
      <c r="E39" s="113"/>
      <c r="F39" s="113"/>
      <c r="G39" s="114"/>
      <c r="H39" s="128"/>
    </row>
    <row r="40" spans="1:8" ht="12.75" customHeight="1">
      <c r="A40" s="115" t="s">
        <v>29</v>
      </c>
      <c r="B40" s="116">
        <v>9</v>
      </c>
      <c r="C40" s="113" t="str">
        <f>VLOOKUP(B40,'пр.взвешивания'!B6:G89,2,FALSE)</f>
        <v>ЧИКЕНЕВА Анастасия Николаевна</v>
      </c>
      <c r="D40" s="113" t="str">
        <f>VLOOKUP(B40,'пр.взвешивания'!B6:G89,3,FALSE)</f>
        <v>08.11.89 кмс</v>
      </c>
      <c r="E40" s="113" t="str">
        <f>VLOOKUP(B40,'пр.взвешивания'!B6:G89,4,FALSE)</f>
        <v>С.П.,РГПУ Герцена</v>
      </c>
      <c r="F40" s="113" t="str">
        <f>VLOOKUP(B40,'пр.взвешивания'!B6:G40,5,FALSE)</f>
        <v>С.Петербург</v>
      </c>
      <c r="G40" s="114">
        <f>VLOOKUP(B40,'пр.взвешивания'!B6:G89,6,FALSE)</f>
        <v>0</v>
      </c>
      <c r="H40" s="128" t="str">
        <f>VLOOKUP(B40,'пр.взвешивания'!B3:H79,7,FALSE)</f>
        <v>Андронова АА</v>
      </c>
    </row>
    <row r="41" spans="1:8" ht="12.75" customHeight="1">
      <c r="A41" s="115"/>
      <c r="B41" s="117"/>
      <c r="C41" s="113"/>
      <c r="D41" s="113"/>
      <c r="E41" s="113"/>
      <c r="F41" s="113"/>
      <c r="G41" s="114"/>
      <c r="H41" s="128"/>
    </row>
    <row r="42" spans="1:8" ht="12.75" customHeight="1">
      <c r="A42" s="115" t="s">
        <v>29</v>
      </c>
      <c r="B42" s="116">
        <v>12</v>
      </c>
      <c r="C42" s="113" t="str">
        <f>VLOOKUP(B42,'пр.взвешивания'!B6:G91,2,FALSE)</f>
        <v>ГРИБОВА Елена Александровна</v>
      </c>
      <c r="D42" s="113" t="str">
        <f>VLOOKUP(B42,'пр.взвешивания'!B6:G91,3,FALSE)</f>
        <v>18.09.94 кмс</v>
      </c>
      <c r="E42" s="113" t="str">
        <f>VLOOKUP(B42,'пр.взвешивания'!B6:G91,4,FALSE)</f>
        <v>ЦФО ,ЯрГУ</v>
      </c>
      <c r="F42" s="113" t="str">
        <f>VLOOKUP(B42,'пр.взвешивания'!B6:G91,5,FALSE)</f>
        <v>Ярослвская,</v>
      </c>
      <c r="G42" s="114">
        <f>VLOOKUP(B42,'пр.взвешивания'!B6:G91,6,FALSE)</f>
        <v>0</v>
      </c>
      <c r="H42" s="128" t="str">
        <f>VLOOKUP(B42,'пр.взвешивания'!B3:H81,7,FALSE)</f>
        <v>Хорев ЮА</v>
      </c>
    </row>
    <row r="43" spans="1:8" ht="12.75" customHeight="1">
      <c r="A43" s="115"/>
      <c r="B43" s="117"/>
      <c r="C43" s="113"/>
      <c r="D43" s="113"/>
      <c r="E43" s="113"/>
      <c r="F43" s="113"/>
      <c r="G43" s="114"/>
      <c r="H43" s="128"/>
    </row>
    <row r="44" spans="1:8" ht="12.75" customHeight="1">
      <c r="A44" s="115" t="s">
        <v>29</v>
      </c>
      <c r="B44" s="116">
        <v>17</v>
      </c>
      <c r="C44" s="113" t="str">
        <f>VLOOKUP(B44,'пр.взвешивания'!B6:G93,2,FALSE)</f>
        <v>ГРИШИНА Марина Игоревна</v>
      </c>
      <c r="D44" s="113" t="str">
        <f>VLOOKUP(B44,'пр.взвешивания'!B6:G93,3,FALSE)</f>
        <v>26.12.92 кмс</v>
      </c>
      <c r="E44" s="113" t="str">
        <f>VLOOKUP(B44,'пр.взвешивания'!B6:G93,4,FALSE)</f>
        <v>МОС,МГПУ</v>
      </c>
      <c r="F44" s="113" t="str">
        <f>VLOOKUP(B44,'пр.взвешивания'!B6:G93,5,FALSE)</f>
        <v>Москва </v>
      </c>
      <c r="G44" s="114">
        <f>VLOOKUP(B44,'пр.взвешивания'!B6:G93,6,FALSE)</f>
        <v>0</v>
      </c>
      <c r="H44" s="128" t="str">
        <f>VLOOKUP(B44,'пр.взвешивания'!B3:H83,7,FALSE)</f>
        <v>Кузнецова А С Царик ЕВ</v>
      </c>
    </row>
    <row r="45" spans="1:8" ht="12.75" customHeight="1">
      <c r="A45" s="115"/>
      <c r="B45" s="117"/>
      <c r="C45" s="113"/>
      <c r="D45" s="113"/>
      <c r="E45" s="113"/>
      <c r="F45" s="113"/>
      <c r="G45" s="114"/>
      <c r="H45" s="128"/>
    </row>
    <row r="46" spans="7:8" ht="12.75">
      <c r="G46" s="139" t="str">
        <f>'[2]реквизиты'!$G$7</f>
        <v>А.А.Лебедев</v>
      </c>
      <c r="H46" s="139"/>
    </row>
    <row r="47" spans="1:8" ht="15.75">
      <c r="A47" s="14" t="str">
        <f>HYPERLINK('[2]реквизиты'!$A$6)</f>
        <v>Гл. судья, судья МК</v>
      </c>
      <c r="B47" s="15"/>
      <c r="C47" s="15"/>
      <c r="D47" s="8"/>
      <c r="E47" s="16"/>
      <c r="F47" s="16"/>
      <c r="G47" s="139"/>
      <c r="H47" s="139"/>
    </row>
    <row r="48" spans="1:8" ht="15.75">
      <c r="A48" s="15"/>
      <c r="B48" s="15"/>
      <c r="C48" s="15"/>
      <c r="D48" s="18"/>
      <c r="E48" s="105"/>
      <c r="F48" s="105"/>
      <c r="G48" s="7" t="str">
        <f>'[2]реквизиты'!$G$8</f>
        <v>/г.Москва/</v>
      </c>
      <c r="H48" s="11"/>
    </row>
    <row r="49" spans="1:8" ht="12.75">
      <c r="A49" s="17"/>
      <c r="B49" s="17"/>
      <c r="C49" s="17"/>
      <c r="D49" s="18"/>
      <c r="E49" s="18"/>
      <c r="F49" s="18"/>
      <c r="G49" s="139" t="str">
        <f>'[2]реквизиты'!$G$9</f>
        <v>С.М.Трескин</v>
      </c>
      <c r="H49" s="139"/>
    </row>
    <row r="50" spans="1:8" ht="15.75">
      <c r="A50" s="14" t="str">
        <f>HYPERLINK('[3]реквизиты'!$A$22)</f>
        <v>Гл. секретарь, судья МК</v>
      </c>
      <c r="B50" s="15"/>
      <c r="C50" s="15"/>
      <c r="D50" s="18"/>
      <c r="E50" s="105"/>
      <c r="F50" s="105"/>
      <c r="G50" s="139"/>
      <c r="H50" s="139"/>
    </row>
    <row r="51" spans="1:8" ht="12.75" customHeight="1">
      <c r="A51" s="17"/>
      <c r="B51" s="17"/>
      <c r="C51" s="17"/>
      <c r="D51" s="18"/>
      <c r="E51" s="18"/>
      <c r="F51" s="18"/>
      <c r="G51" s="7" t="str">
        <f>'[2]реквизиты'!$G$10</f>
        <v>/г. Бийск/</v>
      </c>
      <c r="H51" s="11"/>
    </row>
    <row r="52" spans="4:6" ht="12.75">
      <c r="D52" s="2"/>
      <c r="E52" s="2"/>
      <c r="F52" s="2"/>
    </row>
  </sheetData>
  <sheetProtection/>
  <mergeCells count="174">
    <mergeCell ref="G46:H47"/>
    <mergeCell ref="G49:H50"/>
    <mergeCell ref="H36:H37"/>
    <mergeCell ref="H38:H39"/>
    <mergeCell ref="H40:H41"/>
    <mergeCell ref="H42:H43"/>
    <mergeCell ref="H34:H35"/>
    <mergeCell ref="H20:H21"/>
    <mergeCell ref="H22:H23"/>
    <mergeCell ref="H24:H25"/>
    <mergeCell ref="H26:H27"/>
    <mergeCell ref="H44:H45"/>
    <mergeCell ref="H28:H29"/>
    <mergeCell ref="H30:H31"/>
    <mergeCell ref="H10:H11"/>
    <mergeCell ref="H12:H13"/>
    <mergeCell ref="H14:H15"/>
    <mergeCell ref="H16:H17"/>
    <mergeCell ref="H18:H19"/>
    <mergeCell ref="H32:H33"/>
    <mergeCell ref="H8:H9"/>
    <mergeCell ref="G4:G5"/>
    <mergeCell ref="A2:C2"/>
    <mergeCell ref="A4:A5"/>
    <mergeCell ref="B4:B5"/>
    <mergeCell ref="C4:C5"/>
    <mergeCell ref="D4:D5"/>
    <mergeCell ref="E4:F5"/>
    <mergeCell ref="D6:D7"/>
    <mergeCell ref="E6:E7"/>
    <mergeCell ref="F6:F7"/>
    <mergeCell ref="G6:G7"/>
    <mergeCell ref="A1:H1"/>
    <mergeCell ref="H4:H5"/>
    <mergeCell ref="H6:H7"/>
    <mergeCell ref="A8:A9"/>
    <mergeCell ref="B8:B9"/>
    <mergeCell ref="C8:C9"/>
    <mergeCell ref="D8:D9"/>
    <mergeCell ref="D2:H2"/>
    <mergeCell ref="A3:C3"/>
    <mergeCell ref="G3:H3"/>
    <mergeCell ref="A6:A7"/>
    <mergeCell ref="B6:B7"/>
    <mergeCell ref="C6:C7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2:E13"/>
    <mergeCell ref="F12:F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4:A25"/>
    <mergeCell ref="B24:B25"/>
    <mergeCell ref="C24:C25"/>
    <mergeCell ref="D24:D25"/>
    <mergeCell ref="E20:E21"/>
    <mergeCell ref="F20:F21"/>
    <mergeCell ref="C20:C21"/>
    <mergeCell ref="D20:D21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C32:C33"/>
    <mergeCell ref="D32:D33"/>
    <mergeCell ref="E28:E29"/>
    <mergeCell ref="F28:F29"/>
    <mergeCell ref="C28:C29"/>
    <mergeCell ref="D28:D29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A40:A41"/>
    <mergeCell ref="B40:B41"/>
    <mergeCell ref="C40:C41"/>
    <mergeCell ref="D40:D41"/>
    <mergeCell ref="E36:E37"/>
    <mergeCell ref="F36:F37"/>
    <mergeCell ref="C36:C37"/>
    <mergeCell ref="D36:D37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E44:E45"/>
    <mergeCell ref="F44:F45"/>
    <mergeCell ref="G44:G45"/>
    <mergeCell ref="A44:A45"/>
    <mergeCell ref="B44:B45"/>
    <mergeCell ref="C44:C45"/>
    <mergeCell ref="D44:D4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97"/>
  <sheetViews>
    <sheetView zoomScalePageLayoutView="0" workbookViewId="0" topLeftCell="A8">
      <selection activeCell="Z38" sqref="Z38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7.57421875" style="0" customWidth="1"/>
    <col min="4" max="5" width="12.7109375" style="0" customWidth="1"/>
    <col min="6" max="11" width="4.7109375" style="0" customWidth="1"/>
    <col min="12" max="12" width="5.421875" style="0" customWidth="1"/>
    <col min="13" max="13" width="4.7109375" style="0" customWidth="1"/>
    <col min="14" max="14" width="16.140625" style="0" customWidth="1"/>
    <col min="15" max="15" width="7.57421875" style="0" customWidth="1"/>
    <col min="18" max="22" width="4.7109375" style="0" customWidth="1"/>
    <col min="23" max="23" width="5.421875" style="0" customWidth="1"/>
  </cols>
  <sheetData>
    <row r="1" spans="1:24" ht="21" customHeight="1" thickBot="1">
      <c r="A1" s="125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96"/>
    </row>
    <row r="2" spans="1:30" ht="24" customHeight="1" thickBot="1">
      <c r="A2" s="8"/>
      <c r="B2" s="131" t="s">
        <v>20</v>
      </c>
      <c r="C2" s="192"/>
      <c r="D2" s="192"/>
      <c r="E2" s="192"/>
      <c r="F2" s="192"/>
      <c r="G2" s="192"/>
      <c r="H2" s="192"/>
      <c r="I2" s="192"/>
      <c r="J2" s="192"/>
      <c r="K2" s="192"/>
      <c r="L2" s="118" t="str">
        <f>HYPERLINK('[2]реквизиты'!$A$2)</f>
        <v>Всероссийские соревнования среди студентов по самбо (женщины).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  <c r="Y2" s="9"/>
      <c r="Z2" s="9"/>
      <c r="AA2" s="9"/>
      <c r="AB2" s="9"/>
      <c r="AC2" s="9"/>
      <c r="AD2" s="9"/>
    </row>
    <row r="3" spans="1:25" ht="18.75" customHeight="1" thickBot="1">
      <c r="A3" s="19" t="s">
        <v>8</v>
      </c>
      <c r="B3" s="193" t="str">
        <f>HYPERLINK('[2]реквизиты'!$A$3)</f>
        <v>21-25 января 2013г.      г.Ярославль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" t="s">
        <v>6</v>
      </c>
      <c r="O3" s="19"/>
      <c r="R3" s="195" t="str">
        <f>HYPERLINK('пр.взвешивания'!E3)</f>
        <v>в.к.     52        кг.</v>
      </c>
      <c r="S3" s="196"/>
      <c r="T3" s="196"/>
      <c r="U3" s="196"/>
      <c r="V3" s="196"/>
      <c r="W3" s="196"/>
      <c r="Y3" s="10"/>
    </row>
    <row r="4" spans="1:25" ht="13.5" customHeight="1" thickBot="1">
      <c r="A4" s="173" t="s">
        <v>0</v>
      </c>
      <c r="B4" s="175" t="s">
        <v>1</v>
      </c>
      <c r="C4" s="175" t="s">
        <v>2</v>
      </c>
      <c r="D4" s="198" t="s">
        <v>123</v>
      </c>
      <c r="E4" s="199"/>
      <c r="F4" s="178" t="s">
        <v>3</v>
      </c>
      <c r="G4" s="179"/>
      <c r="H4" s="179"/>
      <c r="I4" s="179"/>
      <c r="J4" s="179"/>
      <c r="K4" s="175" t="s">
        <v>4</v>
      </c>
      <c r="L4" s="175" t="s">
        <v>5</v>
      </c>
      <c r="M4" s="173" t="s">
        <v>0</v>
      </c>
      <c r="N4" s="173" t="s">
        <v>1</v>
      </c>
      <c r="O4" s="173" t="s">
        <v>2</v>
      </c>
      <c r="P4" s="198" t="s">
        <v>123</v>
      </c>
      <c r="Q4" s="199"/>
      <c r="R4" s="176" t="s">
        <v>3</v>
      </c>
      <c r="S4" s="177"/>
      <c r="T4" s="177"/>
      <c r="U4" s="177"/>
      <c r="V4" s="173" t="s">
        <v>4</v>
      </c>
      <c r="W4" s="173" t="s">
        <v>5</v>
      </c>
      <c r="X4" s="3"/>
      <c r="Y4" s="3"/>
    </row>
    <row r="5" spans="1:25" ht="13.5" thickBot="1">
      <c r="A5" s="174"/>
      <c r="B5" s="175"/>
      <c r="C5" s="175"/>
      <c r="D5" s="200"/>
      <c r="E5" s="201"/>
      <c r="F5" s="20">
        <v>1</v>
      </c>
      <c r="G5" s="21">
        <v>2</v>
      </c>
      <c r="H5" s="22">
        <v>3</v>
      </c>
      <c r="I5" s="21">
        <v>4</v>
      </c>
      <c r="J5" s="21">
        <v>5</v>
      </c>
      <c r="K5" s="175"/>
      <c r="L5" s="175"/>
      <c r="M5" s="174"/>
      <c r="N5" s="174"/>
      <c r="O5" s="174"/>
      <c r="P5" s="200"/>
      <c r="Q5" s="201"/>
      <c r="R5" s="20">
        <v>1</v>
      </c>
      <c r="S5" s="21">
        <v>2</v>
      </c>
      <c r="T5" s="22">
        <v>3</v>
      </c>
      <c r="U5" s="21">
        <v>4</v>
      </c>
      <c r="V5" s="174"/>
      <c r="W5" s="174"/>
      <c r="X5" s="3"/>
      <c r="Y5" s="3"/>
    </row>
    <row r="6" spans="1:25" ht="11.25" customHeight="1">
      <c r="A6" s="155">
        <v>1</v>
      </c>
      <c r="B6" s="153" t="str">
        <f>VLOOKUP(A6,'пр.взвешивания'!B6:E43,2,FALSE)</f>
        <v>САРКИСЯН Офелия Самвеловна</v>
      </c>
      <c r="C6" s="147" t="str">
        <f>VLOOKUP(A6,'пр.взвешивания'!B6:F43,3,FALSE)</f>
        <v>02.10.92 кмс</v>
      </c>
      <c r="D6" s="159" t="str">
        <f>VLOOKUP(A6,'пр.взвешивания'!B6:G43,4,FALSE)</f>
        <v>ЦФО, МИ ВлГУ</v>
      </c>
      <c r="E6" s="170" t="str">
        <f>VLOOKUP(A6,'пр.взвешивания'!B1:H45,5,FALSE)</f>
        <v>Владимирская обл</v>
      </c>
      <c r="F6" s="23"/>
      <c r="G6" s="24">
        <v>0</v>
      </c>
      <c r="H6" s="25">
        <v>0</v>
      </c>
      <c r="I6" s="26">
        <v>0</v>
      </c>
      <c r="J6" s="26">
        <v>0</v>
      </c>
      <c r="K6" s="150">
        <f>SUM(F6:J6)</f>
        <v>0</v>
      </c>
      <c r="L6" s="152">
        <v>5</v>
      </c>
      <c r="M6" s="155">
        <v>4</v>
      </c>
      <c r="N6" s="153" t="str">
        <f>VLOOKUP(M6,'пр.взвешивания'!B6:P43,2,FALSE)</f>
        <v>ВИЦИНА Ольга Вячеславовна</v>
      </c>
      <c r="O6" s="147" t="str">
        <f>VLOOKUP(M6,'пр.взвешивания'!B6:Q43,3,FALSE)</f>
        <v>09.06.90 мс</v>
      </c>
      <c r="P6" s="148" t="str">
        <f>VLOOKUP(M6,'пр.взвешивания'!B6:R43,4,FALSE)</f>
        <v>ДВФО,ВГУЭС</v>
      </c>
      <c r="Q6" s="202" t="str">
        <f>VLOOKUP(M6,'пр.взвешивания'!B1:H45,5,FALSE)</f>
        <v>Приморский край</v>
      </c>
      <c r="R6" s="28"/>
      <c r="S6" s="29">
        <v>3</v>
      </c>
      <c r="T6" s="29">
        <v>3</v>
      </c>
      <c r="U6" s="30">
        <v>3</v>
      </c>
      <c r="V6" s="150">
        <f>SUM(R6:U6)</f>
        <v>9</v>
      </c>
      <c r="W6" s="152">
        <v>1</v>
      </c>
      <c r="X6" s="3"/>
      <c r="Y6" s="3"/>
    </row>
    <row r="7" spans="1:25" ht="11.25" customHeight="1">
      <c r="A7" s="141"/>
      <c r="B7" s="154"/>
      <c r="C7" s="143"/>
      <c r="D7" s="158"/>
      <c r="E7" s="171"/>
      <c r="F7" s="31"/>
      <c r="G7" s="32"/>
      <c r="H7" s="33"/>
      <c r="I7" s="34"/>
      <c r="J7" s="34"/>
      <c r="K7" s="144"/>
      <c r="L7" s="151"/>
      <c r="M7" s="141"/>
      <c r="N7" s="154"/>
      <c r="O7" s="143"/>
      <c r="P7" s="149"/>
      <c r="Q7" s="203"/>
      <c r="R7" s="36"/>
      <c r="S7" s="37"/>
      <c r="T7" s="37"/>
      <c r="U7" s="110"/>
      <c r="V7" s="144"/>
      <c r="W7" s="151"/>
      <c r="X7" s="3"/>
      <c r="Y7" s="3"/>
    </row>
    <row r="8" spans="1:25" ht="11.25" customHeight="1">
      <c r="A8" s="141">
        <v>2</v>
      </c>
      <c r="B8" s="156" t="str">
        <f>VLOOKUP(A8,'пр.взвешивания'!B6:E45,2,FALSE)</f>
        <v>ЧЕРНЕЦОВА Наталья Борисовна</v>
      </c>
      <c r="C8" s="142" t="str">
        <f>VLOOKUP(A8,'пр.взвешивания'!B6:F45,3,FALSE)</f>
        <v>04.05.86 мс</v>
      </c>
      <c r="D8" s="157" t="str">
        <f>VLOOKUP(A8,'пр.взвешивания'!B8:G45,4,FALSE)</f>
        <v>МОС,РГУФКСМиТ</v>
      </c>
      <c r="E8" s="172" t="str">
        <f>VLOOKUP(A8,'пр.взвешивания'!B1:H47,5,FALSE)</f>
        <v>Москва </v>
      </c>
      <c r="F8" s="38">
        <v>4</v>
      </c>
      <c r="G8" s="39"/>
      <c r="H8" s="40">
        <v>3</v>
      </c>
      <c r="I8" s="41">
        <v>0</v>
      </c>
      <c r="J8" s="41">
        <v>4</v>
      </c>
      <c r="K8" s="144">
        <f>SUM(F8:J8)</f>
        <v>11</v>
      </c>
      <c r="L8" s="151">
        <v>2</v>
      </c>
      <c r="M8" s="141">
        <v>10</v>
      </c>
      <c r="N8" s="156" t="str">
        <f>VLOOKUP(M8,'пр.взвешивания'!B6:P45,2,FALSE)</f>
        <v>МИРЗОЯН Сусанна Кареновна</v>
      </c>
      <c r="O8" s="142" t="str">
        <f>VLOOKUP(M8,'пр.взвешивания'!B6:Q45,3,FALSE)</f>
        <v>20.01.86 змс</v>
      </c>
      <c r="P8" s="165" t="str">
        <f>VLOOKUP(M8,'пр.взвешивания'!B8:R45,4,FALSE)</f>
        <v>ПФО,ПГУ</v>
      </c>
      <c r="Q8" s="204" t="str">
        <f>VLOOKUP(M8,'пр.взвешивания'!B1:H47,5,FALSE)</f>
        <v>Пенза</v>
      </c>
      <c r="R8" s="40">
        <v>1</v>
      </c>
      <c r="S8" s="43"/>
      <c r="T8" s="44">
        <v>0</v>
      </c>
      <c r="U8" s="40">
        <v>4</v>
      </c>
      <c r="V8" s="144">
        <f>SUM(R8:U8)</f>
        <v>5</v>
      </c>
      <c r="W8" s="151">
        <v>3</v>
      </c>
      <c r="X8" s="3"/>
      <c r="Y8" s="3"/>
    </row>
    <row r="9" spans="1:25" ht="11.25" customHeight="1">
      <c r="A9" s="141"/>
      <c r="B9" s="154"/>
      <c r="C9" s="143"/>
      <c r="D9" s="158"/>
      <c r="E9" s="171"/>
      <c r="F9" s="45" t="s">
        <v>125</v>
      </c>
      <c r="G9" s="31"/>
      <c r="H9" s="46"/>
      <c r="I9" s="34"/>
      <c r="J9" s="109" t="s">
        <v>145</v>
      </c>
      <c r="K9" s="144"/>
      <c r="L9" s="151"/>
      <c r="M9" s="141"/>
      <c r="N9" s="154"/>
      <c r="O9" s="143"/>
      <c r="P9" s="149"/>
      <c r="Q9" s="203"/>
      <c r="R9" s="46"/>
      <c r="S9" s="47"/>
      <c r="T9" s="33"/>
      <c r="U9" s="46" t="s">
        <v>147</v>
      </c>
      <c r="V9" s="144"/>
      <c r="W9" s="151"/>
      <c r="X9" s="3"/>
      <c r="Y9" s="3"/>
    </row>
    <row r="10" spans="1:25" ht="11.25" customHeight="1">
      <c r="A10" s="141">
        <v>3</v>
      </c>
      <c r="B10" s="156" t="str">
        <f>VLOOKUP(A10,'пр.взвешивания'!B6:E45,2,FALSE)</f>
        <v>СКОРНЯКОВА Ксения Юрьевна</v>
      </c>
      <c r="C10" s="142" t="str">
        <f>VLOOKUP(A10,'пр.взвешивания'!B6:F47,3,FALSE)</f>
        <v>29.05.92 мс</v>
      </c>
      <c r="D10" s="157" t="str">
        <f>VLOOKUP(A10,'пр.взвешивания'!B6:G47,4,FALSE)</f>
        <v>УФО,ШГПИ</v>
      </c>
      <c r="E10" s="172" t="str">
        <f>VLOOKUP(A10,'пр.взвешивания'!B1:H49,5,FALSE)</f>
        <v>Курганская обл,Шадринск</v>
      </c>
      <c r="F10" s="38">
        <v>4</v>
      </c>
      <c r="G10" s="38">
        <v>0</v>
      </c>
      <c r="H10" s="48"/>
      <c r="I10" s="41">
        <v>0</v>
      </c>
      <c r="J10" s="41">
        <v>3</v>
      </c>
      <c r="K10" s="144">
        <f>SUM(F10:J10)</f>
        <v>7</v>
      </c>
      <c r="L10" s="151">
        <v>3</v>
      </c>
      <c r="M10" s="141">
        <v>7</v>
      </c>
      <c r="N10" s="156" t="str">
        <f>VLOOKUP(M10,'пр.взвешивания'!B6:P45,2,FALSE)</f>
        <v>ЖЕЩЕНКОВА Дарья Никитична</v>
      </c>
      <c r="O10" s="142" t="str">
        <f>VLOOKUP(M10,'пр.взвешивания'!B6:Q47,3,FALSE)</f>
        <v>16.03.91 мс</v>
      </c>
      <c r="P10" s="165" t="str">
        <f>VLOOKUP(M10,'пр.взвешивания'!B6:R47,4,FALSE)</f>
        <v>МОС,МГАФК</v>
      </c>
      <c r="Q10" s="204" t="str">
        <f>VLOOKUP(M10,'пр.взвешивания'!B1:H49,5,FALSE)</f>
        <v>Москва</v>
      </c>
      <c r="R10" s="40">
        <v>1</v>
      </c>
      <c r="S10" s="44">
        <v>2</v>
      </c>
      <c r="T10" s="49"/>
      <c r="U10" s="40">
        <v>4</v>
      </c>
      <c r="V10" s="144">
        <f>SUM(R10:U10)</f>
        <v>7</v>
      </c>
      <c r="W10" s="151">
        <v>2</v>
      </c>
      <c r="X10" s="3"/>
      <c r="Y10" s="3"/>
    </row>
    <row r="11" spans="1:25" ht="11.25" customHeight="1">
      <c r="A11" s="141"/>
      <c r="B11" s="154"/>
      <c r="C11" s="143"/>
      <c r="D11" s="158"/>
      <c r="E11" s="171"/>
      <c r="F11" s="45" t="s">
        <v>129</v>
      </c>
      <c r="G11" s="45"/>
      <c r="H11" s="36"/>
      <c r="I11" s="34"/>
      <c r="J11" s="34"/>
      <c r="K11" s="144"/>
      <c r="L11" s="151"/>
      <c r="M11" s="141"/>
      <c r="N11" s="154"/>
      <c r="O11" s="143"/>
      <c r="P11" s="149"/>
      <c r="Q11" s="203"/>
      <c r="R11" s="46"/>
      <c r="S11" s="33"/>
      <c r="T11" s="47"/>
      <c r="U11" s="46"/>
      <c r="V11" s="144"/>
      <c r="W11" s="151"/>
      <c r="X11" s="3"/>
      <c r="Y11" s="3"/>
    </row>
    <row r="12" spans="1:25" ht="11.25" customHeight="1">
      <c r="A12" s="141">
        <v>4</v>
      </c>
      <c r="B12" s="156" t="str">
        <f>VLOOKUP(A12,'пр.взвешивания'!B6:E47,2,FALSE)</f>
        <v>ВИЦИНА Ольга Вячеславовна</v>
      </c>
      <c r="C12" s="142" t="str">
        <f>VLOOKUP(A12,'пр.взвешивания'!B6:F49,3,FALSE)</f>
        <v>09.06.90 мс</v>
      </c>
      <c r="D12" s="157" t="str">
        <f>VLOOKUP(A12,'пр.взвешивания'!B6:G49,4,FALSE)</f>
        <v>ДВФО,ВГУЭС</v>
      </c>
      <c r="E12" s="172" t="str">
        <f>VLOOKUP(A12,'пр.взвешивания'!B1:H51,5,FALSE)</f>
        <v>Приморский край</v>
      </c>
      <c r="F12" s="50">
        <v>4</v>
      </c>
      <c r="G12" s="50">
        <v>3</v>
      </c>
      <c r="H12" s="51">
        <v>3</v>
      </c>
      <c r="I12" s="52"/>
      <c r="J12" s="98">
        <v>4</v>
      </c>
      <c r="K12" s="144">
        <f>SUM(F12:J12)</f>
        <v>14</v>
      </c>
      <c r="L12" s="168">
        <v>1</v>
      </c>
      <c r="M12" s="141">
        <v>2</v>
      </c>
      <c r="N12" s="156" t="str">
        <f>VLOOKUP(M12,'пр.взвешивания'!B6:P47,2,FALSE)</f>
        <v>ЧЕРНЕЦОВА Наталья Борисовна</v>
      </c>
      <c r="O12" s="142" t="str">
        <f>VLOOKUP(M12,'пр.взвешивания'!B6:Q49,3,FALSE)</f>
        <v>04.05.86 мс</v>
      </c>
      <c r="P12" s="165" t="str">
        <f>VLOOKUP(M12,'пр.взвешивания'!B6:R49,4,FALSE)</f>
        <v>МОС,РГУФКСМиТ</v>
      </c>
      <c r="Q12" s="204" t="str">
        <f>VLOOKUP(M12,'пр.взвешивания'!B1:H51,5,FALSE)</f>
        <v>Москва </v>
      </c>
      <c r="R12" s="54">
        <v>0</v>
      </c>
      <c r="S12" s="55">
        <v>0</v>
      </c>
      <c r="T12" s="55">
        <v>0</v>
      </c>
      <c r="U12" s="56"/>
      <c r="V12" s="144">
        <f>SUM(R12:U12)</f>
        <v>0</v>
      </c>
      <c r="W12" s="168">
        <v>4</v>
      </c>
      <c r="X12" s="3"/>
      <c r="Y12" s="3"/>
    </row>
    <row r="13" spans="1:25" ht="11.25" customHeight="1" thickBot="1">
      <c r="A13" s="141"/>
      <c r="B13" s="154"/>
      <c r="C13" s="143"/>
      <c r="D13" s="158"/>
      <c r="E13" s="171"/>
      <c r="F13" s="45" t="s">
        <v>135</v>
      </c>
      <c r="G13" s="45"/>
      <c r="H13" s="46"/>
      <c r="I13" s="57"/>
      <c r="J13" s="99" t="s">
        <v>128</v>
      </c>
      <c r="K13" s="144"/>
      <c r="L13" s="151"/>
      <c r="M13" s="160"/>
      <c r="N13" s="161"/>
      <c r="O13" s="164"/>
      <c r="P13" s="166"/>
      <c r="Q13" s="205"/>
      <c r="R13" s="59"/>
      <c r="S13" s="60"/>
      <c r="T13" s="60"/>
      <c r="U13" s="61"/>
      <c r="V13" s="167"/>
      <c r="W13" s="169"/>
      <c r="X13" s="3"/>
      <c r="Y13" s="3"/>
    </row>
    <row r="14" spans="1:25" ht="11.25" customHeight="1">
      <c r="A14" s="141">
        <v>5</v>
      </c>
      <c r="B14" s="156" t="str">
        <f>VLOOKUP(A14,'пр.взвешивания'!B6:E49,2,FALSE)</f>
        <v>КОРОБОВА Ольга Евгеньевна</v>
      </c>
      <c r="C14" s="142" t="str">
        <f>VLOOKUP(A14,'пр.взвешивания'!B6:F51,3,FALSE)</f>
        <v>10.02.91 кмс</v>
      </c>
      <c r="D14" s="157" t="str">
        <f>VLOOKUP(A14,'пр.взвешивания'!B6:G51,4,FALSE)</f>
        <v>ЦФО,ТГУ</v>
      </c>
      <c r="E14" s="172" t="str">
        <f>VLOOKUP(A14,'пр.взвешивания'!B1:H53,5,FALSE)</f>
        <v>Тульская,Тула</v>
      </c>
      <c r="F14" s="38">
        <v>4</v>
      </c>
      <c r="G14" s="38">
        <v>0</v>
      </c>
      <c r="H14" s="40">
        <v>0</v>
      </c>
      <c r="I14" s="41">
        <v>0</v>
      </c>
      <c r="J14" s="100"/>
      <c r="K14" s="144">
        <f>SUM(F14:J14)</f>
        <v>4</v>
      </c>
      <c r="L14" s="151">
        <v>4</v>
      </c>
      <c r="M14" s="3"/>
      <c r="N14" s="63"/>
      <c r="O14" s="64"/>
      <c r="P14" s="65"/>
      <c r="Q14" s="65"/>
      <c r="R14" s="66"/>
      <c r="S14" s="66"/>
      <c r="T14" s="66"/>
      <c r="U14" s="66"/>
      <c r="V14" s="103"/>
      <c r="W14" s="3"/>
      <c r="X14" s="3"/>
      <c r="Y14" s="3"/>
    </row>
    <row r="15" spans="1:25" ht="11.25" customHeight="1" thickBot="1">
      <c r="A15" s="160"/>
      <c r="B15" s="161"/>
      <c r="C15" s="164"/>
      <c r="D15" s="183"/>
      <c r="E15" s="189"/>
      <c r="F15" s="108" t="s">
        <v>141</v>
      </c>
      <c r="G15" s="67"/>
      <c r="H15" s="68"/>
      <c r="I15" s="69"/>
      <c r="J15" s="101"/>
      <c r="K15" s="167"/>
      <c r="L15" s="169"/>
      <c r="M15" s="3"/>
      <c r="N15" s="63"/>
      <c r="O15" s="64"/>
      <c r="P15" s="65"/>
      <c r="Q15" s="65"/>
      <c r="R15" s="66"/>
      <c r="S15" s="66"/>
      <c r="T15" s="66"/>
      <c r="U15" s="66"/>
      <c r="V15" s="103"/>
      <c r="W15" s="3"/>
      <c r="X15" s="3"/>
      <c r="Y15" s="3"/>
    </row>
    <row r="16" spans="1:25" ht="12" customHeight="1" thickBot="1">
      <c r="A16" s="71" t="s">
        <v>9</v>
      </c>
      <c r="B16" s="63"/>
      <c r="C16" s="72"/>
      <c r="D16" s="63"/>
      <c r="E16" s="63"/>
      <c r="F16" s="11"/>
      <c r="G16" s="11"/>
      <c r="H16" s="11"/>
      <c r="I16" s="11"/>
      <c r="J16" s="11"/>
      <c r="K16" s="102"/>
      <c r="L16" s="11"/>
      <c r="M16" s="71" t="s">
        <v>7</v>
      </c>
      <c r="N16" s="63"/>
      <c r="O16" s="64"/>
      <c r="P16" s="65"/>
      <c r="Q16" s="65"/>
      <c r="R16" s="66"/>
      <c r="S16" s="66"/>
      <c r="T16" s="66"/>
      <c r="U16" s="66"/>
      <c r="V16" s="103"/>
      <c r="W16" s="3"/>
      <c r="X16" s="3"/>
      <c r="Y16" s="3"/>
    </row>
    <row r="17" spans="1:25" ht="11.25" customHeight="1">
      <c r="A17" s="155">
        <v>6</v>
      </c>
      <c r="B17" s="147" t="str">
        <f>VLOOKUP(A17,'пр.взвешивания'!B6:E43,2,FALSE)</f>
        <v>СЕНЮЕВА Мария Владимировна</v>
      </c>
      <c r="C17" s="147" t="str">
        <f>VLOOKUP(A17,'пр.взвешивания'!B6:F54,3,FALSE)</f>
        <v>25.12.88 кмс</v>
      </c>
      <c r="D17" s="159" t="str">
        <f>VLOOKUP(A17,'пр.взвешивания'!B6:G54,4,FALSE)</f>
        <v>МОС,РГАУ МСХА</v>
      </c>
      <c r="E17" s="170" t="str">
        <f>VLOOKUP(A17,'пр.взвешивания'!B12:H56,5,FALSE)</f>
        <v>Москва</v>
      </c>
      <c r="F17" s="23"/>
      <c r="G17" s="24">
        <v>3</v>
      </c>
      <c r="H17" s="25">
        <v>0</v>
      </c>
      <c r="I17" s="26">
        <v>4</v>
      </c>
      <c r="J17" s="27">
        <v>0</v>
      </c>
      <c r="K17" s="150">
        <f>SUM(F17:J17)</f>
        <v>7</v>
      </c>
      <c r="L17" s="152">
        <v>4</v>
      </c>
      <c r="M17" s="145">
        <v>14</v>
      </c>
      <c r="N17" s="147" t="str">
        <f>VLOOKUP(M17,'пр.взвешивания'!B6:P43,2,FALSE)</f>
        <v>ХАРИТОНОВА Анна Игоревна</v>
      </c>
      <c r="O17" s="147" t="str">
        <f>VLOOKUP(M17,'пр.взвешивания'!B6:Q54,3,FALSE)</f>
        <v>12.03.85 мс</v>
      </c>
      <c r="P17" s="148" t="str">
        <f>VLOOKUP(M17,'пр.взвешивания'!B6:R54,4,FALSE)</f>
        <v>ЦФО, Елецкий ГУ им.И.А.Бунина</v>
      </c>
      <c r="Q17" s="202" t="str">
        <f>VLOOKUP(M17,'пр.взвешивания'!B1:H56,5,FALSE)</f>
        <v>Елец,Липецкая обл.</v>
      </c>
      <c r="R17" s="28"/>
      <c r="S17" s="29">
        <v>4</v>
      </c>
      <c r="T17" s="29">
        <v>4</v>
      </c>
      <c r="U17" s="73">
        <v>3</v>
      </c>
      <c r="V17" s="150">
        <f>SUM(R17:U17)</f>
        <v>11</v>
      </c>
      <c r="W17" s="162">
        <v>1</v>
      </c>
      <c r="X17" s="3"/>
      <c r="Y17" s="3"/>
    </row>
    <row r="18" spans="1:25" ht="11.25" customHeight="1">
      <c r="A18" s="141"/>
      <c r="B18" s="143"/>
      <c r="C18" s="143"/>
      <c r="D18" s="158"/>
      <c r="E18" s="171"/>
      <c r="F18" s="31"/>
      <c r="G18" s="32"/>
      <c r="H18" s="33"/>
      <c r="I18" s="34" t="s">
        <v>136</v>
      </c>
      <c r="J18" s="35"/>
      <c r="K18" s="144"/>
      <c r="L18" s="151"/>
      <c r="M18" s="146"/>
      <c r="N18" s="143"/>
      <c r="O18" s="143"/>
      <c r="P18" s="149"/>
      <c r="Q18" s="203"/>
      <c r="R18" s="36"/>
      <c r="S18" s="37" t="s">
        <v>150</v>
      </c>
      <c r="T18" s="37" t="s">
        <v>148</v>
      </c>
      <c r="U18" s="74"/>
      <c r="V18" s="144"/>
      <c r="W18" s="163"/>
      <c r="X18" s="3"/>
      <c r="Y18" s="3"/>
    </row>
    <row r="19" spans="1:25" ht="11.25" customHeight="1">
      <c r="A19" s="141">
        <v>7</v>
      </c>
      <c r="B19" s="142" t="str">
        <f>VLOOKUP(A19,'пр.взвешивания'!B6:E45,2,FALSE)</f>
        <v>ЖЕЩЕНКОВА Дарья Никитична</v>
      </c>
      <c r="C19" s="142" t="str">
        <f>VLOOKUP(A19,'пр.взвешивания'!B6:F56,3,FALSE)</f>
        <v>16.03.91 мс</v>
      </c>
      <c r="D19" s="157" t="str">
        <f>VLOOKUP(A19,'пр.взвешивания'!B6:G56,4,FALSE)</f>
        <v>МОС,МГАФК</v>
      </c>
      <c r="E19" s="172" t="str">
        <f>VLOOKUP(A19,'пр.взвешивания'!B12:H58,5,FALSE)</f>
        <v>Москва</v>
      </c>
      <c r="F19" s="38">
        <v>1</v>
      </c>
      <c r="G19" s="39"/>
      <c r="H19" s="40">
        <v>3</v>
      </c>
      <c r="I19" s="41">
        <v>4</v>
      </c>
      <c r="J19" s="42">
        <v>2</v>
      </c>
      <c r="K19" s="144">
        <f>SUM(F19:J19)</f>
        <v>10</v>
      </c>
      <c r="L19" s="151">
        <v>2</v>
      </c>
      <c r="M19" s="140">
        <v>18</v>
      </c>
      <c r="N19" s="142" t="str">
        <f>VLOOKUP(M19,'пр.взвешивания'!B6:P45,2,FALSE)</f>
        <v>КУВАТОВА Регина Галиулловна</v>
      </c>
      <c r="O19" s="142" t="str">
        <f>VLOOKUP(M19,'пр.взвешивания'!B6:Q56,3,FALSE)</f>
        <v>06.08.92 кмс</v>
      </c>
      <c r="P19" s="165" t="str">
        <f>VLOOKUP(M19,'пр.взвешивания'!B6:R56,4,FALSE)</f>
        <v>ПФО,ОГПУ</v>
      </c>
      <c r="Q19" s="204" t="str">
        <f>VLOOKUP(M19,'пр.взвешивания'!B1:H58,5,FALSE)</f>
        <v>Оренбургская Кувандык МО</v>
      </c>
      <c r="R19" s="40">
        <v>0</v>
      </c>
      <c r="S19" s="43"/>
      <c r="T19" s="44">
        <v>3</v>
      </c>
      <c r="U19" s="75">
        <v>4</v>
      </c>
      <c r="V19" s="144">
        <f>SUM(R19:U19)</f>
        <v>7</v>
      </c>
      <c r="W19" s="163">
        <v>2</v>
      </c>
      <c r="X19" s="3"/>
      <c r="Y19" s="3"/>
    </row>
    <row r="20" spans="1:25" ht="11.25" customHeight="1">
      <c r="A20" s="141"/>
      <c r="B20" s="143"/>
      <c r="C20" s="143"/>
      <c r="D20" s="158"/>
      <c r="E20" s="171"/>
      <c r="F20" s="45"/>
      <c r="G20" s="31"/>
      <c r="H20" s="46"/>
      <c r="I20" s="34" t="s">
        <v>131</v>
      </c>
      <c r="J20" s="35"/>
      <c r="K20" s="144"/>
      <c r="L20" s="151"/>
      <c r="M20" s="141"/>
      <c r="N20" s="143"/>
      <c r="O20" s="143"/>
      <c r="P20" s="149"/>
      <c r="Q20" s="203"/>
      <c r="R20" s="46"/>
      <c r="S20" s="47"/>
      <c r="T20" s="33"/>
      <c r="U20" s="76" t="s">
        <v>149</v>
      </c>
      <c r="V20" s="144"/>
      <c r="W20" s="163"/>
      <c r="X20" s="3"/>
      <c r="Y20" s="3"/>
    </row>
    <row r="21" spans="1:25" ht="11.25" customHeight="1">
      <c r="A21" s="141">
        <v>8</v>
      </c>
      <c r="B21" s="142" t="str">
        <f>VLOOKUP(A21,'пр.взвешивания'!B6:E45,2,FALSE)</f>
        <v>ВИРТ Анжела Владимировна</v>
      </c>
      <c r="C21" s="142" t="str">
        <f>VLOOKUP(A21,'пр.взвешивания'!B6:F58,3,FALSE)</f>
        <v>03.01.90 кмс</v>
      </c>
      <c r="D21" s="157" t="str">
        <f>VLOOKUP(A21,'пр.взвешивания'!B6:G58,4,FALSE)</f>
        <v>ПФО,СГЮА</v>
      </c>
      <c r="E21" s="172" t="str">
        <f>VLOOKUP(A21,'пр.взвешивания'!B12:H60,5,FALSE)</f>
        <v>Саратов</v>
      </c>
      <c r="F21" s="38">
        <v>4</v>
      </c>
      <c r="G21" s="38">
        <v>1</v>
      </c>
      <c r="H21" s="48"/>
      <c r="I21" s="41">
        <v>4</v>
      </c>
      <c r="J21" s="42">
        <v>0</v>
      </c>
      <c r="K21" s="144">
        <f>SUM(F21:J21)</f>
        <v>9</v>
      </c>
      <c r="L21" s="151">
        <v>3</v>
      </c>
      <c r="M21" s="141">
        <v>19</v>
      </c>
      <c r="N21" s="142" t="str">
        <f>VLOOKUP(M21,'пр.взвешивания'!B6:P45,2,FALSE)</f>
        <v>КУКЛО Виктория Вячеславовна</v>
      </c>
      <c r="O21" s="142" t="str">
        <f>VLOOKUP(M21,'пр.взвешивания'!B6:Q58,3,FALSE)</f>
        <v>27.12.89 мс</v>
      </c>
      <c r="P21" s="165" t="str">
        <f>VLOOKUP(M21,'пр.взвешивания'!B6:R58,4,FALSE)</f>
        <v>ЦФО,БГТУ</v>
      </c>
      <c r="Q21" s="204" t="str">
        <f>VLOOKUP(M21,'пр.взвешивания'!B1:H60,5,FALSE)</f>
        <v>Брянская Брянск </v>
      </c>
      <c r="R21" s="40">
        <v>0</v>
      </c>
      <c r="S21" s="44">
        <v>0</v>
      </c>
      <c r="T21" s="49"/>
      <c r="U21" s="75">
        <v>4</v>
      </c>
      <c r="V21" s="144">
        <v>4</v>
      </c>
      <c r="W21" s="163">
        <v>3</v>
      </c>
      <c r="X21" s="3"/>
      <c r="Y21" s="3"/>
    </row>
    <row r="22" spans="1:25" ht="11.25" customHeight="1">
      <c r="A22" s="141"/>
      <c r="B22" s="143"/>
      <c r="C22" s="143"/>
      <c r="D22" s="158"/>
      <c r="E22" s="171"/>
      <c r="F22" s="45" t="s">
        <v>130</v>
      </c>
      <c r="G22" s="45"/>
      <c r="H22" s="36"/>
      <c r="I22" s="109" t="s">
        <v>146</v>
      </c>
      <c r="J22" s="35"/>
      <c r="K22" s="144"/>
      <c r="L22" s="151"/>
      <c r="M22" s="141"/>
      <c r="N22" s="143"/>
      <c r="O22" s="143"/>
      <c r="P22" s="149"/>
      <c r="Q22" s="203"/>
      <c r="R22" s="46"/>
      <c r="S22" s="33"/>
      <c r="T22" s="47"/>
      <c r="U22" s="76" t="s">
        <v>140</v>
      </c>
      <c r="V22" s="144"/>
      <c r="W22" s="163"/>
      <c r="X22" s="3"/>
      <c r="Y22" s="3"/>
    </row>
    <row r="23" spans="1:25" ht="11.25" customHeight="1">
      <c r="A23" s="141">
        <v>9</v>
      </c>
      <c r="B23" s="142" t="str">
        <f>VLOOKUP(A23,'пр.взвешивания'!B6:E47,2,FALSE)</f>
        <v>ЧИКЕНЕВА Анастасия Николаевна</v>
      </c>
      <c r="C23" s="142" t="str">
        <f>VLOOKUP(A23,'пр.взвешивания'!B6:F60,3,FALSE)</f>
        <v>08.11.89 кмс</v>
      </c>
      <c r="D23" s="157" t="str">
        <f>VLOOKUP(A23,'пр.взвешивания'!B6:G60,4,FALSE)</f>
        <v>С.П.,РГПУ Герцена</v>
      </c>
      <c r="E23" s="172" t="str">
        <f>VLOOKUP(A23,'пр.взвешивания'!B12:H62,5,FALSE)</f>
        <v>С.Петербург</v>
      </c>
      <c r="F23" s="50">
        <v>0</v>
      </c>
      <c r="G23" s="50">
        <v>0</v>
      </c>
      <c r="H23" s="51">
        <v>0</v>
      </c>
      <c r="I23" s="52"/>
      <c r="J23" s="53">
        <v>0</v>
      </c>
      <c r="K23" s="144">
        <f>SUM(F23:J23)</f>
        <v>0</v>
      </c>
      <c r="L23" s="168">
        <v>5</v>
      </c>
      <c r="M23" s="141">
        <v>13</v>
      </c>
      <c r="N23" s="142" t="str">
        <f>VLOOKUP(M23,'пр.взвешивания'!B6:P47,2,FALSE)</f>
        <v>ВИЦИНА Юлия Вячеславовна</v>
      </c>
      <c r="O23" s="142" t="str">
        <f>VLOOKUP(M23,'пр.взвешивания'!B6:Q60,3,FALSE)</f>
        <v>09.06.90 мс</v>
      </c>
      <c r="P23" s="165" t="str">
        <f>VLOOKUP(M23,'пр.взвешивания'!B6:R60,4,FALSE)</f>
        <v>ДВФО,ВГУЭС</v>
      </c>
      <c r="Q23" s="204" t="str">
        <f>VLOOKUP(M23,'пр.взвешивания'!B1:H62,5,FALSE)</f>
        <v>Приморский край</v>
      </c>
      <c r="R23" s="54">
        <v>0</v>
      </c>
      <c r="S23" s="55">
        <v>0</v>
      </c>
      <c r="T23" s="55">
        <v>0</v>
      </c>
      <c r="U23" s="77"/>
      <c r="V23" s="144">
        <v>0</v>
      </c>
      <c r="W23" s="190">
        <v>4</v>
      </c>
      <c r="X23" s="3"/>
      <c r="Y23" s="3"/>
    </row>
    <row r="24" spans="1:25" ht="11.25" customHeight="1" thickBot="1">
      <c r="A24" s="141"/>
      <c r="B24" s="143"/>
      <c r="C24" s="143"/>
      <c r="D24" s="158"/>
      <c r="E24" s="171"/>
      <c r="F24" s="45"/>
      <c r="G24" s="45"/>
      <c r="H24" s="46"/>
      <c r="I24" s="57"/>
      <c r="J24" s="58"/>
      <c r="K24" s="144"/>
      <c r="L24" s="151"/>
      <c r="M24" s="160"/>
      <c r="N24" s="164"/>
      <c r="O24" s="164"/>
      <c r="P24" s="166"/>
      <c r="Q24" s="205"/>
      <c r="R24" s="59"/>
      <c r="S24" s="60"/>
      <c r="T24" s="60"/>
      <c r="U24" s="78"/>
      <c r="V24" s="167"/>
      <c r="W24" s="191"/>
      <c r="X24" s="3"/>
      <c r="Y24" s="3"/>
    </row>
    <row r="25" spans="1:25" ht="11.25" customHeight="1">
      <c r="A25" s="141">
        <v>10</v>
      </c>
      <c r="B25" s="142" t="str">
        <f>VLOOKUP(A25,'пр.взвешивания'!B6:E49,2,FALSE)</f>
        <v>МИРЗОЯН Сусанна Кареновна</v>
      </c>
      <c r="C25" s="142" t="str">
        <f>VLOOKUP(A25,'пр.взвешивания'!B6:F62,3,FALSE)</f>
        <v>20.01.86 змс</v>
      </c>
      <c r="D25" s="157" t="str">
        <f>VLOOKUP(A25,'пр.взвешивания'!B6:G62,4,FALSE)</f>
        <v>ПФО,ПГУ</v>
      </c>
      <c r="E25" s="172" t="str">
        <f>VLOOKUP(A25,'пр.взвешивания'!B12:H64,5,FALSE)</f>
        <v>Пенза</v>
      </c>
      <c r="F25" s="38">
        <v>4</v>
      </c>
      <c r="G25" s="38">
        <v>0</v>
      </c>
      <c r="H25" s="40">
        <v>4</v>
      </c>
      <c r="I25" s="41">
        <v>4</v>
      </c>
      <c r="J25" s="62"/>
      <c r="K25" s="144">
        <f>SUM(F25:J25)</f>
        <v>12</v>
      </c>
      <c r="L25" s="151">
        <v>1</v>
      </c>
      <c r="M25" s="3"/>
      <c r="N25" s="63"/>
      <c r="O25" s="64"/>
      <c r="P25" s="65"/>
      <c r="Q25" s="65"/>
      <c r="R25" s="3"/>
      <c r="S25" s="3"/>
      <c r="T25" s="3"/>
      <c r="U25" s="3"/>
      <c r="V25" s="3"/>
      <c r="W25" s="3"/>
      <c r="X25" s="3"/>
      <c r="Y25" s="3"/>
    </row>
    <row r="26" spans="1:25" ht="11.25" customHeight="1" thickBot="1">
      <c r="A26" s="160"/>
      <c r="B26" s="164"/>
      <c r="C26" s="164"/>
      <c r="D26" s="183"/>
      <c r="E26" s="189"/>
      <c r="F26" s="67" t="s">
        <v>142</v>
      </c>
      <c r="G26" s="67"/>
      <c r="H26" s="68" t="s">
        <v>137</v>
      </c>
      <c r="I26" s="69">
        <v>0.13</v>
      </c>
      <c r="J26" s="70"/>
      <c r="K26" s="167"/>
      <c r="L26" s="169"/>
      <c r="M26" s="3"/>
      <c r="N26" s="63"/>
      <c r="O26" s="64"/>
      <c r="P26" s="65"/>
      <c r="Q26" s="65"/>
      <c r="R26" s="3"/>
      <c r="S26" s="3"/>
      <c r="T26" s="3"/>
      <c r="U26" s="3"/>
      <c r="V26" s="3"/>
      <c r="W26" s="3"/>
      <c r="X26" s="3"/>
      <c r="Y26" s="3"/>
    </row>
    <row r="27" spans="1:25" ht="12" customHeight="1" thickBot="1">
      <c r="A27" s="71" t="s">
        <v>10</v>
      </c>
      <c r="B27" s="63"/>
      <c r="C27" s="72"/>
      <c r="D27" s="63"/>
      <c r="E27" s="63"/>
      <c r="F27" s="11"/>
      <c r="G27" s="11"/>
      <c r="H27" s="11"/>
      <c r="I27" s="11"/>
      <c r="J27" s="11"/>
      <c r="K27" s="102"/>
      <c r="L27" s="11"/>
      <c r="M27" s="3"/>
      <c r="N27" s="63" t="s">
        <v>16</v>
      </c>
      <c r="O27" s="65"/>
      <c r="P27" s="65"/>
      <c r="Q27" s="65"/>
      <c r="R27" s="3"/>
      <c r="S27" s="3" t="s">
        <v>17</v>
      </c>
      <c r="T27" s="3"/>
      <c r="U27" s="3"/>
      <c r="V27" s="3"/>
      <c r="W27" s="3"/>
      <c r="X27" s="3"/>
      <c r="Y27" s="3"/>
    </row>
    <row r="28" spans="1:25" ht="11.25" customHeight="1" thickBot="1">
      <c r="A28" s="155">
        <v>11</v>
      </c>
      <c r="B28" s="147" t="str">
        <f>VLOOKUP(A28,'пр.взвешивания'!B6:E43,2,FALSE)</f>
        <v>СИДНОВА Дарья Сергеевна</v>
      </c>
      <c r="C28" s="147" t="str">
        <f>VLOOKUP(A28,'пр.взвешивания'!B6:F65,3,FALSE)</f>
        <v>23.03.95 кмс</v>
      </c>
      <c r="D28" s="159" t="str">
        <f>VLOOKUP(A28,'пр.взвешивания'!B6:G65,4,FALSE)</f>
        <v>СЗФО,ЛОГУ</v>
      </c>
      <c r="E28" s="170" t="str">
        <f>VLOOKUP(A28,'пр.взвешивания'!B23:H67,5,FALSE)</f>
        <v>Ленинградская обл,Пушкин</v>
      </c>
      <c r="F28" s="23"/>
      <c r="G28" s="24">
        <v>4</v>
      </c>
      <c r="H28" s="25">
        <v>0</v>
      </c>
      <c r="I28" s="26">
        <v>0</v>
      </c>
      <c r="J28" s="27">
        <v>0</v>
      </c>
      <c r="K28" s="150">
        <f>SUM(F28:J28)</f>
        <v>4</v>
      </c>
      <c r="L28" s="188">
        <v>4</v>
      </c>
      <c r="M28" s="155">
        <v>4</v>
      </c>
      <c r="N28" s="147" t="str">
        <f>VLOOKUP(M28,'пр.взвешивания'!B6:P43,2,FALSE)</f>
        <v>ВИЦИНА Ольга Вячеславовна</v>
      </c>
      <c r="O28" s="147" t="str">
        <f>VLOOKUP(M28,'пр.взвешивания'!B6:Q65,3,FALSE)</f>
        <v>09.06.90 мс</v>
      </c>
      <c r="P28" s="148" t="str">
        <f>VLOOKUP(M28,'пр.взвешивания'!B6:R65,4,FALSE)</f>
        <v>ДВФО,ВГУЭС</v>
      </c>
      <c r="Q28" s="202" t="str">
        <f>VLOOKUP(M28,'пр.взвешивания'!B1:H67,5,FALSE)</f>
        <v>Приморский край</v>
      </c>
      <c r="R28" s="3"/>
      <c r="S28" s="3"/>
      <c r="T28" s="3"/>
      <c r="U28" s="3"/>
      <c r="V28" s="3"/>
      <c r="W28" s="3"/>
      <c r="X28" s="3"/>
      <c r="Y28" s="3"/>
    </row>
    <row r="29" spans="1:25" ht="11.25" customHeight="1">
      <c r="A29" s="141"/>
      <c r="B29" s="143"/>
      <c r="C29" s="143"/>
      <c r="D29" s="158"/>
      <c r="E29" s="171"/>
      <c r="F29" s="31"/>
      <c r="G29" s="32">
        <v>1.07</v>
      </c>
      <c r="H29" s="79"/>
      <c r="I29" s="34"/>
      <c r="J29" s="35"/>
      <c r="K29" s="144"/>
      <c r="L29" s="186"/>
      <c r="M29" s="141"/>
      <c r="N29" s="143"/>
      <c r="O29" s="143"/>
      <c r="P29" s="149"/>
      <c r="Q29" s="203"/>
      <c r="R29" s="111">
        <v>4</v>
      </c>
      <c r="S29" s="3"/>
      <c r="T29" s="3"/>
      <c r="U29" s="3"/>
      <c r="V29" s="3"/>
      <c r="W29" s="3"/>
      <c r="X29" s="3"/>
      <c r="Y29" s="3"/>
    </row>
    <row r="30" spans="1:25" ht="11.25" customHeight="1" thickBot="1">
      <c r="A30" s="141">
        <v>12</v>
      </c>
      <c r="B30" s="142" t="str">
        <f>VLOOKUP(A30,'пр.взвешивания'!B6:E45,2,FALSE)</f>
        <v>ГРИБОВА Елена Александровна</v>
      </c>
      <c r="C30" s="142" t="str">
        <f>VLOOKUP(A30,'пр.взвешивания'!B6:F67,3,FALSE)</f>
        <v>18.09.94 кмс</v>
      </c>
      <c r="D30" s="157" t="str">
        <f>VLOOKUP(A30,'пр.взвешивания'!B6:G67,4,FALSE)</f>
        <v>ЦФО ,ЯрГУ</v>
      </c>
      <c r="E30" s="172" t="str">
        <f>VLOOKUP(A30,'пр.взвешивания'!B23:H69,5,FALSE)</f>
        <v>Ярослвская,</v>
      </c>
      <c r="F30" s="38">
        <v>0</v>
      </c>
      <c r="G30" s="39"/>
      <c r="H30" s="40">
        <v>0</v>
      </c>
      <c r="I30" s="41">
        <v>0</v>
      </c>
      <c r="J30" s="42">
        <v>0</v>
      </c>
      <c r="K30" s="144">
        <f>SUM(F30:J30)</f>
        <v>0</v>
      </c>
      <c r="L30" s="186">
        <v>5</v>
      </c>
      <c r="M30" s="141">
        <v>18</v>
      </c>
      <c r="N30" s="142" t="str">
        <f>VLOOKUP(M30,'пр.взвешивания'!B6:P45,2,FALSE)</f>
        <v>КУВАТОВА Регина Галиулловна</v>
      </c>
      <c r="O30" s="142" t="str">
        <f>VLOOKUP(M30,'пр.взвешивания'!B6:Q67,3,FALSE)</f>
        <v>06.08.92 кмс</v>
      </c>
      <c r="P30" s="165" t="str">
        <f>VLOOKUP(M30,'пр.взвешивания'!B6:R67,4,FALSE)</f>
        <v>ПФО,ОГПУ</v>
      </c>
      <c r="Q30" s="204" t="str">
        <f>VLOOKUP(M30,'пр.взвешивания'!B1:H69,5,FALSE)</f>
        <v>Оренбургская Кувандык МО</v>
      </c>
      <c r="R30" s="112" t="s">
        <v>151</v>
      </c>
      <c r="S30" s="80"/>
      <c r="T30" s="81"/>
      <c r="U30" s="3"/>
      <c r="V30" s="3"/>
      <c r="W30" s="3"/>
      <c r="X30" s="3"/>
      <c r="Y30" s="3"/>
    </row>
    <row r="31" spans="1:25" ht="11.25" customHeight="1" thickBot="1">
      <c r="A31" s="141"/>
      <c r="B31" s="143"/>
      <c r="C31" s="143"/>
      <c r="D31" s="158"/>
      <c r="E31" s="171"/>
      <c r="F31" s="45"/>
      <c r="G31" s="31"/>
      <c r="H31" s="46"/>
      <c r="I31" s="34"/>
      <c r="J31" s="35"/>
      <c r="K31" s="144"/>
      <c r="L31" s="186"/>
      <c r="M31" s="160"/>
      <c r="N31" s="164"/>
      <c r="O31" s="164"/>
      <c r="P31" s="194"/>
      <c r="Q31" s="207"/>
      <c r="R31" s="3"/>
      <c r="S31" s="82"/>
      <c r="T31" s="82"/>
      <c r="U31" s="111">
        <v>14</v>
      </c>
      <c r="V31" s="3"/>
      <c r="W31" s="3"/>
      <c r="X31" s="3"/>
      <c r="Y31" s="3"/>
    </row>
    <row r="32" spans="1:25" ht="11.25" customHeight="1" thickBot="1">
      <c r="A32" s="141">
        <v>13</v>
      </c>
      <c r="B32" s="142" t="str">
        <f>VLOOKUP(A32,'пр.взвешивания'!B6:E45,2,FALSE)</f>
        <v>ВИЦИНА Юлия Вячеславовна</v>
      </c>
      <c r="C32" s="142" t="str">
        <f>VLOOKUP(A32,'пр.взвешивания'!B6:F69,3,FALSE)</f>
        <v>09.06.90 мс</v>
      </c>
      <c r="D32" s="157" t="str">
        <f>VLOOKUP(A32,'пр.взвешивания'!B6:G69,4,FALSE)</f>
        <v>ДВФО,ВГУЭС</v>
      </c>
      <c r="E32" s="172" t="str">
        <f>VLOOKUP(A32,'пр.взвешивания'!B23:H71,5,FALSE)</f>
        <v>Приморский край</v>
      </c>
      <c r="F32" s="38">
        <v>4</v>
      </c>
      <c r="G32" s="38">
        <v>4</v>
      </c>
      <c r="H32" s="48"/>
      <c r="I32" s="41">
        <v>0</v>
      </c>
      <c r="J32" s="42">
        <v>4</v>
      </c>
      <c r="K32" s="144">
        <f>SUM(F32:J32)</f>
        <v>12</v>
      </c>
      <c r="L32" s="186">
        <v>2</v>
      </c>
      <c r="M32" s="140">
        <v>14</v>
      </c>
      <c r="N32" s="197" t="str">
        <f>VLOOKUP(M32,'пр.взвешивания'!B6:P45,2,FALSE)</f>
        <v>ХАРИТОНОВА Анна Игоревна</v>
      </c>
      <c r="O32" s="197" t="str">
        <f>VLOOKUP(M32,'пр.взвешивания'!B6:Q69,3,FALSE)</f>
        <v>12.03.85 мс</v>
      </c>
      <c r="P32" s="148" t="str">
        <f>VLOOKUP(M32,'пр.взвешивания'!B6:R69,4,FALSE)</f>
        <v>ЦФО, Елецкий ГУ им.И.А.Бунина</v>
      </c>
      <c r="Q32" s="202" t="str">
        <f>VLOOKUP(M32,'пр.взвешивания'!B1:H71,5,FALSE)</f>
        <v>Елец,Липецкая обл.</v>
      </c>
      <c r="R32" s="3"/>
      <c r="S32" s="82"/>
      <c r="T32" s="82"/>
      <c r="U32" s="112" t="s">
        <v>152</v>
      </c>
      <c r="V32" s="3"/>
      <c r="W32" s="3"/>
      <c r="X32" s="3"/>
      <c r="Y32" s="3"/>
    </row>
    <row r="33" spans="1:25" ht="11.25" customHeight="1">
      <c r="A33" s="141"/>
      <c r="B33" s="143"/>
      <c r="C33" s="143"/>
      <c r="D33" s="158"/>
      <c r="E33" s="171"/>
      <c r="F33" s="107" t="s">
        <v>132</v>
      </c>
      <c r="G33" s="45" t="s">
        <v>143</v>
      </c>
      <c r="H33" s="36"/>
      <c r="I33" s="34"/>
      <c r="J33" s="35" t="s">
        <v>139</v>
      </c>
      <c r="K33" s="144"/>
      <c r="L33" s="186"/>
      <c r="M33" s="141"/>
      <c r="N33" s="143"/>
      <c r="O33" s="143"/>
      <c r="P33" s="149"/>
      <c r="Q33" s="203"/>
      <c r="R33" s="111">
        <v>14</v>
      </c>
      <c r="S33" s="83"/>
      <c r="T33" s="84"/>
      <c r="U33" s="3"/>
      <c r="V33" s="3"/>
      <c r="W33" s="3"/>
      <c r="X33" s="3"/>
      <c r="Y33" s="3"/>
    </row>
    <row r="34" spans="1:25" ht="11.25" customHeight="1" thickBot="1">
      <c r="A34" s="141">
        <v>14</v>
      </c>
      <c r="B34" s="142" t="str">
        <f>VLOOKUP(A34,'пр.взвешивания'!B6:E47,2,FALSE)</f>
        <v>ХАРИТОНОВА Анна Игоревна</v>
      </c>
      <c r="C34" s="142" t="str">
        <f>VLOOKUP(A34,'пр.взвешивания'!B6:F71,3,FALSE)</f>
        <v>12.03.85 мс</v>
      </c>
      <c r="D34" s="157" t="str">
        <f>VLOOKUP(A34,'пр.взвешивания'!B6:G71,4,FALSE)</f>
        <v>ЦФО, Елецкий ГУ им.И.А.Бунина</v>
      </c>
      <c r="E34" s="172" t="str">
        <f>VLOOKUP(A34,'пр.взвешивания'!B23:H73,5,FALSE)</f>
        <v>Елец,Липецкая обл.</v>
      </c>
      <c r="F34" s="50">
        <v>4</v>
      </c>
      <c r="G34" s="50">
        <v>4</v>
      </c>
      <c r="H34" s="51">
        <v>3</v>
      </c>
      <c r="I34" s="52"/>
      <c r="J34" s="53">
        <v>4</v>
      </c>
      <c r="K34" s="144">
        <f>SUM(F34:J34)</f>
        <v>15</v>
      </c>
      <c r="L34" s="187">
        <v>1</v>
      </c>
      <c r="M34" s="141">
        <v>7</v>
      </c>
      <c r="N34" s="142" t="str">
        <f>VLOOKUP(M34,'пр.взвешивания'!B6:P47,2,FALSE)</f>
        <v>ЖЕЩЕНКОВА Дарья Никитична</v>
      </c>
      <c r="O34" s="142" t="str">
        <f>VLOOKUP(M34,'пр.взвешивания'!B6:Q71,3,FALSE)</f>
        <v>16.03.91 мс</v>
      </c>
      <c r="P34" s="165" t="str">
        <f>VLOOKUP(M34,'пр.взвешивания'!B6:R71,4,FALSE)</f>
        <v>МОС,МГАФК</v>
      </c>
      <c r="Q34" s="204" t="str">
        <f>VLOOKUP(M34,'пр.взвешивания'!B1:H73,5,FALSE)</f>
        <v>Москва</v>
      </c>
      <c r="R34" s="112" t="s">
        <v>152</v>
      </c>
      <c r="S34" s="3"/>
      <c r="T34" s="3"/>
      <c r="U34" s="3"/>
      <c r="V34" s="3"/>
      <c r="W34" s="3"/>
      <c r="X34" s="3"/>
      <c r="Y34" s="3"/>
    </row>
    <row r="35" spans="1:25" ht="11.25" customHeight="1" thickBot="1">
      <c r="A35" s="141"/>
      <c r="B35" s="143"/>
      <c r="C35" s="143"/>
      <c r="D35" s="158"/>
      <c r="E35" s="171"/>
      <c r="F35" s="45" t="s">
        <v>138</v>
      </c>
      <c r="G35" s="45" t="s">
        <v>133</v>
      </c>
      <c r="H35" s="46"/>
      <c r="I35" s="57"/>
      <c r="J35" s="58" t="s">
        <v>126</v>
      </c>
      <c r="K35" s="144"/>
      <c r="L35" s="186"/>
      <c r="M35" s="160"/>
      <c r="N35" s="164"/>
      <c r="O35" s="164"/>
      <c r="P35" s="166"/>
      <c r="Q35" s="205"/>
      <c r="R35" s="3"/>
      <c r="S35" s="3"/>
      <c r="T35" s="3"/>
      <c r="U35" s="3"/>
      <c r="V35" s="3"/>
      <c r="W35" s="3"/>
      <c r="X35" s="3"/>
      <c r="Y35" s="3"/>
    </row>
    <row r="36" spans="1:25" ht="11.25" customHeight="1">
      <c r="A36" s="141">
        <v>15</v>
      </c>
      <c r="B36" s="142" t="str">
        <f>VLOOKUP(A36,'пр.взвешивания'!B6:E49,2,FALSE)</f>
        <v>РАЗВАЛЯЕВА Дарья Сергеевна</v>
      </c>
      <c r="C36" s="142" t="str">
        <f>VLOOKUP(A36,'пр.взвешивания'!B6:F73,3,FALSE)</f>
        <v>30.10.89 мс</v>
      </c>
      <c r="D36" s="157" t="str">
        <f>VLOOKUP(A36,'пр.взвешивания'!B6:G73,4,FALSE)</f>
        <v>ПФО,СГАУ</v>
      </c>
      <c r="E36" s="172" t="str">
        <f>VLOOKUP(A36,'пр.взвешивания'!B23:H75,5,FALSE)</f>
        <v>Саратов</v>
      </c>
      <c r="F36" s="38">
        <v>4</v>
      </c>
      <c r="G36" s="38">
        <v>3</v>
      </c>
      <c r="H36" s="40">
        <v>0</v>
      </c>
      <c r="I36" s="41">
        <v>0</v>
      </c>
      <c r="J36" s="62"/>
      <c r="K36" s="144">
        <f>SUM(F36:J36)</f>
        <v>7</v>
      </c>
      <c r="L36" s="151">
        <v>3</v>
      </c>
      <c r="M36" s="3"/>
      <c r="N36" s="6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1.25" customHeight="1" thickBot="1">
      <c r="A37" s="160"/>
      <c r="B37" s="164"/>
      <c r="C37" s="164"/>
      <c r="D37" s="183"/>
      <c r="E37" s="189"/>
      <c r="F37" s="67" t="s">
        <v>140</v>
      </c>
      <c r="G37" s="67"/>
      <c r="H37" s="68"/>
      <c r="I37" s="69"/>
      <c r="J37" s="70"/>
      <c r="K37" s="167"/>
      <c r="L37" s="16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 thickBot="1">
      <c r="A38" s="71" t="s">
        <v>11</v>
      </c>
      <c r="B38" s="63"/>
      <c r="C38" s="72"/>
      <c r="D38" s="63"/>
      <c r="E38" s="63"/>
      <c r="F38" s="11"/>
      <c r="G38" s="11"/>
      <c r="H38" s="11"/>
      <c r="I38" s="11"/>
      <c r="J38" s="11"/>
      <c r="K38" s="102"/>
      <c r="L38" s="1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1.25" customHeight="1">
      <c r="A39" s="145">
        <v>16</v>
      </c>
      <c r="B39" s="185" t="str">
        <f>VLOOKUP(A39,'пр.взвешивания'!B6:E52,2,FALSE)</f>
        <v>ДРОЗДЕЦКАЯ Олеся Александровна</v>
      </c>
      <c r="C39" s="147" t="str">
        <f>VLOOKUP(A39,'пр.взвешивания'!B6:F76,3,FALSE)</f>
        <v>02.08.94 кмс</v>
      </c>
      <c r="D39" s="159" t="str">
        <f>VLOOKUP(A39,'пр.взвешивания'!B6:G76,4,FALSE)</f>
        <v>СФО,Сиб.ГУФК ,Омск</v>
      </c>
      <c r="E39" s="170" t="str">
        <f>VLOOKUP(A39,'пр.взвешивания'!B34:H78,5,FALSE)</f>
        <v>Омская Омск </v>
      </c>
      <c r="F39" s="85"/>
      <c r="G39" s="24">
        <v>3</v>
      </c>
      <c r="H39" s="25">
        <v>0</v>
      </c>
      <c r="I39" s="26">
        <v>1</v>
      </c>
      <c r="J39" s="27">
        <v>0</v>
      </c>
      <c r="K39" s="150">
        <f>SUM(F39:J39)</f>
        <v>4</v>
      </c>
      <c r="L39" s="152">
        <v>4</v>
      </c>
      <c r="M39" s="82"/>
      <c r="N39" s="82"/>
      <c r="O39" s="82"/>
      <c r="P39" s="82"/>
      <c r="Q39" s="82"/>
      <c r="R39" s="82"/>
      <c r="S39" s="82"/>
      <c r="T39" s="86"/>
      <c r="U39" s="86"/>
      <c r="V39" s="86"/>
      <c r="W39" s="86"/>
      <c r="X39" s="3"/>
      <c r="Y39" s="3"/>
    </row>
    <row r="40" spans="1:25" ht="11.25" customHeight="1">
      <c r="A40" s="146"/>
      <c r="B40" s="184"/>
      <c r="C40" s="143"/>
      <c r="D40" s="158"/>
      <c r="E40" s="171"/>
      <c r="F40" s="87"/>
      <c r="G40" s="32"/>
      <c r="H40" s="79"/>
      <c r="I40" s="34"/>
      <c r="J40" s="35"/>
      <c r="K40" s="144"/>
      <c r="L40" s="151"/>
      <c r="M40" s="88"/>
      <c r="N40" s="88"/>
      <c r="O40" s="88"/>
      <c r="P40" s="89"/>
      <c r="Q40" s="89"/>
      <c r="R40" s="89"/>
      <c r="S40" s="89"/>
      <c r="T40" s="86"/>
      <c r="U40" s="86"/>
      <c r="V40" s="86"/>
      <c r="W40" s="86"/>
      <c r="X40" s="3"/>
      <c r="Y40" s="3"/>
    </row>
    <row r="41" spans="1:25" ht="11.25" customHeight="1">
      <c r="A41" s="146">
        <v>17</v>
      </c>
      <c r="B41" s="181" t="str">
        <f>VLOOKUP(A41,'пр.взвешивания'!B6:E54,2,FALSE)</f>
        <v>ГРИШИНА Марина Игоревна</v>
      </c>
      <c r="C41" s="142" t="str">
        <f>VLOOKUP(A41,'пр.взвешивания'!B6:F78,3,FALSE)</f>
        <v>26.12.92 кмс</v>
      </c>
      <c r="D41" s="157" t="str">
        <f>VLOOKUP(A41,'пр.взвешивания'!B6:G78,4,FALSE)</f>
        <v>МОС,МГПУ</v>
      </c>
      <c r="E41" s="172" t="str">
        <f>VLOOKUP(A41,'пр.взвешивания'!B34:H80,5,FALSE)</f>
        <v>Москва </v>
      </c>
      <c r="F41" s="90">
        <v>0</v>
      </c>
      <c r="G41" s="39"/>
      <c r="H41" s="40">
        <v>0</v>
      </c>
      <c r="I41" s="41">
        <v>0</v>
      </c>
      <c r="J41" s="42">
        <v>1</v>
      </c>
      <c r="K41" s="144">
        <f>SUM(F41:J41)</f>
        <v>1</v>
      </c>
      <c r="L41" s="151">
        <v>5</v>
      </c>
      <c r="M41" s="88"/>
      <c r="T41" s="206" t="str">
        <f>'[2]реквизиты'!$G$7</f>
        <v>А.А.Лебедев</v>
      </c>
      <c r="U41" s="206"/>
      <c r="V41" s="206"/>
      <c r="X41" s="3"/>
      <c r="Y41" s="3"/>
    </row>
    <row r="42" spans="1:25" ht="11.25" customHeight="1">
      <c r="A42" s="146"/>
      <c r="B42" s="184"/>
      <c r="C42" s="143"/>
      <c r="D42" s="158"/>
      <c r="E42" s="171"/>
      <c r="F42" s="91"/>
      <c r="G42" s="31"/>
      <c r="H42" s="46"/>
      <c r="I42" s="34"/>
      <c r="J42" s="35"/>
      <c r="K42" s="144"/>
      <c r="L42" s="151"/>
      <c r="M42" s="89"/>
      <c r="N42" s="14" t="str">
        <f>HYPERLINK('[2]реквизиты'!$A$6)</f>
        <v>Гл. судья, судья МК</v>
      </c>
      <c r="O42" s="15"/>
      <c r="P42" s="104"/>
      <c r="Q42" s="104"/>
      <c r="R42" s="18"/>
      <c r="S42" s="105"/>
      <c r="T42" s="206"/>
      <c r="U42" s="206"/>
      <c r="V42" s="206"/>
      <c r="X42" s="3"/>
      <c r="Y42" s="3"/>
    </row>
    <row r="43" spans="1:25" ht="11.25" customHeight="1">
      <c r="A43" s="146">
        <v>18</v>
      </c>
      <c r="B43" s="181" t="str">
        <f>VLOOKUP(A43,'пр.взвешивания'!B6:E56,2,FALSE)</f>
        <v>КУВАТОВА Регина Галиулловна</v>
      </c>
      <c r="C43" s="142" t="str">
        <f>VLOOKUP(A43,'пр.взвешивания'!B6:F80,3,FALSE)</f>
        <v>06.08.92 кмс</v>
      </c>
      <c r="D43" s="157" t="str">
        <f>VLOOKUP(A43,'пр.взвешивания'!B6:G80,4,FALSE)</f>
        <v>ПФО,ОГПУ</v>
      </c>
      <c r="E43" s="172" t="str">
        <f>VLOOKUP(A43,'пр.взвешивания'!B34:H82,5,FALSE)</f>
        <v>Оренбургская Кувандык МО</v>
      </c>
      <c r="F43" s="90">
        <v>4</v>
      </c>
      <c r="G43" s="38">
        <v>4</v>
      </c>
      <c r="H43" s="48"/>
      <c r="I43" s="41">
        <v>3</v>
      </c>
      <c r="J43" s="42">
        <v>3</v>
      </c>
      <c r="K43" s="144">
        <f>SUM(F43:J43)</f>
        <v>14</v>
      </c>
      <c r="L43" s="151">
        <v>1</v>
      </c>
      <c r="M43" s="88"/>
      <c r="N43" s="15"/>
      <c r="O43" s="15"/>
      <c r="P43" s="104"/>
      <c r="Q43" s="104"/>
      <c r="R43" s="18"/>
      <c r="S43" s="105"/>
      <c r="T43" s="7" t="str">
        <f>'[2]реквизиты'!$G$8</f>
        <v>/г.Москва/</v>
      </c>
      <c r="U43" s="11"/>
      <c r="X43" s="3"/>
      <c r="Y43" s="3"/>
    </row>
    <row r="44" spans="1:25" ht="11.25" customHeight="1">
      <c r="A44" s="146"/>
      <c r="B44" s="184"/>
      <c r="C44" s="143"/>
      <c r="D44" s="158"/>
      <c r="E44" s="171"/>
      <c r="F44" s="91" t="s">
        <v>134</v>
      </c>
      <c r="G44" s="45" t="s">
        <v>144</v>
      </c>
      <c r="H44" s="36"/>
      <c r="I44" s="34"/>
      <c r="J44" s="35"/>
      <c r="K44" s="144"/>
      <c r="L44" s="151"/>
      <c r="M44" s="88"/>
      <c r="N44" s="5"/>
      <c r="O44" s="5"/>
      <c r="P44" s="97"/>
      <c r="Q44" s="97"/>
      <c r="R44" s="2"/>
      <c r="S44" s="18"/>
      <c r="T44" s="206" t="str">
        <f>'[2]реквизиты'!$G$9</f>
        <v>С.М.Трескин</v>
      </c>
      <c r="U44" s="206"/>
      <c r="V44" s="206"/>
      <c r="X44" s="3"/>
      <c r="Y44" s="3"/>
    </row>
    <row r="45" spans="1:25" ht="11.25" customHeight="1">
      <c r="A45" s="146">
        <v>19</v>
      </c>
      <c r="B45" s="181" t="str">
        <f>VLOOKUP(A45,'пр.взвешивания'!B6:E58,2,FALSE)</f>
        <v>КУКЛО Виктория Вячеславовна</v>
      </c>
      <c r="C45" s="142" t="str">
        <f>VLOOKUP(A45,'пр.взвешивания'!B6:F82,3,FALSE)</f>
        <v>27.12.89 мс</v>
      </c>
      <c r="D45" s="157" t="str">
        <f>VLOOKUP(A45,'пр.взвешивания'!B6:G82,4,FALSE)</f>
        <v>ЦФО,БГТУ</v>
      </c>
      <c r="E45" s="172" t="str">
        <f>VLOOKUP(A45,'пр.взвешивания'!B34:H84,5,FALSE)</f>
        <v>Брянская Брянск </v>
      </c>
      <c r="F45" s="92">
        <v>3</v>
      </c>
      <c r="G45" s="50">
        <v>3</v>
      </c>
      <c r="H45" s="51">
        <v>0</v>
      </c>
      <c r="I45" s="52"/>
      <c r="J45" s="53">
        <v>3</v>
      </c>
      <c r="K45" s="144">
        <f>SUM(F45:J45)</f>
        <v>9</v>
      </c>
      <c r="L45" s="168">
        <v>2</v>
      </c>
      <c r="M45" s="89"/>
      <c r="N45" s="14" t="str">
        <f>HYPERLINK('[3]реквизиты'!$A$22)</f>
        <v>Гл. секретарь, судья МК</v>
      </c>
      <c r="O45" s="15"/>
      <c r="P45" s="104"/>
      <c r="Q45" s="104"/>
      <c r="R45" s="18"/>
      <c r="S45" s="105"/>
      <c r="T45" s="206"/>
      <c r="U45" s="206"/>
      <c r="V45" s="206"/>
      <c r="X45" s="3"/>
      <c r="Y45" s="3"/>
    </row>
    <row r="46" spans="1:25" ht="11.25" customHeight="1">
      <c r="A46" s="146"/>
      <c r="B46" s="184"/>
      <c r="C46" s="143"/>
      <c r="D46" s="158"/>
      <c r="E46" s="171"/>
      <c r="F46" s="91"/>
      <c r="G46" s="45"/>
      <c r="H46" s="46"/>
      <c r="I46" s="57"/>
      <c r="J46" s="58"/>
      <c r="K46" s="144"/>
      <c r="L46" s="151"/>
      <c r="M46" s="3"/>
      <c r="N46" s="17"/>
      <c r="O46" s="17"/>
      <c r="P46" s="106"/>
      <c r="Q46" s="106"/>
      <c r="R46" s="18"/>
      <c r="S46" s="18"/>
      <c r="T46" s="7" t="str">
        <f>'[2]реквизиты'!$G$10</f>
        <v>/г. Бийск/</v>
      </c>
      <c r="U46" s="11"/>
      <c r="X46" s="3"/>
      <c r="Y46" s="3"/>
    </row>
    <row r="47" spans="1:25" ht="11.25" customHeight="1">
      <c r="A47" s="146">
        <v>20</v>
      </c>
      <c r="B47" s="181" t="str">
        <f>VLOOKUP(A47,'пр.взвешивания'!B6:E45,2,FALSE)</f>
        <v>ФРОЛКОВА Мария Витальевна</v>
      </c>
      <c r="C47" s="142" t="str">
        <f>VLOOKUP(A47,'пр.взвешивания'!B6:F84,3,FALSE)</f>
        <v>12.04.93 мс</v>
      </c>
      <c r="D47" s="157" t="str">
        <f>VLOOKUP(A47,'пр.взвешивания'!B6:G84,4,FALSE)</f>
        <v>ДВФО,ТГУ</v>
      </c>
      <c r="E47" s="172" t="str">
        <f>VLOOKUP(A47,'пр.взвешивания'!B34:H86,5,FALSE)</f>
        <v>Хабаровск</v>
      </c>
      <c r="F47" s="90">
        <v>3</v>
      </c>
      <c r="G47" s="38">
        <v>3</v>
      </c>
      <c r="H47" s="40">
        <v>0</v>
      </c>
      <c r="I47" s="41">
        <v>0</v>
      </c>
      <c r="J47" s="62"/>
      <c r="K47" s="144">
        <f>SUM(F47:J47)</f>
        <v>6</v>
      </c>
      <c r="L47" s="151">
        <v>3</v>
      </c>
      <c r="M47" s="3"/>
      <c r="N47" s="3"/>
      <c r="O47" s="3"/>
      <c r="P47" s="3"/>
      <c r="Q47" s="3"/>
      <c r="R47" s="3"/>
      <c r="S47" s="3"/>
      <c r="T47" s="82"/>
      <c r="U47" s="82"/>
      <c r="V47" s="3"/>
      <c r="W47" s="3"/>
      <c r="X47" s="3"/>
      <c r="Y47" s="3"/>
    </row>
    <row r="48" spans="1:25" ht="11.25" customHeight="1" thickBot="1">
      <c r="A48" s="180"/>
      <c r="B48" s="182"/>
      <c r="C48" s="164"/>
      <c r="D48" s="183"/>
      <c r="E48" s="189"/>
      <c r="F48" s="93"/>
      <c r="G48" s="67"/>
      <c r="H48" s="68"/>
      <c r="I48" s="69"/>
      <c r="J48" s="70"/>
      <c r="K48" s="167"/>
      <c r="L48" s="16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12"/>
      <c r="D49" s="3"/>
      <c r="E49" s="3"/>
      <c r="F49" s="3"/>
      <c r="G49" s="3"/>
      <c r="H49" s="3"/>
      <c r="I49" s="3"/>
      <c r="J49" s="3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12"/>
      <c r="D50" s="3"/>
      <c r="E50" s="3"/>
      <c r="F50" s="3"/>
      <c r="G50" s="3"/>
      <c r="H50" s="3"/>
      <c r="I50" s="3"/>
      <c r="J50" s="3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12"/>
      <c r="D51" s="3"/>
      <c r="E51" s="3"/>
      <c r="F51" s="3"/>
      <c r="G51" s="3"/>
      <c r="H51" s="3"/>
      <c r="I51" s="3"/>
      <c r="J51" s="3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>
      <c r="A52" s="3"/>
      <c r="B52" s="3"/>
      <c r="C52" s="12"/>
      <c r="D52" s="3"/>
      <c r="E52" s="3"/>
      <c r="F52" s="3"/>
      <c r="G52" s="3"/>
      <c r="H52" s="3"/>
      <c r="I52" s="3"/>
      <c r="J52" s="3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>
      <c r="A53" s="3"/>
      <c r="B53" s="3"/>
      <c r="C53" s="12"/>
      <c r="D53" s="3"/>
      <c r="E53" s="3"/>
      <c r="F53" s="3"/>
      <c r="G53" s="3"/>
      <c r="H53" s="3"/>
      <c r="I53" s="3"/>
      <c r="J53" s="3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>
      <c r="A54" s="3"/>
      <c r="B54" s="3"/>
      <c r="C54" s="12"/>
      <c r="D54" s="3"/>
      <c r="E54" s="3"/>
      <c r="F54" s="3"/>
      <c r="G54" s="3"/>
      <c r="H54" s="3"/>
      <c r="I54" s="3"/>
      <c r="J54" s="3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4" ht="12.75">
      <c r="A55" s="4"/>
      <c r="B55" s="4"/>
      <c r="C55" s="94"/>
      <c r="D55" s="4"/>
      <c r="E55" s="4"/>
      <c r="F55" s="4"/>
      <c r="G55" s="4"/>
      <c r="H55" s="4"/>
      <c r="I55" s="4"/>
      <c r="J55" s="4"/>
      <c r="K55" s="9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94"/>
      <c r="D56" s="4"/>
      <c r="E56" s="4"/>
      <c r="F56" s="4"/>
      <c r="G56" s="4"/>
      <c r="H56" s="4"/>
      <c r="I56" s="4"/>
      <c r="J56" s="4"/>
      <c r="K56" s="9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94"/>
      <c r="D57" s="4"/>
      <c r="E57" s="4"/>
      <c r="F57" s="4"/>
      <c r="G57" s="4"/>
      <c r="H57" s="4"/>
      <c r="I57" s="4"/>
      <c r="J57" s="4"/>
      <c r="K57" s="9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94"/>
      <c r="D58" s="4"/>
      <c r="E58" s="4"/>
      <c r="F58" s="4"/>
      <c r="G58" s="4"/>
      <c r="H58" s="4"/>
      <c r="I58" s="4"/>
      <c r="J58" s="4"/>
      <c r="K58" s="95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4"/>
      <c r="B59" s="4"/>
      <c r="C59" s="94"/>
      <c r="D59" s="4"/>
      <c r="E59" s="4"/>
      <c r="F59" s="4"/>
      <c r="G59" s="4"/>
      <c r="H59" s="4"/>
      <c r="I59" s="4"/>
      <c r="J59" s="4"/>
      <c r="K59" s="9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75">
      <c r="A60" s="4"/>
      <c r="B60" s="4"/>
      <c r="C60" s="94"/>
      <c r="D60" s="4"/>
      <c r="E60" s="4"/>
      <c r="F60" s="4"/>
      <c r="G60" s="4"/>
      <c r="H60" s="4"/>
      <c r="I60" s="4"/>
      <c r="J60" s="4"/>
      <c r="K60" s="95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75">
      <c r="A61" s="4"/>
      <c r="B61" s="4"/>
      <c r="C61" s="94"/>
      <c r="D61" s="4"/>
      <c r="E61" s="4"/>
      <c r="F61" s="4"/>
      <c r="G61" s="4"/>
      <c r="H61" s="4"/>
      <c r="I61" s="4"/>
      <c r="J61" s="4"/>
      <c r="K61" s="95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4"/>
      <c r="B62" s="4"/>
      <c r="C62" s="94"/>
      <c r="D62" s="4"/>
      <c r="E62" s="4"/>
      <c r="F62" s="4"/>
      <c r="G62" s="4"/>
      <c r="H62" s="4"/>
      <c r="I62" s="4"/>
      <c r="J62" s="4"/>
      <c r="K62" s="95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4"/>
      <c r="B63" s="4"/>
      <c r="C63" s="94"/>
      <c r="D63" s="4"/>
      <c r="E63" s="4"/>
      <c r="F63" s="4"/>
      <c r="G63" s="4"/>
      <c r="H63" s="4"/>
      <c r="I63" s="4"/>
      <c r="J63" s="4"/>
      <c r="K63" s="95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4"/>
      <c r="B64" s="4"/>
      <c r="C64" s="94"/>
      <c r="D64" s="4"/>
      <c r="E64" s="4"/>
      <c r="F64" s="4"/>
      <c r="G64" s="4"/>
      <c r="H64" s="4"/>
      <c r="I64" s="4"/>
      <c r="J64" s="4"/>
      <c r="K64" s="95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>
      <c r="A65" s="4"/>
      <c r="B65" s="4"/>
      <c r="C65" s="94"/>
      <c r="D65" s="4"/>
      <c r="E65" s="4"/>
      <c r="F65" s="4"/>
      <c r="G65" s="4"/>
      <c r="H65" s="4"/>
      <c r="I65" s="4"/>
      <c r="J65" s="4"/>
      <c r="K65" s="95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4"/>
      <c r="B66" s="4"/>
      <c r="C66" s="94"/>
      <c r="D66" s="4"/>
      <c r="E66" s="4"/>
      <c r="F66" s="4"/>
      <c r="G66" s="4"/>
      <c r="H66" s="4"/>
      <c r="I66" s="4"/>
      <c r="J66" s="4"/>
      <c r="K66" s="95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4"/>
      <c r="B67" s="4"/>
      <c r="C67" s="94"/>
      <c r="D67" s="4"/>
      <c r="E67" s="4"/>
      <c r="F67" s="4"/>
      <c r="G67" s="4"/>
      <c r="H67" s="4"/>
      <c r="I67" s="4"/>
      <c r="J67" s="4"/>
      <c r="K67" s="95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>
      <c r="A68" s="4"/>
      <c r="B68" s="4"/>
      <c r="C68" s="94"/>
      <c r="D68" s="4"/>
      <c r="E68" s="4"/>
      <c r="F68" s="4"/>
      <c r="G68" s="4"/>
      <c r="H68" s="4"/>
      <c r="I68" s="4"/>
      <c r="J68" s="4"/>
      <c r="K68" s="95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4"/>
      <c r="B69" s="4"/>
      <c r="C69" s="94"/>
      <c r="D69" s="4"/>
      <c r="E69" s="4"/>
      <c r="F69" s="4"/>
      <c r="G69" s="4"/>
      <c r="H69" s="4"/>
      <c r="I69" s="4"/>
      <c r="J69" s="4"/>
      <c r="K69" s="95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>
      <c r="A70" s="4"/>
      <c r="B70" s="4"/>
      <c r="C70" s="9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>
      <c r="A71" s="4"/>
      <c r="B71" s="4"/>
      <c r="C71" s="9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4"/>
      <c r="B72" s="4"/>
      <c r="C72" s="9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>
      <c r="A73" s="4"/>
      <c r="B73" s="4"/>
      <c r="C73" s="9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>
      <c r="A74" s="4"/>
      <c r="B74" s="4"/>
      <c r="C74" s="9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</sheetData>
  <sheetProtection/>
  <mergeCells count="237">
    <mergeCell ref="Q32:Q33"/>
    <mergeCell ref="Q34:Q35"/>
    <mergeCell ref="T41:V42"/>
    <mergeCell ref="T44:V45"/>
    <mergeCell ref="Q21:Q22"/>
    <mergeCell ref="Q23:Q24"/>
    <mergeCell ref="Q28:Q29"/>
    <mergeCell ref="Q30:Q31"/>
    <mergeCell ref="E41:E42"/>
    <mergeCell ref="E43:E44"/>
    <mergeCell ref="E45:E46"/>
    <mergeCell ref="E47:E48"/>
    <mergeCell ref="D4:E5"/>
    <mergeCell ref="Q6:Q7"/>
    <mergeCell ref="Q8:Q9"/>
    <mergeCell ref="Q10:Q11"/>
    <mergeCell ref="Q12:Q13"/>
    <mergeCell ref="P4:Q5"/>
    <mergeCell ref="E12:E13"/>
    <mergeCell ref="E14:E15"/>
    <mergeCell ref="E17:E18"/>
    <mergeCell ref="E19:E20"/>
    <mergeCell ref="E36:E37"/>
    <mergeCell ref="E39:E40"/>
    <mergeCell ref="A1:W1"/>
    <mergeCell ref="L2:W2"/>
    <mergeCell ref="R3:W3"/>
    <mergeCell ref="M34:M35"/>
    <mergeCell ref="N34:N35"/>
    <mergeCell ref="O34:O35"/>
    <mergeCell ref="P34:P35"/>
    <mergeCell ref="M32:M33"/>
    <mergeCell ref="N32:N33"/>
    <mergeCell ref="O32:O33"/>
    <mergeCell ref="B2:K2"/>
    <mergeCell ref="B3:L3"/>
    <mergeCell ref="P32:P33"/>
    <mergeCell ref="M30:M31"/>
    <mergeCell ref="N30:N31"/>
    <mergeCell ref="O30:O31"/>
    <mergeCell ref="P30:P31"/>
    <mergeCell ref="M28:M29"/>
    <mergeCell ref="N28:N29"/>
    <mergeCell ref="O28:O29"/>
    <mergeCell ref="W21:W22"/>
    <mergeCell ref="O21:O22"/>
    <mergeCell ref="V23:V24"/>
    <mergeCell ref="W23:W24"/>
    <mergeCell ref="M21:M22"/>
    <mergeCell ref="N21:N22"/>
    <mergeCell ref="P23:P24"/>
    <mergeCell ref="M23:M24"/>
    <mergeCell ref="N23:N24"/>
    <mergeCell ref="O23:O24"/>
    <mergeCell ref="L19:L20"/>
    <mergeCell ref="B17:B18"/>
    <mergeCell ref="C17:C18"/>
    <mergeCell ref="D17:D18"/>
    <mergeCell ref="P28:P29"/>
    <mergeCell ref="W19:W20"/>
    <mergeCell ref="P21:P22"/>
    <mergeCell ref="O19:O20"/>
    <mergeCell ref="P19:P20"/>
    <mergeCell ref="V21:V22"/>
    <mergeCell ref="B14:B15"/>
    <mergeCell ref="C14:C15"/>
    <mergeCell ref="C12:C13"/>
    <mergeCell ref="D12:D13"/>
    <mergeCell ref="L17:L18"/>
    <mergeCell ref="A19:A20"/>
    <mergeCell ref="B19:B20"/>
    <mergeCell ref="C19:C20"/>
    <mergeCell ref="D19:D20"/>
    <mergeCell ref="K19:K20"/>
    <mergeCell ref="K14:K15"/>
    <mergeCell ref="K17:K18"/>
    <mergeCell ref="K21:K22"/>
    <mergeCell ref="C23:C24"/>
    <mergeCell ref="C21:C22"/>
    <mergeCell ref="D21:D22"/>
    <mergeCell ref="K23:K24"/>
    <mergeCell ref="E21:E22"/>
    <mergeCell ref="E23:E24"/>
    <mergeCell ref="A14:A15"/>
    <mergeCell ref="C28:C29"/>
    <mergeCell ref="D28:D29"/>
    <mergeCell ref="D14:D15"/>
    <mergeCell ref="A23:A24"/>
    <mergeCell ref="B23:B24"/>
    <mergeCell ref="A25:A26"/>
    <mergeCell ref="B25:B26"/>
    <mergeCell ref="C25:C26"/>
    <mergeCell ref="A28:A29"/>
    <mergeCell ref="L21:L22"/>
    <mergeCell ref="D23:D24"/>
    <mergeCell ref="L23:L24"/>
    <mergeCell ref="K25:K26"/>
    <mergeCell ref="L25:L26"/>
    <mergeCell ref="D25:D26"/>
    <mergeCell ref="E25:E26"/>
    <mergeCell ref="A30:A31"/>
    <mergeCell ref="B30:B31"/>
    <mergeCell ref="C32:C33"/>
    <mergeCell ref="A32:A33"/>
    <mergeCell ref="B32:B33"/>
    <mergeCell ref="K28:K29"/>
    <mergeCell ref="E28:E29"/>
    <mergeCell ref="K30:K31"/>
    <mergeCell ref="L30:L31"/>
    <mergeCell ref="C30:C31"/>
    <mergeCell ref="D30:D31"/>
    <mergeCell ref="E30:E31"/>
    <mergeCell ref="B28:B29"/>
    <mergeCell ref="L28:L29"/>
    <mergeCell ref="K32:K33"/>
    <mergeCell ref="D32:D33"/>
    <mergeCell ref="L32:L33"/>
    <mergeCell ref="L34:L35"/>
    <mergeCell ref="K34:K35"/>
    <mergeCell ref="E32:E33"/>
    <mergeCell ref="E34:E35"/>
    <mergeCell ref="A34:A35"/>
    <mergeCell ref="B34:B35"/>
    <mergeCell ref="C34:C35"/>
    <mergeCell ref="D34:D35"/>
    <mergeCell ref="B36:B37"/>
    <mergeCell ref="C36:C37"/>
    <mergeCell ref="D36:D37"/>
    <mergeCell ref="L39:L40"/>
    <mergeCell ref="A39:A40"/>
    <mergeCell ref="B39:B40"/>
    <mergeCell ref="C39:C40"/>
    <mergeCell ref="D39:D40"/>
    <mergeCell ref="K36:K37"/>
    <mergeCell ref="L36:L37"/>
    <mergeCell ref="A36:A37"/>
    <mergeCell ref="L41:L42"/>
    <mergeCell ref="A43:A44"/>
    <mergeCell ref="B43:B44"/>
    <mergeCell ref="C43:C44"/>
    <mergeCell ref="D43:D44"/>
    <mergeCell ref="K43:K44"/>
    <mergeCell ref="L43:L44"/>
    <mergeCell ref="A41:A42"/>
    <mergeCell ref="B41:B42"/>
    <mergeCell ref="C41:C42"/>
    <mergeCell ref="D45:D46"/>
    <mergeCell ref="A17:A18"/>
    <mergeCell ref="K45:K46"/>
    <mergeCell ref="A21:A22"/>
    <mergeCell ref="B21:B22"/>
    <mergeCell ref="A45:A46"/>
    <mergeCell ref="B45:B46"/>
    <mergeCell ref="K41:K42"/>
    <mergeCell ref="D41:D42"/>
    <mergeCell ref="K39:K40"/>
    <mergeCell ref="A12:A13"/>
    <mergeCell ref="B12:B13"/>
    <mergeCell ref="L45:L46"/>
    <mergeCell ref="A47:A48"/>
    <mergeCell ref="B47:B48"/>
    <mergeCell ref="C47:C48"/>
    <mergeCell ref="D47:D48"/>
    <mergeCell ref="K47:K48"/>
    <mergeCell ref="L47:L48"/>
    <mergeCell ref="C45:C46"/>
    <mergeCell ref="W4:W5"/>
    <mergeCell ref="L14:L15"/>
    <mergeCell ref="L12:L13"/>
    <mergeCell ref="M4:M5"/>
    <mergeCell ref="N4:N5"/>
    <mergeCell ref="O4:O5"/>
    <mergeCell ref="M6:M7"/>
    <mergeCell ref="N8:N9"/>
    <mergeCell ref="P8:P9"/>
    <mergeCell ref="L6:L7"/>
    <mergeCell ref="R4:U4"/>
    <mergeCell ref="V4:V5"/>
    <mergeCell ref="L4:L5"/>
    <mergeCell ref="C4:C5"/>
    <mergeCell ref="K4:K5"/>
    <mergeCell ref="F4:J4"/>
    <mergeCell ref="E6:E7"/>
    <mergeCell ref="E8:E9"/>
    <mergeCell ref="E10:E11"/>
    <mergeCell ref="A4:A5"/>
    <mergeCell ref="B4:B5"/>
    <mergeCell ref="A10:A11"/>
    <mergeCell ref="B10:B11"/>
    <mergeCell ref="C10:C11"/>
    <mergeCell ref="D10:D11"/>
    <mergeCell ref="W17:W18"/>
    <mergeCell ref="V10:V11"/>
    <mergeCell ref="W10:W11"/>
    <mergeCell ref="O12:O13"/>
    <mergeCell ref="P12:P13"/>
    <mergeCell ref="V12:V13"/>
    <mergeCell ref="W12:W13"/>
    <mergeCell ref="O10:O11"/>
    <mergeCell ref="P10:P11"/>
    <mergeCell ref="O17:O18"/>
    <mergeCell ref="K12:K13"/>
    <mergeCell ref="M10:M11"/>
    <mergeCell ref="N10:N11"/>
    <mergeCell ref="K10:K11"/>
    <mergeCell ref="L10:L11"/>
    <mergeCell ref="M12:M13"/>
    <mergeCell ref="N12:N13"/>
    <mergeCell ref="K8:K9"/>
    <mergeCell ref="K6:K7"/>
    <mergeCell ref="A6:A7"/>
    <mergeCell ref="B6:B7"/>
    <mergeCell ref="A8:A9"/>
    <mergeCell ref="B8:B9"/>
    <mergeCell ref="C8:C9"/>
    <mergeCell ref="D8:D9"/>
    <mergeCell ref="C6:C7"/>
    <mergeCell ref="D6:D7"/>
    <mergeCell ref="L8:L9"/>
    <mergeCell ref="V6:V7"/>
    <mergeCell ref="W6:W7"/>
    <mergeCell ref="V8:V9"/>
    <mergeCell ref="W8:W9"/>
    <mergeCell ref="N6:N7"/>
    <mergeCell ref="O6:O7"/>
    <mergeCell ref="P6:P7"/>
    <mergeCell ref="M8:M9"/>
    <mergeCell ref="O8:O9"/>
    <mergeCell ref="M19:M20"/>
    <mergeCell ref="N19:N20"/>
    <mergeCell ref="V19:V20"/>
    <mergeCell ref="M17:M18"/>
    <mergeCell ref="N17:N18"/>
    <mergeCell ref="P17:P18"/>
    <mergeCell ref="V17:V18"/>
    <mergeCell ref="Q17:Q18"/>
    <mergeCell ref="Q19:Q20"/>
  </mergeCells>
  <printOptions horizontalCentered="1"/>
  <pageMargins left="0" right="0" top="0" bottom="0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98"/>
  <sheetViews>
    <sheetView tabSelected="1" zoomScalePageLayoutView="0" workbookViewId="0" topLeftCell="A1">
      <selection activeCell="H12" sqref="H12:H1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0.00390625" style="0" customWidth="1"/>
    <col min="6" max="6" width="15.7109375" style="0" customWidth="1"/>
    <col min="7" max="7" width="10.421875" style="0" customWidth="1"/>
    <col min="8" max="8" width="15.00390625" style="0" customWidth="1"/>
  </cols>
  <sheetData>
    <row r="1" spans="1:7" ht="20.25" customHeight="1">
      <c r="A1" s="235" t="str">
        <f>HYPERLINK('[2]реквизиты'!$A$2)</f>
        <v>Всероссийские соревнования среди студентов по самбо (женщины).</v>
      </c>
      <c r="B1" s="236"/>
      <c r="C1" s="236"/>
      <c r="D1" s="236"/>
      <c r="E1" s="236"/>
      <c r="F1" s="236"/>
      <c r="G1" s="236"/>
    </row>
    <row r="2" spans="1:7" ht="12.75">
      <c r="A2" s="237" t="str">
        <f>HYPERLINK('[2]реквизиты'!$A$3)</f>
        <v>21-25 января 2013г.      г.Ярославль</v>
      </c>
      <c r="B2" s="238"/>
      <c r="C2" s="238"/>
      <c r="D2" s="238"/>
      <c r="E2" s="238"/>
      <c r="F2" s="238"/>
      <c r="G2" s="238"/>
    </row>
    <row r="3" spans="1:7" ht="30" customHeight="1">
      <c r="A3" s="1"/>
      <c r="B3" s="1"/>
      <c r="C3" s="1"/>
      <c r="D3" s="1"/>
      <c r="E3" s="1" t="s">
        <v>122</v>
      </c>
      <c r="F3" s="1"/>
      <c r="G3" s="1"/>
    </row>
    <row r="4" spans="1:8" ht="12.75" customHeight="1">
      <c r="A4" s="219" t="s">
        <v>12</v>
      </c>
      <c r="B4" s="219" t="s">
        <v>0</v>
      </c>
      <c r="C4" s="219" t="s">
        <v>1</v>
      </c>
      <c r="D4" s="219" t="s">
        <v>13</v>
      </c>
      <c r="E4" s="133" t="s">
        <v>124</v>
      </c>
      <c r="F4" s="239"/>
      <c r="G4" s="219" t="s">
        <v>14</v>
      </c>
      <c r="H4" s="126" t="s">
        <v>15</v>
      </c>
    </row>
    <row r="5" spans="1:8" ht="12.75">
      <c r="A5" s="127"/>
      <c r="B5" s="127"/>
      <c r="C5" s="127"/>
      <c r="D5" s="127"/>
      <c r="E5" s="134"/>
      <c r="F5" s="240"/>
      <c r="G5" s="127"/>
      <c r="H5" s="127"/>
    </row>
    <row r="6" spans="1:8" ht="12.75" customHeight="1">
      <c r="A6" s="208">
        <v>1</v>
      </c>
      <c r="B6" s="209">
        <v>1</v>
      </c>
      <c r="C6" s="210" t="s">
        <v>30</v>
      </c>
      <c r="D6" s="212" t="s">
        <v>31</v>
      </c>
      <c r="E6" s="220" t="s">
        <v>32</v>
      </c>
      <c r="F6" s="222" t="s">
        <v>33</v>
      </c>
      <c r="G6" s="224"/>
      <c r="H6" s="210" t="s">
        <v>34</v>
      </c>
    </row>
    <row r="7" spans="1:8" ht="12.75">
      <c r="A7" s="208"/>
      <c r="B7" s="209"/>
      <c r="C7" s="211"/>
      <c r="D7" s="213"/>
      <c r="E7" s="221"/>
      <c r="F7" s="223"/>
      <c r="G7" s="225"/>
      <c r="H7" s="213"/>
    </row>
    <row r="8" spans="1:8" ht="12.75" customHeight="1">
      <c r="A8" s="208">
        <v>2</v>
      </c>
      <c r="B8" s="209">
        <v>2</v>
      </c>
      <c r="C8" s="214" t="s">
        <v>35</v>
      </c>
      <c r="D8" s="216" t="s">
        <v>36</v>
      </c>
      <c r="E8" s="220" t="s">
        <v>37</v>
      </c>
      <c r="F8" s="227" t="s">
        <v>38</v>
      </c>
      <c r="G8" s="216" t="s">
        <v>39</v>
      </c>
      <c r="H8" s="214" t="s">
        <v>40</v>
      </c>
    </row>
    <row r="9" spans="1:8" ht="12.75">
      <c r="A9" s="208"/>
      <c r="B9" s="209"/>
      <c r="C9" s="215"/>
      <c r="D9" s="218"/>
      <c r="E9" s="226"/>
      <c r="F9" s="228"/>
      <c r="G9" s="217"/>
      <c r="H9" s="215"/>
    </row>
    <row r="10" spans="1:8" ht="12.75" customHeight="1">
      <c r="A10" s="208">
        <v>3</v>
      </c>
      <c r="B10" s="209">
        <v>3</v>
      </c>
      <c r="C10" s="210" t="s">
        <v>41</v>
      </c>
      <c r="D10" s="212" t="s">
        <v>42</v>
      </c>
      <c r="E10" s="220" t="s">
        <v>43</v>
      </c>
      <c r="F10" s="222" t="s">
        <v>44</v>
      </c>
      <c r="G10" s="216"/>
      <c r="H10" s="214" t="s">
        <v>154</v>
      </c>
    </row>
    <row r="11" spans="1:8" ht="12.75">
      <c r="A11" s="208"/>
      <c r="B11" s="209"/>
      <c r="C11" s="211"/>
      <c r="D11" s="213"/>
      <c r="E11" s="221"/>
      <c r="F11" s="223"/>
      <c r="G11" s="217"/>
      <c r="H11" s="215"/>
    </row>
    <row r="12" spans="1:8" ht="12.75" customHeight="1">
      <c r="A12" s="208">
        <v>4</v>
      </c>
      <c r="B12" s="209">
        <v>4</v>
      </c>
      <c r="C12" s="210" t="s">
        <v>45</v>
      </c>
      <c r="D12" s="212" t="s">
        <v>46</v>
      </c>
      <c r="E12" s="220" t="s">
        <v>47</v>
      </c>
      <c r="F12" s="229" t="s">
        <v>48</v>
      </c>
      <c r="G12" s="224"/>
      <c r="H12" s="210" t="s">
        <v>49</v>
      </c>
    </row>
    <row r="13" spans="1:8" ht="12.75">
      <c r="A13" s="208"/>
      <c r="B13" s="209"/>
      <c r="C13" s="211"/>
      <c r="D13" s="218"/>
      <c r="E13" s="221"/>
      <c r="F13" s="230"/>
      <c r="G13" s="225"/>
      <c r="H13" s="213"/>
    </row>
    <row r="14" spans="1:8" ht="12.75" customHeight="1">
      <c r="A14" s="208">
        <v>5</v>
      </c>
      <c r="B14" s="209">
        <v>5</v>
      </c>
      <c r="C14" s="210" t="s">
        <v>50</v>
      </c>
      <c r="D14" s="224" t="s">
        <v>51</v>
      </c>
      <c r="E14" s="220" t="s">
        <v>52</v>
      </c>
      <c r="F14" s="222" t="s">
        <v>153</v>
      </c>
      <c r="G14" s="224"/>
      <c r="H14" s="210" t="s">
        <v>53</v>
      </c>
    </row>
    <row r="15" spans="1:8" ht="12.75">
      <c r="A15" s="208"/>
      <c r="B15" s="209"/>
      <c r="C15" s="211"/>
      <c r="D15" s="231"/>
      <c r="E15" s="221"/>
      <c r="F15" s="223"/>
      <c r="G15" s="225"/>
      <c r="H15" s="213"/>
    </row>
    <row r="16" spans="1:8" ht="12.75" customHeight="1">
      <c r="A16" s="208">
        <v>6</v>
      </c>
      <c r="B16" s="209">
        <v>6</v>
      </c>
      <c r="C16" s="210" t="s">
        <v>54</v>
      </c>
      <c r="D16" s="212" t="s">
        <v>55</v>
      </c>
      <c r="E16" s="220" t="s">
        <v>56</v>
      </c>
      <c r="F16" s="222" t="s">
        <v>57</v>
      </c>
      <c r="G16" s="224"/>
      <c r="H16" s="210" t="s">
        <v>58</v>
      </c>
    </row>
    <row r="17" spans="1:8" ht="12.75">
      <c r="A17" s="208"/>
      <c r="B17" s="209"/>
      <c r="C17" s="211"/>
      <c r="D17" s="213"/>
      <c r="E17" s="221"/>
      <c r="F17" s="223"/>
      <c r="G17" s="225"/>
      <c r="H17" s="213"/>
    </row>
    <row r="18" spans="1:8" ht="12.75" customHeight="1">
      <c r="A18" s="208">
        <v>7</v>
      </c>
      <c r="B18" s="209">
        <v>7</v>
      </c>
      <c r="C18" s="214" t="s">
        <v>59</v>
      </c>
      <c r="D18" s="216" t="s">
        <v>60</v>
      </c>
      <c r="E18" s="220" t="s">
        <v>61</v>
      </c>
      <c r="F18" s="222" t="s">
        <v>57</v>
      </c>
      <c r="G18" s="216"/>
      <c r="H18" s="214" t="s">
        <v>62</v>
      </c>
    </row>
    <row r="19" spans="1:8" ht="12.75">
      <c r="A19" s="208"/>
      <c r="B19" s="209"/>
      <c r="C19" s="215"/>
      <c r="D19" s="217"/>
      <c r="E19" s="221"/>
      <c r="F19" s="223"/>
      <c r="G19" s="217"/>
      <c r="H19" s="215"/>
    </row>
    <row r="20" spans="1:8" ht="12.75" customHeight="1">
      <c r="A20" s="208">
        <v>8</v>
      </c>
      <c r="B20" s="209">
        <v>8</v>
      </c>
      <c r="C20" s="210" t="s">
        <v>63</v>
      </c>
      <c r="D20" s="212" t="s">
        <v>64</v>
      </c>
      <c r="E20" s="220" t="s">
        <v>65</v>
      </c>
      <c r="F20" s="222" t="s">
        <v>66</v>
      </c>
      <c r="G20" s="224"/>
      <c r="H20" s="210" t="s">
        <v>67</v>
      </c>
    </row>
    <row r="21" spans="1:8" ht="12.75">
      <c r="A21" s="208"/>
      <c r="B21" s="209"/>
      <c r="C21" s="211"/>
      <c r="D21" s="213"/>
      <c r="E21" s="221"/>
      <c r="F21" s="223"/>
      <c r="G21" s="225"/>
      <c r="H21" s="213"/>
    </row>
    <row r="22" spans="1:8" ht="12.75" customHeight="1">
      <c r="A22" s="208">
        <v>9</v>
      </c>
      <c r="B22" s="209">
        <v>9</v>
      </c>
      <c r="C22" s="214" t="s">
        <v>68</v>
      </c>
      <c r="D22" s="216" t="s">
        <v>69</v>
      </c>
      <c r="E22" s="220" t="s">
        <v>70</v>
      </c>
      <c r="F22" s="222" t="s">
        <v>71</v>
      </c>
      <c r="G22" s="216"/>
      <c r="H22" s="214" t="s">
        <v>72</v>
      </c>
    </row>
    <row r="23" spans="1:8" ht="12.75">
      <c r="A23" s="208"/>
      <c r="B23" s="209"/>
      <c r="C23" s="215"/>
      <c r="D23" s="217"/>
      <c r="E23" s="221"/>
      <c r="F23" s="223"/>
      <c r="G23" s="217"/>
      <c r="H23" s="215"/>
    </row>
    <row r="24" spans="1:8" ht="12.75" customHeight="1">
      <c r="A24" s="208">
        <v>10</v>
      </c>
      <c r="B24" s="209">
        <v>10</v>
      </c>
      <c r="C24" s="214" t="s">
        <v>73</v>
      </c>
      <c r="D24" s="216" t="s">
        <v>74</v>
      </c>
      <c r="E24" s="220" t="s">
        <v>75</v>
      </c>
      <c r="F24" s="222" t="s">
        <v>76</v>
      </c>
      <c r="G24" s="216"/>
      <c r="H24" s="214" t="s">
        <v>77</v>
      </c>
    </row>
    <row r="25" spans="1:8" ht="12.75">
      <c r="A25" s="208"/>
      <c r="B25" s="209"/>
      <c r="C25" s="215"/>
      <c r="D25" s="217"/>
      <c r="E25" s="221"/>
      <c r="F25" s="223"/>
      <c r="G25" s="217"/>
      <c r="H25" s="215"/>
    </row>
    <row r="26" spans="1:8" ht="12.75" customHeight="1">
      <c r="A26" s="208">
        <v>11</v>
      </c>
      <c r="B26" s="209">
        <v>11</v>
      </c>
      <c r="C26" s="210" t="s">
        <v>78</v>
      </c>
      <c r="D26" s="212" t="s">
        <v>79</v>
      </c>
      <c r="E26" s="220" t="s">
        <v>80</v>
      </c>
      <c r="F26" s="222" t="s">
        <v>81</v>
      </c>
      <c r="G26" s="224"/>
      <c r="H26" s="210" t="s">
        <v>82</v>
      </c>
    </row>
    <row r="27" spans="1:8" ht="12.75">
      <c r="A27" s="208"/>
      <c r="B27" s="209"/>
      <c r="C27" s="211"/>
      <c r="D27" s="213"/>
      <c r="E27" s="221"/>
      <c r="F27" s="223"/>
      <c r="G27" s="225"/>
      <c r="H27" s="213"/>
    </row>
    <row r="28" spans="1:8" ht="12.75" customHeight="1">
      <c r="A28" s="208">
        <v>12</v>
      </c>
      <c r="B28" s="209">
        <v>12</v>
      </c>
      <c r="C28" s="214" t="s">
        <v>83</v>
      </c>
      <c r="D28" s="216" t="s">
        <v>84</v>
      </c>
      <c r="E28" s="220" t="s">
        <v>85</v>
      </c>
      <c r="F28" s="222" t="s">
        <v>86</v>
      </c>
      <c r="G28" s="216"/>
      <c r="H28" s="214" t="s">
        <v>87</v>
      </c>
    </row>
    <row r="29" spans="1:8" ht="12.75">
      <c r="A29" s="208"/>
      <c r="B29" s="209"/>
      <c r="C29" s="215"/>
      <c r="D29" s="217"/>
      <c r="E29" s="221"/>
      <c r="F29" s="223"/>
      <c r="G29" s="217"/>
      <c r="H29" s="215"/>
    </row>
    <row r="30" spans="1:8" ht="12.75" customHeight="1">
      <c r="A30" s="208">
        <v>13</v>
      </c>
      <c r="B30" s="209">
        <v>13</v>
      </c>
      <c r="C30" s="210" t="s">
        <v>88</v>
      </c>
      <c r="D30" s="224" t="s">
        <v>46</v>
      </c>
      <c r="E30" s="220" t="s">
        <v>47</v>
      </c>
      <c r="F30" s="222" t="s">
        <v>48</v>
      </c>
      <c r="G30" s="224" t="s">
        <v>89</v>
      </c>
      <c r="H30" s="210" t="s">
        <v>49</v>
      </c>
    </row>
    <row r="31" spans="1:8" ht="12.75">
      <c r="A31" s="208"/>
      <c r="B31" s="209"/>
      <c r="C31" s="211"/>
      <c r="D31" s="231"/>
      <c r="E31" s="221"/>
      <c r="F31" s="223"/>
      <c r="G31" s="225"/>
      <c r="H31" s="213"/>
    </row>
    <row r="32" spans="1:8" ht="12.75" customHeight="1">
      <c r="A32" s="208">
        <v>14</v>
      </c>
      <c r="B32" s="232">
        <v>14</v>
      </c>
      <c r="C32" s="214" t="s">
        <v>90</v>
      </c>
      <c r="D32" s="216" t="s">
        <v>91</v>
      </c>
      <c r="E32" s="220" t="s">
        <v>92</v>
      </c>
      <c r="F32" s="222" t="s">
        <v>93</v>
      </c>
      <c r="G32" s="216"/>
      <c r="H32" s="214" t="s">
        <v>94</v>
      </c>
    </row>
    <row r="33" spans="1:8" ht="12.75">
      <c r="A33" s="208"/>
      <c r="B33" s="232"/>
      <c r="C33" s="215"/>
      <c r="D33" s="217"/>
      <c r="E33" s="221"/>
      <c r="F33" s="223"/>
      <c r="G33" s="217"/>
      <c r="H33" s="215"/>
    </row>
    <row r="34" spans="1:8" ht="12.75" customHeight="1">
      <c r="A34" s="208">
        <v>15</v>
      </c>
      <c r="B34" s="209">
        <v>15</v>
      </c>
      <c r="C34" s="210" t="s">
        <v>95</v>
      </c>
      <c r="D34" s="212" t="s">
        <v>96</v>
      </c>
      <c r="E34" s="220" t="s">
        <v>97</v>
      </c>
      <c r="F34" s="222" t="s">
        <v>66</v>
      </c>
      <c r="G34" s="224"/>
      <c r="H34" s="210" t="s">
        <v>98</v>
      </c>
    </row>
    <row r="35" spans="1:8" ht="12.75">
      <c r="A35" s="208"/>
      <c r="B35" s="209"/>
      <c r="C35" s="211"/>
      <c r="D35" s="213"/>
      <c r="E35" s="221"/>
      <c r="F35" s="223"/>
      <c r="G35" s="225"/>
      <c r="H35" s="213"/>
    </row>
    <row r="36" spans="1:8" ht="12.75" customHeight="1">
      <c r="A36" s="208">
        <v>16</v>
      </c>
      <c r="B36" s="232">
        <v>16</v>
      </c>
      <c r="C36" s="214" t="s">
        <v>99</v>
      </c>
      <c r="D36" s="216" t="s">
        <v>127</v>
      </c>
      <c r="E36" s="220" t="s">
        <v>100</v>
      </c>
      <c r="F36" s="222" t="s">
        <v>101</v>
      </c>
      <c r="G36" s="216"/>
      <c r="H36" s="214" t="s">
        <v>102</v>
      </c>
    </row>
    <row r="37" spans="1:8" ht="12.75">
      <c r="A37" s="208"/>
      <c r="B37" s="232"/>
      <c r="C37" s="215"/>
      <c r="D37" s="217"/>
      <c r="E37" s="221"/>
      <c r="F37" s="223"/>
      <c r="G37" s="217"/>
      <c r="H37" s="215"/>
    </row>
    <row r="38" spans="1:8" ht="12.75" customHeight="1">
      <c r="A38" s="208">
        <v>17</v>
      </c>
      <c r="B38" s="232">
        <v>17</v>
      </c>
      <c r="C38" s="210" t="s">
        <v>103</v>
      </c>
      <c r="D38" s="212" t="s">
        <v>104</v>
      </c>
      <c r="E38" s="220" t="s">
        <v>105</v>
      </c>
      <c r="F38" s="222" t="s">
        <v>38</v>
      </c>
      <c r="G38" s="224"/>
      <c r="H38" s="210" t="s">
        <v>106</v>
      </c>
    </row>
    <row r="39" spans="1:8" ht="12.75">
      <c r="A39" s="208"/>
      <c r="B39" s="232"/>
      <c r="C39" s="211"/>
      <c r="D39" s="213"/>
      <c r="E39" s="221"/>
      <c r="F39" s="223"/>
      <c r="G39" s="225"/>
      <c r="H39" s="213"/>
    </row>
    <row r="40" spans="1:8" ht="12.75" customHeight="1">
      <c r="A40" s="208">
        <v>18</v>
      </c>
      <c r="B40" s="209">
        <v>18</v>
      </c>
      <c r="C40" s="214" t="s">
        <v>107</v>
      </c>
      <c r="D40" s="216" t="s">
        <v>108</v>
      </c>
      <c r="E40" s="220" t="s">
        <v>109</v>
      </c>
      <c r="F40" s="227" t="s">
        <v>110</v>
      </c>
      <c r="G40" s="216"/>
      <c r="H40" s="214" t="s">
        <v>111</v>
      </c>
    </row>
    <row r="41" spans="1:8" ht="12.75">
      <c r="A41" s="208"/>
      <c r="B41" s="209"/>
      <c r="C41" s="215"/>
      <c r="D41" s="218"/>
      <c r="E41" s="226"/>
      <c r="F41" s="228"/>
      <c r="G41" s="217"/>
      <c r="H41" s="215"/>
    </row>
    <row r="42" spans="1:8" ht="12.75" customHeight="1">
      <c r="A42" s="208">
        <v>19</v>
      </c>
      <c r="B42" s="209">
        <v>19</v>
      </c>
      <c r="C42" s="214" t="s">
        <v>112</v>
      </c>
      <c r="D42" s="216" t="s">
        <v>113</v>
      </c>
      <c r="E42" s="220" t="s">
        <v>114</v>
      </c>
      <c r="F42" s="222" t="s">
        <v>115</v>
      </c>
      <c r="G42" s="216"/>
      <c r="H42" s="214" t="s">
        <v>116</v>
      </c>
    </row>
    <row r="43" spans="1:8" ht="12.75">
      <c r="A43" s="208"/>
      <c r="B43" s="209"/>
      <c r="C43" s="215"/>
      <c r="D43" s="217"/>
      <c r="E43" s="221"/>
      <c r="F43" s="223"/>
      <c r="G43" s="217"/>
      <c r="H43" s="215"/>
    </row>
    <row r="44" spans="1:8" ht="12.75" customHeight="1">
      <c r="A44" s="208">
        <v>20</v>
      </c>
      <c r="B44" s="209">
        <v>20</v>
      </c>
      <c r="C44" s="210" t="s">
        <v>117</v>
      </c>
      <c r="D44" s="212" t="s">
        <v>118</v>
      </c>
      <c r="E44" s="220" t="s">
        <v>119</v>
      </c>
      <c r="F44" s="222" t="s">
        <v>120</v>
      </c>
      <c r="G44" s="224"/>
      <c r="H44" s="210" t="s">
        <v>121</v>
      </c>
    </row>
    <row r="45" spans="1:8" ht="12.75">
      <c r="A45" s="208"/>
      <c r="B45" s="209"/>
      <c r="C45" s="211"/>
      <c r="D45" s="213"/>
      <c r="E45" s="221"/>
      <c r="F45" s="223"/>
      <c r="G45" s="225"/>
      <c r="H45" s="213"/>
    </row>
    <row r="46" spans="1:8" ht="12.75">
      <c r="A46" s="233"/>
      <c r="B46" s="233"/>
      <c r="C46" s="233"/>
      <c r="D46" s="233"/>
      <c r="E46" s="233"/>
      <c r="F46" s="233"/>
      <c r="G46" s="234"/>
      <c r="H46" s="2"/>
    </row>
    <row r="47" spans="1:8" ht="12.75">
      <c r="A47" s="233"/>
      <c r="B47" s="233"/>
      <c r="C47" s="233"/>
      <c r="D47" s="233"/>
      <c r="E47" s="233"/>
      <c r="F47" s="233"/>
      <c r="G47" s="234"/>
      <c r="H47" s="2"/>
    </row>
    <row r="48" spans="1:8" ht="12.75">
      <c r="A48" s="233"/>
      <c r="B48" s="233"/>
      <c r="C48" s="233"/>
      <c r="D48" s="233"/>
      <c r="E48" s="233"/>
      <c r="F48" s="233"/>
      <c r="G48" s="233"/>
      <c r="H48" s="2"/>
    </row>
    <row r="49" spans="1:8" ht="12.75">
      <c r="A49" s="233"/>
      <c r="B49" s="233"/>
      <c r="C49" s="233"/>
      <c r="D49" s="233"/>
      <c r="E49" s="233"/>
      <c r="F49" s="233"/>
      <c r="G49" s="233"/>
      <c r="H49" s="2"/>
    </row>
    <row r="50" spans="1:8" ht="12.75">
      <c r="A50" s="233"/>
      <c r="B50" s="233"/>
      <c r="C50" s="233"/>
      <c r="D50" s="233"/>
      <c r="E50" s="233"/>
      <c r="F50" s="233"/>
      <c r="G50" s="234"/>
      <c r="H50" s="2"/>
    </row>
    <row r="51" spans="1:8" ht="12.75">
      <c r="A51" s="233"/>
      <c r="B51" s="233"/>
      <c r="C51" s="233"/>
      <c r="D51" s="233"/>
      <c r="E51" s="233"/>
      <c r="F51" s="233"/>
      <c r="G51" s="234"/>
      <c r="H51" s="2"/>
    </row>
    <row r="52" spans="1:8" ht="12.75">
      <c r="A52" s="233"/>
      <c r="B52" s="233"/>
      <c r="C52" s="233"/>
      <c r="D52" s="233"/>
      <c r="E52" s="233"/>
      <c r="F52" s="233"/>
      <c r="G52" s="233"/>
      <c r="H52" s="2"/>
    </row>
    <row r="53" spans="1:8" ht="12.75">
      <c r="A53" s="233"/>
      <c r="B53" s="233"/>
      <c r="C53" s="233"/>
      <c r="D53" s="233"/>
      <c r="E53" s="233"/>
      <c r="F53" s="233"/>
      <c r="G53" s="233"/>
      <c r="H53" s="2"/>
    </row>
    <row r="54" spans="1:8" ht="12.75">
      <c r="A54" s="233"/>
      <c r="B54" s="233"/>
      <c r="C54" s="233"/>
      <c r="D54" s="233"/>
      <c r="E54" s="233"/>
      <c r="F54" s="233"/>
      <c r="G54" s="234"/>
      <c r="H54" s="2"/>
    </row>
    <row r="55" spans="1:8" ht="12.75">
      <c r="A55" s="233"/>
      <c r="B55" s="233"/>
      <c r="C55" s="233"/>
      <c r="D55" s="233"/>
      <c r="E55" s="233"/>
      <c r="F55" s="233"/>
      <c r="G55" s="234"/>
      <c r="H55" s="2"/>
    </row>
    <row r="56" spans="1:8" ht="12.75">
      <c r="A56" s="233"/>
      <c r="B56" s="233"/>
      <c r="C56" s="233"/>
      <c r="D56" s="233"/>
      <c r="E56" s="233"/>
      <c r="F56" s="233"/>
      <c r="G56" s="233"/>
      <c r="H56" s="2"/>
    </row>
    <row r="57" spans="1:8" ht="12.75">
      <c r="A57" s="233"/>
      <c r="B57" s="233"/>
      <c r="C57" s="233"/>
      <c r="D57" s="233"/>
      <c r="E57" s="233"/>
      <c r="F57" s="233"/>
      <c r="G57" s="233"/>
      <c r="H57" s="2"/>
    </row>
    <row r="58" spans="1:8" ht="12.75">
      <c r="A58" s="233"/>
      <c r="B58" s="233"/>
      <c r="C58" s="233"/>
      <c r="D58" s="233"/>
      <c r="E58" s="233"/>
      <c r="F58" s="233"/>
      <c r="G58" s="234"/>
      <c r="H58" s="2"/>
    </row>
    <row r="59" spans="1:8" ht="12.75">
      <c r="A59" s="233"/>
      <c r="B59" s="233"/>
      <c r="C59" s="233"/>
      <c r="D59" s="233"/>
      <c r="E59" s="233"/>
      <c r="F59" s="233"/>
      <c r="G59" s="234"/>
      <c r="H59" s="2"/>
    </row>
    <row r="60" spans="1:8" ht="12.75">
      <c r="A60" s="233"/>
      <c r="B60" s="233"/>
      <c r="C60" s="233"/>
      <c r="D60" s="233"/>
      <c r="E60" s="233"/>
      <c r="F60" s="233"/>
      <c r="G60" s="233"/>
      <c r="H60" s="2"/>
    </row>
    <row r="61" spans="1:8" ht="12.75">
      <c r="A61" s="233"/>
      <c r="B61" s="233"/>
      <c r="C61" s="233"/>
      <c r="D61" s="233"/>
      <c r="E61" s="233"/>
      <c r="F61" s="233"/>
      <c r="G61" s="233"/>
      <c r="H61" s="2"/>
    </row>
    <row r="62" spans="1:8" ht="12.75">
      <c r="A62" s="233"/>
      <c r="B62" s="233"/>
      <c r="C62" s="233"/>
      <c r="D62" s="233"/>
      <c r="E62" s="233"/>
      <c r="F62" s="233"/>
      <c r="G62" s="234"/>
      <c r="H62" s="2"/>
    </row>
    <row r="63" spans="1:8" ht="12.75">
      <c r="A63" s="233"/>
      <c r="B63" s="233"/>
      <c r="C63" s="233"/>
      <c r="D63" s="233"/>
      <c r="E63" s="233"/>
      <c r="F63" s="233"/>
      <c r="G63" s="234"/>
      <c r="H63" s="2"/>
    </row>
    <row r="64" spans="1:8" ht="12.75">
      <c r="A64" s="233"/>
      <c r="B64" s="233"/>
      <c r="C64" s="233"/>
      <c r="D64" s="233"/>
      <c r="E64" s="233"/>
      <c r="F64" s="233"/>
      <c r="G64" s="233"/>
      <c r="H64" s="2"/>
    </row>
    <row r="65" spans="1:8" ht="12.75">
      <c r="A65" s="233"/>
      <c r="B65" s="233"/>
      <c r="C65" s="233"/>
      <c r="D65" s="233"/>
      <c r="E65" s="233"/>
      <c r="F65" s="233"/>
      <c r="G65" s="233"/>
      <c r="H65" s="2"/>
    </row>
    <row r="66" spans="1:8" ht="12.75">
      <c r="A66" s="233"/>
      <c r="B66" s="233"/>
      <c r="C66" s="233"/>
      <c r="D66" s="233"/>
      <c r="E66" s="233"/>
      <c r="F66" s="233"/>
      <c r="G66" s="234"/>
      <c r="H66" s="2"/>
    </row>
    <row r="67" spans="1:8" ht="12.75">
      <c r="A67" s="233"/>
      <c r="B67" s="233"/>
      <c r="C67" s="233"/>
      <c r="D67" s="233"/>
      <c r="E67" s="233"/>
      <c r="F67" s="233"/>
      <c r="G67" s="234"/>
      <c r="H67" s="2"/>
    </row>
    <row r="68" spans="1:8" ht="12.75">
      <c r="A68" s="233"/>
      <c r="B68" s="233"/>
      <c r="C68" s="233"/>
      <c r="D68" s="233"/>
      <c r="E68" s="233"/>
      <c r="F68" s="233"/>
      <c r="G68" s="233"/>
      <c r="H68" s="2"/>
    </row>
    <row r="69" spans="1:8" ht="12.75">
      <c r="A69" s="233"/>
      <c r="B69" s="233"/>
      <c r="C69" s="233"/>
      <c r="D69" s="233"/>
      <c r="E69" s="233"/>
      <c r="F69" s="233"/>
      <c r="G69" s="233"/>
      <c r="H69" s="2"/>
    </row>
    <row r="70" spans="1:8" ht="12.75">
      <c r="A70" s="233"/>
      <c r="B70" s="233"/>
      <c r="C70" s="233"/>
      <c r="D70" s="233"/>
      <c r="E70" s="233"/>
      <c r="F70" s="233"/>
      <c r="G70" s="234"/>
      <c r="H70" s="2"/>
    </row>
    <row r="71" spans="1:8" ht="12.75">
      <c r="A71" s="233"/>
      <c r="B71" s="233"/>
      <c r="C71" s="233"/>
      <c r="D71" s="233"/>
      <c r="E71" s="233"/>
      <c r="F71" s="233"/>
      <c r="G71" s="234"/>
      <c r="H71" s="2"/>
    </row>
    <row r="72" spans="1:8" ht="12.75">
      <c r="A72" s="233"/>
      <c r="B72" s="233"/>
      <c r="C72" s="233"/>
      <c r="D72" s="233"/>
      <c r="E72" s="233"/>
      <c r="F72" s="233"/>
      <c r="G72" s="233"/>
      <c r="H72" s="2"/>
    </row>
    <row r="73" spans="1:8" ht="12.75">
      <c r="A73" s="233"/>
      <c r="B73" s="233"/>
      <c r="C73" s="233"/>
      <c r="D73" s="233"/>
      <c r="E73" s="233"/>
      <c r="F73" s="233"/>
      <c r="G73" s="233"/>
      <c r="H73" s="2"/>
    </row>
    <row r="74" spans="1:8" ht="12.75">
      <c r="A74" s="233"/>
      <c r="B74" s="233"/>
      <c r="C74" s="233"/>
      <c r="D74" s="233"/>
      <c r="E74" s="233"/>
      <c r="F74" s="233"/>
      <c r="G74" s="234"/>
      <c r="H74" s="2"/>
    </row>
    <row r="75" spans="1:8" ht="12.75">
      <c r="A75" s="233"/>
      <c r="B75" s="233"/>
      <c r="C75" s="233"/>
      <c r="D75" s="233"/>
      <c r="E75" s="233"/>
      <c r="F75" s="233"/>
      <c r="G75" s="234"/>
      <c r="H75" s="2"/>
    </row>
    <row r="76" spans="1:8" ht="12.75">
      <c r="A76" s="233"/>
      <c r="B76" s="233"/>
      <c r="C76" s="233"/>
      <c r="D76" s="233"/>
      <c r="E76" s="233"/>
      <c r="F76" s="233"/>
      <c r="G76" s="233"/>
      <c r="H76" s="2"/>
    </row>
    <row r="77" spans="1:8" ht="12.75">
      <c r="A77" s="233"/>
      <c r="B77" s="233"/>
      <c r="C77" s="233"/>
      <c r="D77" s="233"/>
      <c r="E77" s="233"/>
      <c r="F77" s="233"/>
      <c r="G77" s="233"/>
      <c r="H77" s="2"/>
    </row>
    <row r="78" spans="1:8" ht="12.75">
      <c r="A78" s="233"/>
      <c r="B78" s="233"/>
      <c r="C78" s="233"/>
      <c r="D78" s="233"/>
      <c r="E78" s="233"/>
      <c r="F78" s="233"/>
      <c r="G78" s="234"/>
      <c r="H78" s="2"/>
    </row>
    <row r="79" spans="1:8" ht="12.75">
      <c r="A79" s="233"/>
      <c r="B79" s="233"/>
      <c r="C79" s="233"/>
      <c r="D79" s="233"/>
      <c r="E79" s="233"/>
      <c r="F79" s="233"/>
      <c r="G79" s="234"/>
      <c r="H79" s="2"/>
    </row>
    <row r="80" spans="1:8" ht="12.75">
      <c r="A80" s="233"/>
      <c r="B80" s="233"/>
      <c r="C80" s="233"/>
      <c r="D80" s="233"/>
      <c r="E80" s="233"/>
      <c r="F80" s="233"/>
      <c r="G80" s="233"/>
      <c r="H80" s="2"/>
    </row>
    <row r="81" spans="1:8" ht="12.75">
      <c r="A81" s="233"/>
      <c r="B81" s="233"/>
      <c r="C81" s="233"/>
      <c r="D81" s="233"/>
      <c r="E81" s="233"/>
      <c r="F81" s="233"/>
      <c r="G81" s="233"/>
      <c r="H81" s="2"/>
    </row>
    <row r="82" spans="1:8" ht="12.75">
      <c r="A82" s="233"/>
      <c r="B82" s="233"/>
      <c r="C82" s="233"/>
      <c r="D82" s="233"/>
      <c r="E82" s="233"/>
      <c r="F82" s="233"/>
      <c r="G82" s="234"/>
      <c r="H82" s="2"/>
    </row>
    <row r="83" spans="1:8" ht="12.75">
      <c r="A83" s="233"/>
      <c r="B83" s="233"/>
      <c r="C83" s="233"/>
      <c r="D83" s="233"/>
      <c r="E83" s="233"/>
      <c r="F83" s="233"/>
      <c r="G83" s="234"/>
      <c r="H83" s="2"/>
    </row>
    <row r="84" spans="1:8" ht="12.75">
      <c r="A84" s="233"/>
      <c r="B84" s="233"/>
      <c r="C84" s="233"/>
      <c r="D84" s="233"/>
      <c r="E84" s="233"/>
      <c r="F84" s="233"/>
      <c r="G84" s="233"/>
      <c r="H84" s="2"/>
    </row>
    <row r="85" spans="1:8" ht="12.75">
      <c r="A85" s="233"/>
      <c r="B85" s="233"/>
      <c r="C85" s="233"/>
      <c r="D85" s="233"/>
      <c r="E85" s="233"/>
      <c r="F85" s="233"/>
      <c r="G85" s="233"/>
      <c r="H85" s="2"/>
    </row>
    <row r="86" spans="1:8" ht="12.75">
      <c r="A86" s="233"/>
      <c r="B86" s="233"/>
      <c r="C86" s="233"/>
      <c r="D86" s="233"/>
      <c r="E86" s="233"/>
      <c r="F86" s="233"/>
      <c r="G86" s="234"/>
      <c r="H86" s="2"/>
    </row>
    <row r="87" spans="1:8" ht="12.75">
      <c r="A87" s="233"/>
      <c r="B87" s="233"/>
      <c r="C87" s="233"/>
      <c r="D87" s="233"/>
      <c r="E87" s="233"/>
      <c r="F87" s="233"/>
      <c r="G87" s="234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</sheetData>
  <sheetProtection/>
  <mergeCells count="316">
    <mergeCell ref="H44:H45"/>
    <mergeCell ref="E4:F5"/>
    <mergeCell ref="H36:H37"/>
    <mergeCell ref="H38:H39"/>
    <mergeCell ref="H40:H41"/>
    <mergeCell ref="H42:H43"/>
    <mergeCell ref="H28:H29"/>
    <mergeCell ref="H30:H31"/>
    <mergeCell ref="H32:H33"/>
    <mergeCell ref="H34:H35"/>
    <mergeCell ref="H16:H17"/>
    <mergeCell ref="H18:H19"/>
    <mergeCell ref="H20:H21"/>
    <mergeCell ref="H22:H23"/>
    <mergeCell ref="H24:H25"/>
    <mergeCell ref="H26:H27"/>
    <mergeCell ref="H4:H5"/>
    <mergeCell ref="H6:H7"/>
    <mergeCell ref="H8:H9"/>
    <mergeCell ref="H10:H11"/>
    <mergeCell ref="H12:H13"/>
    <mergeCell ref="H14:H15"/>
    <mergeCell ref="A2:G2"/>
    <mergeCell ref="E86:E87"/>
    <mergeCell ref="F86:F87"/>
    <mergeCell ref="G86:G87"/>
    <mergeCell ref="C84:C85"/>
    <mergeCell ref="D84:D85"/>
    <mergeCell ref="E84:E85"/>
    <mergeCell ref="F84:F85"/>
    <mergeCell ref="G84:G85"/>
    <mergeCell ref="A82:A83"/>
    <mergeCell ref="A1:G1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78:C79"/>
    <mergeCell ref="D78:D79"/>
    <mergeCell ref="E80:E81"/>
    <mergeCell ref="F80:F81"/>
    <mergeCell ref="B82:B83"/>
    <mergeCell ref="C82:C83"/>
    <mergeCell ref="D82:D83"/>
    <mergeCell ref="G78:G79"/>
    <mergeCell ref="E78:E79"/>
    <mergeCell ref="G80:G81"/>
    <mergeCell ref="A78:A79"/>
    <mergeCell ref="B78:B79"/>
    <mergeCell ref="A80:A81"/>
    <mergeCell ref="B80:B81"/>
    <mergeCell ref="C80:C81"/>
    <mergeCell ref="D80:D81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0:G41"/>
    <mergeCell ref="E42:E43"/>
    <mergeCell ref="F42:F43"/>
    <mergeCell ref="G42:G43"/>
    <mergeCell ref="E44:E45"/>
    <mergeCell ref="F44:F45"/>
    <mergeCell ref="G44:G45"/>
    <mergeCell ref="A40:A41"/>
    <mergeCell ref="B40:B41"/>
    <mergeCell ref="E40:E41"/>
    <mergeCell ref="F40:F41"/>
    <mergeCell ref="A42:A43"/>
    <mergeCell ref="B42:B43"/>
    <mergeCell ref="C42:C43"/>
    <mergeCell ref="D42:D43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E32:E33"/>
    <mergeCell ref="F32:F33"/>
    <mergeCell ref="E36:E37"/>
    <mergeCell ref="F36:F3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E24:E25"/>
    <mergeCell ref="F24:F25"/>
    <mergeCell ref="C24:C25"/>
    <mergeCell ref="D24:D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F16:F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E8:E9"/>
    <mergeCell ref="F8:F9"/>
    <mergeCell ref="C8:C9"/>
    <mergeCell ref="D8:D9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36:C37"/>
    <mergeCell ref="D36:D37"/>
    <mergeCell ref="C4:C5"/>
    <mergeCell ref="D4:D5"/>
    <mergeCell ref="C20:C21"/>
    <mergeCell ref="D20:D21"/>
    <mergeCell ref="A44:A45"/>
    <mergeCell ref="B44:B45"/>
    <mergeCell ref="C44:C45"/>
    <mergeCell ref="D44:D45"/>
    <mergeCell ref="C28:C29"/>
    <mergeCell ref="D28:D29"/>
    <mergeCell ref="C40:C41"/>
    <mergeCell ref="D40:D41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2013-01-23T15:53:29Z</cp:lastPrinted>
  <dcterms:created xsi:type="dcterms:W3CDTF">1996-10-08T23:32:33Z</dcterms:created>
  <dcterms:modified xsi:type="dcterms:W3CDTF">2013-01-25T10:21:44Z</dcterms:modified>
  <cp:category/>
  <cp:version/>
  <cp:contentType/>
  <cp:contentStatus/>
</cp:coreProperties>
</file>