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9720" windowHeight="7320" activeTab="2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<sst xmlns="http://schemas.openxmlformats.org/spreadsheetml/2006/main" count="124" uniqueCount="97">
  <si>
    <t>№ п/ж</t>
  </si>
  <si>
    <t>Ф.И.О.</t>
  </si>
  <si>
    <t>Д. р., разряд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</si>
  <si>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</si>
  <si>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</si>
  <si>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</si>
  <si>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</si>
  <si>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</si>
  <si>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</si>
  <si>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</si>
  <si>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</si>
  <si>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</si>
  <si>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</si>
  <si>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</si>
  <si>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</si>
  <si>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</si>
  <si>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</si>
  <si>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</si>
  <si>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</si>
  <si>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3</t>
  </si>
  <si>
    <t>ПОЛУФИНАЛ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</si>
  <si>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</si>
  <si>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</si>
  <si>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</si>
  <si>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</si>
  <si>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</si>
  <si>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БЫСТРЕМОВИЧ Ирина Викторовна</t>
  </si>
  <si>
    <t>20.01.92 мс</t>
  </si>
  <si>
    <t>С.П.,РГПУ Герцена</t>
  </si>
  <si>
    <t>С.Петербург</t>
  </si>
  <si>
    <t>Ерёмина ЕП</t>
  </si>
  <si>
    <t>ШИНКАРЕНКО Анастасия Александровна</t>
  </si>
  <si>
    <t>16.12.91 мс</t>
  </si>
  <si>
    <t>МСО,МГУПИ</t>
  </si>
  <si>
    <t>Москва</t>
  </si>
  <si>
    <t xml:space="preserve">Нагулин ВА  </t>
  </si>
  <si>
    <t>КУЛЬМАМЕТОВА Алия Хакимчановна</t>
  </si>
  <si>
    <t>04.06.91 мс</t>
  </si>
  <si>
    <t>УФО,НТИ УрФУ</t>
  </si>
  <si>
    <t>Нижний Тагил</t>
  </si>
  <si>
    <t>003181066</t>
  </si>
  <si>
    <t>Матвеев СВ</t>
  </si>
  <si>
    <t>КОНДРАТЕНКО Ольга Сергеевна</t>
  </si>
  <si>
    <t>22.11.93 кмс</t>
  </si>
  <si>
    <t>МОС,РГУФКСМиТ</t>
  </si>
  <si>
    <t>Юхарев СС</t>
  </si>
  <si>
    <t>БЕРЕСНЕВА Мария Леонидовна</t>
  </si>
  <si>
    <t>11.09.91 1 раз</t>
  </si>
  <si>
    <t>СЗФО,ЧГУ</t>
  </si>
  <si>
    <t>Череповец</t>
  </si>
  <si>
    <t>Батанов ВВ</t>
  </si>
  <si>
    <t>МАЛЫШЕВА Валерия Леонидовна</t>
  </si>
  <si>
    <t>09.04.91 мс</t>
  </si>
  <si>
    <t>ПФО,ПНИПУ</t>
  </si>
  <si>
    <t xml:space="preserve">Пермский край, </t>
  </si>
  <si>
    <t>Шабалин КЕ</t>
  </si>
  <si>
    <t>КОНКИНА Анастасия Александровна</t>
  </si>
  <si>
    <t>01.12.93 кмс</t>
  </si>
  <si>
    <t>ПФО,СГТУ</t>
  </si>
  <si>
    <t xml:space="preserve">Самара  </t>
  </si>
  <si>
    <t>Сараева АА</t>
  </si>
  <si>
    <t>КАБУЛОВА София Назимовна</t>
  </si>
  <si>
    <t>29.05.89 мс</t>
  </si>
  <si>
    <t>С.П. НГУФКСиЗ</t>
  </si>
  <si>
    <t>Платонов АП Никитин Сн</t>
  </si>
  <si>
    <t>КУЛИКОВА Татьяна Сергеевна</t>
  </si>
  <si>
    <t>22.03.91 кмс</t>
  </si>
  <si>
    <t>МОС,МГСУ</t>
  </si>
  <si>
    <t>Нефидов ФЛ Ходырев АН</t>
  </si>
  <si>
    <t>ШУБИНА Анна Сергеевна</t>
  </si>
  <si>
    <t>19.10.92 кмс</t>
  </si>
  <si>
    <t>ПФО,Сочинский ГУ ,Нижний Новгород</t>
  </si>
  <si>
    <t>Нижегородская</t>
  </si>
  <si>
    <t>Берсенев СН</t>
  </si>
  <si>
    <t>КОСТЕНКО Яна Сергеевна</t>
  </si>
  <si>
    <t>09.09.87 мсмк</t>
  </si>
  <si>
    <t>МОС,РГАУ МСХА</t>
  </si>
  <si>
    <t>Ханбабаев РК  Мартынов МГ</t>
  </si>
  <si>
    <t>АМАЕВА Алёна Ильгизовна</t>
  </si>
  <si>
    <t>16.05.90 мс</t>
  </si>
  <si>
    <t>ПФО,ПНИУ</t>
  </si>
  <si>
    <t>Пермь</t>
  </si>
  <si>
    <t>Дураков СГ</t>
  </si>
  <si>
    <t>в.к.     60     кг.</t>
  </si>
  <si>
    <t>1,10.</t>
  </si>
  <si>
    <t>1,48.</t>
  </si>
  <si>
    <t>0,52.</t>
  </si>
  <si>
    <t>0,44.</t>
  </si>
  <si>
    <t>1,30.</t>
  </si>
  <si>
    <t>.</t>
  </si>
  <si>
    <t>9-12</t>
  </si>
  <si>
    <t>7-8</t>
  </si>
  <si>
    <t>5-6</t>
  </si>
  <si>
    <t>3/0</t>
  </si>
  <si>
    <t>4/0</t>
  </si>
  <si>
    <t xml:space="preserve">Округ,ВУЗ, субъект, город, </t>
  </si>
  <si>
    <t>2/0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</si>
</sst>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BrushScriptUkrain"/>
      <family val="0"/>
    </font>
    <font>
      <sz val="12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0" fillId="0" borderId="11" xfId="42" applyNumberFormat="1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33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42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42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2" xfId="42" applyFont="1" applyBorder="1" applyAlignment="1" applyProtection="1">
      <alignment horizontal="center"/>
      <protection/>
    </xf>
    <xf numFmtId="0" fontId="0" fillId="0" borderId="11" xfId="42" applyFont="1" applyBorder="1" applyAlignment="1" applyProtection="1">
      <alignment horizontal="center"/>
      <protection/>
    </xf>
    <xf numFmtId="0" fontId="0" fillId="0" borderId="19" xfId="42" applyFont="1" applyBorder="1" applyAlignment="1" applyProtection="1">
      <alignment horizontal="center"/>
      <protection/>
    </xf>
    <xf numFmtId="0" fontId="0" fillId="0" borderId="11" xfId="42" applyFont="1" applyFill="1" applyBorder="1" applyAlignment="1" applyProtection="1">
      <alignment horizontal="center"/>
      <protection/>
    </xf>
    <xf numFmtId="0" fontId="0" fillId="0" borderId="19" xfId="42" applyFont="1" applyFill="1" applyBorder="1" applyAlignment="1" applyProtection="1">
      <alignment horizontal="center"/>
      <protection/>
    </xf>
    <xf numFmtId="0" fontId="0" fillId="0" borderId="20" xfId="42" applyFont="1" applyFill="1" applyBorder="1" applyAlignment="1" applyProtection="1">
      <alignment horizontal="center"/>
      <protection/>
    </xf>
    <xf numFmtId="0" fontId="0" fillId="0" borderId="15" xfId="42" applyFont="1" applyFill="1" applyBorder="1" applyAlignment="1" applyProtection="1">
      <alignment horizontal="center"/>
      <protection/>
    </xf>
    <xf numFmtId="0" fontId="1" fillId="0" borderId="21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2" xfId="42" applyFont="1" applyBorder="1" applyAlignment="1" applyProtection="1">
      <alignment horizontal="center"/>
      <protection/>
    </xf>
    <xf numFmtId="0" fontId="1" fillId="0" borderId="22" xfId="42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3" xfId="42" applyFont="1" applyFill="1" applyBorder="1" applyAlignment="1" applyProtection="1">
      <alignment horizontal="center"/>
      <protection/>
    </xf>
    <xf numFmtId="0" fontId="0" fillId="0" borderId="14" xfId="42" applyFont="1" applyFill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0" borderId="27" xfId="42" applyFont="1" applyBorder="1" applyAlignment="1" applyProtection="1">
      <alignment horizontal="center"/>
      <protection/>
    </xf>
    <xf numFmtId="0" fontId="1" fillId="0" borderId="10" xfId="42" applyFont="1" applyBorder="1" applyAlignment="1" applyProtection="1">
      <alignment horizontal="center"/>
      <protection/>
    </xf>
    <xf numFmtId="0" fontId="0" fillId="33" borderId="28" xfId="0" applyFont="1" applyFill="1" applyBorder="1" applyAlignment="1">
      <alignment horizontal="center"/>
    </xf>
    <xf numFmtId="0" fontId="1" fillId="0" borderId="29" xfId="42" applyFont="1" applyBorder="1" applyAlignment="1" applyProtection="1">
      <alignment horizontal="center"/>
      <protection/>
    </xf>
    <xf numFmtId="0" fontId="0" fillId="0" borderId="28" xfId="42" applyFont="1" applyBorder="1" applyAlignment="1" applyProtection="1">
      <alignment horizontal="center"/>
      <protection/>
    </xf>
    <xf numFmtId="0" fontId="1" fillId="0" borderId="29" xfId="42" applyFont="1" applyFill="1" applyBorder="1" applyAlignment="1" applyProtection="1">
      <alignment horizontal="center"/>
      <protection/>
    </xf>
    <xf numFmtId="0" fontId="0" fillId="0" borderId="28" xfId="42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42" applyNumberFormat="1" applyFont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1" fillId="0" borderId="13" xfId="42" applyNumberFormat="1" applyFont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>
      <alignment horizont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1" fillId="0" borderId="31" xfId="0" applyNumberFormat="1" applyFont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>
      <alignment horizontal="center"/>
    </xf>
    <xf numFmtId="0" fontId="4" fillId="0" borderId="20" xfId="42" applyNumberFormat="1" applyBorder="1" applyAlignment="1" applyProtection="1">
      <alignment horizontal="center"/>
      <protection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42" applyFont="1" applyBorder="1" applyAlignment="1" applyProtection="1">
      <alignment horizontal="center"/>
      <protection/>
    </xf>
    <xf numFmtId="0" fontId="0" fillId="0" borderId="36" xfId="42" applyFont="1" applyBorder="1" applyAlignment="1" applyProtection="1">
      <alignment horizontal="center"/>
      <protection/>
    </xf>
    <xf numFmtId="0" fontId="1" fillId="0" borderId="35" xfId="42" applyFont="1" applyFill="1" applyBorder="1" applyAlignment="1" applyProtection="1">
      <alignment horizontal="center"/>
      <protection/>
    </xf>
    <xf numFmtId="0" fontId="0" fillId="0" borderId="36" xfId="42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38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9" xfId="0" applyNumberFormat="1" applyBorder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Border="1" applyAlignment="1">
      <alignment horizontal="center"/>
    </xf>
    <xf numFmtId="0" fontId="13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0" fillId="0" borderId="41" xfId="0" applyNumberFormat="1" applyBorder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11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44" xfId="42" applyFont="1" applyBorder="1" applyAlignment="1" applyProtection="1">
      <alignment horizontal="right" vertical="center" wrapText="1"/>
      <protection/>
    </xf>
    <xf numFmtId="0" fontId="2" fillId="34" borderId="45" xfId="42" applyNumberFormat="1" applyFont="1" applyFill="1" applyBorder="1" applyAlignment="1" applyProtection="1">
      <alignment horizontal="center" vertical="center" wrapText="1"/>
      <protection/>
    </xf>
    <xf numFmtId="0" fontId="2" fillId="34" borderId="46" xfId="42" applyNumberFormat="1" applyFont="1" applyFill="1" applyBorder="1" applyAlignment="1" applyProtection="1">
      <alignment horizontal="center" vertical="center" wrapText="1"/>
      <protection/>
    </xf>
    <xf numFmtId="0" fontId="2" fillId="34" borderId="47" xfId="42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9" fillId="35" borderId="45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35" borderId="46" xfId="0" applyFont="1" applyFill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34" borderId="45" xfId="42" applyNumberFormat="1" applyFont="1" applyFill="1" applyBorder="1" applyAlignment="1" applyProtection="1">
      <alignment horizontal="center" vertical="center" wrapText="1"/>
      <protection/>
    </xf>
    <xf numFmtId="0" fontId="16" fillId="34" borderId="46" xfId="42" applyNumberFormat="1" applyFont="1" applyFill="1" applyBorder="1" applyAlignment="1" applyProtection="1">
      <alignment horizontal="center" vertical="center" wrapText="1"/>
      <protection/>
    </xf>
    <xf numFmtId="0" fontId="16" fillId="34" borderId="47" xfId="42" applyNumberFormat="1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3" fillId="0" borderId="55" xfId="42" applyFont="1" applyBorder="1" applyAlignment="1" applyProtection="1">
      <alignment horizontal="left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14" fillId="0" borderId="10" xfId="42" applyFont="1" applyBorder="1" applyAlignment="1" applyProtection="1">
      <alignment horizontal="center"/>
      <protection/>
    </xf>
    <xf numFmtId="0" fontId="14" fillId="0" borderId="0" xfId="42" applyFont="1" applyBorder="1" applyAlignment="1" applyProtection="1">
      <alignment horizontal="center"/>
      <protection/>
    </xf>
    <xf numFmtId="0" fontId="14" fillId="0" borderId="0" xfId="42" applyFont="1" applyAlignment="1" applyProtection="1">
      <alignment horizontal="center"/>
      <protection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8" fillId="0" borderId="4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38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39</xdr:row>
      <xdr:rowOff>0</xdr:rowOff>
    </xdr:from>
    <xdr:to>
      <xdr:col>11</xdr:col>
      <xdr:colOff>171450</xdr:colOff>
      <xdr:row>39</xdr:row>
      <xdr:rowOff>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749617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2" name="Picture 1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390525</xdr:rowOff>
    </xdr:from>
    <xdr:to>
      <xdr:col>1</xdr:col>
      <xdr:colOff>323850</xdr:colOff>
      <xdr:row>2</xdr:row>
      <xdr:rowOff>171450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zoomScalePageLayoutView="0" workbookViewId="0" topLeftCell="A1">
      <selection activeCell="A1" sqref="A1:H4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9.00390625" style="0" customWidth="1"/>
    <col min="7" max="7" width="13.28125" style="0" customWidth="1"/>
    <col min="8" max="8" width="16.8515625" style="0" customWidth="1"/>
  </cols>
  <sheetData>
    <row r="1" spans="1:20" ht="27" customHeight="1" thickBot="1">
      <c r="A1" s="138" t="s">
        <v>23</v>
      </c>
      <c r="B1" s="138"/>
      <c r="C1" s="138"/>
      <c r="D1" s="138"/>
      <c r="E1" s="138"/>
      <c r="F1" s="138"/>
      <c r="G1" s="138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10" ht="33" customHeight="1" thickBot="1">
      <c r="A2" s="139" t="s">
        <v>22</v>
      </c>
      <c r="B2" s="139"/>
      <c r="C2" s="140"/>
      <c r="D2" s="141" t="str">
        <f>HYPERLINK('[2]реквизиты'!$A$2)</f>
        <v>Всероссийские соревнования среди студентов по самбо (женщины).</v>
      </c>
      <c r="E2" s="142"/>
      <c r="F2" s="142"/>
      <c r="G2" s="143"/>
      <c r="I2" s="26"/>
      <c r="J2" s="26"/>
    </row>
    <row r="3" spans="1:7" ht="12.75" customHeight="1" thickBot="1">
      <c r="A3" s="112"/>
      <c r="B3" s="112"/>
      <c r="C3" s="112"/>
      <c r="D3" s="113"/>
      <c r="E3" s="113"/>
      <c r="F3" s="114"/>
      <c r="G3" s="115"/>
    </row>
    <row r="4" spans="1:7" ht="24" customHeight="1" thickBot="1">
      <c r="A4" s="157" t="str">
        <f>HYPERLINK('[2]реквизиты'!$A$3)</f>
        <v>21-25 января 2013г.      г.Ярославль</v>
      </c>
      <c r="B4" s="157"/>
      <c r="C4" s="157"/>
      <c r="D4" s="157"/>
      <c r="E4" s="158"/>
      <c r="F4" s="151" t="str">
        <f>'пр.взвешивания'!E3</f>
        <v>в.к.     60     кг.</v>
      </c>
      <c r="G4" s="152"/>
    </row>
    <row r="5" spans="1:7" ht="12.75">
      <c r="A5" s="153"/>
      <c r="B5" s="154"/>
      <c r="C5" s="154"/>
      <c r="D5" s="154"/>
      <c r="E5" s="154"/>
      <c r="F5" s="154"/>
      <c r="G5" s="154"/>
    </row>
    <row r="6" spans="1:8" ht="12.75" customHeight="1">
      <c r="A6" s="155" t="s">
        <v>18</v>
      </c>
      <c r="B6" s="155" t="s">
        <v>0</v>
      </c>
      <c r="C6" s="155" t="s">
        <v>1</v>
      </c>
      <c r="D6" s="155" t="s">
        <v>13</v>
      </c>
      <c r="E6" s="159" t="s">
        <v>95</v>
      </c>
      <c r="F6" s="160"/>
      <c r="G6" s="155" t="s">
        <v>15</v>
      </c>
      <c r="H6" s="155" t="s">
        <v>16</v>
      </c>
    </row>
    <row r="7" spans="1:8" ht="12.75">
      <c r="A7" s="156"/>
      <c r="B7" s="156"/>
      <c r="C7" s="156"/>
      <c r="D7" s="156"/>
      <c r="E7" s="161"/>
      <c r="F7" s="162"/>
      <c r="G7" s="156"/>
      <c r="H7" s="156"/>
    </row>
    <row r="8" spans="1:8" ht="12.75">
      <c r="A8" s="144" t="s">
        <v>24</v>
      </c>
      <c r="B8" s="145">
        <v>11</v>
      </c>
      <c r="C8" s="149" t="str">
        <f>VLOOKUP(B8,'пр.взвешивания'!B6:G65,2,FALSE)</f>
        <v>КОСТЕНКО Яна Сергеевна</v>
      </c>
      <c r="D8" s="149" t="str">
        <f>VLOOKUP(B8,'пр.взвешивания'!B6:H65,3,FALSE)</f>
        <v>09.09.87 мсмк</v>
      </c>
      <c r="E8" s="149" t="str">
        <f>VLOOKUP(B8,'пр.взвешивания'!B6:I65,4,FALSE)</f>
        <v>МОС,РГАУ МСХА</v>
      </c>
      <c r="F8" s="149" t="str">
        <f>VLOOKUP(B8,'пр.взвешивания'!B6:J65,5,FALSE)</f>
        <v>Москва</v>
      </c>
      <c r="G8" s="150">
        <f>VLOOKUP(B8,'пр.взвешивания'!B6:K65,6,FALSE)</f>
        <v>0</v>
      </c>
      <c r="H8" s="149" t="str">
        <f>VLOOKUP(C8,'пр.взвешивания'!C6:L65,6,FALSE)</f>
        <v>Ханбабаев РК  Мартынов МГ</v>
      </c>
    </row>
    <row r="9" spans="1:8" ht="12.75">
      <c r="A9" s="144"/>
      <c r="B9" s="146"/>
      <c r="C9" s="149"/>
      <c r="D9" s="149"/>
      <c r="E9" s="149"/>
      <c r="F9" s="149"/>
      <c r="G9" s="150"/>
      <c r="H9" s="149"/>
    </row>
    <row r="10" spans="1:8" ht="12.75">
      <c r="A10" s="144" t="s">
        <v>25</v>
      </c>
      <c r="B10" s="145">
        <v>2</v>
      </c>
      <c r="C10" s="149" t="str">
        <f>VLOOKUP(B10,'пр.взвешивания'!B3:G67,2,FALSE)</f>
        <v>ШИНКАРЕНКО Анастасия Александровна</v>
      </c>
      <c r="D10" s="149" t="str">
        <f>VLOOKUP(B10,'пр.взвешивания'!B4:H67,3,FALSE)</f>
        <v>16.12.91 мс</v>
      </c>
      <c r="E10" s="149" t="str">
        <f>VLOOKUP(B10,'пр.взвешивания'!B3:I67,4,FALSE)</f>
        <v>МСО,МГУПИ</v>
      </c>
      <c r="F10" s="149" t="str">
        <f>VLOOKUP(B10,'пр.взвешивания'!B3:J67,5,FALSE)</f>
        <v>Москва</v>
      </c>
      <c r="G10" s="150">
        <f>VLOOKUP(B10,'пр.взвешивания'!B3:K67,6,FALSE)</f>
        <v>0</v>
      </c>
      <c r="H10" s="149" t="str">
        <f>VLOOKUP(C10,'пр.взвешивания'!C3:L67,6,FALSE)</f>
        <v>Нагулин ВА  </v>
      </c>
    </row>
    <row r="11" spans="1:8" ht="12.75">
      <c r="A11" s="144"/>
      <c r="B11" s="146"/>
      <c r="C11" s="149"/>
      <c r="D11" s="149"/>
      <c r="E11" s="149"/>
      <c r="F11" s="149"/>
      <c r="G11" s="150"/>
      <c r="H11" s="149"/>
    </row>
    <row r="12" spans="1:8" ht="12.75" customHeight="1">
      <c r="A12" s="144" t="s">
        <v>19</v>
      </c>
      <c r="B12" s="145">
        <v>8</v>
      </c>
      <c r="C12" s="149" t="str">
        <f>VLOOKUP(B12,'пр.взвешивания'!B1:G69,2,FALSE)</f>
        <v>КАБУЛОВА София Назимовна</v>
      </c>
      <c r="D12" s="147" t="str">
        <f>VLOOKUP(B12,'пр.взвешивания'!B1:H69,3,FALSE)</f>
        <v>29.05.89 мс</v>
      </c>
      <c r="E12" s="147" t="str">
        <f>VLOOKUP(B12,'пр.взвешивания'!B1:I69,4,FALSE)</f>
        <v>С.П. НГУФКСиЗ</v>
      </c>
      <c r="F12" s="147" t="str">
        <f>VLOOKUP(B12,'пр.взвешивания'!B1:J69,5,FALSE)</f>
        <v>С.Петербург</v>
      </c>
      <c r="G12" s="136">
        <f>VLOOKUP(B12,'пр.взвешивания'!B1:K69,6,FALSE)</f>
        <v>0</v>
      </c>
      <c r="H12" s="147" t="str">
        <f>VLOOKUP(C12,'пр.взвешивания'!C1:L69,6,FALSE)</f>
        <v>Платонов АП Никитин Сн</v>
      </c>
    </row>
    <row r="13" spans="1:8" ht="12.75">
      <c r="A13" s="144"/>
      <c r="B13" s="146"/>
      <c r="C13" s="149"/>
      <c r="D13" s="148"/>
      <c r="E13" s="148"/>
      <c r="F13" s="148"/>
      <c r="G13" s="137"/>
      <c r="H13" s="148"/>
    </row>
    <row r="14" spans="1:8" ht="12.75" customHeight="1">
      <c r="A14" s="144" t="s">
        <v>19</v>
      </c>
      <c r="B14" s="145">
        <v>6</v>
      </c>
      <c r="C14" s="147" t="str">
        <f>VLOOKUP(B14,'пр.взвешивания'!B1:G71,2,FALSE)</f>
        <v>МАЛЫШЕВА Валерия Леонидовна</v>
      </c>
      <c r="D14" s="147" t="str">
        <f>VLOOKUP(B14,'пр.взвешивания'!B1:H71,3,FALSE)</f>
        <v>09.04.91 мс</v>
      </c>
      <c r="E14" s="147" t="str">
        <f>VLOOKUP(B14,'пр.взвешивания'!B1:I71,4,FALSE)</f>
        <v>ПФО,ПНИПУ</v>
      </c>
      <c r="F14" s="147" t="str">
        <f>VLOOKUP(B14,'пр.взвешивания'!B1:J71,5,FALSE)</f>
        <v>Пермский край, </v>
      </c>
      <c r="G14" s="136">
        <f>VLOOKUP(B14,'пр.взвешивания'!B1:K71,6,FALSE)</f>
        <v>0</v>
      </c>
      <c r="H14" s="147" t="str">
        <f>VLOOKUP(C14,'пр.взвешивания'!C1:L71,6,FALSE)</f>
        <v>Шабалин КЕ</v>
      </c>
    </row>
    <row r="15" spans="1:8" ht="12.75">
      <c r="A15" s="144"/>
      <c r="B15" s="146"/>
      <c r="C15" s="148"/>
      <c r="D15" s="148"/>
      <c r="E15" s="148"/>
      <c r="F15" s="148"/>
      <c r="G15" s="137"/>
      <c r="H15" s="148"/>
    </row>
    <row r="16" spans="1:8" ht="12.75" customHeight="1">
      <c r="A16" s="144" t="s">
        <v>92</v>
      </c>
      <c r="B16" s="145">
        <v>4</v>
      </c>
      <c r="C16" s="147" t="str">
        <f>VLOOKUP(B16,'пр.взвешивания'!B1:G73,2,FALSE)</f>
        <v>КОНДРАТЕНКО Ольга Сергеевна</v>
      </c>
      <c r="D16" s="147" t="str">
        <f>VLOOKUP(B16,'пр.взвешивания'!B1:H73,3,FALSE)</f>
        <v>22.11.93 кмс</v>
      </c>
      <c r="E16" s="147" t="str">
        <f>VLOOKUP(B16,'пр.взвешивания'!B1:I73,4,FALSE)</f>
        <v>МОС,РГУФКСМиТ</v>
      </c>
      <c r="F16" s="147" t="str">
        <f>VLOOKUP(B16,'пр.взвешивания'!B1:J73,5,FALSE)</f>
        <v>Москва</v>
      </c>
      <c r="G16" s="136">
        <f>VLOOKUP(B16,'пр.взвешивания'!B1:K73,6,FALSE)</f>
        <v>0</v>
      </c>
      <c r="H16" s="147" t="str">
        <f>VLOOKUP(C16,'пр.взвешивания'!C1:L73,6,FALSE)</f>
        <v>Юхарев СС</v>
      </c>
    </row>
    <row r="17" spans="1:8" ht="12.75">
      <c r="A17" s="144"/>
      <c r="B17" s="146"/>
      <c r="C17" s="148"/>
      <c r="D17" s="148"/>
      <c r="E17" s="148"/>
      <c r="F17" s="148"/>
      <c r="G17" s="137"/>
      <c r="H17" s="148"/>
    </row>
    <row r="18" spans="1:8" ht="12.75" customHeight="1">
      <c r="A18" s="144" t="s">
        <v>92</v>
      </c>
      <c r="B18" s="145">
        <v>7</v>
      </c>
      <c r="C18" s="147" t="str">
        <f>VLOOKUP(B18,'пр.взвешивания'!B1:G75,2,FALSE)</f>
        <v>КОНКИНА Анастасия Александровна</v>
      </c>
      <c r="D18" s="147" t="str">
        <f>VLOOKUP(B18,'пр.взвешивания'!B1:H75,3,FALSE)</f>
        <v>01.12.93 кмс</v>
      </c>
      <c r="E18" s="147" t="str">
        <f>VLOOKUP(B18,'пр.взвешивания'!B1:I75,4,FALSE)</f>
        <v>ПФО,СГТУ</v>
      </c>
      <c r="F18" s="147" t="str">
        <f>VLOOKUP(B18,'пр.взвешивания'!B1:J75,5,FALSE)</f>
        <v>Самара  </v>
      </c>
      <c r="G18" s="136">
        <f>VLOOKUP(B18,'пр.взвешивания'!B1:K75,6,FALSE)</f>
        <v>0</v>
      </c>
      <c r="H18" s="147" t="str">
        <f>VLOOKUP(C18,'пр.взвешивания'!C1:L75,6,FALSE)</f>
        <v>Сараева АА</v>
      </c>
    </row>
    <row r="19" spans="1:8" ht="12.75">
      <c r="A19" s="144"/>
      <c r="B19" s="146"/>
      <c r="C19" s="148"/>
      <c r="D19" s="148"/>
      <c r="E19" s="148"/>
      <c r="F19" s="148"/>
      <c r="G19" s="137"/>
      <c r="H19" s="148"/>
    </row>
    <row r="20" spans="1:8" ht="12.75" customHeight="1">
      <c r="A20" s="144" t="s">
        <v>91</v>
      </c>
      <c r="B20" s="145">
        <v>3</v>
      </c>
      <c r="C20" s="147" t="str">
        <f>VLOOKUP(B20,'пр.взвешивания'!B1:G77,2,FALSE)</f>
        <v>КУЛЬМАМЕТОВА Алия Хакимчановна</v>
      </c>
      <c r="D20" s="147" t="str">
        <f>VLOOKUP(B20,'пр.взвешивания'!B1:H77,3,FALSE)</f>
        <v>04.06.91 мс</v>
      </c>
      <c r="E20" s="147" t="str">
        <f>VLOOKUP(B20,'пр.взвешивания'!B1:I77,4,FALSE)</f>
        <v>УФО,НТИ УрФУ</v>
      </c>
      <c r="F20" s="147" t="str">
        <f>VLOOKUP(B20,'пр.взвешивания'!B1:J77,5,FALSE)</f>
        <v>Нижний Тагил</v>
      </c>
      <c r="G20" s="147" t="str">
        <f>VLOOKUP(B20,'пр.взвешивания'!B1:K77,6,FALSE)</f>
        <v>003181066</v>
      </c>
      <c r="H20" s="147" t="str">
        <f>VLOOKUP(C20,'пр.взвешивания'!C1:L77,6,FALSE)</f>
        <v>Матвеев СВ</v>
      </c>
    </row>
    <row r="21" spans="1:8" ht="12.75">
      <c r="A21" s="144"/>
      <c r="B21" s="146"/>
      <c r="C21" s="148"/>
      <c r="D21" s="148"/>
      <c r="E21" s="148"/>
      <c r="F21" s="148"/>
      <c r="G21" s="148"/>
      <c r="H21" s="148"/>
    </row>
    <row r="22" spans="1:8" ht="12.75">
      <c r="A22" s="144" t="s">
        <v>91</v>
      </c>
      <c r="B22" s="145">
        <v>12</v>
      </c>
      <c r="C22" s="147" t="str">
        <f>VLOOKUP(B22,'пр.взвешивания'!B2:G79,2,FALSE)</f>
        <v>АМАЕВА Алёна Ильгизовна</v>
      </c>
      <c r="D22" s="147" t="str">
        <f>VLOOKUP(B22,'пр.взвешивания'!B2:H79,3,FALSE)</f>
        <v>16.05.90 мс</v>
      </c>
      <c r="E22" s="147" t="str">
        <f>VLOOKUP(B22,'пр.взвешивания'!B2:I79,4,FALSE)</f>
        <v>ПФО,ПНИУ</v>
      </c>
      <c r="F22" s="147" t="str">
        <f>VLOOKUP(B22,'пр.взвешивания'!B2:J79,5,FALSE)</f>
        <v>Пермь</v>
      </c>
      <c r="G22" s="136">
        <f>VLOOKUP(B22,'пр.взвешивания'!B2:K79,6,FALSE)</f>
        <v>0</v>
      </c>
      <c r="H22" s="147" t="str">
        <f>VLOOKUP(C22,'пр.взвешивания'!C2:L79,6,FALSE)</f>
        <v>Дураков СГ</v>
      </c>
    </row>
    <row r="23" spans="1:8" ht="12.75">
      <c r="A23" s="144"/>
      <c r="B23" s="146"/>
      <c r="C23" s="148"/>
      <c r="D23" s="148"/>
      <c r="E23" s="148"/>
      <c r="F23" s="148"/>
      <c r="G23" s="137"/>
      <c r="H23" s="148"/>
    </row>
    <row r="24" spans="1:8" ht="12.75" customHeight="1">
      <c r="A24" s="144" t="s">
        <v>90</v>
      </c>
      <c r="B24" s="145">
        <v>1</v>
      </c>
      <c r="C24" s="147" t="str">
        <f>VLOOKUP(B24,'пр.взвешивания'!B2:G81,2,FALSE)</f>
        <v>БЫСТРЕМОВИЧ Ирина Викторовна</v>
      </c>
      <c r="D24" s="147" t="str">
        <f>VLOOKUP(B24,'пр.взвешивания'!B2:H81,3,FALSE)</f>
        <v>20.01.92 мс</v>
      </c>
      <c r="E24" s="147" t="str">
        <f>VLOOKUP(B24,'пр.взвешивания'!B2:I81,4,FALSE)</f>
        <v>С.П.,РГПУ Герцена</v>
      </c>
      <c r="F24" s="147" t="str">
        <f>VLOOKUP(B24,'пр.взвешивания'!B2:J81,5,FALSE)</f>
        <v>С.Петербург</v>
      </c>
      <c r="G24" s="136">
        <f>VLOOKUP(B24,'пр.взвешивания'!B2:K81,6,FALSE)</f>
        <v>0</v>
      </c>
      <c r="H24" s="147" t="str">
        <f>VLOOKUP(C24,'пр.взвешивания'!C2:L81,6,FALSE)</f>
        <v>Ерёмина ЕП</v>
      </c>
    </row>
    <row r="25" spans="1:8" ht="12.75">
      <c r="A25" s="144"/>
      <c r="B25" s="146"/>
      <c r="C25" s="148"/>
      <c r="D25" s="148"/>
      <c r="E25" s="148"/>
      <c r="F25" s="148"/>
      <c r="G25" s="137"/>
      <c r="H25" s="148"/>
    </row>
    <row r="26" spans="1:8" ht="12.75" customHeight="1">
      <c r="A26" s="144" t="s">
        <v>90</v>
      </c>
      <c r="B26" s="145">
        <v>5</v>
      </c>
      <c r="C26" s="147" t="str">
        <f>VLOOKUP(B26,'пр.взвешивания'!B2:G83,2,FALSE)</f>
        <v>БЕРЕСНЕВА Мария Леонидовна</v>
      </c>
      <c r="D26" s="147" t="str">
        <f>VLOOKUP(B26,'пр.взвешивания'!B2:H83,3,FALSE)</f>
        <v>11.09.91 1 раз</v>
      </c>
      <c r="E26" s="147" t="str">
        <f>VLOOKUP(B26,'пр.взвешивания'!B2:I83,4,FALSE)</f>
        <v>СЗФО,ЧГУ</v>
      </c>
      <c r="F26" s="147" t="str">
        <f>VLOOKUP(B26,'пр.взвешивания'!B2:J83,5,FALSE)</f>
        <v>Череповец</v>
      </c>
      <c r="G26" s="136">
        <f>VLOOKUP(B26,'пр.взвешивания'!B2:K83,6,FALSE)</f>
        <v>0</v>
      </c>
      <c r="H26" s="147" t="str">
        <f>VLOOKUP(C26,'пр.взвешивания'!C2:L83,6,FALSE)</f>
        <v>Батанов ВВ</v>
      </c>
    </row>
    <row r="27" spans="1:8" ht="12.75">
      <c r="A27" s="144"/>
      <c r="B27" s="146"/>
      <c r="C27" s="148"/>
      <c r="D27" s="148"/>
      <c r="E27" s="148"/>
      <c r="F27" s="148"/>
      <c r="G27" s="137"/>
      <c r="H27" s="148"/>
    </row>
    <row r="28" spans="1:8" ht="12.75" customHeight="1">
      <c r="A28" s="144" t="s">
        <v>90</v>
      </c>
      <c r="B28" s="145">
        <v>9</v>
      </c>
      <c r="C28" s="147" t="str">
        <f>VLOOKUP(B28,'пр.взвешивания'!B2:G85,2,FALSE)</f>
        <v>КУЛИКОВА Татьяна Сергеевна</v>
      </c>
      <c r="D28" s="147" t="str">
        <f>VLOOKUP(B28,'пр.взвешивания'!B2:H85,3,FALSE)</f>
        <v>22.03.91 кмс</v>
      </c>
      <c r="E28" s="147" t="str">
        <f>VLOOKUP(B28,'пр.взвешивания'!B2:I85,4,FALSE)</f>
        <v>МОС,МГСУ</v>
      </c>
      <c r="F28" s="147" t="str">
        <f>VLOOKUP(B28,'пр.взвешивания'!B2:J85,5,FALSE)</f>
        <v>Москва</v>
      </c>
      <c r="G28" s="136">
        <f>VLOOKUP(B28,'пр.взвешивания'!B2:K85,6,FALSE)</f>
        <v>0</v>
      </c>
      <c r="H28" s="147" t="str">
        <f>VLOOKUP(C28,'пр.взвешивания'!C2:L85,6,FALSE)</f>
        <v>Нефидов ФЛ Ходырев АН</v>
      </c>
    </row>
    <row r="29" spans="1:8" ht="12.75">
      <c r="A29" s="144"/>
      <c r="B29" s="146"/>
      <c r="C29" s="148"/>
      <c r="D29" s="148"/>
      <c r="E29" s="148"/>
      <c r="F29" s="148"/>
      <c r="G29" s="137"/>
      <c r="H29" s="148"/>
    </row>
    <row r="30" spans="1:8" ht="12.75" customHeight="1">
      <c r="A30" s="144" t="s">
        <v>90</v>
      </c>
      <c r="B30" s="145">
        <v>10</v>
      </c>
      <c r="C30" s="147" t="str">
        <f>VLOOKUP(B30,'пр.взвешивания'!B2:G87,2,FALSE)</f>
        <v>ШУБИНА Анна Сергеевна</v>
      </c>
      <c r="D30" s="147" t="str">
        <f>VLOOKUP(B30,'пр.взвешивания'!B2:H87,3,FALSE)</f>
        <v>19.10.92 кмс</v>
      </c>
      <c r="E30" s="147" t="str">
        <f>VLOOKUP(B30,'пр.взвешивания'!B2:I87,4,FALSE)</f>
        <v>ПФО,Сочинский ГУ ,Нижний Новгород</v>
      </c>
      <c r="F30" s="147" t="str">
        <f>VLOOKUP(B30,'пр.взвешивания'!B2:J87,5,FALSE)</f>
        <v>Нижегородская</v>
      </c>
      <c r="G30" s="136">
        <f>VLOOKUP(B30,'пр.взвешивания'!B2:K87,6,FALSE)</f>
        <v>0</v>
      </c>
      <c r="H30" s="147" t="str">
        <f>VLOOKUP(C30,'пр.взвешивания'!C2:L87,6,FALSE)</f>
        <v>Берсенев СН</v>
      </c>
    </row>
    <row r="31" spans="1:8" ht="12.75">
      <c r="A31" s="144"/>
      <c r="B31" s="146"/>
      <c r="C31" s="148"/>
      <c r="D31" s="148"/>
      <c r="E31" s="148"/>
      <c r="F31" s="148"/>
      <c r="G31" s="137"/>
      <c r="H31" s="148"/>
    </row>
    <row r="35" spans="1:7" ht="12.75">
      <c r="A35" s="17"/>
      <c r="B35" s="17"/>
      <c r="C35" s="17"/>
      <c r="D35" s="17"/>
      <c r="E35" s="17"/>
      <c r="F35" s="17"/>
      <c r="G35" s="17"/>
    </row>
    <row r="36" spans="1:8" ht="15.75">
      <c r="A36" s="108" t="str">
        <f>HYPERLINK('[2]реквизиты'!$A$6)</f>
        <v>Гл. судья, судья МК</v>
      </c>
      <c r="B36" s="109"/>
      <c r="C36" s="118"/>
      <c r="D36" s="21"/>
      <c r="E36" s="119"/>
      <c r="F36" s="119"/>
      <c r="G36" s="123" t="str">
        <f>'[2]реквизиты'!$G$7</f>
        <v>А.А.Лебедев</v>
      </c>
      <c r="H36" s="17"/>
    </row>
    <row r="37" spans="1:8" ht="15.75">
      <c r="A37" s="109"/>
      <c r="B37" s="109"/>
      <c r="C37" s="118"/>
      <c r="D37" s="21"/>
      <c r="E37" s="119"/>
      <c r="F37" s="119"/>
      <c r="G37" s="124" t="str">
        <f>'[2]реквизиты'!$G$8</f>
        <v>/г.Москва/</v>
      </c>
      <c r="H37" s="17"/>
    </row>
    <row r="38" spans="1:8" ht="12.75">
      <c r="A38" s="110"/>
      <c r="B38" s="110"/>
      <c r="C38" s="111"/>
      <c r="D38" s="21"/>
      <c r="E38" s="21"/>
      <c r="F38" s="21"/>
      <c r="G38" s="21"/>
      <c r="H38" s="17"/>
    </row>
    <row r="39" spans="1:8" ht="15.75">
      <c r="A39" s="108" t="str">
        <f>HYPERLINK('[3]реквизиты'!$A$22)</f>
        <v>Гл. секретарь, судья МК</v>
      </c>
      <c r="B39" s="109"/>
      <c r="C39" s="118"/>
      <c r="D39" s="21"/>
      <c r="E39" s="119"/>
      <c r="F39" s="119"/>
      <c r="G39" s="123" t="str">
        <f>'[2]реквизиты'!$G$9</f>
        <v>С.М.Трескин</v>
      </c>
      <c r="H39" s="17"/>
    </row>
    <row r="40" spans="1:8" ht="12.75">
      <c r="A40" s="110"/>
      <c r="B40" s="110"/>
      <c r="C40" s="111"/>
      <c r="D40" s="21"/>
      <c r="E40" s="21"/>
      <c r="F40" s="21"/>
      <c r="G40" s="124" t="str">
        <f>'[2]реквизиты'!$G$10</f>
        <v>/г. Бийск/</v>
      </c>
      <c r="H40" s="17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sheetProtection/>
  <mergeCells count="109">
    <mergeCell ref="H30:H31"/>
    <mergeCell ref="E6:F7"/>
    <mergeCell ref="H22:H23"/>
    <mergeCell ref="H24:H25"/>
    <mergeCell ref="H26:H27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6:A7"/>
    <mergeCell ref="B6:B7"/>
    <mergeCell ref="C6:C7"/>
    <mergeCell ref="D6:D7"/>
    <mergeCell ref="A10:A11"/>
    <mergeCell ref="B10:B11"/>
    <mergeCell ref="C10:C11"/>
    <mergeCell ref="D10:D11"/>
    <mergeCell ref="A14:A15"/>
    <mergeCell ref="B14:B15"/>
    <mergeCell ref="C14:C15"/>
    <mergeCell ref="D14:D15"/>
    <mergeCell ref="A12:A13"/>
    <mergeCell ref="B12:B13"/>
    <mergeCell ref="C12:C13"/>
    <mergeCell ref="D12:D13"/>
    <mergeCell ref="D22:D23"/>
    <mergeCell ref="A18:A19"/>
    <mergeCell ref="B18:B19"/>
    <mergeCell ref="C18:C19"/>
    <mergeCell ref="D18:D19"/>
    <mergeCell ref="A4:E4"/>
    <mergeCell ref="A8:A9"/>
    <mergeCell ref="B8:B9"/>
    <mergeCell ref="C8:C9"/>
    <mergeCell ref="D8:D9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G6:G7"/>
    <mergeCell ref="E8:E9"/>
    <mergeCell ref="F8:F9"/>
    <mergeCell ref="G8:G9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F20:F21"/>
    <mergeCell ref="A16:A17"/>
    <mergeCell ref="B16:B17"/>
    <mergeCell ref="C16:C17"/>
    <mergeCell ref="D16:D17"/>
    <mergeCell ref="E16:E17"/>
    <mergeCell ref="F16:F17"/>
    <mergeCell ref="F24:F25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8:F29"/>
    <mergeCell ref="G20:G21"/>
    <mergeCell ref="E22:E23"/>
    <mergeCell ref="F22:F23"/>
    <mergeCell ref="G22:G23"/>
    <mergeCell ref="A24:A25"/>
    <mergeCell ref="B24:B25"/>
    <mergeCell ref="C24:C25"/>
    <mergeCell ref="D24:D25"/>
    <mergeCell ref="E24:E25"/>
    <mergeCell ref="F30:F31"/>
    <mergeCell ref="G24:G25"/>
    <mergeCell ref="E26:E27"/>
    <mergeCell ref="F26:F27"/>
    <mergeCell ref="G26:G27"/>
    <mergeCell ref="A28:A29"/>
    <mergeCell ref="B28:B29"/>
    <mergeCell ref="C28:C29"/>
    <mergeCell ref="D28:D29"/>
    <mergeCell ref="E28:E29"/>
    <mergeCell ref="G30:G31"/>
    <mergeCell ref="G28:G29"/>
    <mergeCell ref="A1:G1"/>
    <mergeCell ref="A2:C2"/>
    <mergeCell ref="D2:G2"/>
    <mergeCell ref="A30:A31"/>
    <mergeCell ref="B30:B31"/>
    <mergeCell ref="C30:C31"/>
    <mergeCell ref="D30:D31"/>
    <mergeCell ref="E30:E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60"/>
  <sheetViews>
    <sheetView zoomScalePageLayoutView="0" workbookViewId="0" topLeftCell="A13">
      <selection activeCell="A1" sqref="A1:V39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5" width="9.421875" style="0" customWidth="1"/>
    <col min="6" max="9" width="4.7109375" style="0" customWidth="1"/>
    <col min="10" max="10" width="5.57421875" style="0" customWidth="1"/>
    <col min="11" max="11" width="1.8515625" style="0" customWidth="1"/>
    <col min="12" max="12" width="5.421875" style="0" customWidth="1"/>
    <col min="13" max="13" width="19.57421875" style="0" customWidth="1"/>
    <col min="17" max="20" width="4.7109375" style="0" customWidth="1"/>
    <col min="21" max="21" width="6.57421875" style="0" customWidth="1"/>
    <col min="22" max="22" width="5.57421875" style="0" customWidth="1"/>
  </cols>
  <sheetData>
    <row r="1" spans="1:22" ht="32.25" customHeight="1" thickBo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42" customHeight="1" thickBot="1">
      <c r="A2" s="98"/>
      <c r="B2" s="175" t="s">
        <v>21</v>
      </c>
      <c r="C2" s="175"/>
      <c r="D2" s="175"/>
      <c r="E2" s="175"/>
      <c r="F2" s="175"/>
      <c r="G2" s="175"/>
      <c r="H2" s="175"/>
      <c r="I2" s="175"/>
      <c r="J2" s="175"/>
      <c r="M2" s="176" t="str">
        <f>HYPERLINK('[2]реквизиты'!$A$2)</f>
        <v>Всероссийские соревнования среди студентов по самбо (женщины).</v>
      </c>
      <c r="N2" s="177"/>
      <c r="O2" s="177"/>
      <c r="P2" s="177"/>
      <c r="Q2" s="177"/>
      <c r="R2" s="177"/>
      <c r="S2" s="177"/>
      <c r="T2" s="177"/>
      <c r="U2" s="177"/>
      <c r="V2" s="178"/>
    </row>
    <row r="3" spans="2:22" ht="13.5" customHeight="1" thickBot="1">
      <c r="B3" s="165" t="str">
        <f>HYPERLINK('[2]реквизиты'!$A$3)</f>
        <v>21-25 января 2013г.      г.Ярославль</v>
      </c>
      <c r="C3" s="165"/>
      <c r="D3" s="165"/>
      <c r="E3" s="165"/>
      <c r="F3" s="165"/>
      <c r="G3" s="165"/>
      <c r="H3" s="165"/>
      <c r="I3" s="165"/>
      <c r="J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8.75" customHeight="1" thickBot="1">
      <c r="A4" s="2" t="s">
        <v>8</v>
      </c>
      <c r="D4" s="130"/>
      <c r="E4" s="130"/>
      <c r="F4" s="130"/>
      <c r="G4" s="130"/>
      <c r="H4" s="130"/>
      <c r="I4" s="130"/>
      <c r="J4" s="130"/>
      <c r="K4" s="130"/>
      <c r="L4" s="2" t="s">
        <v>6</v>
      </c>
      <c r="M4" s="130"/>
      <c r="N4" s="130"/>
      <c r="O4" s="130"/>
      <c r="P4" s="125"/>
      <c r="Q4" s="2"/>
      <c r="S4" s="151" t="str">
        <f>'пр.взвешивания'!E3</f>
        <v>в.к.     60     кг.</v>
      </c>
      <c r="T4" s="166"/>
      <c r="U4" s="166"/>
      <c r="V4" s="152"/>
    </row>
    <row r="5" spans="1:22" ht="13.5" customHeight="1" thickBot="1">
      <c r="A5" s="186" t="s">
        <v>0</v>
      </c>
      <c r="B5" s="186" t="s">
        <v>1</v>
      </c>
      <c r="C5" s="186" t="s">
        <v>2</v>
      </c>
      <c r="D5" s="231" t="s">
        <v>14</v>
      </c>
      <c r="E5" s="232"/>
      <c r="F5" s="198" t="s">
        <v>3</v>
      </c>
      <c r="G5" s="199"/>
      <c r="H5" s="200"/>
      <c r="I5" s="186" t="s">
        <v>4</v>
      </c>
      <c r="J5" s="186" t="s">
        <v>5</v>
      </c>
      <c r="L5" s="186" t="s">
        <v>0</v>
      </c>
      <c r="M5" s="186" t="s">
        <v>1</v>
      </c>
      <c r="N5" s="186" t="s">
        <v>2</v>
      </c>
      <c r="O5" s="231" t="s">
        <v>14</v>
      </c>
      <c r="P5" s="232"/>
      <c r="Q5" s="198" t="s">
        <v>3</v>
      </c>
      <c r="R5" s="199"/>
      <c r="S5" s="199"/>
      <c r="T5" s="200"/>
      <c r="U5" s="186" t="s">
        <v>4</v>
      </c>
      <c r="V5" s="186" t="s">
        <v>5</v>
      </c>
    </row>
    <row r="6" spans="1:22" ht="13.5" thickBot="1">
      <c r="A6" s="187"/>
      <c r="B6" s="187"/>
      <c r="C6" s="187"/>
      <c r="D6" s="233"/>
      <c r="E6" s="234"/>
      <c r="F6" s="57">
        <v>1</v>
      </c>
      <c r="G6" s="58">
        <v>2</v>
      </c>
      <c r="H6" s="59">
        <v>3</v>
      </c>
      <c r="I6" s="187"/>
      <c r="J6" s="187"/>
      <c r="L6" s="187"/>
      <c r="M6" s="187"/>
      <c r="N6" s="187"/>
      <c r="O6" s="233"/>
      <c r="P6" s="234"/>
      <c r="Q6" s="57">
        <v>1</v>
      </c>
      <c r="R6" s="58">
        <v>2</v>
      </c>
      <c r="S6" s="58">
        <v>3</v>
      </c>
      <c r="T6" s="59">
        <v>4</v>
      </c>
      <c r="U6" s="207"/>
      <c r="V6" s="187"/>
    </row>
    <row r="7" spans="1:22" ht="12.75">
      <c r="A7" s="192">
        <v>1</v>
      </c>
      <c r="B7" s="194" t="str">
        <f>VLOOKUP(A7,'пр.взвешивания'!B6:E29,2,FALSE)</f>
        <v>БЫСТРЕМОВИЧ Ирина Викторовна</v>
      </c>
      <c r="C7" s="196" t="str">
        <f>VLOOKUP(A7,'пр.взвешивания'!B6:F29,3,FALSE)</f>
        <v>20.01.92 мс</v>
      </c>
      <c r="D7" s="203" t="str">
        <f>VLOOKUP(A7,'пр.взвешивания'!B6:G29,4,FALSE)</f>
        <v>С.П.,РГПУ Герцена</v>
      </c>
      <c r="E7" s="205" t="str">
        <f>VLOOKUP(A7,'пр.взвешивания'!B1:H29,5,FALSE)</f>
        <v>С.Петербург</v>
      </c>
      <c r="F7" s="71"/>
      <c r="G7" s="72">
        <v>0</v>
      </c>
      <c r="H7" s="73">
        <v>0</v>
      </c>
      <c r="I7" s="167">
        <f>SUM(F7:H7)</f>
        <v>0</v>
      </c>
      <c r="J7" s="190">
        <v>3</v>
      </c>
      <c r="L7" s="192">
        <v>2</v>
      </c>
      <c r="M7" s="215" t="str">
        <f>VLOOKUP(L7,'пр.взвешивания'!B6:C29,2,FALSE)</f>
        <v>ШИНКАРЕНКО Анастасия Александровна</v>
      </c>
      <c r="N7" s="172" t="str">
        <f>VLOOKUP(L7,'пр.взвешивания'!B6:D29,3,FALSE)</f>
        <v>16.12.91 мс</v>
      </c>
      <c r="O7" s="172" t="str">
        <f>VLOOKUP(M7,'пр.взвешивания'!C6:E29,3,FALSE)</f>
        <v>МСО,МГУПИ</v>
      </c>
      <c r="P7" s="205" t="str">
        <f>VLOOKUP(L7,'пр.взвешивания'!B1:H29,5,FALSE)</f>
        <v>Москва</v>
      </c>
      <c r="Q7" s="27"/>
      <c r="R7" s="50">
        <v>3</v>
      </c>
      <c r="S7" s="51">
        <v>3</v>
      </c>
      <c r="T7" s="90">
        <v>3</v>
      </c>
      <c r="U7" s="208">
        <f>SUM(Q7:T7)</f>
        <v>9</v>
      </c>
      <c r="V7" s="170">
        <v>1</v>
      </c>
    </row>
    <row r="8" spans="1:22" ht="14.25" customHeight="1" thickBot="1">
      <c r="A8" s="193"/>
      <c r="B8" s="195"/>
      <c r="C8" s="197"/>
      <c r="D8" s="204"/>
      <c r="E8" s="206"/>
      <c r="F8" s="82"/>
      <c r="G8" s="83" t="e">
        <f>HYPERLINK(#REF!)</f>
        <v>#REF!</v>
      </c>
      <c r="H8" s="84" t="e">
        <f>HYPERLINK(#REF!)</f>
        <v>#REF!</v>
      </c>
      <c r="I8" s="168"/>
      <c r="J8" s="169"/>
      <c r="L8" s="193"/>
      <c r="M8" s="213"/>
      <c r="N8" s="173"/>
      <c r="O8" s="173"/>
      <c r="P8" s="206"/>
      <c r="Q8" s="35"/>
      <c r="R8" s="43"/>
      <c r="S8" s="44"/>
      <c r="T8" s="91"/>
      <c r="U8" s="184"/>
      <c r="V8" s="171"/>
    </row>
    <row r="9" spans="1:22" ht="12.75">
      <c r="A9" s="193">
        <v>2</v>
      </c>
      <c r="B9" s="221" t="str">
        <f>VLOOKUP(A9,'пр.взвешивания'!B8:E31,2,FALSE)</f>
        <v>ШИНКАРЕНКО Анастасия Александровна</v>
      </c>
      <c r="C9" s="209" t="str">
        <f>VLOOKUP(A9,'пр.взвешивания'!B8:F31,3,FALSE)</f>
        <v>16.12.91 мс</v>
      </c>
      <c r="D9" s="201" t="str">
        <f>VLOOKUP(A9,'пр.взвешивания'!B8:G31,4,FALSE)</f>
        <v>МСО,МГУПИ</v>
      </c>
      <c r="E9" s="182" t="str">
        <f>VLOOKUP(A9,'пр.взвешивания'!B3:H31,5,FALSE)</f>
        <v>Москва</v>
      </c>
      <c r="F9" s="85">
        <v>3</v>
      </c>
      <c r="G9" s="75"/>
      <c r="H9" s="86">
        <v>3</v>
      </c>
      <c r="I9" s="168">
        <f>SUM(F9:H9)</f>
        <v>6</v>
      </c>
      <c r="J9" s="169">
        <v>1</v>
      </c>
      <c r="L9" s="193">
        <v>6</v>
      </c>
      <c r="M9" s="213" t="str">
        <f>VLOOKUP(L9,'пр.взвешивания'!B8:C31,2,FALSE)</f>
        <v>МАЛЫШЕВА Валерия Леонидовна</v>
      </c>
      <c r="N9" s="172" t="str">
        <f>VLOOKUP(L9,'пр.взвешивания'!B8:D31,3,FALSE)</f>
        <v>09.04.91 мс</v>
      </c>
      <c r="O9" s="172" t="str">
        <f>VLOOKUP(M9,'пр.взвешивания'!C8:E31,3,FALSE)</f>
        <v>ПФО,ПНИПУ</v>
      </c>
      <c r="P9" s="205" t="str">
        <f>VLOOKUP(L9,'пр.взвешивания'!B3:H31,5,FALSE)</f>
        <v>Пермский край, </v>
      </c>
      <c r="Q9" s="29">
        <v>1</v>
      </c>
      <c r="R9" s="30"/>
      <c r="S9" s="31">
        <v>3</v>
      </c>
      <c r="T9" s="92">
        <v>3</v>
      </c>
      <c r="U9" s="184">
        <f>SUM(Q9:T9)</f>
        <v>7</v>
      </c>
      <c r="V9" s="171">
        <v>2</v>
      </c>
    </row>
    <row r="10" spans="1:22" ht="13.5" thickBot="1">
      <c r="A10" s="193"/>
      <c r="B10" s="195"/>
      <c r="C10" s="210"/>
      <c r="D10" s="204"/>
      <c r="E10" s="206"/>
      <c r="F10" s="87" t="e">
        <f>HYPERLINK(#REF!)</f>
        <v>#REF!</v>
      </c>
      <c r="G10" s="76"/>
      <c r="H10" s="88" t="e">
        <f>HYPERLINK(#REF!)</f>
        <v>#REF!</v>
      </c>
      <c r="I10" s="168"/>
      <c r="J10" s="169"/>
      <c r="L10" s="193"/>
      <c r="M10" s="213"/>
      <c r="N10" s="173"/>
      <c r="O10" s="173"/>
      <c r="P10" s="206"/>
      <c r="Q10" s="44"/>
      <c r="R10" s="37"/>
      <c r="S10" s="38"/>
      <c r="T10" s="93"/>
      <c r="U10" s="184"/>
      <c r="V10" s="171"/>
    </row>
    <row r="11" spans="1:22" ht="12.75">
      <c r="A11" s="193">
        <v>3</v>
      </c>
      <c r="B11" s="221" t="str">
        <f>VLOOKUP(A11,'пр.взвешивания'!B10:E33,2,FALSE)</f>
        <v>КУЛЬМАМЕТОВА Алия Хакимчановна</v>
      </c>
      <c r="C11" s="220" t="str">
        <f>VLOOKUP(A11,'пр.взвешивания'!B10:F33,3,FALSE)</f>
        <v>04.06.91 мс</v>
      </c>
      <c r="D11" s="201" t="str">
        <f>VLOOKUP(A11,'пр.взвешивания'!B10:G33,4,FALSE)</f>
        <v>УФО,НТИ УрФУ</v>
      </c>
      <c r="E11" s="182" t="str">
        <f>VLOOKUP(A11,'пр.взвешивания'!B5:H33,5,FALSE)</f>
        <v>Нижний Тагил</v>
      </c>
      <c r="F11" s="74">
        <v>4</v>
      </c>
      <c r="G11" s="77">
        <v>0</v>
      </c>
      <c r="H11" s="78"/>
      <c r="I11" s="168">
        <f>SUM(F11:H11)</f>
        <v>4</v>
      </c>
      <c r="J11" s="169">
        <v>2</v>
      </c>
      <c r="L11" s="163">
        <v>4</v>
      </c>
      <c r="M11" s="213" t="str">
        <f>VLOOKUP(L11,'пр.взвешивания'!B6:C29,2,FALSE)</f>
        <v>КОНДРАТЕНКО Ольга Сергеевна</v>
      </c>
      <c r="N11" s="172" t="str">
        <f>VLOOKUP(L11,'пр.взвешивания'!B10:D33,3,FALSE)</f>
        <v>22.11.93 кмс</v>
      </c>
      <c r="O11" s="172" t="str">
        <f>VLOOKUP(M11,'пр.взвешивания'!C10:E33,3,FALSE)</f>
        <v>МОС,РГУФКСМиТ</v>
      </c>
      <c r="P11" s="205" t="str">
        <f>VLOOKUP(L11,'пр.взвешивания'!B5:H33,5,FALSE)</f>
        <v>Москва</v>
      </c>
      <c r="Q11" s="32">
        <v>0</v>
      </c>
      <c r="R11" s="33">
        <v>0</v>
      </c>
      <c r="S11" s="34"/>
      <c r="T11" s="94">
        <v>3</v>
      </c>
      <c r="U11" s="184">
        <f>SUM(Q11:T11)</f>
        <v>3</v>
      </c>
      <c r="V11" s="179">
        <v>3</v>
      </c>
    </row>
    <row r="12" spans="1:22" ht="13.5" thickBot="1">
      <c r="A12" s="218"/>
      <c r="B12" s="222"/>
      <c r="C12" s="219"/>
      <c r="D12" s="202"/>
      <c r="E12" s="183"/>
      <c r="F12" s="79" t="s">
        <v>86</v>
      </c>
      <c r="G12" s="80" t="e">
        <f>HYPERLINK(#REF!)</f>
        <v>#REF!</v>
      </c>
      <c r="H12" s="81"/>
      <c r="I12" s="188"/>
      <c r="J12" s="191"/>
      <c r="L12" s="163"/>
      <c r="M12" s="213"/>
      <c r="N12" s="173"/>
      <c r="O12" s="173"/>
      <c r="P12" s="206"/>
      <c r="Q12" s="46"/>
      <c r="R12" s="39"/>
      <c r="S12" s="35"/>
      <c r="T12" s="95"/>
      <c r="U12" s="184"/>
      <c r="V12" s="179"/>
    </row>
    <row r="13" spans="1:22" ht="16.5" thickBot="1">
      <c r="A13" s="2" t="s">
        <v>9</v>
      </c>
      <c r="B13" s="3"/>
      <c r="C13" s="3"/>
      <c r="D13" s="3"/>
      <c r="E13" s="3"/>
      <c r="F13" s="14"/>
      <c r="G13" s="14"/>
      <c r="H13" s="14"/>
      <c r="I13" s="128"/>
      <c r="J13" s="70"/>
      <c r="L13" s="163">
        <v>3</v>
      </c>
      <c r="M13" s="213" t="str">
        <f>VLOOKUP(L13,'пр.взвешивания'!B6:C29,2,FALSE)</f>
        <v>КУЛЬМАМЕТОВА Алия Хакимчановна</v>
      </c>
      <c r="N13" s="174" t="str">
        <f>VLOOKUP(L13,'пр.взвешивания'!B1:D35,3,FALSE)</f>
        <v>04.06.91 мс</v>
      </c>
      <c r="O13" s="182" t="str">
        <f>VLOOKUP(L13,'пр.взвешивания'!B6:G59,4,FALSE)</f>
        <v>УФО,НТИ УрФУ</v>
      </c>
      <c r="P13" s="182" t="str">
        <f>VLOOKUP(L13,'пр.взвешивания'!B1:H35,5,FALSE)</f>
        <v>Нижний Тагил</v>
      </c>
      <c r="Q13" s="54">
        <v>0</v>
      </c>
      <c r="R13" s="55">
        <v>1</v>
      </c>
      <c r="S13" s="56">
        <v>1</v>
      </c>
      <c r="T13" s="96"/>
      <c r="U13" s="184">
        <f>SUM(Q13:T13)</f>
        <v>2</v>
      </c>
      <c r="V13" s="179">
        <v>4</v>
      </c>
    </row>
    <row r="14" spans="1:22" ht="13.5" thickBot="1">
      <c r="A14" s="192">
        <v>4</v>
      </c>
      <c r="B14" s="217" t="str">
        <f>VLOOKUP(A14,'пр.взвешивания'!B6:E29,2,FALSE)</f>
        <v>КОНДРАТЕНКО Ольга Сергеевна</v>
      </c>
      <c r="C14" s="196" t="str">
        <f>VLOOKUP(A14,'пр.взвешивания'!B1:F36,3,FALSE)</f>
        <v>22.11.93 кмс</v>
      </c>
      <c r="D14" s="203" t="str">
        <f>VLOOKUP(A14,'пр.взвешивания'!B1:G36,4,FALSE)</f>
        <v>МОС,РГУФКСМиТ</v>
      </c>
      <c r="E14" s="205" t="str">
        <f>VLOOKUP(A14,'пр.взвешивания'!B8:H36,5,FALSE)</f>
        <v>Москва</v>
      </c>
      <c r="F14" s="4"/>
      <c r="G14" s="72">
        <v>4</v>
      </c>
      <c r="H14" s="73">
        <v>0</v>
      </c>
      <c r="I14" s="167">
        <f>SUM(F14:H14)</f>
        <v>4</v>
      </c>
      <c r="J14" s="190">
        <v>2</v>
      </c>
      <c r="L14" s="164"/>
      <c r="M14" s="214"/>
      <c r="N14" s="181"/>
      <c r="O14" s="183"/>
      <c r="P14" s="183"/>
      <c r="Q14" s="41"/>
      <c r="R14" s="48"/>
      <c r="S14" s="49"/>
      <c r="T14" s="97"/>
      <c r="U14" s="185"/>
      <c r="V14" s="180"/>
    </row>
    <row r="15" spans="1:12" ht="14.25" customHeight="1">
      <c r="A15" s="193"/>
      <c r="B15" s="210"/>
      <c r="C15" s="197"/>
      <c r="D15" s="204"/>
      <c r="E15" s="206"/>
      <c r="F15" s="5"/>
      <c r="G15" s="6" t="s">
        <v>84</v>
      </c>
      <c r="H15" s="7" t="e">
        <f>HYPERLINK(#REF!)</f>
        <v>#REF!</v>
      </c>
      <c r="I15" s="168"/>
      <c r="J15" s="169"/>
      <c r="L15" s="211" t="s">
        <v>7</v>
      </c>
    </row>
    <row r="16" spans="1:12" ht="13.5" thickBot="1">
      <c r="A16" s="193">
        <v>5</v>
      </c>
      <c r="B16" s="216" t="str">
        <f>VLOOKUP(A16,'пр.взвешивания'!B8:E31,2,FALSE)</f>
        <v>БЕРЕСНЕВА Мария Леонидовна</v>
      </c>
      <c r="C16" s="209" t="str">
        <f>VLOOKUP(A16,'пр.взвешивания'!B1:F38,3,FALSE)</f>
        <v>11.09.91 1 раз</v>
      </c>
      <c r="D16" s="201" t="str">
        <f>VLOOKUP(A16,'пр.взвешивания'!B1:G38,4,FALSE)</f>
        <v>СЗФО,ЧГУ</v>
      </c>
      <c r="E16" s="182" t="str">
        <f>VLOOKUP(A16,'пр.взвешивания'!B10:H38,5,FALSE)</f>
        <v>Череповец</v>
      </c>
      <c r="F16" s="74">
        <v>0</v>
      </c>
      <c r="G16" s="8"/>
      <c r="H16" s="86">
        <v>0</v>
      </c>
      <c r="I16" s="168">
        <f>SUM(F16:H16)</f>
        <v>0</v>
      </c>
      <c r="J16" s="169">
        <v>3</v>
      </c>
      <c r="L16" s="212"/>
    </row>
    <row r="17" spans="1:22" ht="12.75">
      <c r="A17" s="193"/>
      <c r="B17" s="210"/>
      <c r="C17" s="210"/>
      <c r="D17" s="204"/>
      <c r="E17" s="206"/>
      <c r="F17" s="9" t="e">
        <f>HYPERLINK(#REF!)</f>
        <v>#REF!</v>
      </c>
      <c r="G17" s="10"/>
      <c r="H17" s="88" t="e">
        <f>HYPERLINK(#REF!)</f>
        <v>#REF!</v>
      </c>
      <c r="I17" s="168"/>
      <c r="J17" s="169"/>
      <c r="L17" s="192">
        <v>8</v>
      </c>
      <c r="M17" s="172" t="str">
        <f>VLOOKUP(L17,'пр.взвешивания'!B6:C29,2,FALSE)</f>
        <v>КАБУЛОВА София Назимовна</v>
      </c>
      <c r="N17" s="172" t="str">
        <f>VLOOKUP(L17,'пр.взвешивания'!B1:D39,3,FALSE)</f>
        <v>29.05.89 мс</v>
      </c>
      <c r="O17" s="203" t="str">
        <f>VLOOKUP(L17,'пр.взвешивания'!B6:G177,4,FALSE)</f>
        <v>С.П. НГУФКСиЗ</v>
      </c>
      <c r="P17" s="205" t="str">
        <f>VLOOKUP(L17,'пр.взвешивания'!B1:H39,5,FALSE)</f>
        <v>С.Петербург</v>
      </c>
      <c r="Q17" s="60"/>
      <c r="R17" s="61">
        <v>0</v>
      </c>
      <c r="S17" s="62">
        <v>3</v>
      </c>
      <c r="T17" s="28">
        <v>4</v>
      </c>
      <c r="U17" s="208">
        <f aca="true" t="shared" si="0" ref="U17:U23">SUM(Q17:T17)</f>
        <v>7</v>
      </c>
      <c r="V17" s="208">
        <v>2</v>
      </c>
    </row>
    <row r="18" spans="1:22" ht="13.5" thickBot="1">
      <c r="A18" s="193">
        <v>6</v>
      </c>
      <c r="B18" s="216" t="str">
        <f>VLOOKUP(A18,'пр.взвешивания'!B10:E33,2,FALSE)</f>
        <v>МАЛЫШЕВА Валерия Леонидовна</v>
      </c>
      <c r="C18" s="220" t="str">
        <f>VLOOKUP(A18,'пр.взвешивания'!B1:F40,3,FALSE)</f>
        <v>09.04.91 мс</v>
      </c>
      <c r="D18" s="201" t="str">
        <f>VLOOKUP(A18,'пр.взвешивания'!B1:G40,4,FALSE)</f>
        <v>ПФО,ПНИПУ</v>
      </c>
      <c r="E18" s="182" t="str">
        <f>VLOOKUP(A18,'пр.взвешивания'!B12:H40,5,FALSE)</f>
        <v>Пермский край, </v>
      </c>
      <c r="F18" s="74">
        <v>3</v>
      </c>
      <c r="G18" s="77">
        <v>4</v>
      </c>
      <c r="H18" s="11"/>
      <c r="I18" s="168">
        <f>SUM(F18:H18)</f>
        <v>7</v>
      </c>
      <c r="J18" s="169">
        <v>1</v>
      </c>
      <c r="L18" s="193"/>
      <c r="M18" s="174"/>
      <c r="N18" s="173"/>
      <c r="O18" s="204"/>
      <c r="P18" s="206"/>
      <c r="Q18" s="63"/>
      <c r="R18" s="43"/>
      <c r="S18" s="44"/>
      <c r="T18" s="36" t="s">
        <v>88</v>
      </c>
      <c r="U18" s="184"/>
      <c r="V18" s="184"/>
    </row>
    <row r="19" spans="1:22" ht="13.5" thickBot="1">
      <c r="A19" s="218"/>
      <c r="B19" s="219"/>
      <c r="C19" s="219"/>
      <c r="D19" s="202"/>
      <c r="E19" s="183"/>
      <c r="F19" s="12" t="e">
        <f>HYPERLINK(#REF!)</f>
        <v>#REF!</v>
      </c>
      <c r="G19" s="132" t="s">
        <v>87</v>
      </c>
      <c r="H19" s="13"/>
      <c r="I19" s="188"/>
      <c r="J19" s="191"/>
      <c r="L19" s="193">
        <v>11</v>
      </c>
      <c r="M19" s="174" t="str">
        <f>VLOOKUP(L19,'пр.взвешивания'!B8:C31,2,FALSE)</f>
        <v>КОСТЕНКО Яна Сергеевна</v>
      </c>
      <c r="N19" s="174" t="str">
        <f>VLOOKUP(L19,'пр.взвешивания'!B1:D41,3,FALSE)</f>
        <v>09.09.87 мсмк</v>
      </c>
      <c r="O19" s="201" t="str">
        <f>VLOOKUP(L19,'пр.взвешивания'!B6:G47,4,FALSE)</f>
        <v>МОС,РГАУ МСХА</v>
      </c>
      <c r="P19" s="182" t="str">
        <f>VLOOKUP(L19,'пр.взвешивания'!B1:H41,5,FALSE)</f>
        <v>Москва</v>
      </c>
      <c r="Q19" s="64">
        <v>4</v>
      </c>
      <c r="R19" s="30"/>
      <c r="S19" s="133">
        <v>3.5</v>
      </c>
      <c r="T19" s="52">
        <v>4</v>
      </c>
      <c r="U19" s="208">
        <f t="shared" si="0"/>
        <v>11.5</v>
      </c>
      <c r="V19" s="184">
        <v>1</v>
      </c>
    </row>
    <row r="20" spans="1:22" ht="16.5" thickBot="1">
      <c r="A20" s="2" t="s">
        <v>10</v>
      </c>
      <c r="B20" s="3"/>
      <c r="C20" s="3"/>
      <c r="D20" s="3"/>
      <c r="E20" s="3"/>
      <c r="F20" s="14"/>
      <c r="G20" s="14"/>
      <c r="H20" s="14"/>
      <c r="I20" s="128"/>
      <c r="J20" s="70"/>
      <c r="L20" s="193"/>
      <c r="M20" s="174"/>
      <c r="N20" s="174"/>
      <c r="O20" s="204"/>
      <c r="P20" s="206"/>
      <c r="Q20" s="65"/>
      <c r="R20" s="37"/>
      <c r="S20" s="38"/>
      <c r="T20" s="45"/>
      <c r="U20" s="184"/>
      <c r="V20" s="184"/>
    </row>
    <row r="21" spans="1:22" ht="12.75">
      <c r="A21" s="192">
        <v>7</v>
      </c>
      <c r="B21" s="217" t="str">
        <f>VLOOKUP(A21,'пр.взвешивания'!B6:E29,2,FALSE)</f>
        <v>КОНКИНА Анастасия Александровна</v>
      </c>
      <c r="C21" s="196" t="str">
        <f>VLOOKUP(A21,'пр.взвешивания'!B2:F43,3,FALSE)</f>
        <v>01.12.93 кмс</v>
      </c>
      <c r="D21" s="203" t="str">
        <f>VLOOKUP(A21,'пр.взвешивания'!B2:G43,4,FALSE)</f>
        <v>ПФО,СГТУ</v>
      </c>
      <c r="E21" s="205" t="str">
        <f>VLOOKUP(A21,'пр.взвешивания'!B15:H43,5,FALSE)</f>
        <v>Самара  </v>
      </c>
      <c r="F21" s="4"/>
      <c r="G21" s="72">
        <v>0</v>
      </c>
      <c r="H21" s="73">
        <v>3</v>
      </c>
      <c r="I21" s="167">
        <f>SUM(F21:H21)</f>
        <v>3</v>
      </c>
      <c r="J21" s="190">
        <v>2</v>
      </c>
      <c r="L21" s="163">
        <v>12</v>
      </c>
      <c r="M21" s="174" t="str">
        <f>VLOOKUP(L21,'пр.взвешивания'!B10:C33,2,FALSE)</f>
        <v>АМАЕВА Алёна Ильгизовна</v>
      </c>
      <c r="N21" s="174" t="str">
        <f>VLOOKUP(L21,'пр.взвешивания'!B2:D43,3,FALSE)</f>
        <v>16.05.90 мс</v>
      </c>
      <c r="O21" s="201" t="str">
        <f>VLOOKUP(L21,'пр.взвешивания'!B6:G188,4,FALSE)</f>
        <v>ПФО,ПНИУ</v>
      </c>
      <c r="P21" s="182" t="str">
        <f>VLOOKUP(L21,'пр.взвешивания'!B1:H43,5,FALSE)</f>
        <v>Пермь</v>
      </c>
      <c r="Q21" s="66">
        <v>0</v>
      </c>
      <c r="R21" s="33">
        <v>0</v>
      </c>
      <c r="S21" s="34"/>
      <c r="T21" s="53">
        <v>1</v>
      </c>
      <c r="U21" s="208">
        <f t="shared" si="0"/>
        <v>1</v>
      </c>
      <c r="V21" s="223">
        <v>4</v>
      </c>
    </row>
    <row r="22" spans="1:22" ht="17.25" customHeight="1">
      <c r="A22" s="193"/>
      <c r="B22" s="210"/>
      <c r="C22" s="197"/>
      <c r="D22" s="204"/>
      <c r="E22" s="206"/>
      <c r="F22" s="5"/>
      <c r="G22" s="6" t="e">
        <f>HYPERLINK(#REF!)</f>
        <v>#REF!</v>
      </c>
      <c r="H22" s="7" t="e">
        <f>HYPERLINK(#REF!)</f>
        <v>#REF!</v>
      </c>
      <c r="I22" s="168"/>
      <c r="J22" s="169"/>
      <c r="L22" s="163"/>
      <c r="M22" s="174"/>
      <c r="N22" s="174"/>
      <c r="O22" s="204"/>
      <c r="P22" s="206"/>
      <c r="Q22" s="67"/>
      <c r="R22" s="39"/>
      <c r="S22" s="35"/>
      <c r="T22" s="47"/>
      <c r="U22" s="184"/>
      <c r="V22" s="223"/>
    </row>
    <row r="23" spans="1:22" ht="12.75">
      <c r="A23" s="193">
        <v>8</v>
      </c>
      <c r="B23" s="216" t="str">
        <f>VLOOKUP(A23,'пр.взвешивания'!B8:E31,2,FALSE)</f>
        <v>КАБУЛОВА София Назимовна</v>
      </c>
      <c r="C23" s="209" t="str">
        <f>VLOOKUP(A23,'пр.взвешивания'!B2:F45,3,FALSE)</f>
        <v>29.05.89 мс</v>
      </c>
      <c r="D23" s="201" t="str">
        <f>VLOOKUP(A23,'пр.взвешивания'!B2:G45,4,FALSE)</f>
        <v>С.П. НГУФКСиЗ</v>
      </c>
      <c r="E23" s="182" t="str">
        <f>VLOOKUP(A23,'пр.взвешивания'!B17:H45,5,FALSE)</f>
        <v>С.Петербург</v>
      </c>
      <c r="F23" s="74">
        <v>4</v>
      </c>
      <c r="G23" s="8"/>
      <c r="H23" s="86">
        <v>4</v>
      </c>
      <c r="I23" s="168">
        <f>SUM(F23:H23)</f>
        <v>8</v>
      </c>
      <c r="J23" s="169">
        <v>1</v>
      </c>
      <c r="L23" s="163">
        <v>7</v>
      </c>
      <c r="M23" s="174" t="str">
        <f>VLOOKUP(L23,'пр.взвешивания'!B12:C35,2,FALSE)</f>
        <v>КОНКИНА Анастасия Александровна</v>
      </c>
      <c r="N23" s="174" t="str">
        <f>VLOOKUP(L23,'пр.взвешивания'!B2:D45,3,FALSE)</f>
        <v>01.12.93 кмс</v>
      </c>
      <c r="O23" s="201" t="str">
        <f>VLOOKUP(L23,'пр.взвешивания'!B1:G69,4,FALSE)</f>
        <v>ПФО,СГТУ</v>
      </c>
      <c r="P23" s="182" t="str">
        <f>VLOOKUP(L23,'пр.взвешивания'!B1:H45,5,FALSE)</f>
        <v>Самара  </v>
      </c>
      <c r="Q23" s="68">
        <v>0</v>
      </c>
      <c r="R23" s="55">
        <v>0</v>
      </c>
      <c r="S23" s="56">
        <v>3</v>
      </c>
      <c r="T23" s="40"/>
      <c r="U23" s="184">
        <f t="shared" si="0"/>
        <v>3</v>
      </c>
      <c r="V23" s="223">
        <v>3</v>
      </c>
    </row>
    <row r="24" spans="1:22" ht="13.5" thickBot="1">
      <c r="A24" s="193"/>
      <c r="B24" s="210"/>
      <c r="C24" s="210"/>
      <c r="D24" s="204"/>
      <c r="E24" s="206"/>
      <c r="F24" s="9" t="s">
        <v>85</v>
      </c>
      <c r="G24" s="10"/>
      <c r="H24" s="88" t="s">
        <v>88</v>
      </c>
      <c r="I24" s="168"/>
      <c r="J24" s="169"/>
      <c r="L24" s="164"/>
      <c r="M24" s="181"/>
      <c r="N24" s="181"/>
      <c r="O24" s="202"/>
      <c r="P24" s="183"/>
      <c r="Q24" s="69"/>
      <c r="R24" s="48"/>
      <c r="S24" s="49"/>
      <c r="T24" s="42"/>
      <c r="U24" s="185"/>
      <c r="V24" s="224"/>
    </row>
    <row r="25" spans="1:10" ht="12.75">
      <c r="A25" s="193">
        <v>9</v>
      </c>
      <c r="B25" s="216" t="str">
        <f>VLOOKUP(A25,'пр.взвешивания'!B10:E33,2,FALSE)</f>
        <v>КУЛИКОВА Татьяна Сергеевна</v>
      </c>
      <c r="C25" s="220" t="str">
        <f>VLOOKUP(A25,'пр.взвешивания'!B2:F47,3,FALSE)</f>
        <v>22.03.91 кмс</v>
      </c>
      <c r="D25" s="201" t="str">
        <f>VLOOKUP(A25,'пр.взвешивания'!B2:G47,4,FALSE)</f>
        <v>МОС,МГСУ</v>
      </c>
      <c r="E25" s="182" t="str">
        <f>VLOOKUP(A25,'пр.взвешивания'!B19:H47,5,FALSE)</f>
        <v>Москва</v>
      </c>
      <c r="F25" s="74">
        <v>0</v>
      </c>
      <c r="G25" s="77">
        <v>0</v>
      </c>
      <c r="H25" s="11"/>
      <c r="I25" s="168">
        <f>SUM(F25:H25)</f>
        <v>0</v>
      </c>
      <c r="J25" s="169">
        <v>3</v>
      </c>
    </row>
    <row r="26" spans="1:21" ht="13.5" thickBot="1">
      <c r="A26" s="218"/>
      <c r="B26" s="219"/>
      <c r="C26" s="219"/>
      <c r="D26" s="202"/>
      <c r="E26" s="183"/>
      <c r="F26" s="12" t="e">
        <f>HYPERLINK(#REF!)</f>
        <v>#REF!</v>
      </c>
      <c r="G26" s="89" t="e">
        <f>HYPERLINK(#REF!)</f>
        <v>#REF!</v>
      </c>
      <c r="H26" s="13"/>
      <c r="I26" s="188"/>
      <c r="J26" s="191"/>
      <c r="U26" t="s">
        <v>89</v>
      </c>
    </row>
    <row r="27" spans="1:18" ht="16.5" thickBot="1">
      <c r="A27" s="2" t="s">
        <v>11</v>
      </c>
      <c r="B27" s="3"/>
      <c r="C27" s="3"/>
      <c r="D27" s="3"/>
      <c r="E27" s="3"/>
      <c r="F27" s="14"/>
      <c r="G27" s="14"/>
      <c r="H27" s="14"/>
      <c r="I27" s="15"/>
      <c r="J27" s="3"/>
      <c r="M27" t="s">
        <v>20</v>
      </c>
      <c r="Q27" s="227" t="s">
        <v>17</v>
      </c>
      <c r="R27" s="227"/>
    </row>
    <row r="28" spans="1:18" ht="13.5" thickBot="1">
      <c r="A28" s="192">
        <v>10</v>
      </c>
      <c r="B28" s="217" t="str">
        <f>VLOOKUP(A28,'пр.взвешивания'!B6:E29,2,FALSE)</f>
        <v>ШУБИНА Анна Сергеевна</v>
      </c>
      <c r="C28" s="196" t="str">
        <f>VLOOKUP(A28,'пр.взвешивания'!B2:F50,3,FALSE)</f>
        <v>19.10.92 кмс</v>
      </c>
      <c r="D28" s="203" t="str">
        <f>VLOOKUP(A28,'пр.взвешивания'!B2:G50,4,FALSE)</f>
        <v>ПФО,Сочинский ГУ ,Нижний Новгород</v>
      </c>
      <c r="E28" s="205" t="str">
        <f>VLOOKUP(A28,'пр.взвешивания'!B22:H50,5,FALSE)</f>
        <v>Нижегородская</v>
      </c>
      <c r="F28" s="4"/>
      <c r="G28" s="72">
        <v>0</v>
      </c>
      <c r="H28" s="73">
        <v>0</v>
      </c>
      <c r="I28" s="167">
        <f>SUM(F28:H28)</f>
        <v>0</v>
      </c>
      <c r="J28" s="170">
        <v>3</v>
      </c>
      <c r="Q28" s="20"/>
      <c r="R28" s="20"/>
    </row>
    <row r="29" spans="1:21" ht="13.5" thickBot="1">
      <c r="A29" s="193"/>
      <c r="B29" s="210"/>
      <c r="C29" s="197"/>
      <c r="D29" s="204"/>
      <c r="E29" s="206"/>
      <c r="F29" s="5"/>
      <c r="G29" s="6" t="e">
        <f>HYPERLINK(#REF!)</f>
        <v>#REF!</v>
      </c>
      <c r="H29" s="7" t="e">
        <f>HYPERLINK(#REF!)</f>
        <v>#REF!</v>
      </c>
      <c r="I29" s="168"/>
      <c r="J29" s="171"/>
      <c r="L29" s="192">
        <v>2</v>
      </c>
      <c r="M29" s="172" t="str">
        <f>VLOOKUP(L29,'пр.взвешивания'!B6:E29,2,FALSE)</f>
        <v>ШИНКАРЕНКО Анастасия Александровна</v>
      </c>
      <c r="N29" s="172" t="str">
        <f>VLOOKUP(L29,'пр.взвешивания'!B6:F29,3,FALSE)</f>
        <v>16.12.91 мс</v>
      </c>
      <c r="O29" s="203" t="str">
        <f>VLOOKUP(L29,'пр.взвешивания'!B6:G29,4,FALSE)</f>
        <v>МСО,МГУПИ</v>
      </c>
      <c r="P29" s="205" t="str">
        <f>VLOOKUP(L29,'пр.взвешивания'!B1:H51,5,FALSE)</f>
        <v>Москва</v>
      </c>
      <c r="Q29" s="99"/>
      <c r="R29" s="99"/>
      <c r="S29" s="100"/>
      <c r="T29" s="100"/>
      <c r="U29" s="100"/>
    </row>
    <row r="30" spans="1:21" ht="13.5" thickBot="1">
      <c r="A30" s="193">
        <v>11</v>
      </c>
      <c r="B30" s="216" t="str">
        <f>VLOOKUP(A30,'пр.взвешивания'!B8:E31,2,FALSE)</f>
        <v>КОСТЕНКО Яна Сергеевна</v>
      </c>
      <c r="C30" s="209" t="str">
        <f>VLOOKUP(A30,'пр.взвешивания'!B2:F52,3,FALSE)</f>
        <v>09.09.87 мсмк</v>
      </c>
      <c r="D30" s="201" t="str">
        <f>VLOOKUP(A30,'пр.взвешивания'!B2:G52,4,FALSE)</f>
        <v>МОС,РГАУ МСХА</v>
      </c>
      <c r="E30" s="182" t="str">
        <f>VLOOKUP(A30,'пр.взвешивания'!B24:H52,5,FALSE)</f>
        <v>Москва</v>
      </c>
      <c r="F30" s="74">
        <v>4</v>
      </c>
      <c r="G30" s="8"/>
      <c r="H30" s="86">
        <v>3.5</v>
      </c>
      <c r="I30" s="168">
        <f>SUM(F30:H30)</f>
        <v>7.5</v>
      </c>
      <c r="J30" s="171">
        <v>1</v>
      </c>
      <c r="L30" s="193"/>
      <c r="M30" s="174"/>
      <c r="N30" s="173"/>
      <c r="O30" s="204"/>
      <c r="P30" s="206"/>
      <c r="Q30" s="116">
        <v>2</v>
      </c>
      <c r="R30" s="99"/>
      <c r="S30" s="100"/>
      <c r="T30" s="100"/>
      <c r="U30" s="100"/>
    </row>
    <row r="31" spans="1:21" ht="13.5" thickBot="1">
      <c r="A31" s="193"/>
      <c r="B31" s="210"/>
      <c r="C31" s="210"/>
      <c r="D31" s="204"/>
      <c r="E31" s="206"/>
      <c r="F31" s="131">
        <v>1.15</v>
      </c>
      <c r="G31" s="10"/>
      <c r="H31" s="88" t="e">
        <f>HYPERLINK(#REF!)</f>
        <v>#REF!</v>
      </c>
      <c r="I31" s="168"/>
      <c r="J31" s="171"/>
      <c r="L31" s="163">
        <v>8</v>
      </c>
      <c r="M31" s="174" t="str">
        <f>VLOOKUP(L31,'пр.взвешивания'!B6:E29,2,FALSE)</f>
        <v>КАБУЛОВА София Назимовна</v>
      </c>
      <c r="N31" s="174" t="str">
        <f>VLOOKUP(L31,'пр.взвешивания'!B6:F29,3,FALSE)</f>
        <v>29.05.89 мс</v>
      </c>
      <c r="O31" s="203" t="str">
        <f>VLOOKUP(L31,'пр.взвешивания'!B8:G31,4,FALSE)</f>
        <v>С.П. НГУФКСиЗ</v>
      </c>
      <c r="P31" s="182" t="str">
        <f>VLOOKUP(L31,'пр.взвешивания'!B1:H53,5,FALSE)</f>
        <v>С.Петербург</v>
      </c>
      <c r="Q31" s="129" t="s">
        <v>93</v>
      </c>
      <c r="R31" s="101"/>
      <c r="S31" s="102"/>
      <c r="T31" s="100"/>
      <c r="U31" s="100"/>
    </row>
    <row r="32" spans="1:21" ht="13.5" thickBot="1">
      <c r="A32" s="193">
        <v>12</v>
      </c>
      <c r="B32" s="216" t="str">
        <f>VLOOKUP(A32,'пр.взвешивания'!B10:E33,2,FALSE)</f>
        <v>АМАЕВА Алёна Ильгизовна</v>
      </c>
      <c r="C32" s="220" t="str">
        <f>VLOOKUP(A32,'пр.взвешивания'!B3:F54,3,FALSE)</f>
        <v>16.05.90 мс</v>
      </c>
      <c r="D32" s="201" t="str">
        <f>VLOOKUP(A32,'пр.взвешивания'!B3:G54,4,FALSE)</f>
        <v>ПФО,ПНИУ</v>
      </c>
      <c r="E32" s="182" t="str">
        <f>VLOOKUP(A32,'пр.взвешивания'!B26:H54,5,FALSE)</f>
        <v>Пермь</v>
      </c>
      <c r="F32" s="74">
        <v>3</v>
      </c>
      <c r="G32" s="77">
        <v>0</v>
      </c>
      <c r="H32" s="11"/>
      <c r="I32" s="168">
        <f>SUM(F32:H32)</f>
        <v>3</v>
      </c>
      <c r="J32" s="171">
        <v>2</v>
      </c>
      <c r="L32" s="164"/>
      <c r="M32" s="181"/>
      <c r="N32" s="181"/>
      <c r="O32" s="204"/>
      <c r="P32" s="183"/>
      <c r="Q32" s="99"/>
      <c r="R32" s="103"/>
      <c r="S32" s="104"/>
      <c r="T32" s="134">
        <v>11</v>
      </c>
      <c r="U32" s="100"/>
    </row>
    <row r="33" spans="1:21" ht="13.5" thickBot="1">
      <c r="A33" s="218"/>
      <c r="B33" s="219"/>
      <c r="C33" s="219"/>
      <c r="D33" s="202"/>
      <c r="E33" s="183"/>
      <c r="F33" s="12" t="e">
        <f>HYPERLINK(#REF!)</f>
        <v>#REF!</v>
      </c>
      <c r="G33" s="89" t="e">
        <f>HYPERLINK(#REF!)</f>
        <v>#REF!</v>
      </c>
      <c r="H33" s="13"/>
      <c r="I33" s="188"/>
      <c r="J33" s="189"/>
      <c r="L33" s="192">
        <v>11</v>
      </c>
      <c r="M33" s="225" t="str">
        <f>VLOOKUP(L33,'пр.взвешивания'!B6:E29,2,FALSE)</f>
        <v>КОСТЕНКО Яна Сергеевна</v>
      </c>
      <c r="N33" s="225" t="str">
        <f>VLOOKUP(L33,'пр.взвешивания'!B6:F29,3,FALSE)</f>
        <v>09.09.87 мсмк</v>
      </c>
      <c r="O33" s="226" t="str">
        <f>VLOOKUP(L33,'пр.взвешивания'!B6:G29,4,FALSE)</f>
        <v>МОС,РГАУ МСХА</v>
      </c>
      <c r="P33" s="158" t="str">
        <f>VLOOKUP(L33,'пр.взвешивания'!B1:H55,5,FALSE)</f>
        <v>Москва</v>
      </c>
      <c r="Q33" s="99"/>
      <c r="R33" s="105"/>
      <c r="S33" s="104"/>
      <c r="T33" s="135" t="s">
        <v>96</v>
      </c>
      <c r="U33" s="100"/>
    </row>
    <row r="34" spans="6:21" ht="12.75" customHeight="1">
      <c r="F34" s="228" t="str">
        <f>'[2]реквизиты'!$G$7</f>
        <v>А.А.Лебедев</v>
      </c>
      <c r="G34" s="228"/>
      <c r="H34" s="228"/>
      <c r="J34" s="3"/>
      <c r="L34" s="193"/>
      <c r="M34" s="174"/>
      <c r="N34" s="174"/>
      <c r="O34" s="204"/>
      <c r="P34" s="206"/>
      <c r="Q34" s="116">
        <v>11</v>
      </c>
      <c r="R34" s="106"/>
      <c r="S34" s="107"/>
      <c r="T34" s="100"/>
      <c r="U34" s="100"/>
    </row>
    <row r="35" spans="1:21" ht="12.75" customHeight="1" thickBot="1">
      <c r="A35" s="108" t="str">
        <f>HYPERLINK('[2]реквизиты'!$A$6)</f>
        <v>Гл. судья, судья МК</v>
      </c>
      <c r="B35" s="109"/>
      <c r="C35" s="109"/>
      <c r="D35" s="17"/>
      <c r="E35" s="17"/>
      <c r="F35" s="229"/>
      <c r="G35" s="229"/>
      <c r="H35" s="229"/>
      <c r="L35" s="163">
        <v>6</v>
      </c>
      <c r="M35" s="174" t="str">
        <f>VLOOKUP(L35,'пр.взвешивания'!B6:E29,2,FALSE)</f>
        <v>МАЛЫШЕВА Валерия Леонидовна</v>
      </c>
      <c r="N35" s="174" t="str">
        <f>VLOOKUP(L35,'пр.взвешивания'!B6:F29,3,FALSE)</f>
        <v>09.04.91 мс</v>
      </c>
      <c r="O35" s="201" t="str">
        <f>VLOOKUP(L35,'пр.взвешивания'!B6:G29,4,FALSE)</f>
        <v>ПФО,ПНИПУ</v>
      </c>
      <c r="P35" s="182" t="str">
        <f>VLOOKUP(L35,'пр.взвешивания'!B1:H57,5,FALSE)</f>
        <v>Пермский край, </v>
      </c>
      <c r="Q35" s="129" t="s">
        <v>94</v>
      </c>
      <c r="R35" s="99"/>
      <c r="S35" s="100"/>
      <c r="T35" s="100"/>
      <c r="U35" s="100"/>
    </row>
    <row r="36" spans="1:18" ht="16.5" thickBot="1">
      <c r="A36" s="109"/>
      <c r="B36" s="109"/>
      <c r="C36" s="118"/>
      <c r="D36" s="21"/>
      <c r="E36" s="21"/>
      <c r="F36" s="16" t="str">
        <f>'[2]реквизиты'!$G$8</f>
        <v>/г.Москва/</v>
      </c>
      <c r="G36" s="126"/>
      <c r="L36" s="164"/>
      <c r="M36" s="181"/>
      <c r="N36" s="181"/>
      <c r="O36" s="202"/>
      <c r="P36" s="183"/>
      <c r="Q36" s="20"/>
      <c r="R36" s="20"/>
    </row>
    <row r="37" spans="1:8" ht="12.75" customHeight="1">
      <c r="A37" s="110"/>
      <c r="B37" s="110"/>
      <c r="C37" s="111"/>
      <c r="D37" s="21"/>
      <c r="E37" s="21"/>
      <c r="F37" s="230" t="str">
        <f>'[2]реквизиты'!$G$9</f>
        <v>С.М.Трескин</v>
      </c>
      <c r="G37" s="230"/>
      <c r="H37" s="230"/>
    </row>
    <row r="38" spans="1:8" ht="15.75">
      <c r="A38" s="108" t="str">
        <f>HYPERLINK('[3]реквизиты'!$A$22)</f>
        <v>Гл. секретарь, судья МК</v>
      </c>
      <c r="B38" s="109"/>
      <c r="C38" s="118"/>
      <c r="D38" s="21"/>
      <c r="E38" s="21"/>
      <c r="F38" s="230"/>
      <c r="G38" s="230"/>
      <c r="H38" s="230"/>
    </row>
    <row r="39" spans="1:7" ht="12.75">
      <c r="A39" s="110"/>
      <c r="B39" s="110"/>
      <c r="C39" s="111"/>
      <c r="D39" s="21"/>
      <c r="E39" s="21"/>
      <c r="F39" s="16" t="str">
        <f>'[2]реквизиты'!$G$10</f>
        <v>/г. Бийск/</v>
      </c>
      <c r="G39" s="126"/>
    </row>
    <row r="40" spans="1:10" ht="15.75">
      <c r="A40" s="3"/>
      <c r="B40" s="3"/>
      <c r="C40" s="120"/>
      <c r="D40" s="120"/>
      <c r="E40" s="120"/>
      <c r="F40" s="120"/>
      <c r="G40" s="120"/>
      <c r="H40" s="127"/>
      <c r="I40" s="127"/>
      <c r="J40" s="3"/>
    </row>
    <row r="41" spans="1:10" ht="12.75">
      <c r="A41" s="3"/>
      <c r="B41" s="3"/>
      <c r="C41" s="120"/>
      <c r="D41" s="120"/>
      <c r="E41" s="120"/>
      <c r="F41" s="120"/>
      <c r="G41" s="120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O49" s="23"/>
      <c r="P49" s="23"/>
      <c r="Q49" s="23"/>
      <c r="R49" s="23"/>
      <c r="S49" s="2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R50" s="23"/>
      <c r="S50" s="2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R51" s="20"/>
      <c r="S51" s="20"/>
      <c r="T51" s="18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R52" s="20"/>
      <c r="S52" s="24"/>
      <c r="T52" s="18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R53" s="19"/>
      <c r="S53" s="20"/>
      <c r="T53" s="18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R54" s="19"/>
      <c r="S54" s="20"/>
      <c r="T54" s="18"/>
    </row>
    <row r="55" spans="1:20" ht="15.75">
      <c r="A55" s="3"/>
      <c r="B55" s="3"/>
      <c r="C55" s="3"/>
      <c r="D55" s="3"/>
      <c r="E55" s="3"/>
      <c r="F55" s="3"/>
      <c r="G55" s="3"/>
      <c r="H55" s="3"/>
      <c r="I55" s="3"/>
      <c r="J55" s="3"/>
      <c r="R55" s="25"/>
      <c r="S55" s="20"/>
      <c r="T55" s="18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R56" s="19"/>
      <c r="S56" s="20"/>
      <c r="T56" s="20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R57" s="19"/>
      <c r="S57" s="24"/>
      <c r="T57" s="18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R58" s="19"/>
      <c r="S58" s="24"/>
      <c r="T58" s="18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R59" s="20"/>
      <c r="S59" s="24"/>
      <c r="T59" s="18"/>
    </row>
    <row r="60" spans="15:20" ht="12.75">
      <c r="O60" s="20"/>
      <c r="P60" s="20"/>
      <c r="Q60" s="20"/>
      <c r="R60" s="20"/>
      <c r="S60" s="24"/>
      <c r="T60" s="18"/>
    </row>
  </sheetData>
  <sheetProtection/>
  <mergeCells count="184">
    <mergeCell ref="F34:H35"/>
    <mergeCell ref="F37:H38"/>
    <mergeCell ref="B3:J3"/>
    <mergeCell ref="P23:P24"/>
    <mergeCell ref="O5:P6"/>
    <mergeCell ref="E30:E31"/>
    <mergeCell ref="E32:E33"/>
    <mergeCell ref="D5:E6"/>
    <mergeCell ref="P7:P8"/>
    <mergeCell ref="P9:P10"/>
    <mergeCell ref="P11:P12"/>
    <mergeCell ref="P29:P30"/>
    <mergeCell ref="P31:P32"/>
    <mergeCell ref="P33:P34"/>
    <mergeCell ref="P35:P36"/>
    <mergeCell ref="M35:M36"/>
    <mergeCell ref="N35:N36"/>
    <mergeCell ref="O35:O36"/>
    <mergeCell ref="N31:N32"/>
    <mergeCell ref="O31:O32"/>
    <mergeCell ref="E21:E22"/>
    <mergeCell ref="E23:E24"/>
    <mergeCell ref="E25:E26"/>
    <mergeCell ref="E28:E29"/>
    <mergeCell ref="E11:E12"/>
    <mergeCell ref="E14:E15"/>
    <mergeCell ref="E16:E17"/>
    <mergeCell ref="E18:E19"/>
    <mergeCell ref="A1:V1"/>
    <mergeCell ref="L33:L34"/>
    <mergeCell ref="M33:M34"/>
    <mergeCell ref="N33:N34"/>
    <mergeCell ref="O33:O34"/>
    <mergeCell ref="Q27:R27"/>
    <mergeCell ref="L29:L30"/>
    <mergeCell ref="M29:M30"/>
    <mergeCell ref="N29:N30"/>
    <mergeCell ref="O29:O30"/>
    <mergeCell ref="M31:M32"/>
    <mergeCell ref="L31:L32"/>
    <mergeCell ref="U23:U24"/>
    <mergeCell ref="V23:V24"/>
    <mergeCell ref="O23:O24"/>
    <mergeCell ref="L21:L22"/>
    <mergeCell ref="M21:M22"/>
    <mergeCell ref="N21:N22"/>
    <mergeCell ref="L23:L24"/>
    <mergeCell ref="M23:M24"/>
    <mergeCell ref="N23:N24"/>
    <mergeCell ref="U21:U22"/>
    <mergeCell ref="O17:O18"/>
    <mergeCell ref="V21:V22"/>
    <mergeCell ref="U17:U18"/>
    <mergeCell ref="P17:P18"/>
    <mergeCell ref="P19:P20"/>
    <mergeCell ref="P21:P22"/>
    <mergeCell ref="N17:N18"/>
    <mergeCell ref="C32:C33"/>
    <mergeCell ref="D32:D33"/>
    <mergeCell ref="O21:O22"/>
    <mergeCell ref="V17:V18"/>
    <mergeCell ref="L19:L20"/>
    <mergeCell ref="M19:M20"/>
    <mergeCell ref="N19:N20"/>
    <mergeCell ref="O19:O20"/>
    <mergeCell ref="U19:U20"/>
    <mergeCell ref="V19:V20"/>
    <mergeCell ref="C25:C26"/>
    <mergeCell ref="D25:D26"/>
    <mergeCell ref="A30:A31"/>
    <mergeCell ref="B30:B31"/>
    <mergeCell ref="C28:C29"/>
    <mergeCell ref="D28:D29"/>
    <mergeCell ref="C30:C31"/>
    <mergeCell ref="D30:D31"/>
    <mergeCell ref="A25:A26"/>
    <mergeCell ref="A32:A33"/>
    <mergeCell ref="B32:B33"/>
    <mergeCell ref="A28:A29"/>
    <mergeCell ref="B28:B29"/>
    <mergeCell ref="B25:B26"/>
    <mergeCell ref="A16:A17"/>
    <mergeCell ref="B16:B17"/>
    <mergeCell ref="A21:A22"/>
    <mergeCell ref="B21:B22"/>
    <mergeCell ref="C21:C22"/>
    <mergeCell ref="D21:D22"/>
    <mergeCell ref="A9:A10"/>
    <mergeCell ref="B9:B10"/>
    <mergeCell ref="C9:C10"/>
    <mergeCell ref="D9:D10"/>
    <mergeCell ref="A11:A12"/>
    <mergeCell ref="B11:B12"/>
    <mergeCell ref="C11:C12"/>
    <mergeCell ref="L13:L14"/>
    <mergeCell ref="C23:C24"/>
    <mergeCell ref="A14:A15"/>
    <mergeCell ref="B14:B15"/>
    <mergeCell ref="C14:C15"/>
    <mergeCell ref="A18:A19"/>
    <mergeCell ref="B18:B19"/>
    <mergeCell ref="C18:C19"/>
    <mergeCell ref="A23:A24"/>
    <mergeCell ref="J18:J19"/>
    <mergeCell ref="N7:N8"/>
    <mergeCell ref="M7:M8"/>
    <mergeCell ref="P13:P14"/>
    <mergeCell ref="D23:D24"/>
    <mergeCell ref="L11:L12"/>
    <mergeCell ref="B23:B24"/>
    <mergeCell ref="D11:D12"/>
    <mergeCell ref="I14:I15"/>
    <mergeCell ref="J14:J15"/>
    <mergeCell ref="I16:I17"/>
    <mergeCell ref="M5:M6"/>
    <mergeCell ref="N5:N6"/>
    <mergeCell ref="O11:O12"/>
    <mergeCell ref="M9:M10"/>
    <mergeCell ref="N9:N10"/>
    <mergeCell ref="V5:V6"/>
    <mergeCell ref="V7:V8"/>
    <mergeCell ref="U11:U12"/>
    <mergeCell ref="N11:N12"/>
    <mergeCell ref="Q5:T5"/>
    <mergeCell ref="V9:V10"/>
    <mergeCell ref="V11:V12"/>
    <mergeCell ref="C16:C17"/>
    <mergeCell ref="D16:D17"/>
    <mergeCell ref="L17:L18"/>
    <mergeCell ref="L15:L16"/>
    <mergeCell ref="D14:D15"/>
    <mergeCell ref="U9:U10"/>
    <mergeCell ref="M13:M14"/>
    <mergeCell ref="M11:M12"/>
    <mergeCell ref="D18:D19"/>
    <mergeCell ref="C5:C6"/>
    <mergeCell ref="L9:L10"/>
    <mergeCell ref="L5:L6"/>
    <mergeCell ref="L7:L8"/>
    <mergeCell ref="D7:D8"/>
    <mergeCell ref="E7:E8"/>
    <mergeCell ref="E9:E10"/>
    <mergeCell ref="J16:J17"/>
    <mergeCell ref="I18:I19"/>
    <mergeCell ref="A5:A6"/>
    <mergeCell ref="J7:J8"/>
    <mergeCell ref="I11:I12"/>
    <mergeCell ref="J11:J12"/>
    <mergeCell ref="A7:A8"/>
    <mergeCell ref="B7:B8"/>
    <mergeCell ref="C7:C8"/>
    <mergeCell ref="F5:H5"/>
    <mergeCell ref="I5:I6"/>
    <mergeCell ref="J5:J6"/>
    <mergeCell ref="I32:I33"/>
    <mergeCell ref="J32:J33"/>
    <mergeCell ref="I30:I31"/>
    <mergeCell ref="J30:J31"/>
    <mergeCell ref="J21:J22"/>
    <mergeCell ref="J25:J26"/>
    <mergeCell ref="I25:I26"/>
    <mergeCell ref="I21:I22"/>
    <mergeCell ref="I23:I24"/>
    <mergeCell ref="J23:J24"/>
    <mergeCell ref="B2:J2"/>
    <mergeCell ref="M2:V2"/>
    <mergeCell ref="V13:V14"/>
    <mergeCell ref="N13:N14"/>
    <mergeCell ref="O13:O14"/>
    <mergeCell ref="U13:U14"/>
    <mergeCell ref="B5:B6"/>
    <mergeCell ref="U5:U6"/>
    <mergeCell ref="O7:O8"/>
    <mergeCell ref="U7:U8"/>
    <mergeCell ref="L35:L36"/>
    <mergeCell ref="L3:V3"/>
    <mergeCell ref="S4:V4"/>
    <mergeCell ref="I7:I8"/>
    <mergeCell ref="I9:I10"/>
    <mergeCell ref="J9:J10"/>
    <mergeCell ref="I28:I29"/>
    <mergeCell ref="J28:J29"/>
    <mergeCell ref="O9:O10"/>
    <mergeCell ref="M17:M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6.8515625" style="0" customWidth="1"/>
    <col min="6" max="6" width="14.8515625" style="0" customWidth="1"/>
    <col min="7" max="7" width="10.57421875" style="0" customWidth="1"/>
    <col min="8" max="8" width="18.140625" style="0" customWidth="1"/>
  </cols>
  <sheetData>
    <row r="1" spans="1:7" ht="36.75" customHeight="1">
      <c r="A1" s="264" t="str">
        <f>HYPERLINK('[2]реквизиты'!$A$2)</f>
        <v>Всероссийские соревнования среди студентов по самбо (женщины).</v>
      </c>
      <c r="B1" s="265"/>
      <c r="C1" s="265"/>
      <c r="D1" s="265"/>
      <c r="E1" s="265"/>
      <c r="F1" s="265"/>
      <c r="G1" s="265"/>
    </row>
    <row r="2" spans="1:7" ht="20.25" customHeight="1">
      <c r="A2" s="165" t="str">
        <f>HYPERLINK('[2]реквизиты'!$A$3)</f>
        <v>21-25 января 2013г.      г.Ярославль</v>
      </c>
      <c r="B2" s="165"/>
      <c r="C2" s="165"/>
      <c r="D2" s="165"/>
      <c r="E2" s="165"/>
      <c r="F2" s="165"/>
      <c r="G2" s="165"/>
    </row>
    <row r="3" spans="5:8" ht="21" customHeight="1">
      <c r="E3" s="122" t="s">
        <v>83</v>
      </c>
      <c r="F3" s="122"/>
      <c r="G3" s="122"/>
      <c r="H3" s="121"/>
    </row>
    <row r="4" spans="1:8" ht="12.75" customHeight="1">
      <c r="A4" s="155" t="s">
        <v>12</v>
      </c>
      <c r="B4" s="155" t="s">
        <v>0</v>
      </c>
      <c r="C4" s="155" t="s">
        <v>1</v>
      </c>
      <c r="D4" s="155" t="s">
        <v>13</v>
      </c>
      <c r="E4" s="159" t="s">
        <v>14</v>
      </c>
      <c r="F4" s="160"/>
      <c r="G4" s="241" t="s">
        <v>15</v>
      </c>
      <c r="H4" s="235" t="s">
        <v>16</v>
      </c>
    </row>
    <row r="5" spans="1:8" ht="12.75">
      <c r="A5" s="156"/>
      <c r="B5" s="156"/>
      <c r="C5" s="156"/>
      <c r="D5" s="156"/>
      <c r="E5" s="161"/>
      <c r="F5" s="162"/>
      <c r="G5" s="156"/>
      <c r="H5" s="235"/>
    </row>
    <row r="6" spans="1:8" ht="12.75" customHeight="1">
      <c r="A6" s="237">
        <v>1</v>
      </c>
      <c r="B6" s="240">
        <v>1</v>
      </c>
      <c r="C6" s="238" t="s">
        <v>26</v>
      </c>
      <c r="D6" s="246" t="s">
        <v>27</v>
      </c>
      <c r="E6" s="248" t="s">
        <v>28</v>
      </c>
      <c r="F6" s="242" t="s">
        <v>29</v>
      </c>
      <c r="G6" s="246"/>
      <c r="H6" s="238" t="s">
        <v>30</v>
      </c>
    </row>
    <row r="7" spans="1:8" ht="12.75">
      <c r="A7" s="237"/>
      <c r="B7" s="240"/>
      <c r="C7" s="239"/>
      <c r="D7" s="247"/>
      <c r="E7" s="249"/>
      <c r="F7" s="243"/>
      <c r="G7" s="247"/>
      <c r="H7" s="239"/>
    </row>
    <row r="8" spans="1:8" ht="12.75">
      <c r="A8" s="237">
        <v>2</v>
      </c>
      <c r="B8" s="240">
        <v>2</v>
      </c>
      <c r="C8" s="250" t="s">
        <v>31</v>
      </c>
      <c r="D8" s="257" t="s">
        <v>32</v>
      </c>
      <c r="E8" s="248" t="s">
        <v>33</v>
      </c>
      <c r="F8" s="242" t="s">
        <v>34</v>
      </c>
      <c r="G8" s="244"/>
      <c r="H8" s="250" t="s">
        <v>35</v>
      </c>
    </row>
    <row r="9" spans="1:8" ht="12.75">
      <c r="A9" s="237"/>
      <c r="B9" s="240"/>
      <c r="C9" s="251"/>
      <c r="D9" s="259"/>
      <c r="E9" s="249"/>
      <c r="F9" s="243"/>
      <c r="G9" s="245"/>
      <c r="H9" s="259"/>
    </row>
    <row r="10" spans="1:8" ht="12.75">
      <c r="A10" s="237">
        <v>3</v>
      </c>
      <c r="B10" s="240">
        <v>3</v>
      </c>
      <c r="C10" s="250" t="s">
        <v>36</v>
      </c>
      <c r="D10" s="257" t="s">
        <v>37</v>
      </c>
      <c r="E10" s="248" t="s">
        <v>38</v>
      </c>
      <c r="F10" s="260" t="s">
        <v>39</v>
      </c>
      <c r="G10" s="244" t="s">
        <v>40</v>
      </c>
      <c r="H10" s="250" t="s">
        <v>41</v>
      </c>
    </row>
    <row r="11" spans="1:8" ht="12.75">
      <c r="A11" s="237"/>
      <c r="B11" s="240"/>
      <c r="C11" s="251"/>
      <c r="D11" s="258"/>
      <c r="E11" s="249"/>
      <c r="F11" s="261"/>
      <c r="G11" s="245"/>
      <c r="H11" s="259"/>
    </row>
    <row r="12" spans="1:8" ht="12.75">
      <c r="A12" s="237">
        <v>4</v>
      </c>
      <c r="B12" s="252">
        <v>4</v>
      </c>
      <c r="C12" s="253" t="s">
        <v>42</v>
      </c>
      <c r="D12" s="255" t="s">
        <v>43</v>
      </c>
      <c r="E12" s="248" t="s">
        <v>44</v>
      </c>
      <c r="F12" s="260" t="s">
        <v>34</v>
      </c>
      <c r="G12" s="255"/>
      <c r="H12" s="250" t="s">
        <v>45</v>
      </c>
    </row>
    <row r="13" spans="1:8" ht="12.75">
      <c r="A13" s="237"/>
      <c r="B13" s="252"/>
      <c r="C13" s="254"/>
      <c r="D13" s="256"/>
      <c r="E13" s="249"/>
      <c r="F13" s="261"/>
      <c r="G13" s="256"/>
      <c r="H13" s="259"/>
    </row>
    <row r="14" spans="1:8" ht="12.75">
      <c r="A14" s="237">
        <v>5</v>
      </c>
      <c r="B14" s="240">
        <v>5</v>
      </c>
      <c r="C14" s="250" t="s">
        <v>46</v>
      </c>
      <c r="D14" s="257" t="s">
        <v>47</v>
      </c>
      <c r="E14" s="248" t="s">
        <v>48</v>
      </c>
      <c r="F14" s="260" t="s">
        <v>49</v>
      </c>
      <c r="G14" s="244"/>
      <c r="H14" s="250" t="s">
        <v>50</v>
      </c>
    </row>
    <row r="15" spans="1:8" ht="12.75">
      <c r="A15" s="237"/>
      <c r="B15" s="240"/>
      <c r="C15" s="251"/>
      <c r="D15" s="258"/>
      <c r="E15" s="249"/>
      <c r="F15" s="261"/>
      <c r="G15" s="245"/>
      <c r="H15" s="259"/>
    </row>
    <row r="16" spans="1:8" ht="12.75">
      <c r="A16" s="237">
        <v>6</v>
      </c>
      <c r="B16" s="252">
        <v>6</v>
      </c>
      <c r="C16" s="238" t="s">
        <v>51</v>
      </c>
      <c r="D16" s="246" t="s">
        <v>52</v>
      </c>
      <c r="E16" s="248" t="s">
        <v>53</v>
      </c>
      <c r="F16" s="242" t="s">
        <v>54</v>
      </c>
      <c r="G16" s="246"/>
      <c r="H16" s="238" t="s">
        <v>55</v>
      </c>
    </row>
    <row r="17" spans="1:8" ht="12.75">
      <c r="A17" s="237"/>
      <c r="B17" s="252"/>
      <c r="C17" s="239"/>
      <c r="D17" s="247"/>
      <c r="E17" s="249"/>
      <c r="F17" s="243"/>
      <c r="G17" s="247"/>
      <c r="H17" s="239"/>
    </row>
    <row r="18" spans="1:8" ht="12.75">
      <c r="A18" s="237">
        <v>7</v>
      </c>
      <c r="B18" s="240">
        <v>7</v>
      </c>
      <c r="C18" s="250" t="s">
        <v>56</v>
      </c>
      <c r="D18" s="257" t="s">
        <v>57</v>
      </c>
      <c r="E18" s="248" t="s">
        <v>58</v>
      </c>
      <c r="F18" s="242" t="s">
        <v>59</v>
      </c>
      <c r="G18" s="244"/>
      <c r="H18" s="250" t="s">
        <v>60</v>
      </c>
    </row>
    <row r="19" spans="1:8" ht="12.75">
      <c r="A19" s="237"/>
      <c r="B19" s="240"/>
      <c r="C19" s="251"/>
      <c r="D19" s="259"/>
      <c r="E19" s="249"/>
      <c r="F19" s="243"/>
      <c r="G19" s="245"/>
      <c r="H19" s="259"/>
    </row>
    <row r="20" spans="1:8" ht="12.75">
      <c r="A20" s="237">
        <v>8</v>
      </c>
      <c r="B20" s="252">
        <v>8</v>
      </c>
      <c r="C20" s="250" t="s">
        <v>61</v>
      </c>
      <c r="D20" s="257" t="s">
        <v>62</v>
      </c>
      <c r="E20" s="248" t="s">
        <v>63</v>
      </c>
      <c r="F20" s="242" t="s">
        <v>29</v>
      </c>
      <c r="G20" s="244"/>
      <c r="H20" s="250" t="s">
        <v>64</v>
      </c>
    </row>
    <row r="21" spans="1:8" ht="12.75">
      <c r="A21" s="237"/>
      <c r="B21" s="252"/>
      <c r="C21" s="251"/>
      <c r="D21" s="259"/>
      <c r="E21" s="249"/>
      <c r="F21" s="243"/>
      <c r="G21" s="245"/>
      <c r="H21" s="259"/>
    </row>
    <row r="22" spans="1:8" ht="12.75">
      <c r="A22" s="237">
        <v>9</v>
      </c>
      <c r="B22" s="252">
        <v>9</v>
      </c>
      <c r="C22" s="250" t="s">
        <v>65</v>
      </c>
      <c r="D22" s="257" t="s">
        <v>66</v>
      </c>
      <c r="E22" s="248" t="s">
        <v>67</v>
      </c>
      <c r="F22" s="242" t="s">
        <v>34</v>
      </c>
      <c r="G22" s="244"/>
      <c r="H22" s="250" t="s">
        <v>68</v>
      </c>
    </row>
    <row r="23" spans="1:8" ht="12.75">
      <c r="A23" s="237"/>
      <c r="B23" s="252"/>
      <c r="C23" s="251"/>
      <c r="D23" s="259"/>
      <c r="E23" s="249"/>
      <c r="F23" s="243"/>
      <c r="G23" s="245"/>
      <c r="H23" s="259"/>
    </row>
    <row r="24" spans="1:8" ht="12.75">
      <c r="A24" s="237">
        <v>10</v>
      </c>
      <c r="B24" s="252">
        <v>10</v>
      </c>
      <c r="C24" s="238" t="s">
        <v>69</v>
      </c>
      <c r="D24" s="246" t="s">
        <v>70</v>
      </c>
      <c r="E24" s="248" t="s">
        <v>71</v>
      </c>
      <c r="F24" s="242" t="s">
        <v>72</v>
      </c>
      <c r="G24" s="246"/>
      <c r="H24" s="238" t="s">
        <v>73</v>
      </c>
    </row>
    <row r="25" spans="1:8" ht="12.75">
      <c r="A25" s="237"/>
      <c r="B25" s="252"/>
      <c r="C25" s="239"/>
      <c r="D25" s="247"/>
      <c r="E25" s="249"/>
      <c r="F25" s="243"/>
      <c r="G25" s="247"/>
      <c r="H25" s="239"/>
    </row>
    <row r="26" spans="1:8" ht="12.75">
      <c r="A26" s="237">
        <v>11</v>
      </c>
      <c r="B26" s="240">
        <v>11</v>
      </c>
      <c r="C26" s="250" t="s">
        <v>74</v>
      </c>
      <c r="D26" s="257" t="s">
        <v>75</v>
      </c>
      <c r="E26" s="248" t="s">
        <v>76</v>
      </c>
      <c r="F26" s="242" t="s">
        <v>34</v>
      </c>
      <c r="G26" s="244"/>
      <c r="H26" s="250" t="s">
        <v>77</v>
      </c>
    </row>
    <row r="27" spans="1:8" ht="12.75">
      <c r="A27" s="237"/>
      <c r="B27" s="240"/>
      <c r="C27" s="251"/>
      <c r="D27" s="259"/>
      <c r="E27" s="249"/>
      <c r="F27" s="243"/>
      <c r="G27" s="245"/>
      <c r="H27" s="259"/>
    </row>
    <row r="28" spans="1:8" ht="12.75">
      <c r="A28" s="237">
        <v>12</v>
      </c>
      <c r="B28" s="240">
        <v>12</v>
      </c>
      <c r="C28" s="238" t="s">
        <v>78</v>
      </c>
      <c r="D28" s="246" t="s">
        <v>79</v>
      </c>
      <c r="E28" s="248" t="s">
        <v>80</v>
      </c>
      <c r="F28" s="242" t="s">
        <v>81</v>
      </c>
      <c r="G28" s="246"/>
      <c r="H28" s="238" t="s">
        <v>82</v>
      </c>
    </row>
    <row r="29" spans="1:8" ht="12.75">
      <c r="A29" s="237"/>
      <c r="B29" s="240"/>
      <c r="C29" s="239"/>
      <c r="D29" s="247"/>
      <c r="E29" s="249"/>
      <c r="F29" s="243"/>
      <c r="G29" s="247"/>
      <c r="H29" s="239"/>
    </row>
    <row r="30" spans="1:8" ht="12.75">
      <c r="A30" s="262"/>
      <c r="B30" s="262"/>
      <c r="C30" s="262"/>
      <c r="D30" s="262"/>
      <c r="E30" s="262"/>
      <c r="F30" s="262"/>
      <c r="G30" s="262"/>
      <c r="H30" s="1"/>
    </row>
    <row r="31" spans="1:8" ht="12.75">
      <c r="A31" s="262"/>
      <c r="B31" s="262"/>
      <c r="C31" s="262"/>
      <c r="D31" s="262"/>
      <c r="E31" s="262"/>
      <c r="F31" s="262"/>
      <c r="G31" s="262"/>
      <c r="H31" s="1"/>
    </row>
    <row r="32" spans="1:8" ht="12.75" customHeight="1">
      <c r="A32" s="262"/>
      <c r="B32" s="236"/>
      <c r="C32" s="236"/>
      <c r="D32" s="262"/>
      <c r="E32" s="262"/>
      <c r="F32" s="262"/>
      <c r="G32" s="263"/>
      <c r="H32" s="1"/>
    </row>
    <row r="33" spans="1:8" ht="12.75">
      <c r="A33" s="262"/>
      <c r="B33" s="236"/>
      <c r="C33" s="236"/>
      <c r="D33" s="262"/>
      <c r="E33" s="262"/>
      <c r="F33" s="262"/>
      <c r="G33" s="263"/>
      <c r="H33" s="1"/>
    </row>
    <row r="34" spans="1:8" ht="12.75">
      <c r="A34" s="262"/>
      <c r="B34" s="262"/>
      <c r="C34" s="262"/>
      <c r="D34" s="262"/>
      <c r="E34" s="262"/>
      <c r="F34" s="262"/>
      <c r="G34" s="262"/>
      <c r="H34" s="1"/>
    </row>
    <row r="35" spans="1:8" ht="12.75">
      <c r="A35" s="262"/>
      <c r="B35" s="262"/>
      <c r="C35" s="262"/>
      <c r="D35" s="262"/>
      <c r="E35" s="262"/>
      <c r="F35" s="262"/>
      <c r="G35" s="262"/>
      <c r="H35" s="1"/>
    </row>
    <row r="36" spans="1:8" ht="12.75">
      <c r="A36" s="262"/>
      <c r="B36" s="262"/>
      <c r="C36" s="262"/>
      <c r="D36" s="262"/>
      <c r="E36" s="262"/>
      <c r="F36" s="262"/>
      <c r="G36" s="263"/>
      <c r="H36" s="1"/>
    </row>
    <row r="37" spans="1:8" ht="12.75">
      <c r="A37" s="262"/>
      <c r="B37" s="262"/>
      <c r="C37" s="262"/>
      <c r="D37" s="262"/>
      <c r="E37" s="262"/>
      <c r="F37" s="262"/>
      <c r="G37" s="263"/>
      <c r="H37" s="1"/>
    </row>
    <row r="38" spans="1:8" ht="12.75">
      <c r="A38" s="262"/>
      <c r="B38" s="262"/>
      <c r="C38" s="262"/>
      <c r="D38" s="262"/>
      <c r="E38" s="262"/>
      <c r="F38" s="262"/>
      <c r="G38" s="262"/>
      <c r="H38" s="1"/>
    </row>
    <row r="39" spans="1:8" ht="12.75">
      <c r="A39" s="262"/>
      <c r="B39" s="262"/>
      <c r="C39" s="262"/>
      <c r="D39" s="262"/>
      <c r="E39" s="262"/>
      <c r="F39" s="262"/>
      <c r="G39" s="262"/>
      <c r="H39" s="1"/>
    </row>
    <row r="40" spans="1:8" ht="12.75">
      <c r="A40" s="262"/>
      <c r="B40" s="262"/>
      <c r="C40" s="262"/>
      <c r="D40" s="262"/>
      <c r="E40" s="262"/>
      <c r="F40" s="262"/>
      <c r="G40" s="263"/>
      <c r="H40" s="1"/>
    </row>
    <row r="41" spans="1:8" ht="12.75">
      <c r="A41" s="262"/>
      <c r="B41" s="262"/>
      <c r="C41" s="262"/>
      <c r="D41" s="262"/>
      <c r="E41" s="262"/>
      <c r="F41" s="262"/>
      <c r="G41" s="263"/>
      <c r="H41" s="1"/>
    </row>
    <row r="42" spans="1:8" ht="12.75">
      <c r="A42" s="262"/>
      <c r="B42" s="262"/>
      <c r="C42" s="262"/>
      <c r="D42" s="262"/>
      <c r="E42" s="262"/>
      <c r="F42" s="262"/>
      <c r="G42" s="262"/>
      <c r="H42" s="1"/>
    </row>
    <row r="43" spans="1:8" ht="12.75">
      <c r="A43" s="262"/>
      <c r="B43" s="262"/>
      <c r="C43" s="262"/>
      <c r="D43" s="262"/>
      <c r="E43" s="262"/>
      <c r="F43" s="262"/>
      <c r="G43" s="262"/>
      <c r="H43" s="1"/>
    </row>
    <row r="44" spans="1:8" ht="12.75">
      <c r="A44" s="262"/>
      <c r="B44" s="262"/>
      <c r="C44" s="262"/>
      <c r="D44" s="262"/>
      <c r="E44" s="262"/>
      <c r="F44" s="262"/>
      <c r="G44" s="263"/>
      <c r="H44" s="1"/>
    </row>
    <row r="45" spans="1:8" ht="12.75">
      <c r="A45" s="262"/>
      <c r="B45" s="262"/>
      <c r="C45" s="262"/>
      <c r="D45" s="262"/>
      <c r="E45" s="262"/>
      <c r="F45" s="262"/>
      <c r="G45" s="263"/>
      <c r="H45" s="1"/>
    </row>
    <row r="46" spans="1:8" ht="12.75">
      <c r="A46" s="262"/>
      <c r="B46" s="262"/>
      <c r="C46" s="262"/>
      <c r="D46" s="262"/>
      <c r="E46" s="262"/>
      <c r="F46" s="262"/>
      <c r="G46" s="262"/>
      <c r="H46" s="1"/>
    </row>
    <row r="47" spans="1:8" ht="12.75">
      <c r="A47" s="262"/>
      <c r="B47" s="262"/>
      <c r="C47" s="262"/>
      <c r="D47" s="262"/>
      <c r="E47" s="262"/>
      <c r="F47" s="262"/>
      <c r="G47" s="262"/>
      <c r="H47" s="1"/>
    </row>
    <row r="48" spans="1:8" ht="12.75">
      <c r="A48" s="262"/>
      <c r="B48" s="262"/>
      <c r="C48" s="262"/>
      <c r="D48" s="262"/>
      <c r="E48" s="262"/>
      <c r="F48" s="262"/>
      <c r="G48" s="263"/>
      <c r="H48" s="1"/>
    </row>
    <row r="49" spans="1:8" ht="12.75">
      <c r="A49" s="262"/>
      <c r="B49" s="262"/>
      <c r="C49" s="262"/>
      <c r="D49" s="262"/>
      <c r="E49" s="262"/>
      <c r="F49" s="262"/>
      <c r="G49" s="263"/>
      <c r="H49" s="1"/>
    </row>
    <row r="50" spans="1:8" ht="12.75">
      <c r="A50" s="262"/>
      <c r="B50" s="262"/>
      <c r="C50" s="262"/>
      <c r="D50" s="262"/>
      <c r="E50" s="262"/>
      <c r="F50" s="262"/>
      <c r="G50" s="262"/>
      <c r="H50" s="1"/>
    </row>
    <row r="51" spans="1:8" ht="12.75">
      <c r="A51" s="262"/>
      <c r="B51" s="262"/>
      <c r="C51" s="262"/>
      <c r="D51" s="262"/>
      <c r="E51" s="262"/>
      <c r="F51" s="262"/>
      <c r="G51" s="262"/>
      <c r="H51" s="1"/>
    </row>
    <row r="52" spans="1:8" ht="12.75">
      <c r="A52" s="262"/>
      <c r="B52" s="262"/>
      <c r="C52" s="262"/>
      <c r="D52" s="262"/>
      <c r="E52" s="262"/>
      <c r="F52" s="262"/>
      <c r="G52" s="263"/>
      <c r="H52" s="1"/>
    </row>
    <row r="53" spans="1:8" ht="12.75">
      <c r="A53" s="262"/>
      <c r="B53" s="262"/>
      <c r="C53" s="262"/>
      <c r="D53" s="262"/>
      <c r="E53" s="262"/>
      <c r="F53" s="262"/>
      <c r="G53" s="263"/>
      <c r="H53" s="1"/>
    </row>
    <row r="54" spans="1:8" ht="12.75">
      <c r="A54" s="262"/>
      <c r="B54" s="262"/>
      <c r="C54" s="262"/>
      <c r="D54" s="262"/>
      <c r="E54" s="262"/>
      <c r="F54" s="262"/>
      <c r="G54" s="262"/>
      <c r="H54" s="1"/>
    </row>
    <row r="55" spans="1:8" ht="12.75">
      <c r="A55" s="262"/>
      <c r="B55" s="262"/>
      <c r="C55" s="262"/>
      <c r="D55" s="262"/>
      <c r="E55" s="262"/>
      <c r="F55" s="262"/>
      <c r="G55" s="262"/>
      <c r="H55" s="1"/>
    </row>
    <row r="56" spans="1:8" ht="12.75">
      <c r="A56" s="262"/>
      <c r="B56" s="262"/>
      <c r="C56" s="262"/>
      <c r="D56" s="262"/>
      <c r="E56" s="262"/>
      <c r="F56" s="262"/>
      <c r="G56" s="263"/>
      <c r="H56" s="1"/>
    </row>
    <row r="57" spans="1:8" ht="12.75">
      <c r="A57" s="262"/>
      <c r="B57" s="262"/>
      <c r="C57" s="262"/>
      <c r="D57" s="262"/>
      <c r="E57" s="262"/>
      <c r="F57" s="262"/>
      <c r="G57" s="263"/>
      <c r="H57" s="1"/>
    </row>
    <row r="58" spans="1:8" ht="12.75">
      <c r="A58" s="262"/>
      <c r="B58" s="262"/>
      <c r="C58" s="262"/>
      <c r="D58" s="262"/>
      <c r="E58" s="262"/>
      <c r="F58" s="262"/>
      <c r="G58" s="262"/>
      <c r="H58" s="1"/>
    </row>
    <row r="59" spans="1:8" ht="12.75">
      <c r="A59" s="262"/>
      <c r="B59" s="262"/>
      <c r="C59" s="262"/>
      <c r="D59" s="262"/>
      <c r="E59" s="262"/>
      <c r="F59" s="262"/>
      <c r="G59" s="262"/>
      <c r="H59" s="1"/>
    </row>
    <row r="60" spans="1:8" ht="12.75">
      <c r="A60" s="262"/>
      <c r="B60" s="262"/>
      <c r="C60" s="262"/>
      <c r="D60" s="262"/>
      <c r="E60" s="262"/>
      <c r="F60" s="262"/>
      <c r="G60" s="263"/>
      <c r="H60" s="1"/>
    </row>
    <row r="61" spans="1:8" ht="12.75">
      <c r="A61" s="262"/>
      <c r="B61" s="262"/>
      <c r="C61" s="262"/>
      <c r="D61" s="262"/>
      <c r="E61" s="262"/>
      <c r="F61" s="262"/>
      <c r="G61" s="263"/>
      <c r="H61" s="1"/>
    </row>
    <row r="62" spans="1:8" ht="12.75">
      <c r="A62" s="262"/>
      <c r="B62" s="262"/>
      <c r="C62" s="262"/>
      <c r="D62" s="262"/>
      <c r="E62" s="262"/>
      <c r="F62" s="262"/>
      <c r="G62" s="262"/>
      <c r="H62" s="1"/>
    </row>
    <row r="63" spans="1:8" ht="12.75">
      <c r="A63" s="262"/>
      <c r="B63" s="262"/>
      <c r="C63" s="262"/>
      <c r="D63" s="262"/>
      <c r="E63" s="262"/>
      <c r="F63" s="262"/>
      <c r="G63" s="262"/>
      <c r="H63" s="1"/>
    </row>
    <row r="64" spans="1:8" ht="12.75">
      <c r="A64" s="262"/>
      <c r="B64" s="262"/>
      <c r="C64" s="262"/>
      <c r="D64" s="262"/>
      <c r="E64" s="262"/>
      <c r="F64" s="262"/>
      <c r="G64" s="263"/>
      <c r="H64" s="1"/>
    </row>
    <row r="65" spans="1:8" ht="12.75">
      <c r="A65" s="262"/>
      <c r="B65" s="262"/>
      <c r="C65" s="262"/>
      <c r="D65" s="262"/>
      <c r="E65" s="262"/>
      <c r="F65" s="262"/>
      <c r="G65" s="263"/>
      <c r="H65" s="1"/>
    </row>
    <row r="66" spans="1:8" ht="12.75">
      <c r="A66" s="262"/>
      <c r="B66" s="262"/>
      <c r="C66" s="262"/>
      <c r="D66" s="262"/>
      <c r="E66" s="262"/>
      <c r="F66" s="262"/>
      <c r="G66" s="262"/>
      <c r="H66" s="1"/>
    </row>
    <row r="67" spans="1:8" ht="12.75">
      <c r="A67" s="262"/>
      <c r="B67" s="262"/>
      <c r="C67" s="262"/>
      <c r="D67" s="262"/>
      <c r="E67" s="262"/>
      <c r="F67" s="262"/>
      <c r="G67" s="262"/>
      <c r="H67" s="1"/>
    </row>
    <row r="68" spans="1:8" ht="12.75">
      <c r="A68" s="262"/>
      <c r="B68" s="262"/>
      <c r="C68" s="262"/>
      <c r="D68" s="262"/>
      <c r="E68" s="262"/>
      <c r="F68" s="262"/>
      <c r="G68" s="263"/>
      <c r="H68" s="1"/>
    </row>
    <row r="69" spans="1:8" ht="12.75">
      <c r="A69" s="262"/>
      <c r="B69" s="262"/>
      <c r="C69" s="262"/>
      <c r="D69" s="262"/>
      <c r="E69" s="262"/>
      <c r="F69" s="262"/>
      <c r="G69" s="263"/>
      <c r="H69" s="1"/>
    </row>
    <row r="70" spans="1:8" ht="12.75">
      <c r="A70" s="262"/>
      <c r="B70" s="262"/>
      <c r="C70" s="262"/>
      <c r="D70" s="262"/>
      <c r="E70" s="262"/>
      <c r="F70" s="262"/>
      <c r="G70" s="262"/>
      <c r="H70" s="1"/>
    </row>
    <row r="71" spans="1:8" ht="12.75">
      <c r="A71" s="262"/>
      <c r="B71" s="262"/>
      <c r="C71" s="262"/>
      <c r="D71" s="262"/>
      <c r="E71" s="262"/>
      <c r="F71" s="262"/>
      <c r="G71" s="262"/>
      <c r="H71" s="1"/>
    </row>
    <row r="72" spans="1:8" ht="12.75">
      <c r="A72" s="262"/>
      <c r="B72" s="262"/>
      <c r="C72" s="262"/>
      <c r="D72" s="262"/>
      <c r="E72" s="262"/>
      <c r="F72" s="262"/>
      <c r="G72" s="263"/>
      <c r="H72" s="1"/>
    </row>
    <row r="73" spans="1:8" ht="12.75">
      <c r="A73" s="262"/>
      <c r="B73" s="262"/>
      <c r="C73" s="262"/>
      <c r="D73" s="262"/>
      <c r="E73" s="262"/>
      <c r="F73" s="262"/>
      <c r="G73" s="263"/>
      <c r="H73" s="1"/>
    </row>
    <row r="74" spans="1:8" ht="12.75">
      <c r="A74" s="262"/>
      <c r="B74" s="262"/>
      <c r="C74" s="262"/>
      <c r="D74" s="262"/>
      <c r="E74" s="262"/>
      <c r="F74" s="262"/>
      <c r="G74" s="262"/>
      <c r="H74" s="1"/>
    </row>
    <row r="75" spans="1:8" ht="12.75">
      <c r="A75" s="262"/>
      <c r="B75" s="262"/>
      <c r="C75" s="262"/>
      <c r="D75" s="262"/>
      <c r="E75" s="262"/>
      <c r="F75" s="262"/>
      <c r="G75" s="262"/>
      <c r="H75" s="1"/>
    </row>
    <row r="76" spans="1:8" ht="12.75">
      <c r="A76" s="262"/>
      <c r="B76" s="262"/>
      <c r="C76" s="262"/>
      <c r="D76" s="262"/>
      <c r="E76" s="262"/>
      <c r="F76" s="262"/>
      <c r="G76" s="263"/>
      <c r="H76" s="1"/>
    </row>
    <row r="77" spans="1:8" ht="12.75">
      <c r="A77" s="262"/>
      <c r="B77" s="262"/>
      <c r="C77" s="262"/>
      <c r="D77" s="262"/>
      <c r="E77" s="262"/>
      <c r="F77" s="262"/>
      <c r="G77" s="263"/>
      <c r="H77" s="1"/>
    </row>
    <row r="78" spans="1:8" ht="12.75">
      <c r="A78" s="262"/>
      <c r="B78" s="262"/>
      <c r="C78" s="262"/>
      <c r="D78" s="262"/>
      <c r="E78" s="262"/>
      <c r="F78" s="262"/>
      <c r="G78" s="262"/>
      <c r="H78" s="1"/>
    </row>
    <row r="79" spans="1:8" ht="12.75">
      <c r="A79" s="262"/>
      <c r="B79" s="262"/>
      <c r="C79" s="262"/>
      <c r="D79" s="262"/>
      <c r="E79" s="262"/>
      <c r="F79" s="262"/>
      <c r="G79" s="262"/>
      <c r="H79" s="1"/>
    </row>
    <row r="80" spans="1:8" ht="12.75">
      <c r="A80" s="262"/>
      <c r="B80" s="262"/>
      <c r="C80" s="262"/>
      <c r="D80" s="262"/>
      <c r="E80" s="262"/>
      <c r="F80" s="262"/>
      <c r="G80" s="263"/>
      <c r="H80" s="1"/>
    </row>
    <row r="81" spans="1:8" ht="12.75">
      <c r="A81" s="262"/>
      <c r="B81" s="262"/>
      <c r="C81" s="262"/>
      <c r="D81" s="262"/>
      <c r="E81" s="262"/>
      <c r="F81" s="262"/>
      <c r="G81" s="263"/>
      <c r="H81" s="1"/>
    </row>
    <row r="82" spans="1:8" ht="12.75">
      <c r="A82" s="262"/>
      <c r="B82" s="262"/>
      <c r="C82" s="262"/>
      <c r="D82" s="262"/>
      <c r="E82" s="262"/>
      <c r="F82" s="262"/>
      <c r="G82" s="262"/>
      <c r="H82" s="1"/>
    </row>
    <row r="83" spans="1:8" ht="12.75">
      <c r="A83" s="262"/>
      <c r="B83" s="262"/>
      <c r="C83" s="262"/>
      <c r="D83" s="262"/>
      <c r="E83" s="262"/>
      <c r="F83" s="262"/>
      <c r="G83" s="262"/>
      <c r="H83" s="1"/>
    </row>
    <row r="84" spans="1:8" ht="12.75">
      <c r="A84" s="262"/>
      <c r="B84" s="262"/>
      <c r="C84" s="262"/>
      <c r="D84" s="262"/>
      <c r="E84" s="262"/>
      <c r="F84" s="262"/>
      <c r="G84" s="263"/>
      <c r="H84" s="1"/>
    </row>
    <row r="85" spans="1:8" ht="12.75">
      <c r="A85" s="262"/>
      <c r="B85" s="262"/>
      <c r="C85" s="262"/>
      <c r="D85" s="262"/>
      <c r="E85" s="262"/>
      <c r="F85" s="262"/>
      <c r="G85" s="263"/>
      <c r="H85" s="1"/>
    </row>
    <row r="86" spans="1:8" ht="12.75">
      <c r="A86" s="262"/>
      <c r="B86" s="262"/>
      <c r="C86" s="262"/>
      <c r="D86" s="262"/>
      <c r="E86" s="262"/>
      <c r="F86" s="262"/>
      <c r="G86" s="262"/>
      <c r="H86" s="1"/>
    </row>
    <row r="87" spans="1:8" ht="12.75">
      <c r="A87" s="262"/>
      <c r="B87" s="262"/>
      <c r="C87" s="262"/>
      <c r="D87" s="262"/>
      <c r="E87" s="262"/>
      <c r="F87" s="262"/>
      <c r="G87" s="262"/>
      <c r="H87" s="1"/>
    </row>
    <row r="88" spans="1:8" ht="12.75">
      <c r="A88" s="262"/>
      <c r="B88" s="262"/>
      <c r="C88" s="262"/>
      <c r="D88" s="262"/>
      <c r="E88" s="262"/>
      <c r="F88" s="262"/>
      <c r="G88" s="263"/>
      <c r="H88" s="1"/>
    </row>
    <row r="89" spans="1:8" ht="12.75">
      <c r="A89" s="262"/>
      <c r="B89" s="262"/>
      <c r="C89" s="262"/>
      <c r="D89" s="262"/>
      <c r="E89" s="262"/>
      <c r="F89" s="262"/>
      <c r="G89" s="263"/>
      <c r="H89" s="1"/>
    </row>
    <row r="90" spans="1:8" ht="12.75">
      <c r="A90" s="262"/>
      <c r="B90" s="262"/>
      <c r="C90" s="262"/>
      <c r="D90" s="262"/>
      <c r="E90" s="262"/>
      <c r="F90" s="262"/>
      <c r="G90" s="262"/>
      <c r="H90" s="1"/>
    </row>
    <row r="91" spans="1:8" ht="12.75">
      <c r="A91" s="262"/>
      <c r="B91" s="262"/>
      <c r="C91" s="262"/>
      <c r="D91" s="262"/>
      <c r="E91" s="262"/>
      <c r="F91" s="262"/>
      <c r="G91" s="262"/>
      <c r="H91" s="1"/>
    </row>
    <row r="92" spans="1:8" ht="12.75">
      <c r="A92" s="262"/>
      <c r="B92" s="262"/>
      <c r="C92" s="262"/>
      <c r="D92" s="262"/>
      <c r="E92" s="262"/>
      <c r="F92" s="262"/>
      <c r="G92" s="263"/>
      <c r="H92" s="1"/>
    </row>
    <row r="93" spans="1:8" ht="12.75">
      <c r="A93" s="262"/>
      <c r="B93" s="262"/>
      <c r="C93" s="262"/>
      <c r="D93" s="262"/>
      <c r="E93" s="262"/>
      <c r="F93" s="262"/>
      <c r="G93" s="263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sheetProtection/>
  <mergeCells count="328">
    <mergeCell ref="H28:H29"/>
    <mergeCell ref="E4:F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E92:E93"/>
    <mergeCell ref="F92:F93"/>
    <mergeCell ref="G92:G93"/>
    <mergeCell ref="E84:E85"/>
    <mergeCell ref="F84:F85"/>
    <mergeCell ref="E78:E79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C88:C89"/>
    <mergeCell ref="D88:D89"/>
    <mergeCell ref="A84:A85"/>
    <mergeCell ref="B84:B85"/>
    <mergeCell ref="A86:A87"/>
    <mergeCell ref="B86:B87"/>
    <mergeCell ref="C86:C87"/>
    <mergeCell ref="C90:C91"/>
    <mergeCell ref="D82:D83"/>
    <mergeCell ref="C84:C85"/>
    <mergeCell ref="D84:D85"/>
    <mergeCell ref="E86:E87"/>
    <mergeCell ref="F86:F87"/>
    <mergeCell ref="G86:G87"/>
    <mergeCell ref="G80:G81"/>
    <mergeCell ref="A78:A79"/>
    <mergeCell ref="D86:D87"/>
    <mergeCell ref="E82:E83"/>
    <mergeCell ref="F82:F83"/>
    <mergeCell ref="G82:G83"/>
    <mergeCell ref="G84:G85"/>
    <mergeCell ref="A82:A83"/>
    <mergeCell ref="B82:B83"/>
    <mergeCell ref="C82:C83"/>
    <mergeCell ref="A80:A81"/>
    <mergeCell ref="B80:B81"/>
    <mergeCell ref="C80:C81"/>
    <mergeCell ref="D80:D81"/>
    <mergeCell ref="E80:E81"/>
    <mergeCell ref="F80:F81"/>
    <mergeCell ref="B78:B79"/>
    <mergeCell ref="C78:C79"/>
    <mergeCell ref="D78:D79"/>
    <mergeCell ref="E74:E75"/>
    <mergeCell ref="F74:F75"/>
    <mergeCell ref="G74:G75"/>
    <mergeCell ref="G76:G77"/>
    <mergeCell ref="F78:F79"/>
    <mergeCell ref="G78:G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0:E71"/>
    <mergeCell ref="F70:F71"/>
    <mergeCell ref="C70:C71"/>
    <mergeCell ref="D70:D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C62:C63"/>
    <mergeCell ref="D62:D63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6:E27"/>
    <mergeCell ref="F26:F27"/>
    <mergeCell ref="C26:C27"/>
    <mergeCell ref="D26:D27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E22:E23"/>
    <mergeCell ref="F22:F23"/>
    <mergeCell ref="C22:C23"/>
    <mergeCell ref="E20:E21"/>
    <mergeCell ref="F20:F21"/>
    <mergeCell ref="G20:G21"/>
    <mergeCell ref="G22:G23"/>
    <mergeCell ref="A20:A21"/>
    <mergeCell ref="B20:B21"/>
    <mergeCell ref="C20:C21"/>
    <mergeCell ref="D20:D21"/>
    <mergeCell ref="D22:D2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B14:B15"/>
    <mergeCell ref="C14:C15"/>
    <mergeCell ref="C10:C11"/>
    <mergeCell ref="A10:A11"/>
    <mergeCell ref="F10:F11"/>
    <mergeCell ref="G10:G11"/>
    <mergeCell ref="F12:F13"/>
    <mergeCell ref="G12:G13"/>
    <mergeCell ref="C8:C9"/>
    <mergeCell ref="A12:A13"/>
    <mergeCell ref="B12:B13"/>
    <mergeCell ref="C12:C13"/>
    <mergeCell ref="D12:D13"/>
    <mergeCell ref="E12:E13"/>
    <mergeCell ref="D10:D11"/>
    <mergeCell ref="E10:E11"/>
    <mergeCell ref="D8:D9"/>
    <mergeCell ref="E8:E9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  <mergeCell ref="A14:A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2013-01-22T17:03:45Z</cp:lastPrinted>
  <dcterms:created xsi:type="dcterms:W3CDTF">1996-10-08T23:32:33Z</dcterms:created>
  <dcterms:modified xsi:type="dcterms:W3CDTF">2013-01-23T05:37:50Z</dcterms:modified>
  <cp:category/>
  <cp:version/>
  <cp:contentType/>
  <cp:contentStatus/>
</cp:coreProperties>
</file>