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Итоговый" sheetId="1" r:id="rId1"/>
    <sheet name="пр.взв." sheetId="2" r:id="rId2"/>
    <sheet name="пр.хода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<sst xmlns="http://schemas.openxmlformats.org/spreadsheetml/2006/main" count="250" uniqueCount="175">
  <si>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</si>
  <si>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</si>
  <si>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</si>
  <si>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</si>
  <si>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</si>
  <si>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</si>
  <si>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</si>
  <si>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</si>
  <si>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</si>
  <si>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</si>
  <si>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</si>
  <si>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3 м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</si>
  <si>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</si>
  <si>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</si>
  <si>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</si>
  <si>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</si>
  <si>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</si>
  <si>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</si>
  <si>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2 место</t>
  </si>
  <si>
    <t xml:space="preserve"> место</t>
  </si>
  <si>
    <t>7-8</t>
  </si>
  <si>
    <t>1 место</t>
  </si>
  <si>
    <t>МУДРАНОВ Аслан Заудинович</t>
  </si>
  <si>
    <t>16.09.87 мсмк</t>
  </si>
  <si>
    <t>Р.Татарстан Казань</t>
  </si>
  <si>
    <t>000516</t>
  </si>
  <si>
    <t>Бабоян РМ Мадьяров АР</t>
  </si>
  <si>
    <t>ХЛЫБОВ Илья Евгеньевич</t>
  </si>
  <si>
    <t>27.10.86 змс</t>
  </si>
  <si>
    <t>УФО УФУ</t>
  </si>
  <si>
    <t xml:space="preserve"> Свердловская Екатеренбург</t>
  </si>
  <si>
    <t>000702</t>
  </si>
  <si>
    <t>Стенников ВГ Мельников АН</t>
  </si>
  <si>
    <t>ХОЛТОБИН Руслан Андреевич</t>
  </si>
  <si>
    <t>21.01.92 кмс</t>
  </si>
  <si>
    <t>ЦФО АПиУФСИНР</t>
  </si>
  <si>
    <t xml:space="preserve">Рязанская Рязань </t>
  </si>
  <si>
    <t>002732</t>
  </si>
  <si>
    <t>Фофонов КН, Серёгин СМ</t>
  </si>
  <si>
    <t>ШАРАФЕЕВ Рифат Ринатович</t>
  </si>
  <si>
    <t>24.08.90 кмс</t>
  </si>
  <si>
    <t>ПФО ПГАФКСиТ</t>
  </si>
  <si>
    <t xml:space="preserve">Р.Татарстан Казань </t>
  </si>
  <si>
    <t>Бурганов РФ Ахатов АМ</t>
  </si>
  <si>
    <t>ПАРИНОВ ИванАлексеевич</t>
  </si>
  <si>
    <t>11.05.90, мс</t>
  </si>
  <si>
    <t>СФО СибГУФК</t>
  </si>
  <si>
    <t xml:space="preserve">Омская Омск </t>
  </si>
  <si>
    <t>011011</t>
  </si>
  <si>
    <t>Горбунов А.В. Бобровский В.А.</t>
  </si>
  <si>
    <t>МОСКВИН Александр Анатольевич</t>
  </si>
  <si>
    <t>03.10.86, мс</t>
  </si>
  <si>
    <t>ЦФО РГУ</t>
  </si>
  <si>
    <t>Мальцев СА</t>
  </si>
  <si>
    <t>ВОРОНИН Александр Дмитриевич</t>
  </si>
  <si>
    <t>23.02.94 кмс</t>
  </si>
  <si>
    <t>ПФО ПГСГА</t>
  </si>
  <si>
    <t>Самарская Самара</t>
  </si>
  <si>
    <t>Пехтюнев ВИ</t>
  </si>
  <si>
    <t>КИБИШЕВ Залим Арсенович</t>
  </si>
  <si>
    <t>19.06.94 кмс</t>
  </si>
  <si>
    <t>ЮФО АГУ РА</t>
  </si>
  <si>
    <t>Адыгея Майков</t>
  </si>
  <si>
    <t>Хапай Х, Кушхаумов З</t>
  </si>
  <si>
    <t>САИДРАХОМОВ Мустафо Махмадрасулович</t>
  </si>
  <si>
    <t>01.01.90 мс</t>
  </si>
  <si>
    <t>001607</t>
  </si>
  <si>
    <t>Хапай Х, Хапай А</t>
  </si>
  <si>
    <t>МЕРЕТУКОВ Рустам Хусейнович</t>
  </si>
  <si>
    <t>27.07.95 кмс</t>
  </si>
  <si>
    <t>Меретукова Ш, Меретуков С</t>
  </si>
  <si>
    <t>ДОНЦОВ Александр Александрович</t>
  </si>
  <si>
    <t>05.04.94 мс</t>
  </si>
  <si>
    <t>СФО КемГУ</t>
  </si>
  <si>
    <t>Кемеровская Кемерово</t>
  </si>
  <si>
    <t>014566</t>
  </si>
  <si>
    <t>Баглаев Валерий Геннадьевич</t>
  </si>
  <si>
    <t>ГУЛЯН Армен Гарегиногвич</t>
  </si>
  <si>
    <t>06.10.90 мс</t>
  </si>
  <si>
    <t>СЗФО ВГАФКиС</t>
  </si>
  <si>
    <t>Псковская Великие Луки</t>
  </si>
  <si>
    <t>Образцов АН, Васильков ИЕ</t>
  </si>
  <si>
    <t>АНУЕВ Павел Петрович</t>
  </si>
  <si>
    <t>09.03.93 кмс</t>
  </si>
  <si>
    <t>СФО БГСХА</t>
  </si>
  <si>
    <t xml:space="preserve">Бурятия </t>
  </si>
  <si>
    <t>Санжиев ТШ</t>
  </si>
  <si>
    <t>БОНДАРЕВ Александр Витальевич</t>
  </si>
  <si>
    <t>27.01.90 мс</t>
  </si>
  <si>
    <t>ПФО ЧГПУ</t>
  </si>
  <si>
    <t>Чувашская Чебоксары</t>
  </si>
  <si>
    <t>Пегасов СВ</t>
  </si>
  <si>
    <t>ТЕМИЕВ Магомед Рамзанович</t>
  </si>
  <si>
    <t>29.08.93 кмс</t>
  </si>
  <si>
    <t>ЮФО ГМУ</t>
  </si>
  <si>
    <t xml:space="preserve">Краснодарский Новороссийск </t>
  </si>
  <si>
    <t>Гарькуша АВ, Дученко ВФ</t>
  </si>
  <si>
    <t>СОЛОДКИЙ Игорь Олегович</t>
  </si>
  <si>
    <t>23.05.93 кмс</t>
  </si>
  <si>
    <t>Солодкий ОВ</t>
  </si>
  <si>
    <t>МГДСЯН Егор Залибегович</t>
  </si>
  <si>
    <t>18.06.94 мс</t>
  </si>
  <si>
    <t>ЮФО АГПА</t>
  </si>
  <si>
    <t>Краснорский Армавир</t>
  </si>
  <si>
    <t>Бородин ВГ</t>
  </si>
  <si>
    <t>КАРАБАДЖАКЯН Саркис Русланович</t>
  </si>
  <si>
    <t>29.12.93 кмс</t>
  </si>
  <si>
    <t>Погосян ВГ</t>
  </si>
  <si>
    <t>Москва</t>
  </si>
  <si>
    <t xml:space="preserve">СЕЛЕЗНЕВ Егор Игоревич </t>
  </si>
  <si>
    <t>29.04.93 мс</t>
  </si>
  <si>
    <t>ДВФО ТГУ</t>
  </si>
  <si>
    <t xml:space="preserve">Хабаровский Хабаровск </t>
  </si>
  <si>
    <t>Довгаль АВ</t>
  </si>
  <si>
    <t>КУРБАНОВ Магомед Нарманович</t>
  </si>
  <si>
    <t>22.09.94 кмс</t>
  </si>
  <si>
    <t>ЦФО ИИГПС МЧС Р</t>
  </si>
  <si>
    <t>Ивановская Иваново</t>
  </si>
  <si>
    <t>Захаров ДЮ</t>
  </si>
  <si>
    <t>САРКИСЯН Эдмонд Мишаевич</t>
  </si>
  <si>
    <t>14.12.94 кмс</t>
  </si>
  <si>
    <t>ЦФО ИГХТУ</t>
  </si>
  <si>
    <t>Володин АН, Хорев СА</t>
  </si>
  <si>
    <t>РАДЖАБОВ Курбан Раджабович</t>
  </si>
  <si>
    <t>14.07.91 мс</t>
  </si>
  <si>
    <t>Псковская  В.Луки</t>
  </si>
  <si>
    <t>Сариев ФК Романов ВВ</t>
  </si>
  <si>
    <t>ФЕДОРОВИЧ Марати Владимирович</t>
  </si>
  <si>
    <t>20.08.91 мс</t>
  </si>
  <si>
    <t>ЦФО РТУ</t>
  </si>
  <si>
    <t>Ярославская Рыбинск ПР</t>
  </si>
  <si>
    <t>Хорёв ЮА</t>
  </si>
  <si>
    <t>ШАРАПАНОВ Евгений Сергеевич</t>
  </si>
  <si>
    <t>21.03.92 мс</t>
  </si>
  <si>
    <t>ЦФО ИГЭУ</t>
  </si>
  <si>
    <t>Новиков ВВ</t>
  </si>
  <si>
    <t>ДУГИЕВ Микаил Хасанович</t>
  </si>
  <si>
    <t>30.06.93 кмс</t>
  </si>
  <si>
    <t>ЦФО ЯрГУ</t>
  </si>
  <si>
    <t xml:space="preserve">Ярославская Ярославль </t>
  </si>
  <si>
    <t>Воронин СМ Малков АЛ</t>
  </si>
  <si>
    <t>26.06.88 мсмк</t>
  </si>
  <si>
    <t>Храпов АЛ Савин АА</t>
  </si>
  <si>
    <t>28.06.91 мс</t>
  </si>
  <si>
    <t>ПФО НГПУ им. КозьмиМинина</t>
  </si>
  <si>
    <t>Нижегородская Н-Новгород</t>
  </si>
  <si>
    <t>Кидрачёв МН</t>
  </si>
  <si>
    <t>ЦЫПЛЁНКОВ Анатолий Игоревич</t>
  </si>
  <si>
    <t>03.12.93 кмс</t>
  </si>
  <si>
    <t>ЦФО ВЮИФСИНР</t>
  </si>
  <si>
    <t>Владимирская, Владимир</t>
  </si>
  <si>
    <t>Савельев АВ Анисимов АВ</t>
  </si>
  <si>
    <t>в.к. 62 кг.</t>
  </si>
  <si>
    <t>МАЦКОВ Владислав Игоревич</t>
  </si>
  <si>
    <t>САПОЖКОВ Александр Иванович</t>
  </si>
  <si>
    <t>КУЛЬМЯЕВ Николай Васильевич</t>
  </si>
  <si>
    <t>29.05.86 мс</t>
  </si>
  <si>
    <t xml:space="preserve"> Нижегородская Н. Новгород</t>
  </si>
  <si>
    <t>000306</t>
  </si>
  <si>
    <t>Гордеев МА Егрушов ВИ</t>
  </si>
  <si>
    <t>КОБЗЕВ Андрей Васильевич</t>
  </si>
  <si>
    <t>19.09.92 мс</t>
  </si>
  <si>
    <t>МОС МГХПИ</t>
  </si>
  <si>
    <t>Чернников МН</t>
  </si>
  <si>
    <t>3:0</t>
  </si>
  <si>
    <t>3:1</t>
  </si>
  <si>
    <t>4:0</t>
  </si>
  <si>
    <t>3,5:0</t>
  </si>
  <si>
    <t>2:0</t>
  </si>
  <si>
    <t>ПФО КГАВМ</t>
  </si>
  <si>
    <t>Округ, ВУЗ,субъект, город</t>
  </si>
  <si>
    <t>9-12</t>
  </si>
  <si>
    <t>13-16</t>
  </si>
  <si>
    <t>17-20</t>
  </si>
  <si>
    <t>21-30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</si>
</sst>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5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b/>
      <i/>
      <sz val="12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0" fillId="0" borderId="0" xfId="0" applyNumberFormat="1" applyBorder="1" applyAlignment="1">
      <alignment/>
    </xf>
    <xf numFmtId="49" fontId="0" fillId="0" borderId="0" xfId="42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6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NumberFormat="1" applyAlignment="1">
      <alignment/>
    </xf>
    <xf numFmtId="0" fontId="5" fillId="0" borderId="0" xfId="42" applyNumberFormat="1" applyFont="1" applyBorder="1" applyAlignment="1" applyProtection="1">
      <alignment vertical="center" wrapText="1"/>
      <protection/>
    </xf>
    <xf numFmtId="0" fontId="0" fillId="0" borderId="0" xfId="42" applyNumberFormat="1" applyFont="1" applyBorder="1" applyAlignment="1" applyProtection="1">
      <alignment vertical="center" wrapText="1"/>
      <protection/>
    </xf>
    <xf numFmtId="0" fontId="3" fillId="0" borderId="0" xfId="0" applyNumberFormat="1" applyFont="1" applyAlignment="1">
      <alignment/>
    </xf>
    <xf numFmtId="0" fontId="3" fillId="0" borderId="11" xfId="0" applyNumberFormat="1" applyFont="1" applyBorder="1" applyAlignment="1">
      <alignment vertical="center" wrapText="1"/>
    </xf>
    <xf numFmtId="0" fontId="10" fillId="0" borderId="12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13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0" fillId="0" borderId="16" xfId="0" applyNumberFormat="1" applyBorder="1" applyAlignment="1">
      <alignment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5" fillId="0" borderId="18" xfId="0" applyNumberFormat="1" applyFont="1" applyBorder="1" applyAlignment="1">
      <alignment horizontal="center"/>
    </xf>
    <xf numFmtId="0" fontId="0" fillId="0" borderId="19" xfId="0" applyNumberFormat="1" applyBorder="1" applyAlignment="1">
      <alignment/>
    </xf>
    <xf numFmtId="0" fontId="1" fillId="0" borderId="13" xfId="0" applyNumberFormat="1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/>
    </xf>
    <xf numFmtId="0" fontId="7" fillId="0" borderId="10" xfId="0" applyNumberFormat="1" applyFont="1" applyBorder="1" applyAlignment="1">
      <alignment horizontal="center"/>
    </xf>
    <xf numFmtId="0" fontId="2" fillId="0" borderId="17" xfId="0" applyNumberFormat="1" applyFon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2" fillId="0" borderId="17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/>
    </xf>
    <xf numFmtId="0" fontId="6" fillId="0" borderId="10" xfId="0" applyNumberFormat="1" applyFont="1" applyBorder="1" applyAlignment="1">
      <alignment horizontal="center"/>
    </xf>
    <xf numFmtId="0" fontId="0" fillId="0" borderId="18" xfId="0" applyNumberFormat="1" applyBorder="1" applyAlignment="1">
      <alignment/>
    </xf>
    <xf numFmtId="0" fontId="5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0" fontId="5" fillId="0" borderId="17" xfId="0" applyNumberFormat="1" applyFont="1" applyBorder="1" applyAlignment="1">
      <alignment/>
    </xf>
    <xf numFmtId="0" fontId="5" fillId="0" borderId="22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5" fillId="0" borderId="23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6" fillId="0" borderId="0" xfId="42" applyNumberFormat="1" applyFont="1" applyAlignment="1" applyProtection="1">
      <alignment/>
      <protection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13" fillId="0" borderId="0" xfId="42" applyNumberFormat="1" applyFont="1" applyAlignment="1" applyProtection="1">
      <alignment/>
      <protection/>
    </xf>
    <xf numFmtId="0" fontId="6" fillId="0" borderId="0" xfId="0" applyNumberFormat="1" applyFont="1" applyAlignment="1">
      <alignment/>
    </xf>
    <xf numFmtId="0" fontId="6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6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5" fillId="0" borderId="0" xfId="42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Alignment="1">
      <alignment/>
    </xf>
    <xf numFmtId="0" fontId="5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left"/>
      <protection/>
    </xf>
    <xf numFmtId="0" fontId="13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 horizontal="center"/>
      <protection/>
    </xf>
    <xf numFmtId="49" fontId="1" fillId="0" borderId="24" xfId="0" applyNumberFormat="1" applyFont="1" applyBorder="1" applyAlignment="1">
      <alignment horizontal="center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20" fontId="6" fillId="0" borderId="24" xfId="0" applyNumberFormat="1" applyFont="1" applyBorder="1" applyAlignment="1">
      <alignment horizontal="center" vertical="center" wrapText="1"/>
    </xf>
    <xf numFmtId="0" fontId="5" fillId="0" borderId="0" xfId="0" applyNumberFormat="1" applyFont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5" fillId="0" borderId="0" xfId="42" applyFont="1" applyBorder="1" applyAlignment="1" applyProtection="1">
      <alignment horizontal="center" vertical="center" wrapText="1"/>
      <protection/>
    </xf>
    <xf numFmtId="49" fontId="7" fillId="0" borderId="25" xfId="0" applyNumberFormat="1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0" fontId="6" fillId="0" borderId="27" xfId="0" applyNumberFormat="1" applyFont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6" fillId="0" borderId="29" xfId="42" applyFont="1" applyFill="1" applyBorder="1" applyAlignment="1" applyProtection="1">
      <alignment horizontal="center" vertical="center" wrapText="1"/>
      <protection/>
    </xf>
    <xf numFmtId="0" fontId="6" fillId="0" borderId="29" xfId="0" applyNumberFormat="1" applyFont="1" applyBorder="1" applyAlignment="1">
      <alignment horizontal="center" vertical="center" wrapText="1"/>
    </xf>
    <xf numFmtId="0" fontId="54" fillId="0" borderId="29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30" xfId="0" applyNumberFormat="1" applyFont="1" applyBorder="1" applyAlignment="1">
      <alignment horizontal="left" vertical="center" wrapText="1"/>
    </xf>
    <xf numFmtId="0" fontId="6" fillId="0" borderId="31" xfId="0" applyNumberFormat="1" applyFont="1" applyBorder="1" applyAlignment="1">
      <alignment horizontal="left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42" applyFont="1" applyFill="1" applyBorder="1" applyAlignment="1" applyProtection="1">
      <alignment horizontal="center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37" xfId="0" applyNumberFormat="1" applyFont="1" applyBorder="1" applyAlignment="1">
      <alignment horizontal="left" vertical="center" wrapText="1"/>
    </xf>
    <xf numFmtId="0" fontId="6" fillId="0" borderId="38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6" fillId="0" borderId="42" xfId="42" applyFont="1" applyFill="1" applyBorder="1" applyAlignment="1" applyProtection="1">
      <alignment horizontal="center" vertical="center" wrapText="1"/>
      <protection/>
    </xf>
    <xf numFmtId="0" fontId="6" fillId="0" borderId="42" xfId="0" applyNumberFormat="1" applyFont="1" applyBorder="1" applyAlignment="1">
      <alignment horizontal="center" vertical="center" wrapText="1"/>
    </xf>
    <xf numFmtId="0" fontId="6" fillId="0" borderId="42" xfId="0" applyNumberFormat="1" applyFont="1" applyBorder="1" applyAlignment="1">
      <alignment horizontal="left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0" fontId="16" fillId="0" borderId="44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6" fillId="0" borderId="46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48" xfId="0" applyNumberFormat="1" applyFont="1" applyBorder="1" applyAlignment="1">
      <alignment horizontal="left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49" xfId="0" applyNumberFormat="1" applyFont="1" applyBorder="1" applyAlignment="1">
      <alignment horizontal="left" vertical="center" wrapText="1"/>
    </xf>
    <xf numFmtId="0" fontId="6" fillId="0" borderId="51" xfId="0" applyNumberFormat="1" applyFont="1" applyBorder="1" applyAlignment="1">
      <alignment horizontal="left" vertical="center" wrapText="1"/>
    </xf>
    <xf numFmtId="0" fontId="6" fillId="0" borderId="52" xfId="0" applyNumberFormat="1" applyFont="1" applyBorder="1" applyAlignment="1">
      <alignment horizontal="left" vertical="center" wrapText="1"/>
    </xf>
    <xf numFmtId="0" fontId="18" fillId="33" borderId="53" xfId="42" applyFont="1" applyFill="1" applyBorder="1" applyAlignment="1" applyProtection="1">
      <alignment horizontal="center" vertical="center" wrapText="1"/>
      <protection/>
    </xf>
    <xf numFmtId="0" fontId="18" fillId="33" borderId="54" xfId="42" applyFont="1" applyFill="1" applyBorder="1" applyAlignment="1" applyProtection="1">
      <alignment horizontal="center" vertical="center" wrapText="1"/>
      <protection/>
    </xf>
    <xf numFmtId="0" fontId="18" fillId="33" borderId="55" xfId="42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49" fontId="15" fillId="0" borderId="29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14" fontId="6" fillId="0" borderId="56" xfId="0" applyNumberFormat="1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center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center" vertical="center" wrapText="1"/>
    </xf>
    <xf numFmtId="14" fontId="6" fillId="0" borderId="29" xfId="0" applyNumberFormat="1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10" fillId="0" borderId="29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49" fontId="10" fillId="0" borderId="29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0" fillId="34" borderId="29" xfId="0" applyNumberFormat="1" applyFont="1" applyFill="1" applyBorder="1" applyAlignment="1">
      <alignment horizontal="center" vertical="center" wrapText="1"/>
    </xf>
    <xf numFmtId="0" fontId="0" fillId="34" borderId="29" xfId="0" applyFont="1" applyFill="1" applyBorder="1" applyAlignment="1">
      <alignment horizontal="center" vertical="center" wrapText="1"/>
    </xf>
    <xf numFmtId="0" fontId="6" fillId="0" borderId="58" xfId="0" applyNumberFormat="1" applyFont="1" applyBorder="1" applyAlignment="1">
      <alignment horizontal="left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6" fillId="0" borderId="58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>
      <alignment horizontal="left" vertical="center" wrapText="1"/>
    </xf>
    <xf numFmtId="0" fontId="6" fillId="0" borderId="19" xfId="0" applyNumberFormat="1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29" xfId="0" applyFont="1" applyBorder="1" applyAlignment="1">
      <alignment horizontal="left"/>
    </xf>
    <xf numFmtId="0" fontId="0" fillId="0" borderId="57" xfId="0" applyFont="1" applyBorder="1" applyAlignment="1">
      <alignment/>
    </xf>
    <xf numFmtId="0" fontId="11" fillId="33" borderId="53" xfId="42" applyFont="1" applyFill="1" applyBorder="1" applyAlignment="1" applyProtection="1">
      <alignment horizontal="center" vertical="center" wrapText="1"/>
      <protection/>
    </xf>
    <xf numFmtId="0" fontId="11" fillId="33" borderId="54" xfId="42" applyFont="1" applyFill="1" applyBorder="1" applyAlignment="1" applyProtection="1">
      <alignment horizontal="center" vertical="center" wrapText="1"/>
      <protection/>
    </xf>
    <xf numFmtId="0" fontId="11" fillId="33" borderId="55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1" fillId="0" borderId="14" xfId="42" applyNumberFormat="1" applyFont="1" applyBorder="1" applyAlignment="1" applyProtection="1">
      <alignment horizontal="center" vertical="center" wrapText="1"/>
      <protection/>
    </xf>
    <xf numFmtId="0" fontId="1" fillId="0" borderId="24" xfId="42" applyNumberFormat="1" applyFont="1" applyBorder="1" applyAlignment="1" applyProtection="1">
      <alignment horizontal="center" vertical="center" wrapText="1"/>
      <protection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43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0" fontId="3" fillId="0" borderId="31" xfId="42" applyNumberFormat="1" applyFont="1" applyBorder="1" applyAlignment="1" applyProtection="1">
      <alignment horizontal="center" vertical="center"/>
      <protection/>
    </xf>
    <xf numFmtId="0" fontId="3" fillId="0" borderId="59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60" xfId="0" applyNumberFormat="1" applyFont="1" applyBorder="1" applyAlignment="1">
      <alignment horizontal="center" vertical="center"/>
    </xf>
    <xf numFmtId="0" fontId="5" fillId="0" borderId="0" xfId="42" applyNumberFormat="1" applyFont="1" applyBorder="1" applyAlignment="1" applyProtection="1">
      <alignment horizontal="center" vertical="center" wrapText="1"/>
      <protection/>
    </xf>
    <xf numFmtId="0" fontId="5" fillId="33" borderId="53" xfId="42" applyNumberFormat="1" applyFont="1" applyFill="1" applyBorder="1" applyAlignment="1" applyProtection="1">
      <alignment horizontal="center" vertical="center" wrapText="1"/>
      <protection/>
    </xf>
    <xf numFmtId="0" fontId="5" fillId="33" borderId="54" xfId="42" applyNumberFormat="1" applyFont="1" applyFill="1" applyBorder="1" applyAlignment="1" applyProtection="1">
      <alignment horizontal="center" vertical="center" wrapText="1"/>
      <protection/>
    </xf>
    <xf numFmtId="0" fontId="5" fillId="33" borderId="55" xfId="4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Border="1" applyAlignment="1">
      <alignment horizontal="center" vertical="center" wrapText="1"/>
    </xf>
    <xf numFmtId="0" fontId="5" fillId="0" borderId="61" xfId="0" applyNumberFormat="1" applyFont="1" applyBorder="1" applyAlignment="1">
      <alignment horizontal="center" vertical="center" wrapText="1"/>
    </xf>
    <xf numFmtId="0" fontId="5" fillId="0" borderId="62" xfId="0" applyNumberFormat="1" applyFont="1" applyBorder="1" applyAlignment="1">
      <alignment horizontal="center" vertical="center" wrapText="1"/>
    </xf>
    <xf numFmtId="0" fontId="5" fillId="0" borderId="63" xfId="0" applyNumberFormat="1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0" fillId="0" borderId="40" xfId="42" applyNumberFormat="1" applyFont="1" applyBorder="1" applyAlignment="1" applyProtection="1">
      <alignment horizontal="center" vertical="center" wrapText="1"/>
      <protection/>
    </xf>
    <xf numFmtId="0" fontId="5" fillId="0" borderId="0" xfId="0" applyNumberFormat="1" applyFont="1" applyBorder="1" applyAlignment="1">
      <alignment horizontal="center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6" fillId="0" borderId="73" xfId="42" applyNumberFormat="1" applyFont="1" applyBorder="1" applyAlignment="1" applyProtection="1">
      <alignment horizontal="left" vertical="center" wrapText="1"/>
      <protection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41" xfId="42" applyNumberFormat="1" applyFont="1" applyBorder="1" applyAlignment="1" applyProtection="1">
      <alignment horizontal="left" vertical="center" wrapText="1"/>
      <protection/>
    </xf>
    <xf numFmtId="0" fontId="54" fillId="0" borderId="73" xfId="42" applyNumberFormat="1" applyFont="1" applyBorder="1" applyAlignment="1" applyProtection="1">
      <alignment horizontal="left" vertical="center" wrapText="1"/>
      <protection/>
    </xf>
    <xf numFmtId="0" fontId="54" fillId="0" borderId="43" xfId="0" applyNumberFormat="1" applyFont="1" applyBorder="1" applyAlignment="1">
      <alignment horizontal="left" vertical="center" wrapText="1"/>
    </xf>
    <xf numFmtId="0" fontId="3" fillId="0" borderId="74" xfId="0" applyNumberFormat="1" applyFont="1" applyBorder="1" applyAlignment="1">
      <alignment horizontal="center" vertical="center" wrapText="1"/>
    </xf>
    <xf numFmtId="0" fontId="3" fillId="0" borderId="75" xfId="0" applyNumberFormat="1" applyFont="1" applyBorder="1" applyAlignment="1">
      <alignment horizontal="center" vertical="center" wrapText="1"/>
    </xf>
    <xf numFmtId="0" fontId="3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5" fillId="0" borderId="82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Всероссийские соревнования среди студентов по самбо. (мужчины)</v>
          </cell>
        </row>
        <row r="3">
          <cell r="A3" t="str">
            <v>21-25 января 2013г.                                                г.Ярославль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МК</v>
          </cell>
          <cell r="G8" t="str">
            <v>/г. Москва/</v>
          </cell>
        </row>
        <row r="9">
          <cell r="G9" t="str">
            <v>С.М.Трескин</v>
          </cell>
        </row>
        <row r="10">
          <cell r="G10" t="str">
            <v>/г. 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80"/>
  <sheetViews>
    <sheetView zoomScalePageLayoutView="0" workbookViewId="0" topLeftCell="A1">
      <selection activeCell="H71" sqref="A1:H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421875" style="0" customWidth="1"/>
    <col min="5" max="5" width="8.28125" style="0" customWidth="1"/>
    <col min="6" max="6" width="11.8515625" style="0" customWidth="1"/>
    <col min="7" max="7" width="10.28125" style="0" customWidth="1"/>
    <col min="8" max="8" width="18.140625" style="0" customWidth="1"/>
  </cols>
  <sheetData>
    <row r="1" spans="1:8" ht="18.75" thickBot="1">
      <c r="A1" s="148" t="s">
        <v>15</v>
      </c>
      <c r="B1" s="148"/>
      <c r="C1" s="148"/>
      <c r="D1" s="148"/>
      <c r="E1" s="148"/>
      <c r="F1" s="148"/>
      <c r="G1" s="148"/>
      <c r="H1" s="148"/>
    </row>
    <row r="2" spans="2:8" ht="34.5" customHeight="1" thickBot="1">
      <c r="B2" s="93" t="s">
        <v>17</v>
      </c>
      <c r="C2" s="93"/>
      <c r="D2" s="145" t="str">
        <f>HYPERLINK('[1]реквизиты'!$A$2)</f>
        <v>Всероссийские соревнования среди студентов по самбо. (мужчины)</v>
      </c>
      <c r="E2" s="146"/>
      <c r="F2" s="146"/>
      <c r="G2" s="146"/>
      <c r="H2" s="147"/>
    </row>
    <row r="3" spans="2:7" ht="15" customHeight="1" thickBot="1">
      <c r="B3" s="18"/>
      <c r="C3" s="99" t="str">
        <f>HYPERLINK('[1]реквизиты'!$A$3)</f>
        <v>21-25 января 2013г.                                                г.Ярославль</v>
      </c>
      <c r="D3" s="99"/>
      <c r="F3" s="100" t="str">
        <f>HYPERLINK('пр.взв.'!D4)</f>
        <v>в.к. 62 кг.</v>
      </c>
      <c r="G3" s="101"/>
    </row>
    <row r="4" spans="1:8" ht="12.75" customHeight="1">
      <c r="A4" s="123" t="s">
        <v>19</v>
      </c>
      <c r="B4" s="125" t="s">
        <v>5</v>
      </c>
      <c r="C4" s="127" t="s">
        <v>6</v>
      </c>
      <c r="D4" s="120" t="s">
        <v>7</v>
      </c>
      <c r="E4" s="119" t="s">
        <v>170</v>
      </c>
      <c r="F4" s="120"/>
      <c r="G4" s="111" t="s">
        <v>10</v>
      </c>
      <c r="H4" s="140" t="s">
        <v>9</v>
      </c>
    </row>
    <row r="5" spans="1:8" ht="9.75" customHeight="1" thickBot="1">
      <c r="A5" s="124"/>
      <c r="B5" s="126"/>
      <c r="C5" s="128"/>
      <c r="D5" s="122"/>
      <c r="E5" s="121"/>
      <c r="F5" s="122"/>
      <c r="G5" s="112"/>
      <c r="H5" s="141"/>
    </row>
    <row r="6" spans="1:8" ht="11.25" customHeight="1">
      <c r="A6" s="129">
        <v>1</v>
      </c>
      <c r="B6" s="130">
        <f>'пр.хода'!K17</f>
        <v>13</v>
      </c>
      <c r="C6" s="108" t="str">
        <f>VLOOKUP(B6,'пр.взв.'!B4:H133,2,FALSE)</f>
        <v>ХЛЫБОВ Илья Евгеньевич</v>
      </c>
      <c r="D6" s="109" t="str">
        <f>VLOOKUP(B6,'пр.взв.'!B7:H70,3,FALSE)</f>
        <v>27.10.86 змс</v>
      </c>
      <c r="E6" s="113" t="str">
        <f>VLOOKUP(B6,'пр.взв.'!B7:H70,4,FALSE)</f>
        <v>УФО УФУ</v>
      </c>
      <c r="F6" s="117" t="str">
        <f>VLOOKUP(B6,'пр.взв.'!B7:H70,5,FALSE)</f>
        <v> Свердловская Екатеренбург</v>
      </c>
      <c r="G6" s="115" t="str">
        <f>VLOOKUP(B6,'пр.взв.'!B7:H70,6,FALSE)</f>
        <v>000702</v>
      </c>
      <c r="H6" s="142" t="str">
        <f>VLOOKUP(B6,'пр.взв.'!B7:H70,7,FALSE)</f>
        <v>Стенников ВГ Мельников АН</v>
      </c>
    </row>
    <row r="7" spans="1:8" ht="11.25" customHeight="1">
      <c r="A7" s="106"/>
      <c r="B7" s="95"/>
      <c r="C7" s="96"/>
      <c r="D7" s="110"/>
      <c r="E7" s="114"/>
      <c r="F7" s="118"/>
      <c r="G7" s="116"/>
      <c r="H7" s="143"/>
    </row>
    <row r="8" spans="1:8" ht="11.25" customHeight="1">
      <c r="A8" s="106">
        <v>2</v>
      </c>
      <c r="B8" s="95">
        <f>'пр.хода'!K25</f>
        <v>8</v>
      </c>
      <c r="C8" s="107" t="str">
        <f>VLOOKUP(B8,'пр.взв.'!B1:H135,2,FALSE)</f>
        <v>БОНДАРЕВ Александр Витальевич</v>
      </c>
      <c r="D8" s="98" t="str">
        <f>VLOOKUP(B8,'пр.взв.'!B9:H72,3,FALSE)</f>
        <v>27.01.90 мс</v>
      </c>
      <c r="E8" s="102" t="str">
        <f>VLOOKUP(B8,'пр.взв.'!B9:H72,4,FALSE)</f>
        <v>ПФО ЧГПУ</v>
      </c>
      <c r="F8" s="103" t="str">
        <f>VLOOKUP(B8,'пр.взв.'!B9:H72,5,FALSE)</f>
        <v>Чувашская Чебоксары</v>
      </c>
      <c r="G8" s="104">
        <f>VLOOKUP(B8,'пр.взв.'!B9:H72,6,FALSE)</f>
        <v>0</v>
      </c>
      <c r="H8" s="139" t="str">
        <f>VLOOKUP(B8,'пр.взв.'!B9:H72,7,FALSE)</f>
        <v>Пегасов СВ</v>
      </c>
    </row>
    <row r="9" spans="1:8" ht="11.25" customHeight="1">
      <c r="A9" s="106"/>
      <c r="B9" s="95"/>
      <c r="C9" s="97"/>
      <c r="D9" s="98"/>
      <c r="E9" s="102"/>
      <c r="F9" s="103"/>
      <c r="G9" s="104"/>
      <c r="H9" s="139"/>
    </row>
    <row r="10" spans="1:8" ht="11.25" customHeight="1">
      <c r="A10" s="106">
        <v>3</v>
      </c>
      <c r="B10" s="95">
        <f>'пр.хода'!O6</f>
        <v>14</v>
      </c>
      <c r="C10" s="107" t="str">
        <f>VLOOKUP(B10,'пр.взв.'!B1:H137,2,FALSE)</f>
        <v>МУДРАНОВ Аслан Заудинович</v>
      </c>
      <c r="D10" s="98" t="str">
        <f>VLOOKUP(B10,'пр.взв.'!B1:H74,3,FALSE)</f>
        <v>16.09.87 мсмк</v>
      </c>
      <c r="E10" s="102" t="str">
        <f>VLOOKUP(B10,'пр.взв.'!B1:H74,4,FALSE)</f>
        <v>ПФО КГАВМ</v>
      </c>
      <c r="F10" s="103" t="str">
        <f>VLOOKUP(B10,'пр.взв.'!B1:H74,5,FALSE)</f>
        <v>Р.Татарстан Казань</v>
      </c>
      <c r="G10" s="105" t="str">
        <f>VLOOKUP(B10,'пр.взв.'!B1:H74,6,FALSE)</f>
        <v>000516</v>
      </c>
      <c r="H10" s="139" t="str">
        <f>VLOOKUP(B10,'пр.взв.'!B1:H74,7,FALSE)</f>
        <v>Бабоян РМ Мадьяров АР</v>
      </c>
    </row>
    <row r="11" spans="1:8" ht="11.25" customHeight="1">
      <c r="A11" s="106"/>
      <c r="B11" s="95"/>
      <c r="C11" s="97"/>
      <c r="D11" s="98"/>
      <c r="E11" s="102"/>
      <c r="F11" s="103"/>
      <c r="G11" s="105"/>
      <c r="H11" s="139"/>
    </row>
    <row r="12" spans="1:8" ht="11.25" customHeight="1">
      <c r="A12" s="106">
        <v>3</v>
      </c>
      <c r="B12" s="95">
        <f>'пр.хода'!P39</f>
        <v>7</v>
      </c>
      <c r="C12" s="96" t="str">
        <f>VLOOKUP(B12,'пр.взв.'!B1:H139,2,FALSE)</f>
        <v>МГДСЯН Егор Залибегович</v>
      </c>
      <c r="D12" s="98" t="str">
        <f>VLOOKUP(B12,'пр.взв.'!B1:H76,3,FALSE)</f>
        <v>18.06.94 мс</v>
      </c>
      <c r="E12" s="102" t="str">
        <f>VLOOKUP(B12,'пр.взв.'!B1:H76,4,FALSE)</f>
        <v>ЮФО АГПА</v>
      </c>
      <c r="F12" s="103" t="str">
        <f>VLOOKUP(B12,'пр.взв.'!B1:H76,5,FALSE)</f>
        <v>Краснорский Армавир</v>
      </c>
      <c r="G12" s="104">
        <f>VLOOKUP(B12,'пр.взв.'!B1:H76,6,FALSE)</f>
        <v>0</v>
      </c>
      <c r="H12" s="139" t="str">
        <f>VLOOKUP(B12,'пр.взв.'!B1:H76,7,FALSE)</f>
        <v>Бородин ВГ</v>
      </c>
    </row>
    <row r="13" spans="1:8" ht="11.25" customHeight="1">
      <c r="A13" s="106"/>
      <c r="B13" s="95"/>
      <c r="C13" s="97"/>
      <c r="D13" s="98"/>
      <c r="E13" s="102"/>
      <c r="F13" s="103"/>
      <c r="G13" s="104"/>
      <c r="H13" s="139"/>
    </row>
    <row r="14" spans="1:8" ht="11.25" customHeight="1">
      <c r="A14" s="106">
        <v>5</v>
      </c>
      <c r="B14" s="95">
        <v>27</v>
      </c>
      <c r="C14" s="96" t="str">
        <f>VLOOKUP(B14,'пр.взв.'!B1:H141,2,FALSE)</f>
        <v>МАЦКОВ Владислав Игоревич</v>
      </c>
      <c r="D14" s="98" t="str">
        <f>VLOOKUP(B14,'пр.взв.'!B1:H78,3,FALSE)</f>
        <v>26.06.88 мсмк</v>
      </c>
      <c r="E14" s="102" t="str">
        <f>VLOOKUP(B14,'пр.взв.'!B1:H78,4,FALSE)</f>
        <v>ЦФО ЯрГУ</v>
      </c>
      <c r="F14" s="103" t="str">
        <f>VLOOKUP(B14,'пр.взв.'!B1:H78,5,FALSE)</f>
        <v>Ярославская Ярославль </v>
      </c>
      <c r="G14" s="104">
        <f>VLOOKUP(B14,'пр.взв.'!B1:H78,6,FALSE)</f>
        <v>0</v>
      </c>
      <c r="H14" s="139" t="str">
        <f>VLOOKUP(B14,'пр.взв.'!B1:H78,7,FALSE)</f>
        <v>Храпов АЛ Савин АА</v>
      </c>
    </row>
    <row r="15" spans="1:8" ht="11.25" customHeight="1">
      <c r="A15" s="106"/>
      <c r="B15" s="95"/>
      <c r="C15" s="97"/>
      <c r="D15" s="98"/>
      <c r="E15" s="102"/>
      <c r="F15" s="103"/>
      <c r="G15" s="104"/>
      <c r="H15" s="139"/>
    </row>
    <row r="16" spans="1:8" ht="11.25" customHeight="1">
      <c r="A16" s="106">
        <v>5</v>
      </c>
      <c r="B16" s="95">
        <v>2</v>
      </c>
      <c r="C16" s="96" t="str">
        <f>VLOOKUP(B16,'пр.взв.'!B1:H143,2,FALSE)</f>
        <v>КОБЗЕВ Андрей Васильевич</v>
      </c>
      <c r="D16" s="98" t="str">
        <f>VLOOKUP(B16,'пр.взв.'!B1:H80,3,FALSE)</f>
        <v>19.09.92 мс</v>
      </c>
      <c r="E16" s="102" t="str">
        <f>VLOOKUP(B16,'пр.взв.'!B1:H80,4,FALSE)</f>
        <v>МОС МГХПИ</v>
      </c>
      <c r="F16" s="103" t="str">
        <f>VLOOKUP(B16,'пр.взв.'!B1:H80,5,FALSE)</f>
        <v>Москва</v>
      </c>
      <c r="G16" s="104">
        <f>VLOOKUP(B16,'пр.взв.'!B1:H80,6,FALSE)</f>
        <v>0</v>
      </c>
      <c r="H16" s="139" t="str">
        <f>VLOOKUP(B16,'пр.взв.'!B1:H80,7,FALSE)</f>
        <v>Чернников МН</v>
      </c>
    </row>
    <row r="17" spans="1:8" ht="11.25" customHeight="1">
      <c r="A17" s="106"/>
      <c r="B17" s="95"/>
      <c r="C17" s="97"/>
      <c r="D17" s="98"/>
      <c r="E17" s="102"/>
      <c r="F17" s="103"/>
      <c r="G17" s="104"/>
      <c r="H17" s="139"/>
    </row>
    <row r="18" spans="1:8" ht="11.25" customHeight="1">
      <c r="A18" s="94" t="s">
        <v>20</v>
      </c>
      <c r="B18" s="95">
        <v>29</v>
      </c>
      <c r="C18" s="96" t="str">
        <f>VLOOKUP(B18,'пр.взв.'!B1:H145,2,FALSE)</f>
        <v>ФЕДОРОВИЧ Марати Владимирович</v>
      </c>
      <c r="D18" s="98" t="str">
        <f>VLOOKUP(B18,'пр.взв.'!B1:H82,3,FALSE)</f>
        <v>20.08.91 мс</v>
      </c>
      <c r="E18" s="102" t="str">
        <f>VLOOKUP(B18,'пр.взв.'!B1:H82,4,FALSE)</f>
        <v>ЦФО РТУ</v>
      </c>
      <c r="F18" s="103" t="str">
        <f>VLOOKUP(B18,'пр.взв.'!B1:H82,5,FALSE)</f>
        <v>Ярославская Рыбинск ПР</v>
      </c>
      <c r="G18" s="104">
        <f>VLOOKUP(B18,'пр.взв.'!B1:H82,6,FALSE)</f>
        <v>0</v>
      </c>
      <c r="H18" s="139" t="str">
        <f>VLOOKUP(B18,'пр.взв.'!B1:H82,7,FALSE)</f>
        <v>Хорёв ЮА</v>
      </c>
    </row>
    <row r="19" spans="1:8" ht="11.25" customHeight="1">
      <c r="A19" s="94"/>
      <c r="B19" s="95"/>
      <c r="C19" s="97"/>
      <c r="D19" s="98"/>
      <c r="E19" s="102"/>
      <c r="F19" s="103"/>
      <c r="G19" s="104"/>
      <c r="H19" s="139"/>
    </row>
    <row r="20" spans="1:8" ht="11.25" customHeight="1">
      <c r="A20" s="94" t="s">
        <v>20</v>
      </c>
      <c r="B20" s="95">
        <v>16</v>
      </c>
      <c r="C20" s="96" t="str">
        <f>VLOOKUP(B20,'пр.взв.'!B1:H147,2,FALSE)</f>
        <v>ДОНЦОВ Александр Александрович</v>
      </c>
      <c r="D20" s="98" t="str">
        <f>VLOOKUP(B20,'пр.взв.'!B2:H84,3,FALSE)</f>
        <v>05.04.94 мс</v>
      </c>
      <c r="E20" s="102" t="str">
        <f>VLOOKUP(B20,'пр.взв.'!B2:H84,4,FALSE)</f>
        <v>СФО КемГУ</v>
      </c>
      <c r="F20" s="103" t="str">
        <f>VLOOKUP(B20,'пр.взв.'!B2:H84,5,FALSE)</f>
        <v>Кемеровская Кемерово</v>
      </c>
      <c r="G20" s="105" t="str">
        <f>VLOOKUP(B20,'пр.взв.'!B2:H84,6,FALSE)</f>
        <v>014566</v>
      </c>
      <c r="H20" s="139" t="str">
        <f>VLOOKUP(B20,'пр.взв.'!B2:H84,7,FALSE)</f>
        <v>Баглаев Валерий Геннадьевич</v>
      </c>
    </row>
    <row r="21" spans="1:8" ht="11.25" customHeight="1">
      <c r="A21" s="94"/>
      <c r="B21" s="95"/>
      <c r="C21" s="97"/>
      <c r="D21" s="98"/>
      <c r="E21" s="102"/>
      <c r="F21" s="103"/>
      <c r="G21" s="105"/>
      <c r="H21" s="139"/>
    </row>
    <row r="22" spans="1:8" ht="11.25" customHeight="1">
      <c r="A22" s="94" t="s">
        <v>171</v>
      </c>
      <c r="B22" s="95">
        <v>9</v>
      </c>
      <c r="C22" s="96" t="str">
        <f>VLOOKUP(B22,'пр.взв.'!B2:H149,2,FALSE)</f>
        <v>ШАРАФЕЕВ Рифат Ринатович</v>
      </c>
      <c r="D22" s="98" t="str">
        <f>VLOOKUP(B22,'пр.взв.'!B2:H86,3,FALSE)</f>
        <v>24.08.90 кмс</v>
      </c>
      <c r="E22" s="102" t="str">
        <f>VLOOKUP(B22,'пр.взв.'!B2:H86,4,FALSE)</f>
        <v>ПФО ПГАФКСиТ</v>
      </c>
      <c r="F22" s="103" t="str">
        <f>VLOOKUP(B22,'пр.взв.'!B2:H86,5,FALSE)</f>
        <v>Р.Татарстан Казань </v>
      </c>
      <c r="G22" s="104">
        <f>VLOOKUP(B22,'пр.взв.'!B2:H86,6,FALSE)</f>
        <v>0</v>
      </c>
      <c r="H22" s="139" t="str">
        <f>VLOOKUP(B22,'пр.взв.'!B2:H86,7,FALSE)</f>
        <v>Бурганов РФ Ахатов АМ</v>
      </c>
    </row>
    <row r="23" spans="1:8" ht="11.25" customHeight="1">
      <c r="A23" s="94"/>
      <c r="B23" s="95"/>
      <c r="C23" s="97"/>
      <c r="D23" s="98"/>
      <c r="E23" s="102"/>
      <c r="F23" s="103"/>
      <c r="G23" s="104"/>
      <c r="H23" s="139"/>
    </row>
    <row r="24" spans="1:8" ht="11.25" customHeight="1">
      <c r="A24" s="94" t="s">
        <v>171</v>
      </c>
      <c r="B24" s="95">
        <v>15</v>
      </c>
      <c r="C24" s="96" t="str">
        <f>VLOOKUP(B24,'пр.взв.'!B2:H151,2,FALSE)</f>
        <v>ПАРИНОВ ИванАлексеевич</v>
      </c>
      <c r="D24" s="98" t="str">
        <f>VLOOKUP(B24,'пр.взв.'!B2:H88,3,FALSE)</f>
        <v>11.05.90, мс</v>
      </c>
      <c r="E24" s="102" t="str">
        <f>VLOOKUP(B24,'пр.взв.'!B2:H88,4,FALSE)</f>
        <v>СФО СибГУФК</v>
      </c>
      <c r="F24" s="103" t="str">
        <f>VLOOKUP(B24,'пр.взв.'!B2:H88,5,FALSE)</f>
        <v>Омская Омск </v>
      </c>
      <c r="G24" s="105" t="str">
        <f>VLOOKUP(B24,'пр.взв.'!B2:H88,6,FALSE)</f>
        <v>011011</v>
      </c>
      <c r="H24" s="139" t="str">
        <f>VLOOKUP(B24,'пр.взв.'!B2:H88,7,FALSE)</f>
        <v>Горбунов А.В. Бобровский В.А.</v>
      </c>
    </row>
    <row r="25" spans="1:8" ht="11.25" customHeight="1">
      <c r="A25" s="94"/>
      <c r="B25" s="95"/>
      <c r="C25" s="97"/>
      <c r="D25" s="98"/>
      <c r="E25" s="102"/>
      <c r="F25" s="103"/>
      <c r="G25" s="105"/>
      <c r="H25" s="139"/>
    </row>
    <row r="26" spans="1:8" ht="11.25" customHeight="1">
      <c r="A26" s="94" t="s">
        <v>171</v>
      </c>
      <c r="B26" s="95">
        <v>6</v>
      </c>
      <c r="C26" s="96" t="str">
        <f>VLOOKUP(B26,'пр.взв.'!B2:H153,2,FALSE)</f>
        <v>САПОЖКОВ Александр Иванович</v>
      </c>
      <c r="D26" s="98" t="str">
        <f>VLOOKUP(B26,'пр.взв.'!B2:H90,3,FALSE)</f>
        <v>28.06.91 мс</v>
      </c>
      <c r="E26" s="102" t="str">
        <f>VLOOKUP(B26,'пр.взв.'!B2:H90,4,FALSE)</f>
        <v>ПФО НГПУ им. КозьмиМинина</v>
      </c>
      <c r="F26" s="103" t="str">
        <f>VLOOKUP(B26,'пр.взв.'!B2:H90,5,FALSE)</f>
        <v>Нижегородская Н-Новгород</v>
      </c>
      <c r="G26" s="104">
        <f>VLOOKUP(B26,'пр.взв.'!B2:H90,6,FALSE)</f>
        <v>0</v>
      </c>
      <c r="H26" s="139" t="str">
        <f>VLOOKUP(B26,'пр.взв.'!B2:H90,7,FALSE)</f>
        <v>Кидрачёв МН</v>
      </c>
    </row>
    <row r="27" spans="1:8" ht="11.25" customHeight="1">
      <c r="A27" s="94"/>
      <c r="B27" s="95"/>
      <c r="C27" s="97"/>
      <c r="D27" s="98"/>
      <c r="E27" s="102"/>
      <c r="F27" s="103"/>
      <c r="G27" s="104"/>
      <c r="H27" s="139"/>
    </row>
    <row r="28" spans="1:8" ht="11.25" customHeight="1">
      <c r="A28" s="94" t="s">
        <v>171</v>
      </c>
      <c r="B28" s="95">
        <v>28</v>
      </c>
      <c r="C28" s="96" t="str">
        <f>VLOOKUP(B28,'пр.взв.'!B2:H155,2,FALSE)</f>
        <v>МЕРЕТУКОВ Рустам Хусейнович</v>
      </c>
      <c r="D28" s="98" t="str">
        <f>VLOOKUP(B28,'пр.взв.'!B2:H92,3,FALSE)</f>
        <v>27.07.95 кмс</v>
      </c>
      <c r="E28" s="102" t="str">
        <f>VLOOKUP(B28,'пр.взв.'!B2:H92,4,FALSE)</f>
        <v>ЮФО АГУ РА</v>
      </c>
      <c r="F28" s="103" t="str">
        <f>VLOOKUP(B28,'пр.взв.'!B2:H92,5,FALSE)</f>
        <v>Адыгея Майков</v>
      </c>
      <c r="G28" s="104">
        <f>VLOOKUP(B28,'пр.взв.'!B2:H92,6,FALSE)</f>
        <v>0</v>
      </c>
      <c r="H28" s="139" t="str">
        <f>VLOOKUP(B28,'пр.взв.'!B2:H92,7,FALSE)</f>
        <v>Меретукова Ш, Меретуков С</v>
      </c>
    </row>
    <row r="29" spans="1:8" ht="11.25" customHeight="1">
      <c r="A29" s="94"/>
      <c r="B29" s="95"/>
      <c r="C29" s="97"/>
      <c r="D29" s="98"/>
      <c r="E29" s="102"/>
      <c r="F29" s="103"/>
      <c r="G29" s="104"/>
      <c r="H29" s="139"/>
    </row>
    <row r="30" spans="1:8" ht="11.25" customHeight="1">
      <c r="A30" s="94" t="s">
        <v>172</v>
      </c>
      <c r="B30" s="95">
        <v>21</v>
      </c>
      <c r="C30" s="96" t="str">
        <f>VLOOKUP(B30,'пр.взв.'!B2:H157,2,FALSE)</f>
        <v>КУЛЬМЯЕВ Николай Васильевич</v>
      </c>
      <c r="D30" s="98" t="str">
        <f>VLOOKUP(B30,'пр.взв.'!B3:H94,3,FALSE)</f>
        <v>29.05.86 мс</v>
      </c>
      <c r="E30" s="102" t="str">
        <f>VLOOKUP(B30,'пр.взв.'!B3:H94,4,FALSE)</f>
        <v>ПФО НГПУ им. КозьмиМинина</v>
      </c>
      <c r="F30" s="103" t="str">
        <f>VLOOKUP(B30,'пр.взв.'!B3:H94,5,FALSE)</f>
        <v> Нижегородская Н. Новгород</v>
      </c>
      <c r="G30" s="105" t="str">
        <f>VLOOKUP(B30,'пр.взв.'!B3:H94,6,FALSE)</f>
        <v>000306</v>
      </c>
      <c r="H30" s="139" t="str">
        <f>VLOOKUP(B30,'пр.взв.'!B3:H94,7,FALSE)</f>
        <v>Гордеев МА Егрушов ВИ</v>
      </c>
    </row>
    <row r="31" spans="1:8" ht="11.25" customHeight="1">
      <c r="A31" s="94"/>
      <c r="B31" s="95"/>
      <c r="C31" s="97"/>
      <c r="D31" s="98"/>
      <c r="E31" s="102"/>
      <c r="F31" s="103"/>
      <c r="G31" s="105"/>
      <c r="H31" s="139"/>
    </row>
    <row r="32" spans="1:8" ht="11.25" customHeight="1">
      <c r="A32" s="94" t="s">
        <v>172</v>
      </c>
      <c r="B32" s="95">
        <v>23</v>
      </c>
      <c r="C32" s="96" t="str">
        <f>VLOOKUP(B32,'пр.взв.'!B3:H159,2,FALSE)</f>
        <v>ЦЫПЛЁНКОВ Анатолий Игоревич</v>
      </c>
      <c r="D32" s="98" t="str">
        <f>VLOOKUP(B32,'пр.взв.'!B3:H96,3,FALSE)</f>
        <v>03.12.93 кмс</v>
      </c>
      <c r="E32" s="102" t="str">
        <f>VLOOKUP(B32,'пр.взв.'!B3:H96,4,FALSE)</f>
        <v>ЦФО ВЮИФСИНР</v>
      </c>
      <c r="F32" s="103" t="str">
        <f>VLOOKUP(B32,'пр.взв.'!B3:H96,5,FALSE)</f>
        <v>Владимирская, Владимир</v>
      </c>
      <c r="G32" s="104">
        <f>VLOOKUP(B32,'пр.взв.'!B3:H96,6,FALSE)</f>
        <v>0</v>
      </c>
      <c r="H32" s="139" t="str">
        <f>VLOOKUP(B32,'пр.взв.'!B3:H96,7,FALSE)</f>
        <v>Савельев АВ Анисимов АВ</v>
      </c>
    </row>
    <row r="33" spans="1:8" ht="11.25" customHeight="1">
      <c r="A33" s="94"/>
      <c r="B33" s="95"/>
      <c r="C33" s="97"/>
      <c r="D33" s="98"/>
      <c r="E33" s="102"/>
      <c r="F33" s="103"/>
      <c r="G33" s="104"/>
      <c r="H33" s="139"/>
    </row>
    <row r="34" spans="1:8" ht="11.25" customHeight="1">
      <c r="A34" s="94" t="s">
        <v>172</v>
      </c>
      <c r="B34" s="95">
        <v>30</v>
      </c>
      <c r="C34" s="96" t="str">
        <f>VLOOKUP(B34,'пр.взв.'!B3:H161,2,FALSE)</f>
        <v>РАДЖАБОВ Курбан Раджабович</v>
      </c>
      <c r="D34" s="98" t="str">
        <f>VLOOKUP(B34,'пр.взв.'!B3:H98,3,FALSE)</f>
        <v>14.07.91 мс</v>
      </c>
      <c r="E34" s="102" t="str">
        <f>VLOOKUP(B34,'пр.взв.'!B3:H98,4,FALSE)</f>
        <v>СЗФО ВГАФКиС</v>
      </c>
      <c r="F34" s="103" t="str">
        <f>VLOOKUP(B34,'пр.взв.'!B3:H98,5,FALSE)</f>
        <v>Псковская  В.Луки</v>
      </c>
      <c r="G34" s="104">
        <f>VLOOKUP(B34,'пр.взв.'!B3:H98,6,FALSE)</f>
        <v>0</v>
      </c>
      <c r="H34" s="139" t="str">
        <f>VLOOKUP(B34,'пр.взв.'!B3:H98,7,FALSE)</f>
        <v>Сариев ФК Романов ВВ</v>
      </c>
    </row>
    <row r="35" spans="1:8" ht="11.25" customHeight="1">
      <c r="A35" s="94"/>
      <c r="B35" s="95"/>
      <c r="C35" s="97"/>
      <c r="D35" s="98"/>
      <c r="E35" s="102"/>
      <c r="F35" s="103"/>
      <c r="G35" s="104"/>
      <c r="H35" s="139"/>
    </row>
    <row r="36" spans="1:8" ht="11.25" customHeight="1">
      <c r="A36" s="94" t="s">
        <v>172</v>
      </c>
      <c r="B36" s="95">
        <v>24</v>
      </c>
      <c r="C36" s="96" t="str">
        <f>VLOOKUP(B36,'пр.взв.'!B3:H163,2,FALSE)</f>
        <v>СЕЛЕЗНЕВ Егор Игоревич </v>
      </c>
      <c r="D36" s="98" t="str">
        <f>VLOOKUP(B36,'пр.взв.'!B3:H100,3,FALSE)</f>
        <v>29.04.93 мс</v>
      </c>
      <c r="E36" s="102" t="str">
        <f>VLOOKUP(B36,'пр.взв.'!B5:H100,4,FALSE)</f>
        <v>ДВФО ТГУ</v>
      </c>
      <c r="F36" s="103" t="str">
        <f>VLOOKUP(B36,'пр.взв.'!B3:H100,5,FALSE)</f>
        <v>Хабаровский Хабаровск </v>
      </c>
      <c r="G36" s="104">
        <f>VLOOKUP(B36,'пр.взв.'!B3:H100,6,FALSE)</f>
        <v>0</v>
      </c>
      <c r="H36" s="139" t="str">
        <f>VLOOKUP(B36,'пр.взв.'!B3:H100,7,FALSE)</f>
        <v>Довгаль АВ</v>
      </c>
    </row>
    <row r="37" spans="1:8" ht="11.25" customHeight="1">
      <c r="A37" s="94"/>
      <c r="B37" s="95"/>
      <c r="C37" s="97"/>
      <c r="D37" s="98"/>
      <c r="E37" s="102"/>
      <c r="F37" s="103"/>
      <c r="G37" s="104"/>
      <c r="H37" s="139"/>
    </row>
    <row r="38" spans="1:8" ht="11.25" customHeight="1">
      <c r="A38" s="94" t="s">
        <v>173</v>
      </c>
      <c r="B38" s="95">
        <v>17</v>
      </c>
      <c r="C38" s="96" t="str">
        <f>VLOOKUP(B38,'пр.взв.'!B3:H165,2,FALSE)</f>
        <v>АНУЕВ Павел Петрович</v>
      </c>
      <c r="D38" s="98" t="str">
        <f>VLOOKUP(B38,'пр.взв.'!B3:H102,3,FALSE)</f>
        <v>09.03.93 кмс</v>
      </c>
      <c r="E38" s="102" t="str">
        <f>VLOOKUP(B38,'пр.взв.'!B3:H102,4,FALSE)</f>
        <v>СФО БГСХА</v>
      </c>
      <c r="F38" s="103" t="str">
        <f>VLOOKUP(B38,'пр.взв.'!B3:H102,5,FALSE)</f>
        <v>Бурятия </v>
      </c>
      <c r="G38" s="104">
        <f>VLOOKUP(B38,'пр.взв.'!B3:H102,6,FALSE)</f>
        <v>0</v>
      </c>
      <c r="H38" s="139" t="str">
        <f>VLOOKUP(B38,'пр.взв.'!B3:H102,7,FALSE)</f>
        <v>Санжиев ТШ</v>
      </c>
    </row>
    <row r="39" spans="1:8" ht="11.25" customHeight="1">
      <c r="A39" s="94"/>
      <c r="B39" s="95"/>
      <c r="C39" s="97"/>
      <c r="D39" s="98"/>
      <c r="E39" s="102"/>
      <c r="F39" s="103"/>
      <c r="G39" s="104"/>
      <c r="H39" s="139"/>
    </row>
    <row r="40" spans="1:8" ht="11.25" customHeight="1">
      <c r="A40" s="94" t="s">
        <v>173</v>
      </c>
      <c r="B40" s="95">
        <v>19</v>
      </c>
      <c r="C40" s="96" t="str">
        <f>VLOOKUP(B40,'пр.взв.'!B3:H167,2,FALSE)</f>
        <v>ХОЛТОБИН Руслан Андреевич</v>
      </c>
      <c r="D40" s="98" t="str">
        <f>VLOOKUP(B40,'пр.взв.'!B4:H104,3,FALSE)</f>
        <v>21.01.92 кмс</v>
      </c>
      <c r="E40" s="102" t="str">
        <f>VLOOKUP(B40,'пр.взв.'!B4:H104,4,FALSE)</f>
        <v>ЦФО АПиУФСИНР</v>
      </c>
      <c r="F40" s="103" t="str">
        <f>VLOOKUP(B40,'пр.взв.'!B4:H104,5,FALSE)</f>
        <v>Рязанская Рязань </v>
      </c>
      <c r="G40" s="105" t="str">
        <f>VLOOKUP(B40,'пр.взв.'!B4:H104,6,FALSE)</f>
        <v>002732</v>
      </c>
      <c r="H40" s="139" t="str">
        <f>VLOOKUP(B40,'пр.взв.'!B4:H104,7,FALSE)</f>
        <v>Фофонов КН, Серёгин СМ</v>
      </c>
    </row>
    <row r="41" spans="1:8" ht="11.25" customHeight="1">
      <c r="A41" s="94"/>
      <c r="B41" s="95"/>
      <c r="C41" s="97"/>
      <c r="D41" s="98"/>
      <c r="E41" s="102"/>
      <c r="F41" s="103"/>
      <c r="G41" s="105"/>
      <c r="H41" s="139"/>
    </row>
    <row r="42" spans="1:8" ht="11.25" customHeight="1">
      <c r="A42" s="94" t="s">
        <v>173</v>
      </c>
      <c r="B42" s="95">
        <v>10</v>
      </c>
      <c r="C42" s="96" t="str">
        <f>VLOOKUP(B42,'пр.взв.'!B4:H169,2,FALSE)</f>
        <v>ТЕМИЕВ Магомед Рамзанович</v>
      </c>
      <c r="D42" s="98" t="str">
        <f>VLOOKUP(B42,'пр.взв.'!B6:H106,3,FALSE)</f>
        <v>29.08.93 кмс</v>
      </c>
      <c r="E42" s="102" t="str">
        <f>VLOOKUP(B42,'пр.взв.'!B4:H106,4,FALSE)</f>
        <v>ЮФО ГМУ</v>
      </c>
      <c r="F42" s="103" t="str">
        <f>VLOOKUP(B42,'пр.взв.'!B4:H106,5,FALSE)</f>
        <v>Краснодарский Новороссийск </v>
      </c>
      <c r="G42" s="104">
        <f>VLOOKUP(B42,'пр.взв.'!B4:H106,6,FALSE)</f>
        <v>0</v>
      </c>
      <c r="H42" s="139" t="str">
        <f>VLOOKUP(B42,'пр.взв.'!B4:H106,7,FALSE)</f>
        <v>Гарькуша АВ, Дученко ВФ</v>
      </c>
    </row>
    <row r="43" spans="1:8" ht="11.25" customHeight="1">
      <c r="A43" s="94"/>
      <c r="B43" s="95"/>
      <c r="C43" s="97"/>
      <c r="D43" s="98"/>
      <c r="E43" s="102"/>
      <c r="F43" s="103"/>
      <c r="G43" s="104"/>
      <c r="H43" s="139"/>
    </row>
    <row r="44" spans="1:8" ht="11.25" customHeight="1">
      <c r="A44" s="94" t="s">
        <v>173</v>
      </c>
      <c r="B44" s="95">
        <v>20</v>
      </c>
      <c r="C44" s="96" t="str">
        <f>VLOOKUP(B44,'пр.взв.'!B4:H171,2,FALSE)</f>
        <v>КАРАБАДЖАКЯН Саркис Русланович</v>
      </c>
      <c r="D44" s="98" t="str">
        <f>VLOOKUP(B44,'пр.взв.'!B4:H108,3,FALSE)</f>
        <v>29.12.93 кмс</v>
      </c>
      <c r="E44" s="102" t="str">
        <f>VLOOKUP(B44,'пр.взв.'!B4:H108,4,FALSE)</f>
        <v>ЮФО АГПА</v>
      </c>
      <c r="F44" s="103" t="str">
        <f>VLOOKUP(B44,'пр.взв.'!B4:H108,5,FALSE)</f>
        <v>Краснорский Армавир</v>
      </c>
      <c r="G44" s="104">
        <f>VLOOKUP(B44,'пр.взв.'!B4:H108,6,FALSE)</f>
        <v>0</v>
      </c>
      <c r="H44" s="139" t="str">
        <f>VLOOKUP(B44,'пр.взв.'!B4:H108,7,FALSE)</f>
        <v>Погосян ВГ</v>
      </c>
    </row>
    <row r="45" spans="1:8" ht="11.25" customHeight="1">
      <c r="A45" s="94"/>
      <c r="B45" s="95"/>
      <c r="C45" s="97"/>
      <c r="D45" s="98"/>
      <c r="E45" s="102"/>
      <c r="F45" s="103"/>
      <c r="G45" s="104"/>
      <c r="H45" s="139"/>
    </row>
    <row r="46" spans="1:8" ht="11.25" customHeight="1">
      <c r="A46" s="94" t="s">
        <v>174</v>
      </c>
      <c r="B46" s="95">
        <v>1</v>
      </c>
      <c r="C46" s="96" t="str">
        <f>VLOOKUP(B46,'пр.взв.'!B4:H173,2,FALSE)</f>
        <v>ГУЛЯН Армен Гарегиногвич</v>
      </c>
      <c r="D46" s="98" t="str">
        <f>VLOOKUP(B46,'пр.взв.'!B4:H110,3,FALSE)</f>
        <v>06.10.90 мс</v>
      </c>
      <c r="E46" s="102" t="str">
        <f>VLOOKUP(B46,'пр.взв.'!B4:H110,4,FALSE)</f>
        <v>СЗФО ВГАФКиС</v>
      </c>
      <c r="F46" s="103" t="str">
        <f>VLOOKUP(B46,'пр.взв.'!B4:H110,5,FALSE)</f>
        <v>Псковская Великие Луки</v>
      </c>
      <c r="G46" s="104">
        <f>VLOOKUP(B46,'пр.взв.'!B4:H110,6,FALSE)</f>
        <v>0</v>
      </c>
      <c r="H46" s="139" t="str">
        <f>VLOOKUP(B46,'пр.взв.'!B4:H110,7,FALSE)</f>
        <v>Образцов АН, Васильков ИЕ</v>
      </c>
    </row>
    <row r="47" spans="1:8" ht="11.25" customHeight="1">
      <c r="A47" s="94"/>
      <c r="B47" s="95"/>
      <c r="C47" s="97"/>
      <c r="D47" s="98"/>
      <c r="E47" s="102"/>
      <c r="F47" s="103"/>
      <c r="G47" s="104"/>
      <c r="H47" s="139"/>
    </row>
    <row r="48" spans="1:8" ht="11.25" customHeight="1">
      <c r="A48" s="94" t="s">
        <v>174</v>
      </c>
      <c r="B48" s="95">
        <v>25</v>
      </c>
      <c r="C48" s="96" t="str">
        <f>VLOOKUP(B48,'пр.взв.'!B4:H175,2,FALSE)</f>
        <v>СОЛОДКИЙ Игорь Олегович</v>
      </c>
      <c r="D48" s="98" t="str">
        <f>VLOOKUP(B48,'пр.взв.'!B4:H112,3,FALSE)</f>
        <v>23.05.93 кмс</v>
      </c>
      <c r="E48" s="102" t="str">
        <f>VLOOKUP(B48,'пр.взв.'!B4:H112,4,FALSE)</f>
        <v>ЮФО ГМУ</v>
      </c>
      <c r="F48" s="103" t="str">
        <f>VLOOKUP(B48,'пр.взв.'!B4:H112,5,FALSE)</f>
        <v>Краснодарский Новороссийск </v>
      </c>
      <c r="G48" s="104">
        <f>VLOOKUP(B48,'пр.взв.'!B4:H112,6,FALSE)</f>
        <v>0</v>
      </c>
      <c r="H48" s="139" t="str">
        <f>VLOOKUP(B48,'пр.взв.'!B4:H112,7,FALSE)</f>
        <v>Солодкий ОВ</v>
      </c>
    </row>
    <row r="49" spans="1:8" ht="11.25" customHeight="1">
      <c r="A49" s="94"/>
      <c r="B49" s="95"/>
      <c r="C49" s="97"/>
      <c r="D49" s="98"/>
      <c r="E49" s="102"/>
      <c r="F49" s="103"/>
      <c r="G49" s="104"/>
      <c r="H49" s="139"/>
    </row>
    <row r="50" spans="1:8" ht="11.25" customHeight="1">
      <c r="A50" s="94" t="s">
        <v>174</v>
      </c>
      <c r="B50" s="95">
        <v>5</v>
      </c>
      <c r="C50" s="96" t="str">
        <f>VLOOKUP(B50,'пр.взв.'!B4:H177,2,FALSE)</f>
        <v>КИБИШЕВ Залим Арсенович</v>
      </c>
      <c r="D50" s="98" t="str">
        <f>VLOOKUP(B50,'пр.взв.'!B5:H114,3,FALSE)</f>
        <v>19.06.94 кмс</v>
      </c>
      <c r="E50" s="102" t="str">
        <f>VLOOKUP(B50,'пр.взв.'!B5:H114,4,FALSE)</f>
        <v>ЮФО АГУ РА</v>
      </c>
      <c r="F50" s="103" t="str">
        <f>VLOOKUP(B50,'пр.взв.'!B5:H114,5,FALSE)</f>
        <v>Адыгея Майков</v>
      </c>
      <c r="G50" s="104">
        <f>VLOOKUP(B50,'пр.взв.'!B5:H114,6,FALSE)</f>
        <v>0</v>
      </c>
      <c r="H50" s="139" t="str">
        <f>VLOOKUP(B50,'пр.взв.'!B5:H114,7,FALSE)</f>
        <v>Хапай Х, Кушхаумов З</v>
      </c>
    </row>
    <row r="51" spans="1:8" ht="11.25" customHeight="1">
      <c r="A51" s="94"/>
      <c r="B51" s="95"/>
      <c r="C51" s="97"/>
      <c r="D51" s="98"/>
      <c r="E51" s="102"/>
      <c r="F51" s="103"/>
      <c r="G51" s="104"/>
      <c r="H51" s="139"/>
    </row>
    <row r="52" spans="1:8" ht="11.25" customHeight="1">
      <c r="A52" s="94" t="s">
        <v>174</v>
      </c>
      <c r="B52" s="95">
        <v>3</v>
      </c>
      <c r="C52" s="96" t="str">
        <f>VLOOKUP(B52,'пр.взв.'!B5:H179,2,FALSE)</f>
        <v>ВОРОНИН Александр Дмитриевич</v>
      </c>
      <c r="D52" s="98" t="str">
        <f>VLOOKUP(B52,'пр.взв.'!B5:H116,3,FALSE)</f>
        <v>23.02.94 кмс</v>
      </c>
      <c r="E52" s="102" t="str">
        <f>VLOOKUP(B52,'пр.взв.'!B5:H116,4,FALSE)</f>
        <v>ПФО ПГСГА</v>
      </c>
      <c r="F52" s="103" t="str">
        <f>VLOOKUP(B52,'пр.взв.'!B5:H116,5,FALSE)</f>
        <v>Самарская Самара</v>
      </c>
      <c r="G52" s="104">
        <f>VLOOKUP(B52,'пр.взв.'!B5:H116,6,FALSE)</f>
        <v>0</v>
      </c>
      <c r="H52" s="139" t="str">
        <f>VLOOKUP(B52,'пр.взв.'!B5:H116,7,FALSE)</f>
        <v>Пехтюнев ВИ</v>
      </c>
    </row>
    <row r="53" spans="1:8" ht="11.25" customHeight="1">
      <c r="A53" s="94"/>
      <c r="B53" s="95"/>
      <c r="C53" s="97"/>
      <c r="D53" s="98"/>
      <c r="E53" s="102"/>
      <c r="F53" s="103"/>
      <c r="G53" s="104"/>
      <c r="H53" s="139"/>
    </row>
    <row r="54" spans="1:8" ht="11.25" customHeight="1">
      <c r="A54" s="94" t="s">
        <v>174</v>
      </c>
      <c r="B54" s="95">
        <v>11</v>
      </c>
      <c r="C54" s="96" t="str">
        <f>VLOOKUP(B54,'пр.взв.'!B5:H181,2,FALSE)</f>
        <v>КУРБАНОВ Магомед Нарманович</v>
      </c>
      <c r="D54" s="98" t="str">
        <f>VLOOKUP(B54,'пр.взв.'!B5:H118,3,FALSE)</f>
        <v>22.09.94 кмс</v>
      </c>
      <c r="E54" s="102" t="str">
        <f>VLOOKUP(B54,'пр.взв.'!B5:H118,4,FALSE)</f>
        <v>ЦФО ИИГПС МЧС Р</v>
      </c>
      <c r="F54" s="103" t="str">
        <f>VLOOKUP(B54,'пр.взв.'!B5:H118,5,FALSE)</f>
        <v>Ивановская Иваново</v>
      </c>
      <c r="G54" s="104">
        <f>VLOOKUP(B54,'пр.взв.'!B5:H118,6,FALSE)</f>
        <v>0</v>
      </c>
      <c r="H54" s="139" t="str">
        <f>VLOOKUP(B54,'пр.взв.'!B5:H118,7,FALSE)</f>
        <v>Захаров ДЮ</v>
      </c>
    </row>
    <row r="55" spans="1:8" ht="11.25" customHeight="1">
      <c r="A55" s="94"/>
      <c r="B55" s="95"/>
      <c r="C55" s="97"/>
      <c r="D55" s="98"/>
      <c r="E55" s="102"/>
      <c r="F55" s="103"/>
      <c r="G55" s="104"/>
      <c r="H55" s="139"/>
    </row>
    <row r="56" spans="1:8" ht="11.25" customHeight="1">
      <c r="A56" s="94" t="s">
        <v>174</v>
      </c>
      <c r="B56" s="95">
        <v>18</v>
      </c>
      <c r="C56" s="96" t="str">
        <f>VLOOKUP(B56,'пр.взв.'!B5:H183,2,FALSE)</f>
        <v>МОСКВИН Александр Анатольевич</v>
      </c>
      <c r="D56" s="98" t="str">
        <f>VLOOKUP(B56,'пр.взв.'!B5:H120,3,FALSE)</f>
        <v>03.10.86, мс</v>
      </c>
      <c r="E56" s="102" t="str">
        <f>VLOOKUP(B56,'пр.взв.'!B5:H120,4,FALSE)</f>
        <v>ЦФО РГУ</v>
      </c>
      <c r="F56" s="103" t="str">
        <f>VLOOKUP(B56,'пр.взв.'!B5:H120,5,FALSE)</f>
        <v>Рязанская Рязань </v>
      </c>
      <c r="G56" s="104">
        <f>VLOOKUP(B56,'пр.взв.'!B5:H120,6,FALSE)</f>
        <v>0</v>
      </c>
      <c r="H56" s="139" t="str">
        <f>VLOOKUP(B56,'пр.взв.'!B5:H120,7,FALSE)</f>
        <v>Мальцев СА</v>
      </c>
    </row>
    <row r="57" spans="1:8" ht="11.25" customHeight="1">
      <c r="A57" s="94"/>
      <c r="B57" s="95"/>
      <c r="C57" s="97"/>
      <c r="D57" s="98"/>
      <c r="E57" s="102"/>
      <c r="F57" s="103"/>
      <c r="G57" s="104"/>
      <c r="H57" s="139"/>
    </row>
    <row r="58" spans="1:8" ht="11.25" customHeight="1">
      <c r="A58" s="94" t="s">
        <v>174</v>
      </c>
      <c r="B58" s="95">
        <v>26</v>
      </c>
      <c r="C58" s="96" t="str">
        <f>VLOOKUP(B58,'пр.взв.'!B5:H185,2,FALSE)</f>
        <v>САИДРАХОМОВ Мустафо Махмадрасулович</v>
      </c>
      <c r="D58" s="98" t="str">
        <f>VLOOKUP(B58,'пр.взв.'!B7:H122,3,FALSE)</f>
        <v>01.01.90 мс</v>
      </c>
      <c r="E58" s="102" t="str">
        <f>VLOOKUP(B58,'пр.взв.'!B5:H122,4,FALSE)</f>
        <v>ЮФО АГУ РА</v>
      </c>
      <c r="F58" s="103" t="str">
        <f>VLOOKUP(B58,'пр.взв.'!B5:H122,5,FALSE)</f>
        <v>Адыгея Майков</v>
      </c>
      <c r="G58" s="105" t="str">
        <f>VLOOKUP(B58,'пр.взв.'!B5:H122,6,FALSE)</f>
        <v>001607</v>
      </c>
      <c r="H58" s="139" t="str">
        <f>VLOOKUP(B58,'пр.взв.'!B5:H122,7,FALSE)</f>
        <v>Хапай Х, Хапай А</v>
      </c>
    </row>
    <row r="59" spans="1:8" ht="11.25" customHeight="1">
      <c r="A59" s="94"/>
      <c r="B59" s="95"/>
      <c r="C59" s="97"/>
      <c r="D59" s="98"/>
      <c r="E59" s="102"/>
      <c r="F59" s="103"/>
      <c r="G59" s="105"/>
      <c r="H59" s="139"/>
    </row>
    <row r="60" spans="1:8" ht="11.25" customHeight="1">
      <c r="A60" s="94" t="s">
        <v>174</v>
      </c>
      <c r="B60" s="95">
        <v>22</v>
      </c>
      <c r="C60" s="96" t="str">
        <f>VLOOKUP(B60,'пр.взв.'!B5:H187,2,FALSE)</f>
        <v>САРКИСЯН Эдмонд Мишаевич</v>
      </c>
      <c r="D60" s="98" t="str">
        <f>VLOOKUP(B60,'пр.взв.'!B1:H124,3,FALSE)</f>
        <v>14.12.94 кмс</v>
      </c>
      <c r="E60" s="102" t="str">
        <f>VLOOKUP(B60,'пр.взв.'!B6:H124,4,FALSE)</f>
        <v>ЦФО ИГХТУ</v>
      </c>
      <c r="F60" s="103" t="str">
        <f>VLOOKUP(B60,'пр.взв.'!B6:H124,5,FALSE)</f>
        <v>Ивановская Иваново</v>
      </c>
      <c r="G60" s="104">
        <f>VLOOKUP(B60,'пр.взв.'!B6:H124,6,FALSE)</f>
        <v>0</v>
      </c>
      <c r="H60" s="139" t="str">
        <f>VLOOKUP(B60,'пр.взв.'!B6:H124,7,FALSE)</f>
        <v>Володин АН, Хорев СА</v>
      </c>
    </row>
    <row r="61" spans="1:8" ht="11.25" customHeight="1">
      <c r="A61" s="94"/>
      <c r="B61" s="95"/>
      <c r="C61" s="97"/>
      <c r="D61" s="98"/>
      <c r="E61" s="102"/>
      <c r="F61" s="103"/>
      <c r="G61" s="104"/>
      <c r="H61" s="139"/>
    </row>
    <row r="62" spans="1:8" ht="11.25" customHeight="1">
      <c r="A62" s="94" t="s">
        <v>174</v>
      </c>
      <c r="B62" s="95">
        <v>4</v>
      </c>
      <c r="C62" s="96" t="str">
        <f>VLOOKUP(B62,'пр.взв.'!B6:H189,2,FALSE)</f>
        <v>ШАРАПАНОВ Евгений Сергеевич</v>
      </c>
      <c r="D62" s="98" t="str">
        <f>VLOOKUP(B62,'пр.взв.'!B6:H126,3,FALSE)</f>
        <v>21.03.92 мс</v>
      </c>
      <c r="E62" s="102" t="str">
        <f>VLOOKUP(B62,'пр.взв.'!B6:H126,4,FALSE)</f>
        <v>ЦФО ИГЭУ</v>
      </c>
      <c r="F62" s="103" t="str">
        <f>VLOOKUP(B62,'пр.взв.'!B6:H126,5,FALSE)</f>
        <v>Ивановская Иваново</v>
      </c>
      <c r="G62" s="104">
        <f>VLOOKUP(B62,'пр.взв.'!B6:H126,6,FALSE)</f>
        <v>0</v>
      </c>
      <c r="H62" s="139" t="str">
        <f>VLOOKUP(B62,'пр.взв.'!B6:H126,7,FALSE)</f>
        <v>Новиков ВВ</v>
      </c>
    </row>
    <row r="63" spans="1:8" ht="11.25" customHeight="1">
      <c r="A63" s="94"/>
      <c r="B63" s="95"/>
      <c r="C63" s="97"/>
      <c r="D63" s="98"/>
      <c r="E63" s="102"/>
      <c r="F63" s="103"/>
      <c r="G63" s="104"/>
      <c r="H63" s="139"/>
    </row>
    <row r="64" spans="1:8" ht="11.25" customHeight="1">
      <c r="A64" s="94" t="s">
        <v>174</v>
      </c>
      <c r="B64" s="95">
        <v>12</v>
      </c>
      <c r="C64" s="96" t="str">
        <f>VLOOKUP(B64,'пр.взв.'!B6:H191,2,FALSE)</f>
        <v>ДУГИЕВ Микаил Хасанович</v>
      </c>
      <c r="D64" s="98" t="str">
        <f>VLOOKUP(B64,'пр.взв.'!B6:H128,3,FALSE)</f>
        <v>30.06.93 кмс</v>
      </c>
      <c r="E64" s="102" t="str">
        <f>VLOOKUP(B64,'пр.взв.'!B6:H128,4,FALSE)</f>
        <v>ЦФО ЯрГУ</v>
      </c>
      <c r="F64" s="103" t="str">
        <f>VLOOKUP(B64,'пр.взв.'!B6:H128,5,FALSE)</f>
        <v>Ярославская Ярославль </v>
      </c>
      <c r="G64" s="104">
        <f>VLOOKUP(B64,'пр.взв.'!B6:H128,6,FALSE)</f>
        <v>0</v>
      </c>
      <c r="H64" s="139" t="str">
        <f>VLOOKUP(B64,'пр.взв.'!B6:H128,7,FALSE)</f>
        <v>Воронин СМ Малков АЛ</v>
      </c>
    </row>
    <row r="65" spans="1:8" ht="11.25" customHeight="1">
      <c r="A65" s="94"/>
      <c r="B65" s="95"/>
      <c r="C65" s="97"/>
      <c r="D65" s="98"/>
      <c r="E65" s="102"/>
      <c r="F65" s="103"/>
      <c r="G65" s="104"/>
      <c r="H65" s="139"/>
    </row>
    <row r="66" spans="1:8" ht="11.25" customHeight="1" hidden="1">
      <c r="A66" s="94" t="s">
        <v>12</v>
      </c>
      <c r="B66" s="95"/>
      <c r="C66" s="96" t="e">
        <f>VLOOKUP(B66,'пр.взв.'!B6:H193,2,FALSE)</f>
        <v>#N/A</v>
      </c>
      <c r="D66" s="98" t="e">
        <f>VLOOKUP(B66,'пр.взв.'!B6:H130,3,FALSE)</f>
        <v>#N/A</v>
      </c>
      <c r="E66" s="102" t="e">
        <f>VLOOKUP(B66,'пр.взв.'!B6:H130,4,FALSE)</f>
        <v>#N/A</v>
      </c>
      <c r="F66" s="103" t="e">
        <f>VLOOKUP(B66,'пр.взв.'!B6:H130,5,FALSE)</f>
        <v>#N/A</v>
      </c>
      <c r="G66" s="105" t="e">
        <f>VLOOKUP(B66,'пр.взв.'!B6:H130,6,FALSE)</f>
        <v>#N/A</v>
      </c>
      <c r="H66" s="139" t="e">
        <f>VLOOKUP(B66,'пр.взв.'!B6:H130,7,FALSE)</f>
        <v>#N/A</v>
      </c>
    </row>
    <row r="67" spans="1:8" ht="11.25" customHeight="1" hidden="1">
      <c r="A67" s="94"/>
      <c r="B67" s="95"/>
      <c r="C67" s="97"/>
      <c r="D67" s="98"/>
      <c r="E67" s="102"/>
      <c r="F67" s="103"/>
      <c r="G67" s="105"/>
      <c r="H67" s="139"/>
    </row>
    <row r="68" spans="1:8" ht="11.25" customHeight="1" hidden="1">
      <c r="A68" s="94" t="s">
        <v>13</v>
      </c>
      <c r="B68" s="135"/>
      <c r="C68" s="96" t="e">
        <f>VLOOKUP(B68,'пр.взв.'!B6:H195,2,FALSE)</f>
        <v>#N/A</v>
      </c>
      <c r="D68" s="98" t="e">
        <f>VLOOKUP(B68,'пр.взв.'!B6:H132,3,FALSE)</f>
        <v>#N/A</v>
      </c>
      <c r="E68" s="102" t="e">
        <f>VLOOKUP(B68,'пр.взв.'!B6:H132,4,FALSE)</f>
        <v>#N/A</v>
      </c>
      <c r="F68" s="103" t="e">
        <f>VLOOKUP(B68,'пр.взв.'!B6:H132,5,FALSE)</f>
        <v>#N/A</v>
      </c>
      <c r="G68" s="105" t="e">
        <f>VLOOKUP(B68,'пр.взв.'!B6:H132,6,FALSE)</f>
        <v>#N/A</v>
      </c>
      <c r="H68" s="139" t="e">
        <f>VLOOKUP(B68,'пр.взв.'!B6:H132,7,FALSE)</f>
        <v>#N/A</v>
      </c>
    </row>
    <row r="69" spans="1:8" ht="11.25" customHeight="1" hidden="1" thickBot="1">
      <c r="A69" s="134"/>
      <c r="B69" s="136"/>
      <c r="C69" s="137"/>
      <c r="D69" s="138"/>
      <c r="E69" s="131"/>
      <c r="F69" s="132"/>
      <c r="G69" s="133"/>
      <c r="H69" s="144"/>
    </row>
    <row r="70" spans="1:7" ht="18" customHeight="1">
      <c r="A70" s="16" t="str">
        <f>HYPERLINK('[1]реквизиты'!$A$6)</f>
        <v>Гл. судья, судья МК</v>
      </c>
      <c r="B70" s="3"/>
      <c r="C70" s="17"/>
      <c r="D70" s="17"/>
      <c r="E70" s="72" t="str">
        <f>'[1]реквизиты'!$G$7</f>
        <v>А.А.Лебедев</v>
      </c>
      <c r="G70" s="84" t="str">
        <f>'[1]реквизиты'!$G$8</f>
        <v>/г. Москва/</v>
      </c>
    </row>
    <row r="71" spans="1:7" ht="19.5" customHeight="1">
      <c r="A71" s="16" t="str">
        <f>HYPERLINK('[1]реквизиты'!$A$8)</f>
        <v>Гл. секретарь, судья МК</v>
      </c>
      <c r="B71" s="3"/>
      <c r="C71" s="17"/>
      <c r="D71" s="17"/>
      <c r="E71" s="83" t="str">
        <f>'[1]реквизиты'!$G$9</f>
        <v>С.М.Трескин</v>
      </c>
      <c r="G71" s="84" t="str">
        <f>'[1]реквизиты'!$G$10</f>
        <v>/г. Бийск/</v>
      </c>
    </row>
    <row r="72" spans="1:7" ht="12.75">
      <c r="A72" s="3"/>
      <c r="B72" s="3"/>
      <c r="C72" s="3"/>
      <c r="D72" s="17"/>
      <c r="E72" s="3"/>
      <c r="F72" s="3"/>
      <c r="G72" s="3"/>
    </row>
    <row r="73" spans="1:4" ht="12.75">
      <c r="A73" s="3"/>
      <c r="B73" s="3"/>
      <c r="C73" s="3"/>
      <c r="D73" s="3"/>
    </row>
    <row r="74" spans="1:4" ht="12.75">
      <c r="A74" s="3"/>
      <c r="B74" s="3"/>
      <c r="C74" s="3"/>
      <c r="D74" s="3"/>
    </row>
    <row r="75" spans="1:5" ht="27.75" customHeight="1">
      <c r="A75" s="2"/>
      <c r="C75" s="4"/>
      <c r="D75" s="4"/>
      <c r="E75" s="4"/>
    </row>
    <row r="76" spans="1:5" ht="12.75">
      <c r="A76" s="2"/>
      <c r="B76" s="5"/>
      <c r="C76" s="5"/>
      <c r="D76" s="5"/>
      <c r="E76" s="5"/>
    </row>
    <row r="77" spans="1:6" ht="12.75">
      <c r="A77" s="2"/>
      <c r="B77" s="5"/>
      <c r="C77" s="5"/>
      <c r="D77" s="5"/>
      <c r="E77" s="5"/>
      <c r="F77" s="5"/>
    </row>
    <row r="78" spans="1:6" ht="12.75">
      <c r="A78" s="2"/>
      <c r="B78" s="5"/>
      <c r="C78" s="5"/>
      <c r="D78" s="5"/>
      <c r="E78" s="5"/>
      <c r="F78" s="5"/>
    </row>
    <row r="79" ht="12.75">
      <c r="A79" s="2"/>
    </row>
    <row r="80" ht="12.75">
      <c r="A80" s="2"/>
    </row>
  </sheetData>
  <sheetProtection/>
  <mergeCells count="268">
    <mergeCell ref="H68:H69"/>
    <mergeCell ref="D2:H2"/>
    <mergeCell ref="A1:H1"/>
    <mergeCell ref="H60:H61"/>
    <mergeCell ref="H62:H63"/>
    <mergeCell ref="H64:H65"/>
    <mergeCell ref="H66:H67"/>
    <mergeCell ref="H52:H53"/>
    <mergeCell ref="H54:H55"/>
    <mergeCell ref="H56:H57"/>
    <mergeCell ref="H58:H59"/>
    <mergeCell ref="H44:H45"/>
    <mergeCell ref="H46:H47"/>
    <mergeCell ref="H48:H49"/>
    <mergeCell ref="H50:H51"/>
    <mergeCell ref="H36:H37"/>
    <mergeCell ref="H38:H39"/>
    <mergeCell ref="H40:H41"/>
    <mergeCell ref="H42:H43"/>
    <mergeCell ref="H4:H5"/>
    <mergeCell ref="H6:H7"/>
    <mergeCell ref="H8:H9"/>
    <mergeCell ref="H10:H11"/>
    <mergeCell ref="H28:H29"/>
    <mergeCell ref="H30:H31"/>
    <mergeCell ref="H20:H21"/>
    <mergeCell ref="H22:H23"/>
    <mergeCell ref="H24:H25"/>
    <mergeCell ref="H26:H27"/>
    <mergeCell ref="E62:E63"/>
    <mergeCell ref="F62:F63"/>
    <mergeCell ref="E60:E61"/>
    <mergeCell ref="F60:F61"/>
    <mergeCell ref="H12:H13"/>
    <mergeCell ref="H14:H15"/>
    <mergeCell ref="H16:H17"/>
    <mergeCell ref="H18:H19"/>
    <mergeCell ref="H32:H33"/>
    <mergeCell ref="H34:H35"/>
    <mergeCell ref="E58:E59"/>
    <mergeCell ref="F58:F59"/>
    <mergeCell ref="F52:F53"/>
    <mergeCell ref="E66:E67"/>
    <mergeCell ref="F66:F67"/>
    <mergeCell ref="G62:G63"/>
    <mergeCell ref="E64:E65"/>
    <mergeCell ref="F64:F65"/>
    <mergeCell ref="G64:G65"/>
    <mergeCell ref="E52:E53"/>
    <mergeCell ref="C66:C67"/>
    <mergeCell ref="D66:D67"/>
    <mergeCell ref="A68:A69"/>
    <mergeCell ref="B68:B69"/>
    <mergeCell ref="C68:C69"/>
    <mergeCell ref="D68:D69"/>
    <mergeCell ref="G66:G67"/>
    <mergeCell ref="A64:A65"/>
    <mergeCell ref="B64:B65"/>
    <mergeCell ref="C64:C65"/>
    <mergeCell ref="D64:D65"/>
    <mergeCell ref="E68:E69"/>
    <mergeCell ref="F68:F69"/>
    <mergeCell ref="G68:G69"/>
    <mergeCell ref="A66:A67"/>
    <mergeCell ref="B66:B67"/>
    <mergeCell ref="A62:A63"/>
    <mergeCell ref="B62:B63"/>
    <mergeCell ref="C62:C63"/>
    <mergeCell ref="D62:D63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G54:G55"/>
    <mergeCell ref="E56:E57"/>
    <mergeCell ref="F56:F57"/>
    <mergeCell ref="G56:G57"/>
    <mergeCell ref="E54:E55"/>
    <mergeCell ref="F54:F55"/>
    <mergeCell ref="A56:A57"/>
    <mergeCell ref="B56:B57"/>
    <mergeCell ref="C56:C57"/>
    <mergeCell ref="D56:D57"/>
    <mergeCell ref="A54:A55"/>
    <mergeCell ref="B54:B55"/>
    <mergeCell ref="C54:C55"/>
    <mergeCell ref="D54:D55"/>
    <mergeCell ref="A52:A53"/>
    <mergeCell ref="B52:B53"/>
    <mergeCell ref="C52:C53"/>
    <mergeCell ref="D52:D53"/>
    <mergeCell ref="C44:C45"/>
    <mergeCell ref="D44:D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G24:G25"/>
    <mergeCell ref="F32:F33"/>
    <mergeCell ref="G32:G33"/>
    <mergeCell ref="G26:G27"/>
    <mergeCell ref="G28:G29"/>
    <mergeCell ref="A4:A5"/>
    <mergeCell ref="B4:B5"/>
    <mergeCell ref="C4:C5"/>
    <mergeCell ref="D4:D5"/>
    <mergeCell ref="A6:A7"/>
    <mergeCell ref="B6:B7"/>
    <mergeCell ref="G4:G5"/>
    <mergeCell ref="E6:E7"/>
    <mergeCell ref="G6:G7"/>
    <mergeCell ref="F6:F7"/>
    <mergeCell ref="E4:F5"/>
    <mergeCell ref="E8:E9"/>
    <mergeCell ref="G8:G9"/>
    <mergeCell ref="F8:F9"/>
    <mergeCell ref="C8:C9"/>
    <mergeCell ref="D8:D9"/>
    <mergeCell ref="C6:C7"/>
    <mergeCell ref="D6:D7"/>
    <mergeCell ref="A10:A11"/>
    <mergeCell ref="B10:B11"/>
    <mergeCell ref="C10:C11"/>
    <mergeCell ref="D10:D11"/>
    <mergeCell ref="A8:A9"/>
    <mergeCell ref="B8:B9"/>
    <mergeCell ref="A12:A13"/>
    <mergeCell ref="B12:B13"/>
    <mergeCell ref="C12:C13"/>
    <mergeCell ref="D12:D13"/>
    <mergeCell ref="F12:F13"/>
    <mergeCell ref="F14:F15"/>
    <mergeCell ref="A14:A15"/>
    <mergeCell ref="B14:B15"/>
    <mergeCell ref="E10:E11"/>
    <mergeCell ref="G10:G11"/>
    <mergeCell ref="E12:E13"/>
    <mergeCell ref="G12:G13"/>
    <mergeCell ref="F10:F11"/>
    <mergeCell ref="E16:E17"/>
    <mergeCell ref="G16:G17"/>
    <mergeCell ref="E14:E15"/>
    <mergeCell ref="G14:G15"/>
    <mergeCell ref="F16:F17"/>
    <mergeCell ref="A16:A17"/>
    <mergeCell ref="B16:B17"/>
    <mergeCell ref="C16:C17"/>
    <mergeCell ref="D16:D17"/>
    <mergeCell ref="C14:C15"/>
    <mergeCell ref="D14:D15"/>
    <mergeCell ref="B22:B23"/>
    <mergeCell ref="C22:C23"/>
    <mergeCell ref="A18:A19"/>
    <mergeCell ref="B18:B19"/>
    <mergeCell ref="C18:C19"/>
    <mergeCell ref="A20:A21"/>
    <mergeCell ref="B20:B21"/>
    <mergeCell ref="C20:C21"/>
    <mergeCell ref="G18:G19"/>
    <mergeCell ref="E20:E21"/>
    <mergeCell ref="G20:G21"/>
    <mergeCell ref="E18:E19"/>
    <mergeCell ref="G22:G23"/>
    <mergeCell ref="F20:F21"/>
    <mergeCell ref="F22:F23"/>
    <mergeCell ref="F18:F19"/>
    <mergeCell ref="E30:E31"/>
    <mergeCell ref="F30:F31"/>
    <mergeCell ref="F24:F25"/>
    <mergeCell ref="F26:F27"/>
    <mergeCell ref="F28:F29"/>
    <mergeCell ref="E26:E27"/>
    <mergeCell ref="B28:B29"/>
    <mergeCell ref="C28:C29"/>
    <mergeCell ref="D28:D29"/>
    <mergeCell ref="B24:B25"/>
    <mergeCell ref="C24:C25"/>
    <mergeCell ref="D24:D25"/>
    <mergeCell ref="A30:A31"/>
    <mergeCell ref="B30:B31"/>
    <mergeCell ref="C30:C31"/>
    <mergeCell ref="D30:D31"/>
    <mergeCell ref="C3:D3"/>
    <mergeCell ref="F3:G3"/>
    <mergeCell ref="E22:E23"/>
    <mergeCell ref="E28:E29"/>
    <mergeCell ref="E24:E25"/>
    <mergeCell ref="A28:A29"/>
    <mergeCell ref="B2:C2"/>
    <mergeCell ref="A26:A27"/>
    <mergeCell ref="B26:B27"/>
    <mergeCell ref="C26:C27"/>
    <mergeCell ref="D26:D27"/>
    <mergeCell ref="D22:D23"/>
    <mergeCell ref="A24:A25"/>
    <mergeCell ref="D20:D21"/>
    <mergeCell ref="D18:D19"/>
    <mergeCell ref="A22:A23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I86"/>
  <sheetViews>
    <sheetView zoomScalePageLayoutView="0" workbookViewId="0" topLeftCell="A45">
      <selection activeCell="H69" sqref="H69:H7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7109375" style="0" customWidth="1"/>
    <col min="5" max="5" width="6.140625" style="0" customWidth="1"/>
    <col min="6" max="6" width="11.00390625" style="0" customWidth="1"/>
    <col min="7" max="7" width="10.28125" style="0" customWidth="1"/>
    <col min="8" max="8" width="22.00390625" style="0" customWidth="1"/>
  </cols>
  <sheetData>
    <row r="1" spans="1:8" ht="29.25" customHeight="1" thickBot="1">
      <c r="A1" s="93" t="s">
        <v>14</v>
      </c>
      <c r="B1" s="93"/>
      <c r="C1" s="93"/>
      <c r="D1" s="93"/>
      <c r="E1" s="93"/>
      <c r="F1" s="93"/>
      <c r="G1" s="93"/>
      <c r="H1" s="93"/>
    </row>
    <row r="2" spans="3:9" ht="27.75" customHeight="1" thickBot="1">
      <c r="C2" s="187" t="str">
        <f>HYPERLINK('[1]реквизиты'!$A$2)</f>
        <v>Всероссийские соревнования среди студентов по самбо. (мужчины)</v>
      </c>
      <c r="D2" s="188"/>
      <c r="E2" s="188"/>
      <c r="F2" s="188"/>
      <c r="G2" s="188"/>
      <c r="H2" s="189"/>
      <c r="I2" s="14"/>
    </row>
    <row r="3" spans="1:8" ht="12.75" customHeight="1">
      <c r="A3" s="190" t="str">
        <f>HYPERLINK('[1]реквизиты'!$A$3)</f>
        <v>21-25 января 2013г.                                                г.Ярославль</v>
      </c>
      <c r="B3" s="190"/>
      <c r="C3" s="190"/>
      <c r="D3" s="190"/>
      <c r="E3" s="190"/>
      <c r="F3" s="190"/>
      <c r="G3" s="190"/>
      <c r="H3" s="190"/>
    </row>
    <row r="4" spans="4:5" ht="12.75">
      <c r="D4" s="165" t="s">
        <v>152</v>
      </c>
      <c r="E4" s="165"/>
    </row>
    <row r="5" spans="1:8" ht="12.75" customHeight="1">
      <c r="A5" s="178" t="s">
        <v>4</v>
      </c>
      <c r="B5" s="180" t="s">
        <v>5</v>
      </c>
      <c r="C5" s="178" t="s">
        <v>6</v>
      </c>
      <c r="D5" s="178" t="s">
        <v>7</v>
      </c>
      <c r="E5" s="157" t="s">
        <v>8</v>
      </c>
      <c r="F5" s="182"/>
      <c r="G5" s="178" t="s">
        <v>10</v>
      </c>
      <c r="H5" s="178" t="s">
        <v>9</v>
      </c>
    </row>
    <row r="6" spans="1:8" ht="12.75" customHeight="1">
      <c r="A6" s="156"/>
      <c r="B6" s="181"/>
      <c r="C6" s="156"/>
      <c r="D6" s="156"/>
      <c r="E6" s="158"/>
      <c r="F6" s="183"/>
      <c r="G6" s="156"/>
      <c r="H6" s="156"/>
    </row>
    <row r="7" spans="1:8" ht="12.75" customHeight="1">
      <c r="A7" s="168">
        <v>1</v>
      </c>
      <c r="B7" s="169">
        <v>1</v>
      </c>
      <c r="C7" s="160" t="s">
        <v>77</v>
      </c>
      <c r="D7" s="162" t="s">
        <v>78</v>
      </c>
      <c r="E7" s="171" t="s">
        <v>79</v>
      </c>
      <c r="F7" s="179" t="s">
        <v>80</v>
      </c>
      <c r="G7" s="167"/>
      <c r="H7" s="184" t="s">
        <v>81</v>
      </c>
    </row>
    <row r="8" spans="1:8" ht="15" customHeight="1">
      <c r="A8" s="168"/>
      <c r="B8" s="169"/>
      <c r="C8" s="160"/>
      <c r="D8" s="163"/>
      <c r="E8" s="172"/>
      <c r="F8" s="179"/>
      <c r="G8" s="167"/>
      <c r="H8" s="184"/>
    </row>
    <row r="9" spans="1:8" ht="12.75" customHeight="1">
      <c r="A9" s="168">
        <v>2</v>
      </c>
      <c r="B9" s="169">
        <v>2</v>
      </c>
      <c r="C9" s="160" t="s">
        <v>160</v>
      </c>
      <c r="D9" s="162" t="s">
        <v>161</v>
      </c>
      <c r="E9" s="157" t="s">
        <v>162</v>
      </c>
      <c r="F9" s="170" t="s">
        <v>108</v>
      </c>
      <c r="G9" s="167"/>
      <c r="H9" s="160" t="s">
        <v>163</v>
      </c>
    </row>
    <row r="10" spans="1:8" ht="15" customHeight="1">
      <c r="A10" s="168"/>
      <c r="B10" s="169"/>
      <c r="C10" s="160"/>
      <c r="D10" s="163"/>
      <c r="E10" s="158"/>
      <c r="F10" s="170"/>
      <c r="G10" s="167"/>
      <c r="H10" s="185"/>
    </row>
    <row r="11" spans="1:8" ht="15" customHeight="1">
      <c r="A11" s="168">
        <v>3</v>
      </c>
      <c r="B11" s="169">
        <v>3</v>
      </c>
      <c r="C11" s="105" t="s">
        <v>54</v>
      </c>
      <c r="D11" s="103" t="s">
        <v>55</v>
      </c>
      <c r="E11" s="157" t="s">
        <v>56</v>
      </c>
      <c r="F11" s="170" t="s">
        <v>57</v>
      </c>
      <c r="G11" s="167"/>
      <c r="H11" s="160" t="s">
        <v>58</v>
      </c>
    </row>
    <row r="12" spans="1:8" ht="15.75" customHeight="1">
      <c r="A12" s="168"/>
      <c r="B12" s="169"/>
      <c r="C12" s="105"/>
      <c r="D12" s="103"/>
      <c r="E12" s="158"/>
      <c r="F12" s="170"/>
      <c r="G12" s="167"/>
      <c r="H12" s="163"/>
    </row>
    <row r="13" spans="1:8" ht="12.75" customHeight="1">
      <c r="A13" s="168">
        <v>4</v>
      </c>
      <c r="B13" s="168">
        <v>4</v>
      </c>
      <c r="C13" s="105" t="s">
        <v>132</v>
      </c>
      <c r="D13" s="103" t="s">
        <v>133</v>
      </c>
      <c r="E13" s="157" t="s">
        <v>134</v>
      </c>
      <c r="F13" s="170" t="s">
        <v>117</v>
      </c>
      <c r="G13" s="164"/>
      <c r="H13" s="105" t="s">
        <v>135</v>
      </c>
    </row>
    <row r="14" spans="1:8" ht="15" customHeight="1">
      <c r="A14" s="168"/>
      <c r="B14" s="168"/>
      <c r="C14" s="105"/>
      <c r="D14" s="103"/>
      <c r="E14" s="158"/>
      <c r="F14" s="170"/>
      <c r="G14" s="164"/>
      <c r="H14" s="105"/>
    </row>
    <row r="15" spans="1:8" ht="12.75" customHeight="1">
      <c r="A15" s="168">
        <v>5</v>
      </c>
      <c r="B15" s="169">
        <v>5</v>
      </c>
      <c r="C15" s="160" t="s">
        <v>59</v>
      </c>
      <c r="D15" s="162" t="s">
        <v>60</v>
      </c>
      <c r="E15" s="157" t="s">
        <v>61</v>
      </c>
      <c r="F15" s="159" t="s">
        <v>62</v>
      </c>
      <c r="G15" s="167"/>
      <c r="H15" s="160" t="s">
        <v>63</v>
      </c>
    </row>
    <row r="16" spans="1:8" ht="15" customHeight="1">
      <c r="A16" s="168"/>
      <c r="B16" s="169"/>
      <c r="C16" s="160"/>
      <c r="D16" s="163"/>
      <c r="E16" s="158"/>
      <c r="F16" s="159"/>
      <c r="G16" s="167"/>
      <c r="H16" s="163"/>
    </row>
    <row r="17" spans="1:8" ht="12.75" customHeight="1">
      <c r="A17" s="168">
        <v>6</v>
      </c>
      <c r="B17" s="169">
        <v>6</v>
      </c>
      <c r="C17" s="105" t="s">
        <v>154</v>
      </c>
      <c r="D17" s="103" t="s">
        <v>143</v>
      </c>
      <c r="E17" s="157" t="s">
        <v>144</v>
      </c>
      <c r="F17" s="170" t="s">
        <v>145</v>
      </c>
      <c r="G17" s="164"/>
      <c r="H17" s="105" t="s">
        <v>146</v>
      </c>
    </row>
    <row r="18" spans="1:8" ht="15" customHeight="1">
      <c r="A18" s="168"/>
      <c r="B18" s="169"/>
      <c r="C18" s="105"/>
      <c r="D18" s="103"/>
      <c r="E18" s="158"/>
      <c r="F18" s="170"/>
      <c r="G18" s="164"/>
      <c r="H18" s="105"/>
    </row>
    <row r="19" spans="1:8" ht="12.75" customHeight="1">
      <c r="A19" s="168">
        <v>7</v>
      </c>
      <c r="B19" s="169">
        <v>7</v>
      </c>
      <c r="C19" s="105" t="s">
        <v>100</v>
      </c>
      <c r="D19" s="103" t="s">
        <v>101</v>
      </c>
      <c r="E19" s="157" t="s">
        <v>102</v>
      </c>
      <c r="F19" s="159" t="s">
        <v>103</v>
      </c>
      <c r="G19" s="166"/>
      <c r="H19" s="105" t="s">
        <v>104</v>
      </c>
    </row>
    <row r="20" spans="1:8" ht="15" customHeight="1">
      <c r="A20" s="168"/>
      <c r="B20" s="169"/>
      <c r="C20" s="105"/>
      <c r="D20" s="103"/>
      <c r="E20" s="158"/>
      <c r="F20" s="159"/>
      <c r="G20" s="166"/>
      <c r="H20" s="105"/>
    </row>
    <row r="21" spans="1:8" ht="12.75" customHeight="1">
      <c r="A21" s="168">
        <v>8</v>
      </c>
      <c r="B21" s="169">
        <v>8</v>
      </c>
      <c r="C21" s="160" t="s">
        <v>87</v>
      </c>
      <c r="D21" s="162" t="s">
        <v>88</v>
      </c>
      <c r="E21" s="157" t="s">
        <v>89</v>
      </c>
      <c r="F21" s="159" t="s">
        <v>90</v>
      </c>
      <c r="G21" s="167"/>
      <c r="H21" s="160" t="s">
        <v>91</v>
      </c>
    </row>
    <row r="22" spans="1:8" ht="15" customHeight="1">
      <c r="A22" s="168"/>
      <c r="B22" s="169"/>
      <c r="C22" s="160"/>
      <c r="D22" s="163"/>
      <c r="E22" s="158"/>
      <c r="F22" s="159"/>
      <c r="G22" s="167"/>
      <c r="H22" s="163"/>
    </row>
    <row r="23" spans="1:8" ht="12.75" customHeight="1">
      <c r="A23" s="168">
        <v>9</v>
      </c>
      <c r="B23" s="169">
        <v>9</v>
      </c>
      <c r="C23" s="160" t="s">
        <v>39</v>
      </c>
      <c r="D23" s="162" t="s">
        <v>40</v>
      </c>
      <c r="E23" s="157" t="s">
        <v>41</v>
      </c>
      <c r="F23" s="159" t="s">
        <v>42</v>
      </c>
      <c r="G23" s="167"/>
      <c r="H23" s="160" t="s">
        <v>43</v>
      </c>
    </row>
    <row r="24" spans="1:8" ht="15" customHeight="1">
      <c r="A24" s="168"/>
      <c r="B24" s="169"/>
      <c r="C24" s="160"/>
      <c r="D24" s="163"/>
      <c r="E24" s="158"/>
      <c r="F24" s="159"/>
      <c r="G24" s="167"/>
      <c r="H24" s="163"/>
    </row>
    <row r="25" spans="1:8" ht="12.75" customHeight="1">
      <c r="A25" s="168">
        <v>10</v>
      </c>
      <c r="B25" s="169">
        <v>10</v>
      </c>
      <c r="C25" s="105" t="s">
        <v>92</v>
      </c>
      <c r="D25" s="103" t="s">
        <v>93</v>
      </c>
      <c r="E25" s="157" t="s">
        <v>94</v>
      </c>
      <c r="F25" s="159" t="s">
        <v>95</v>
      </c>
      <c r="G25" s="166"/>
      <c r="H25" s="105" t="s">
        <v>96</v>
      </c>
    </row>
    <row r="26" spans="1:8" ht="15" customHeight="1">
      <c r="A26" s="168"/>
      <c r="B26" s="169"/>
      <c r="C26" s="105"/>
      <c r="D26" s="103"/>
      <c r="E26" s="158"/>
      <c r="F26" s="159"/>
      <c r="G26" s="166"/>
      <c r="H26" s="105"/>
    </row>
    <row r="27" spans="1:8" ht="12.75" customHeight="1">
      <c r="A27" s="168">
        <v>11</v>
      </c>
      <c r="B27" s="169">
        <v>11</v>
      </c>
      <c r="C27" s="160" t="s">
        <v>114</v>
      </c>
      <c r="D27" s="162" t="s">
        <v>115</v>
      </c>
      <c r="E27" s="157" t="s">
        <v>116</v>
      </c>
      <c r="F27" s="159" t="s">
        <v>117</v>
      </c>
      <c r="G27" s="167"/>
      <c r="H27" s="151" t="s">
        <v>118</v>
      </c>
    </row>
    <row r="28" spans="1:8" ht="15" customHeight="1">
      <c r="A28" s="168"/>
      <c r="B28" s="169"/>
      <c r="C28" s="160"/>
      <c r="D28" s="163"/>
      <c r="E28" s="158"/>
      <c r="F28" s="159"/>
      <c r="G28" s="167"/>
      <c r="H28" s="186"/>
    </row>
    <row r="29" spans="1:8" ht="15.75" customHeight="1">
      <c r="A29" s="168">
        <v>12</v>
      </c>
      <c r="B29" s="168">
        <v>12</v>
      </c>
      <c r="C29" s="105" t="s">
        <v>136</v>
      </c>
      <c r="D29" s="103" t="s">
        <v>137</v>
      </c>
      <c r="E29" s="157" t="s">
        <v>138</v>
      </c>
      <c r="F29" s="170" t="s">
        <v>139</v>
      </c>
      <c r="G29" s="103"/>
      <c r="H29" s="105" t="s">
        <v>140</v>
      </c>
    </row>
    <row r="30" spans="1:8" ht="15" customHeight="1">
      <c r="A30" s="168"/>
      <c r="B30" s="168"/>
      <c r="C30" s="105"/>
      <c r="D30" s="103"/>
      <c r="E30" s="158"/>
      <c r="F30" s="170"/>
      <c r="G30" s="103"/>
      <c r="H30" s="105"/>
    </row>
    <row r="31" spans="1:8" ht="12.75" customHeight="1">
      <c r="A31" s="168">
        <v>13</v>
      </c>
      <c r="B31" s="169">
        <v>13</v>
      </c>
      <c r="C31" s="105" t="s">
        <v>27</v>
      </c>
      <c r="D31" s="103" t="s">
        <v>28</v>
      </c>
      <c r="E31" s="157" t="s">
        <v>29</v>
      </c>
      <c r="F31" s="159" t="s">
        <v>30</v>
      </c>
      <c r="G31" s="164" t="s">
        <v>31</v>
      </c>
      <c r="H31" s="105" t="s">
        <v>32</v>
      </c>
    </row>
    <row r="32" spans="1:8" ht="15" customHeight="1">
      <c r="A32" s="168"/>
      <c r="B32" s="169"/>
      <c r="C32" s="105"/>
      <c r="D32" s="103"/>
      <c r="E32" s="158"/>
      <c r="F32" s="159"/>
      <c r="G32" s="164"/>
      <c r="H32" s="105"/>
    </row>
    <row r="33" spans="1:8" ht="12.75" customHeight="1">
      <c r="A33" s="168">
        <v>14</v>
      </c>
      <c r="B33" s="169">
        <v>14</v>
      </c>
      <c r="C33" s="105" t="s">
        <v>22</v>
      </c>
      <c r="D33" s="103" t="s">
        <v>23</v>
      </c>
      <c r="E33" s="157" t="s">
        <v>169</v>
      </c>
      <c r="F33" s="159" t="s">
        <v>24</v>
      </c>
      <c r="G33" s="164" t="s">
        <v>25</v>
      </c>
      <c r="H33" s="105" t="s">
        <v>26</v>
      </c>
    </row>
    <row r="34" spans="1:8" ht="15" customHeight="1">
      <c r="A34" s="168"/>
      <c r="B34" s="169"/>
      <c r="C34" s="105"/>
      <c r="D34" s="103"/>
      <c r="E34" s="158"/>
      <c r="F34" s="159"/>
      <c r="G34" s="164"/>
      <c r="H34" s="105"/>
    </row>
    <row r="35" spans="1:8" ht="12.75" customHeight="1">
      <c r="A35" s="168">
        <v>15</v>
      </c>
      <c r="B35" s="169">
        <v>15</v>
      </c>
      <c r="C35" s="160" t="s">
        <v>44</v>
      </c>
      <c r="D35" s="162" t="s">
        <v>45</v>
      </c>
      <c r="E35" s="157" t="s">
        <v>46</v>
      </c>
      <c r="F35" s="159" t="s">
        <v>47</v>
      </c>
      <c r="G35" s="167" t="s">
        <v>48</v>
      </c>
      <c r="H35" s="160" t="s">
        <v>49</v>
      </c>
    </row>
    <row r="36" spans="1:8" ht="15" customHeight="1">
      <c r="A36" s="168"/>
      <c r="B36" s="169"/>
      <c r="C36" s="160"/>
      <c r="D36" s="163"/>
      <c r="E36" s="158"/>
      <c r="F36" s="159"/>
      <c r="G36" s="167"/>
      <c r="H36" s="163"/>
    </row>
    <row r="37" spans="1:8" ht="15.75" customHeight="1">
      <c r="A37" s="168">
        <v>16</v>
      </c>
      <c r="B37" s="169">
        <v>16</v>
      </c>
      <c r="C37" s="105" t="s">
        <v>71</v>
      </c>
      <c r="D37" s="103" t="s">
        <v>72</v>
      </c>
      <c r="E37" s="157" t="s">
        <v>73</v>
      </c>
      <c r="F37" s="159" t="s">
        <v>74</v>
      </c>
      <c r="G37" s="167" t="s">
        <v>75</v>
      </c>
      <c r="H37" s="105" t="s">
        <v>76</v>
      </c>
    </row>
    <row r="38" spans="1:8" ht="12.75" customHeight="1">
      <c r="A38" s="168"/>
      <c r="B38" s="169"/>
      <c r="C38" s="105"/>
      <c r="D38" s="103"/>
      <c r="E38" s="158"/>
      <c r="F38" s="159"/>
      <c r="G38" s="167"/>
      <c r="H38" s="105"/>
    </row>
    <row r="39" spans="1:8" ht="12.75" customHeight="1">
      <c r="A39" s="168">
        <v>17</v>
      </c>
      <c r="B39" s="168">
        <v>17</v>
      </c>
      <c r="C39" s="105" t="s">
        <v>82</v>
      </c>
      <c r="D39" s="103" t="s">
        <v>83</v>
      </c>
      <c r="E39" s="157" t="s">
        <v>84</v>
      </c>
      <c r="F39" s="159" t="s">
        <v>85</v>
      </c>
      <c r="G39" s="166"/>
      <c r="H39" s="105" t="s">
        <v>86</v>
      </c>
    </row>
    <row r="40" spans="1:8" ht="12.75" customHeight="1">
      <c r="A40" s="168"/>
      <c r="B40" s="168"/>
      <c r="C40" s="105"/>
      <c r="D40" s="103"/>
      <c r="E40" s="158"/>
      <c r="F40" s="159"/>
      <c r="G40" s="166"/>
      <c r="H40" s="105"/>
    </row>
    <row r="41" spans="1:8" ht="12.75" customHeight="1">
      <c r="A41" s="168">
        <v>18</v>
      </c>
      <c r="B41" s="168">
        <v>18</v>
      </c>
      <c r="C41" s="105" t="s">
        <v>50</v>
      </c>
      <c r="D41" s="103" t="s">
        <v>51</v>
      </c>
      <c r="E41" s="157" t="s">
        <v>52</v>
      </c>
      <c r="F41" s="159" t="s">
        <v>36</v>
      </c>
      <c r="G41" s="167"/>
      <c r="H41" s="105" t="s">
        <v>53</v>
      </c>
    </row>
    <row r="42" spans="1:8" ht="12.75" customHeight="1">
      <c r="A42" s="168"/>
      <c r="B42" s="168"/>
      <c r="C42" s="105"/>
      <c r="D42" s="103"/>
      <c r="E42" s="158"/>
      <c r="F42" s="159"/>
      <c r="G42" s="167"/>
      <c r="H42" s="105"/>
    </row>
    <row r="43" spans="1:8" ht="12.75" customHeight="1">
      <c r="A43" s="168">
        <v>19</v>
      </c>
      <c r="B43" s="168">
        <v>19</v>
      </c>
      <c r="C43" s="105" t="s">
        <v>33</v>
      </c>
      <c r="D43" s="103" t="s">
        <v>34</v>
      </c>
      <c r="E43" s="157" t="s">
        <v>35</v>
      </c>
      <c r="F43" s="159" t="s">
        <v>36</v>
      </c>
      <c r="G43" s="166" t="s">
        <v>37</v>
      </c>
      <c r="H43" s="105" t="s">
        <v>38</v>
      </c>
    </row>
    <row r="44" spans="1:8" ht="12.75" customHeight="1">
      <c r="A44" s="168"/>
      <c r="B44" s="168"/>
      <c r="C44" s="105"/>
      <c r="D44" s="103"/>
      <c r="E44" s="158"/>
      <c r="F44" s="159"/>
      <c r="G44" s="166"/>
      <c r="H44" s="105"/>
    </row>
    <row r="45" spans="1:8" ht="12.75" customHeight="1">
      <c r="A45" s="168">
        <v>20</v>
      </c>
      <c r="B45" s="169">
        <v>20</v>
      </c>
      <c r="C45" s="160" t="s">
        <v>105</v>
      </c>
      <c r="D45" s="162" t="s">
        <v>106</v>
      </c>
      <c r="E45" s="157" t="s">
        <v>102</v>
      </c>
      <c r="F45" s="159" t="s">
        <v>103</v>
      </c>
      <c r="G45" s="167"/>
      <c r="H45" s="160" t="s">
        <v>107</v>
      </c>
    </row>
    <row r="46" spans="1:8" ht="12.75" customHeight="1">
      <c r="A46" s="168"/>
      <c r="B46" s="169"/>
      <c r="C46" s="160"/>
      <c r="D46" s="163"/>
      <c r="E46" s="158"/>
      <c r="F46" s="159"/>
      <c r="G46" s="167"/>
      <c r="H46" s="163"/>
    </row>
    <row r="47" spans="1:8" ht="12.75" customHeight="1">
      <c r="A47" s="168">
        <v>21</v>
      </c>
      <c r="B47" s="168">
        <v>21</v>
      </c>
      <c r="C47" s="105" t="s">
        <v>155</v>
      </c>
      <c r="D47" s="103" t="s">
        <v>156</v>
      </c>
      <c r="E47" s="157" t="s">
        <v>144</v>
      </c>
      <c r="F47" s="159" t="s">
        <v>157</v>
      </c>
      <c r="G47" s="164" t="s">
        <v>158</v>
      </c>
      <c r="H47" s="105" t="s">
        <v>159</v>
      </c>
    </row>
    <row r="48" spans="1:8" ht="12.75" customHeight="1">
      <c r="A48" s="168"/>
      <c r="B48" s="168"/>
      <c r="C48" s="105"/>
      <c r="D48" s="103"/>
      <c r="E48" s="158"/>
      <c r="F48" s="159"/>
      <c r="G48" s="164"/>
      <c r="H48" s="105"/>
    </row>
    <row r="49" spans="1:8" ht="12.75" customHeight="1">
      <c r="A49" s="168">
        <v>22</v>
      </c>
      <c r="B49" s="169">
        <v>22</v>
      </c>
      <c r="C49" s="160" t="s">
        <v>119</v>
      </c>
      <c r="D49" s="162" t="s">
        <v>120</v>
      </c>
      <c r="E49" s="157" t="s">
        <v>121</v>
      </c>
      <c r="F49" s="159" t="s">
        <v>117</v>
      </c>
      <c r="G49" s="167"/>
      <c r="H49" s="160" t="s">
        <v>122</v>
      </c>
    </row>
    <row r="50" spans="1:8" ht="12.75" customHeight="1">
      <c r="A50" s="168"/>
      <c r="B50" s="169"/>
      <c r="C50" s="160"/>
      <c r="D50" s="163"/>
      <c r="E50" s="158"/>
      <c r="F50" s="159"/>
      <c r="G50" s="167"/>
      <c r="H50" s="163"/>
    </row>
    <row r="51" spans="1:8" ht="12.75" customHeight="1">
      <c r="A51" s="168">
        <v>23</v>
      </c>
      <c r="B51" s="168">
        <v>23</v>
      </c>
      <c r="C51" s="105" t="s">
        <v>147</v>
      </c>
      <c r="D51" s="103" t="s">
        <v>148</v>
      </c>
      <c r="E51" s="157" t="s">
        <v>149</v>
      </c>
      <c r="F51" s="170" t="s">
        <v>150</v>
      </c>
      <c r="G51" s="164"/>
      <c r="H51" s="105" t="s">
        <v>151</v>
      </c>
    </row>
    <row r="52" spans="1:8" ht="12.75" customHeight="1">
      <c r="A52" s="168"/>
      <c r="B52" s="168"/>
      <c r="C52" s="105"/>
      <c r="D52" s="103"/>
      <c r="E52" s="158"/>
      <c r="F52" s="170"/>
      <c r="G52" s="164"/>
      <c r="H52" s="105"/>
    </row>
    <row r="53" spans="1:8" ht="12.75" customHeight="1">
      <c r="A53" s="168">
        <v>24</v>
      </c>
      <c r="B53" s="169">
        <v>24</v>
      </c>
      <c r="C53" s="160" t="s">
        <v>109</v>
      </c>
      <c r="D53" s="162" t="s">
        <v>110</v>
      </c>
      <c r="E53" s="157" t="s">
        <v>111</v>
      </c>
      <c r="F53" s="159" t="s">
        <v>112</v>
      </c>
      <c r="G53" s="167"/>
      <c r="H53" s="105" t="s">
        <v>113</v>
      </c>
    </row>
    <row r="54" spans="1:8" ht="12.75" customHeight="1">
      <c r="A54" s="168"/>
      <c r="B54" s="169"/>
      <c r="C54" s="160"/>
      <c r="D54" s="163"/>
      <c r="E54" s="158"/>
      <c r="F54" s="159"/>
      <c r="G54" s="167"/>
      <c r="H54" s="105"/>
    </row>
    <row r="55" spans="1:8" ht="12.75" customHeight="1">
      <c r="A55" s="168">
        <v>25</v>
      </c>
      <c r="B55" s="169">
        <v>25</v>
      </c>
      <c r="C55" s="105" t="s">
        <v>97</v>
      </c>
      <c r="D55" s="103" t="s">
        <v>98</v>
      </c>
      <c r="E55" s="157" t="s">
        <v>94</v>
      </c>
      <c r="F55" s="159" t="s">
        <v>95</v>
      </c>
      <c r="G55" s="166"/>
      <c r="H55" s="105" t="s">
        <v>99</v>
      </c>
    </row>
    <row r="56" spans="1:8" ht="12.75" customHeight="1">
      <c r="A56" s="168"/>
      <c r="B56" s="169"/>
      <c r="C56" s="105"/>
      <c r="D56" s="103"/>
      <c r="E56" s="158"/>
      <c r="F56" s="159"/>
      <c r="G56" s="166"/>
      <c r="H56" s="105"/>
    </row>
    <row r="57" spans="1:8" ht="12.75" customHeight="1">
      <c r="A57" s="168">
        <v>26</v>
      </c>
      <c r="B57" s="169">
        <v>26</v>
      </c>
      <c r="C57" s="105" t="s">
        <v>64</v>
      </c>
      <c r="D57" s="103" t="s">
        <v>65</v>
      </c>
      <c r="E57" s="157" t="s">
        <v>61</v>
      </c>
      <c r="F57" s="159" t="s">
        <v>62</v>
      </c>
      <c r="G57" s="167" t="s">
        <v>66</v>
      </c>
      <c r="H57" s="160" t="s">
        <v>67</v>
      </c>
    </row>
    <row r="58" spans="1:8" ht="12.75" customHeight="1">
      <c r="A58" s="168"/>
      <c r="B58" s="169"/>
      <c r="C58" s="105"/>
      <c r="D58" s="103"/>
      <c r="E58" s="158"/>
      <c r="F58" s="159"/>
      <c r="G58" s="167"/>
      <c r="H58" s="163"/>
    </row>
    <row r="59" spans="1:8" ht="12.75" customHeight="1">
      <c r="A59" s="168">
        <v>27</v>
      </c>
      <c r="B59" s="169">
        <v>27</v>
      </c>
      <c r="C59" s="160" t="s">
        <v>153</v>
      </c>
      <c r="D59" s="162" t="s">
        <v>141</v>
      </c>
      <c r="E59" s="157" t="s">
        <v>138</v>
      </c>
      <c r="F59" s="170" t="s">
        <v>139</v>
      </c>
      <c r="G59" s="167"/>
      <c r="H59" s="160" t="s">
        <v>142</v>
      </c>
    </row>
    <row r="60" spans="1:8" ht="12.75" customHeight="1">
      <c r="A60" s="168"/>
      <c r="B60" s="169"/>
      <c r="C60" s="160"/>
      <c r="D60" s="163"/>
      <c r="E60" s="158"/>
      <c r="F60" s="170"/>
      <c r="G60" s="167"/>
      <c r="H60" s="163"/>
    </row>
    <row r="61" spans="1:8" ht="12.75" customHeight="1">
      <c r="A61" s="168">
        <v>28</v>
      </c>
      <c r="B61" s="169">
        <v>28</v>
      </c>
      <c r="C61" s="160" t="s">
        <v>68</v>
      </c>
      <c r="D61" s="162" t="s">
        <v>69</v>
      </c>
      <c r="E61" s="157" t="s">
        <v>61</v>
      </c>
      <c r="F61" s="159" t="s">
        <v>62</v>
      </c>
      <c r="G61" s="167"/>
      <c r="H61" s="160" t="s">
        <v>70</v>
      </c>
    </row>
    <row r="62" spans="1:8" ht="12.75" customHeight="1">
      <c r="A62" s="168"/>
      <c r="B62" s="169"/>
      <c r="C62" s="160"/>
      <c r="D62" s="163"/>
      <c r="E62" s="158"/>
      <c r="F62" s="159"/>
      <c r="G62" s="167"/>
      <c r="H62" s="163"/>
    </row>
    <row r="63" spans="1:8" ht="12.75" customHeight="1">
      <c r="A63" s="168">
        <v>29</v>
      </c>
      <c r="B63" s="169">
        <v>29</v>
      </c>
      <c r="C63" s="160" t="s">
        <v>127</v>
      </c>
      <c r="D63" s="162" t="s">
        <v>128</v>
      </c>
      <c r="E63" s="157" t="s">
        <v>129</v>
      </c>
      <c r="F63" s="159" t="s">
        <v>130</v>
      </c>
      <c r="G63" s="167"/>
      <c r="H63" s="160" t="s">
        <v>131</v>
      </c>
    </row>
    <row r="64" spans="1:8" ht="12.75" customHeight="1">
      <c r="A64" s="168"/>
      <c r="B64" s="169"/>
      <c r="C64" s="160"/>
      <c r="D64" s="163"/>
      <c r="E64" s="158"/>
      <c r="F64" s="159"/>
      <c r="G64" s="167"/>
      <c r="H64" s="163"/>
    </row>
    <row r="65" spans="1:8" ht="12.75" customHeight="1">
      <c r="A65" s="168">
        <v>30</v>
      </c>
      <c r="B65" s="169">
        <v>30</v>
      </c>
      <c r="C65" s="175" t="s">
        <v>123</v>
      </c>
      <c r="D65" s="161" t="s">
        <v>124</v>
      </c>
      <c r="E65" s="176" t="s">
        <v>79</v>
      </c>
      <c r="F65" s="174" t="s">
        <v>125</v>
      </c>
      <c r="G65" s="173"/>
      <c r="H65" s="175" t="s">
        <v>126</v>
      </c>
    </row>
    <row r="66" spans="1:8" ht="12.75" customHeight="1">
      <c r="A66" s="168"/>
      <c r="B66" s="169"/>
      <c r="C66" s="175"/>
      <c r="D66" s="161"/>
      <c r="E66" s="177"/>
      <c r="F66" s="174"/>
      <c r="G66" s="173"/>
      <c r="H66" s="175"/>
    </row>
    <row r="67" spans="1:8" ht="12.75">
      <c r="A67" s="153"/>
      <c r="B67" s="154"/>
      <c r="C67" s="151"/>
      <c r="D67" s="155"/>
      <c r="E67" s="157"/>
      <c r="F67" s="159"/>
      <c r="G67" s="149"/>
      <c r="H67" s="151"/>
    </row>
    <row r="68" spans="1:8" ht="12.75">
      <c r="A68" s="153"/>
      <c r="B68" s="154"/>
      <c r="C68" s="152"/>
      <c r="D68" s="156"/>
      <c r="E68" s="158"/>
      <c r="F68" s="159"/>
      <c r="G68" s="150"/>
      <c r="H68" s="152"/>
    </row>
    <row r="69" spans="1:8" ht="12.75">
      <c r="A69" s="153"/>
      <c r="B69" s="154"/>
      <c r="C69" s="151"/>
      <c r="D69" s="155"/>
      <c r="E69" s="157"/>
      <c r="F69" s="159"/>
      <c r="G69" s="149"/>
      <c r="H69" s="151"/>
    </row>
    <row r="70" spans="1:8" ht="12.75">
      <c r="A70" s="153"/>
      <c r="B70" s="154"/>
      <c r="C70" s="152"/>
      <c r="D70" s="156"/>
      <c r="E70" s="158"/>
      <c r="F70" s="159"/>
      <c r="G70" s="150"/>
      <c r="H70" s="152"/>
    </row>
    <row r="71" spans="1:8" ht="12.75">
      <c r="A71" s="153"/>
      <c r="B71" s="154"/>
      <c r="C71" s="151"/>
      <c r="D71" s="155"/>
      <c r="E71" s="157"/>
      <c r="F71" s="159"/>
      <c r="G71" s="149"/>
      <c r="H71" s="151"/>
    </row>
    <row r="72" spans="1:8" ht="12.75">
      <c r="A72" s="153"/>
      <c r="B72" s="154"/>
      <c r="C72" s="152"/>
      <c r="D72" s="156"/>
      <c r="E72" s="158"/>
      <c r="F72" s="159"/>
      <c r="G72" s="150"/>
      <c r="H72" s="152"/>
    </row>
    <row r="73" spans="1:8" ht="12.75">
      <c r="A73" s="153"/>
      <c r="B73" s="154"/>
      <c r="C73" s="151"/>
      <c r="D73" s="155"/>
      <c r="E73" s="157"/>
      <c r="F73" s="159"/>
      <c r="G73" s="149"/>
      <c r="H73" s="151"/>
    </row>
    <row r="74" spans="1:8" ht="12.75">
      <c r="A74" s="153"/>
      <c r="B74" s="154"/>
      <c r="C74" s="152"/>
      <c r="D74" s="156"/>
      <c r="E74" s="158"/>
      <c r="F74" s="159"/>
      <c r="G74" s="150"/>
      <c r="H74" s="152"/>
    </row>
    <row r="75" spans="1:8" ht="12.75">
      <c r="A75" s="153"/>
      <c r="B75" s="154"/>
      <c r="C75" s="151"/>
      <c r="D75" s="155"/>
      <c r="E75" s="157"/>
      <c r="F75" s="159"/>
      <c r="G75" s="149"/>
      <c r="H75" s="151"/>
    </row>
    <row r="76" spans="1:8" ht="12.75">
      <c r="A76" s="153"/>
      <c r="B76" s="154"/>
      <c r="C76" s="152"/>
      <c r="D76" s="156"/>
      <c r="E76" s="158"/>
      <c r="F76" s="159"/>
      <c r="G76" s="150"/>
      <c r="H76" s="152"/>
    </row>
    <row r="77" spans="1:8" ht="12.75">
      <c r="A77" s="153"/>
      <c r="B77" s="154"/>
      <c r="C77" s="151"/>
      <c r="D77" s="155"/>
      <c r="E77" s="157"/>
      <c r="F77" s="159"/>
      <c r="G77" s="149"/>
      <c r="H77" s="151"/>
    </row>
    <row r="78" spans="1:8" ht="12.75">
      <c r="A78" s="153"/>
      <c r="B78" s="154"/>
      <c r="C78" s="152"/>
      <c r="D78" s="156"/>
      <c r="E78" s="158"/>
      <c r="F78" s="159"/>
      <c r="G78" s="150"/>
      <c r="H78" s="152"/>
    </row>
    <row r="79" spans="1:8" ht="12.75">
      <c r="A79" s="153"/>
      <c r="B79" s="154"/>
      <c r="C79" s="151"/>
      <c r="D79" s="155"/>
      <c r="E79" s="157"/>
      <c r="F79" s="159"/>
      <c r="G79" s="149"/>
      <c r="H79" s="151"/>
    </row>
    <row r="80" spans="1:8" ht="12.75">
      <c r="A80" s="153"/>
      <c r="B80" s="154"/>
      <c r="C80" s="152"/>
      <c r="D80" s="156"/>
      <c r="E80" s="158"/>
      <c r="F80" s="159"/>
      <c r="G80" s="150"/>
      <c r="H80" s="152"/>
    </row>
    <row r="81" spans="1:8" ht="12.75">
      <c r="A81" s="153"/>
      <c r="B81" s="154"/>
      <c r="C81" s="151"/>
      <c r="D81" s="155"/>
      <c r="E81" s="157"/>
      <c r="F81" s="159"/>
      <c r="G81" s="149"/>
      <c r="H81" s="151"/>
    </row>
    <row r="82" spans="1:8" ht="12.75">
      <c r="A82" s="153"/>
      <c r="B82" s="154"/>
      <c r="C82" s="152"/>
      <c r="D82" s="156"/>
      <c r="E82" s="158"/>
      <c r="F82" s="159"/>
      <c r="G82" s="150"/>
      <c r="H82" s="152"/>
    </row>
    <row r="83" spans="1:8" ht="12.75">
      <c r="A83" s="153"/>
      <c r="B83" s="154"/>
      <c r="C83" s="151"/>
      <c r="D83" s="155"/>
      <c r="E83" s="157"/>
      <c r="F83" s="159"/>
      <c r="G83" s="149"/>
      <c r="H83" s="151"/>
    </row>
    <row r="84" spans="1:8" ht="12.75">
      <c r="A84" s="153"/>
      <c r="B84" s="154"/>
      <c r="C84" s="152"/>
      <c r="D84" s="156"/>
      <c r="E84" s="158"/>
      <c r="F84" s="159"/>
      <c r="G84" s="150"/>
      <c r="H84" s="152"/>
    </row>
    <row r="85" spans="1:8" ht="12.75">
      <c r="A85" s="153"/>
      <c r="B85" s="154"/>
      <c r="C85" s="151"/>
      <c r="D85" s="155"/>
      <c r="E85" s="157"/>
      <c r="F85" s="159"/>
      <c r="G85" s="149"/>
      <c r="H85" s="151"/>
    </row>
    <row r="86" spans="1:8" ht="12.75">
      <c r="A86" s="153"/>
      <c r="B86" s="154"/>
      <c r="C86" s="152"/>
      <c r="D86" s="156"/>
      <c r="E86" s="158"/>
      <c r="F86" s="159"/>
      <c r="G86" s="150"/>
      <c r="H86" s="152"/>
    </row>
  </sheetData>
  <sheetProtection/>
  <mergeCells count="331">
    <mergeCell ref="H67:H68"/>
    <mergeCell ref="H69:H70"/>
    <mergeCell ref="C2:H2"/>
    <mergeCell ref="A1:H1"/>
    <mergeCell ref="A3:H3"/>
    <mergeCell ref="H59:H60"/>
    <mergeCell ref="H61:H62"/>
    <mergeCell ref="H63:H64"/>
    <mergeCell ref="H65:H66"/>
    <mergeCell ref="H51:H52"/>
    <mergeCell ref="H53:H54"/>
    <mergeCell ref="H55:H56"/>
    <mergeCell ref="H57:H58"/>
    <mergeCell ref="H43:H44"/>
    <mergeCell ref="H45:H46"/>
    <mergeCell ref="H47:H48"/>
    <mergeCell ref="H49:H50"/>
    <mergeCell ref="H35:H36"/>
    <mergeCell ref="H37:H38"/>
    <mergeCell ref="H39:H40"/>
    <mergeCell ref="H41:H42"/>
    <mergeCell ref="H27:H28"/>
    <mergeCell ref="H29:H30"/>
    <mergeCell ref="H31:H32"/>
    <mergeCell ref="H33:H34"/>
    <mergeCell ref="H19:H20"/>
    <mergeCell ref="H21:H22"/>
    <mergeCell ref="H23:H24"/>
    <mergeCell ref="H25:H26"/>
    <mergeCell ref="H11:H12"/>
    <mergeCell ref="H13:H14"/>
    <mergeCell ref="H15:H16"/>
    <mergeCell ref="H17:H18"/>
    <mergeCell ref="A9:A10"/>
    <mergeCell ref="E5:F6"/>
    <mergeCell ref="H5:H6"/>
    <mergeCell ref="H7:H8"/>
    <mergeCell ref="H9:H10"/>
    <mergeCell ref="G5:G6"/>
    <mergeCell ref="G7:G8"/>
    <mergeCell ref="G9:G10"/>
    <mergeCell ref="A7:A8"/>
    <mergeCell ref="D7:D8"/>
    <mergeCell ref="F19:F20"/>
    <mergeCell ref="F21:F22"/>
    <mergeCell ref="A11:A12"/>
    <mergeCell ref="A5:A6"/>
    <mergeCell ref="F7:F8"/>
    <mergeCell ref="F9:F10"/>
    <mergeCell ref="F11:F12"/>
    <mergeCell ref="B5:B6"/>
    <mergeCell ref="C5:C6"/>
    <mergeCell ref="D5:D6"/>
    <mergeCell ref="F33:F34"/>
    <mergeCell ref="A67:A68"/>
    <mergeCell ref="B67:B68"/>
    <mergeCell ref="E67:E68"/>
    <mergeCell ref="A65:A66"/>
    <mergeCell ref="B65:B66"/>
    <mergeCell ref="C65:C66"/>
    <mergeCell ref="E65:E66"/>
    <mergeCell ref="C63:C64"/>
    <mergeCell ref="D63:D64"/>
    <mergeCell ref="G65:G66"/>
    <mergeCell ref="F63:F64"/>
    <mergeCell ref="F65:F66"/>
    <mergeCell ref="G63:G64"/>
    <mergeCell ref="A69:A70"/>
    <mergeCell ref="B69:B70"/>
    <mergeCell ref="F67:F68"/>
    <mergeCell ref="A63:A64"/>
    <mergeCell ref="B63:B64"/>
    <mergeCell ref="E63:E64"/>
    <mergeCell ref="E61:E62"/>
    <mergeCell ref="G61:G62"/>
    <mergeCell ref="F59:F60"/>
    <mergeCell ref="F61:F62"/>
    <mergeCell ref="A61:A62"/>
    <mergeCell ref="B61:B62"/>
    <mergeCell ref="C61:C62"/>
    <mergeCell ref="D61:D62"/>
    <mergeCell ref="A59:A60"/>
    <mergeCell ref="B59:B60"/>
    <mergeCell ref="E59:E60"/>
    <mergeCell ref="G59:G60"/>
    <mergeCell ref="D59:D60"/>
    <mergeCell ref="E57:E58"/>
    <mergeCell ref="G57:G58"/>
    <mergeCell ref="F55:F56"/>
    <mergeCell ref="F57:F58"/>
    <mergeCell ref="E55:E56"/>
    <mergeCell ref="G55:G56"/>
    <mergeCell ref="A57:A58"/>
    <mergeCell ref="B57:B58"/>
    <mergeCell ref="C57:C58"/>
    <mergeCell ref="D57:D58"/>
    <mergeCell ref="A55:A56"/>
    <mergeCell ref="B55:B56"/>
    <mergeCell ref="C55:C56"/>
    <mergeCell ref="D55:D56"/>
    <mergeCell ref="E53:E54"/>
    <mergeCell ref="G53:G54"/>
    <mergeCell ref="F51:F52"/>
    <mergeCell ref="F53:F54"/>
    <mergeCell ref="A53:A54"/>
    <mergeCell ref="B53:B54"/>
    <mergeCell ref="C53:C54"/>
    <mergeCell ref="D53:D54"/>
    <mergeCell ref="A51:A52"/>
    <mergeCell ref="B51:B52"/>
    <mergeCell ref="E51:E52"/>
    <mergeCell ref="G51:G52"/>
    <mergeCell ref="D51:D52"/>
    <mergeCell ref="C51:C52"/>
    <mergeCell ref="E49:E50"/>
    <mergeCell ref="G49:G50"/>
    <mergeCell ref="F47:F48"/>
    <mergeCell ref="F49:F50"/>
    <mergeCell ref="A49:A50"/>
    <mergeCell ref="B49:B50"/>
    <mergeCell ref="C49:C50"/>
    <mergeCell ref="D49:D50"/>
    <mergeCell ref="A47:A48"/>
    <mergeCell ref="B47:B48"/>
    <mergeCell ref="E47:E48"/>
    <mergeCell ref="G47:G48"/>
    <mergeCell ref="E45:E46"/>
    <mergeCell ref="G45:G46"/>
    <mergeCell ref="F43:F44"/>
    <mergeCell ref="F45:F46"/>
    <mergeCell ref="A45:A46"/>
    <mergeCell ref="B45:B46"/>
    <mergeCell ref="C45:C46"/>
    <mergeCell ref="D45:D46"/>
    <mergeCell ref="A43:A44"/>
    <mergeCell ref="B43:B44"/>
    <mergeCell ref="E43:E44"/>
    <mergeCell ref="G43:G44"/>
    <mergeCell ref="B37:B38"/>
    <mergeCell ref="B39:B40"/>
    <mergeCell ref="B41:B42"/>
    <mergeCell ref="G41:G42"/>
    <mergeCell ref="F41:F42"/>
    <mergeCell ref="D39:D40"/>
    <mergeCell ref="A35:A36"/>
    <mergeCell ref="A37:A38"/>
    <mergeCell ref="A39:A40"/>
    <mergeCell ref="A41:A42"/>
    <mergeCell ref="E39:E40"/>
    <mergeCell ref="G39:G40"/>
    <mergeCell ref="F39:F40"/>
    <mergeCell ref="C41:C42"/>
    <mergeCell ref="D41:D42"/>
    <mergeCell ref="E41:E42"/>
    <mergeCell ref="G35:G36"/>
    <mergeCell ref="F35:F36"/>
    <mergeCell ref="C37:C38"/>
    <mergeCell ref="D37:D38"/>
    <mergeCell ref="E37:E38"/>
    <mergeCell ref="G37:G38"/>
    <mergeCell ref="F37:F38"/>
    <mergeCell ref="B9:B10"/>
    <mergeCell ref="C9:C10"/>
    <mergeCell ref="E35:E36"/>
    <mergeCell ref="B35:B36"/>
    <mergeCell ref="D9:D10"/>
    <mergeCell ref="E17:E18"/>
    <mergeCell ref="C25:C26"/>
    <mergeCell ref="D25:D26"/>
    <mergeCell ref="E21:E22"/>
    <mergeCell ref="E33:E34"/>
    <mergeCell ref="E7:E8"/>
    <mergeCell ref="A13:A14"/>
    <mergeCell ref="B13:B14"/>
    <mergeCell ref="C13:C14"/>
    <mergeCell ref="D13:D14"/>
    <mergeCell ref="B11:B12"/>
    <mergeCell ref="C11:C12"/>
    <mergeCell ref="D11:D12"/>
    <mergeCell ref="B7:B8"/>
    <mergeCell ref="C7:C8"/>
    <mergeCell ref="G17:G18"/>
    <mergeCell ref="E13:E14"/>
    <mergeCell ref="G13:G14"/>
    <mergeCell ref="E15:E16"/>
    <mergeCell ref="G15:G16"/>
    <mergeCell ref="F13:F14"/>
    <mergeCell ref="F15:F16"/>
    <mergeCell ref="F17:F18"/>
    <mergeCell ref="A15:A16"/>
    <mergeCell ref="B15:B16"/>
    <mergeCell ref="C15:C16"/>
    <mergeCell ref="D15:D16"/>
    <mergeCell ref="A21:A22"/>
    <mergeCell ref="B21:B22"/>
    <mergeCell ref="C17:C18"/>
    <mergeCell ref="D17:D18"/>
    <mergeCell ref="A17:A18"/>
    <mergeCell ref="B17:B18"/>
    <mergeCell ref="C19:C20"/>
    <mergeCell ref="D19:D20"/>
    <mergeCell ref="A19:A20"/>
    <mergeCell ref="B19:B20"/>
    <mergeCell ref="A23:A24"/>
    <mergeCell ref="B23:B24"/>
    <mergeCell ref="C23:C24"/>
    <mergeCell ref="D23:D24"/>
    <mergeCell ref="C21:C22"/>
    <mergeCell ref="E23:E24"/>
    <mergeCell ref="G23:G24"/>
    <mergeCell ref="E25:E26"/>
    <mergeCell ref="G25:G26"/>
    <mergeCell ref="F23:F24"/>
    <mergeCell ref="F25:F26"/>
    <mergeCell ref="A25:A26"/>
    <mergeCell ref="B25:B26"/>
    <mergeCell ref="A27:A28"/>
    <mergeCell ref="B27:B28"/>
    <mergeCell ref="A29:A30"/>
    <mergeCell ref="B29:B30"/>
    <mergeCell ref="E27:E28"/>
    <mergeCell ref="G27:G28"/>
    <mergeCell ref="C27:C28"/>
    <mergeCell ref="D27:D28"/>
    <mergeCell ref="F27:F28"/>
    <mergeCell ref="F29:F30"/>
    <mergeCell ref="E29:E30"/>
    <mergeCell ref="G29:G30"/>
    <mergeCell ref="D29:D30"/>
    <mergeCell ref="G33:G34"/>
    <mergeCell ref="A31:A32"/>
    <mergeCell ref="B31:B32"/>
    <mergeCell ref="C31:C32"/>
    <mergeCell ref="D31:D32"/>
    <mergeCell ref="A33:A34"/>
    <mergeCell ref="B33:B34"/>
    <mergeCell ref="C33:C34"/>
    <mergeCell ref="D33:D34"/>
    <mergeCell ref="E31:E32"/>
    <mergeCell ref="G31:G32"/>
    <mergeCell ref="F31:F32"/>
    <mergeCell ref="D4:E4"/>
    <mergeCell ref="D21:D22"/>
    <mergeCell ref="E19:E20"/>
    <mergeCell ref="G19:G20"/>
    <mergeCell ref="E11:E12"/>
    <mergeCell ref="G11:G12"/>
    <mergeCell ref="E9:E10"/>
    <mergeCell ref="G21:G22"/>
    <mergeCell ref="G69:G70"/>
    <mergeCell ref="C69:C70"/>
    <mergeCell ref="D69:D70"/>
    <mergeCell ref="E69:E70"/>
    <mergeCell ref="F69:F70"/>
    <mergeCell ref="C67:C68"/>
    <mergeCell ref="D67:D68"/>
    <mergeCell ref="G67:G68"/>
    <mergeCell ref="C59:C60"/>
    <mergeCell ref="D65:D66"/>
    <mergeCell ref="C29:C30"/>
    <mergeCell ref="D47:D48"/>
    <mergeCell ref="C47:C48"/>
    <mergeCell ref="D43:D44"/>
    <mergeCell ref="C43:C44"/>
    <mergeCell ref="C35:C36"/>
    <mergeCell ref="D35:D36"/>
    <mergeCell ref="C39:C40"/>
    <mergeCell ref="A71:A72"/>
    <mergeCell ref="B71:B72"/>
    <mergeCell ref="C71:C72"/>
    <mergeCell ref="D71:D72"/>
    <mergeCell ref="E71:E72"/>
    <mergeCell ref="F71:F72"/>
    <mergeCell ref="G71:G72"/>
    <mergeCell ref="H71:H72"/>
    <mergeCell ref="A73:A74"/>
    <mergeCell ref="B73:B74"/>
    <mergeCell ref="C73:C74"/>
    <mergeCell ref="D73:D74"/>
    <mergeCell ref="E73:E74"/>
    <mergeCell ref="F73:F74"/>
    <mergeCell ref="G73:G74"/>
    <mergeCell ref="H73:H74"/>
    <mergeCell ref="A75:A76"/>
    <mergeCell ref="B75:B76"/>
    <mergeCell ref="C75:C76"/>
    <mergeCell ref="D75:D76"/>
    <mergeCell ref="E75:E76"/>
    <mergeCell ref="F75:F76"/>
    <mergeCell ref="G75:G76"/>
    <mergeCell ref="H75:H76"/>
    <mergeCell ref="A77:A78"/>
    <mergeCell ref="B77:B78"/>
    <mergeCell ref="C77:C78"/>
    <mergeCell ref="D77:D78"/>
    <mergeCell ref="E77:E78"/>
    <mergeCell ref="F77:F78"/>
    <mergeCell ref="G77:G78"/>
    <mergeCell ref="H77:H78"/>
    <mergeCell ref="A79:A80"/>
    <mergeCell ref="B79:B80"/>
    <mergeCell ref="C79:C80"/>
    <mergeCell ref="D79:D80"/>
    <mergeCell ref="E79:E80"/>
    <mergeCell ref="F79:F80"/>
    <mergeCell ref="G79:G80"/>
    <mergeCell ref="H79:H80"/>
    <mergeCell ref="A81:A82"/>
    <mergeCell ref="B81:B82"/>
    <mergeCell ref="C81:C82"/>
    <mergeCell ref="D81:D82"/>
    <mergeCell ref="E81:E82"/>
    <mergeCell ref="F81:F82"/>
    <mergeCell ref="G81:G82"/>
    <mergeCell ref="H81:H82"/>
    <mergeCell ref="A83:A84"/>
    <mergeCell ref="B83:B84"/>
    <mergeCell ref="C83:C84"/>
    <mergeCell ref="D83:D84"/>
    <mergeCell ref="E83:E84"/>
    <mergeCell ref="F83:F84"/>
    <mergeCell ref="G83:G84"/>
    <mergeCell ref="H83:H84"/>
    <mergeCell ref="A85:A86"/>
    <mergeCell ref="B85:B86"/>
    <mergeCell ref="C85:C86"/>
    <mergeCell ref="D85:D86"/>
    <mergeCell ref="E85:E86"/>
    <mergeCell ref="F85:F86"/>
    <mergeCell ref="G85:G86"/>
    <mergeCell ref="H85:H8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T29" sqref="T2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5" ht="18">
      <c r="A1" s="197" t="s">
        <v>15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"/>
    </row>
    <row r="2" spans="1:25" ht="13.5" customHeight="1" thickBot="1">
      <c r="A2" s="202" t="s">
        <v>16</v>
      </c>
      <c r="B2" s="202"/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19"/>
    </row>
    <row r="3" spans="1:25" ht="27.75" customHeight="1" thickBot="1">
      <c r="A3" s="19"/>
      <c r="B3" s="19"/>
      <c r="C3" s="19"/>
      <c r="D3" s="20"/>
      <c r="E3" s="20"/>
      <c r="F3" s="203" t="str">
        <f>HYPERLINK('[1]реквизиты'!$A$2)</f>
        <v>Всероссийские соревнования среди студентов по самбо. (мужчины)</v>
      </c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5"/>
      <c r="T3" s="19"/>
      <c r="U3" s="19"/>
      <c r="V3" s="19"/>
      <c r="W3" s="19"/>
      <c r="X3" s="19"/>
      <c r="Y3" s="19"/>
    </row>
    <row r="4" spans="1:25" ht="15" customHeight="1" thickBot="1">
      <c r="A4" s="15"/>
      <c r="B4" s="15"/>
      <c r="C4" s="19"/>
      <c r="D4" s="19"/>
      <c r="E4" s="19"/>
      <c r="F4" s="213" t="str">
        <f>HYPERLINK('[1]реквизиты'!$A$3)</f>
        <v>21-25 января 2013г.                                                г.Ярославль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"/>
      <c r="U4" s="192"/>
      <c r="V4" s="198" t="str">
        <f>HYPERLINK('пр.взв.'!D4)</f>
        <v>в.к. 62 кг.</v>
      </c>
      <c r="W4" s="199"/>
      <c r="X4" s="19"/>
      <c r="Y4" s="19"/>
    </row>
    <row r="5" spans="1:25" ht="14.25" customHeight="1" thickBot="1">
      <c r="A5" s="191" t="s">
        <v>0</v>
      </c>
      <c r="B5" s="19"/>
      <c r="C5" s="19"/>
      <c r="D5" s="19"/>
      <c r="E5" s="19"/>
      <c r="F5" s="19"/>
      <c r="G5" s="19"/>
      <c r="H5" s="22"/>
      <c r="I5" s="191" t="s">
        <v>2</v>
      </c>
      <c r="J5" s="19"/>
      <c r="K5" s="88">
        <v>29</v>
      </c>
      <c r="L5" s="19"/>
      <c r="M5" s="19"/>
      <c r="N5" s="19"/>
      <c r="O5" s="80"/>
      <c r="P5" s="207" t="str">
        <f>VLOOKUP(O6,'пр.взв.'!B7:E70,2,FALSE)</f>
        <v>МУДРАНОВ Аслан Заудинович</v>
      </c>
      <c r="Q5" s="208"/>
      <c r="R5" s="208"/>
      <c r="S5" s="209"/>
      <c r="T5" s="80"/>
      <c r="U5" s="193"/>
      <c r="V5" s="200"/>
      <c r="W5" s="201"/>
      <c r="X5" s="191" t="s">
        <v>1</v>
      </c>
      <c r="Y5" s="19"/>
    </row>
    <row r="6" spans="1:26" ht="14.25" customHeight="1" thickBot="1">
      <c r="A6" s="206"/>
      <c r="B6" s="23"/>
      <c r="C6" s="19"/>
      <c r="D6" s="19"/>
      <c r="E6" s="19"/>
      <c r="F6" s="19"/>
      <c r="G6" s="19"/>
      <c r="H6" s="19"/>
      <c r="I6" s="191"/>
      <c r="J6" s="9"/>
      <c r="K6" s="24"/>
      <c r="L6" s="25">
        <v>29</v>
      </c>
      <c r="M6" s="9"/>
      <c r="N6" s="9"/>
      <c r="O6" s="11">
        <v>14</v>
      </c>
      <c r="P6" s="210"/>
      <c r="Q6" s="211"/>
      <c r="R6" s="211"/>
      <c r="S6" s="212"/>
      <c r="T6" s="80"/>
      <c r="U6" s="19"/>
      <c r="V6" s="19"/>
      <c r="W6" s="19"/>
      <c r="X6" s="206"/>
      <c r="Y6" s="19"/>
      <c r="Z6" s="6"/>
    </row>
    <row r="7" spans="1:25" ht="12.75" customHeight="1" thickBot="1">
      <c r="A7" s="228">
        <v>1</v>
      </c>
      <c r="B7" s="223" t="str">
        <f>VLOOKUP(A7,'пр.взв.'!B7:C70,2,FALSE)</f>
        <v>ГУЛЯН Армен Гарегиногвич</v>
      </c>
      <c r="C7" s="223" t="str">
        <f>VLOOKUP(A7,'пр.взв.'!B7:G70,3,FALSE)</f>
        <v>06.10.90 мс</v>
      </c>
      <c r="D7" s="223" t="str">
        <f>VLOOKUP(A7,'пр.взв.'!B7:G70,4,FALSE)</f>
        <v>СЗФО ВГАФКиС</v>
      </c>
      <c r="E7" s="19"/>
      <c r="F7" s="19"/>
      <c r="G7" s="26"/>
      <c r="H7" s="19"/>
      <c r="I7" s="27"/>
      <c r="J7" s="9"/>
      <c r="K7" s="28">
        <v>21</v>
      </c>
      <c r="L7" s="89" t="s">
        <v>164</v>
      </c>
      <c r="M7" s="25">
        <v>29</v>
      </c>
      <c r="N7" s="12"/>
      <c r="O7" s="13"/>
      <c r="P7" s="13"/>
      <c r="Q7" s="29" t="s">
        <v>11</v>
      </c>
      <c r="R7" s="80"/>
      <c r="S7" s="80"/>
      <c r="T7" s="80"/>
      <c r="U7" s="223" t="str">
        <f>VLOOKUP(X7,'пр.взв.'!B7:G70,2,FALSE)</f>
        <v>КОБЗЕВ Андрей Васильевич</v>
      </c>
      <c r="V7" s="223" t="str">
        <f>VLOOKUP(X7,'пр.взв.'!B7:G70,3,FALSE)</f>
        <v>19.09.92 мс</v>
      </c>
      <c r="W7" s="223" t="str">
        <f>VLOOKUP(X7,'пр.взв.'!B7:G70,4,FALSE)</f>
        <v>МОС МГХПИ</v>
      </c>
      <c r="X7" s="196">
        <v>2</v>
      </c>
      <c r="Y7" s="19"/>
    </row>
    <row r="8" spans="1:25" ht="12.75" customHeight="1">
      <c r="A8" s="226"/>
      <c r="B8" s="222"/>
      <c r="C8" s="222"/>
      <c r="D8" s="222"/>
      <c r="E8" s="30">
        <v>17</v>
      </c>
      <c r="F8" s="31"/>
      <c r="G8" s="32"/>
      <c r="H8" s="33"/>
      <c r="I8" s="13"/>
      <c r="J8" s="9"/>
      <c r="K8" s="34"/>
      <c r="L8" s="35">
        <v>9</v>
      </c>
      <c r="M8" s="89" t="s">
        <v>165</v>
      </c>
      <c r="N8" s="12"/>
      <c r="O8" s="29"/>
      <c r="P8" s="29"/>
      <c r="Q8" s="19"/>
      <c r="R8" s="19"/>
      <c r="S8" s="19"/>
      <c r="T8" s="30">
        <v>2</v>
      </c>
      <c r="U8" s="222"/>
      <c r="V8" s="222"/>
      <c r="W8" s="222"/>
      <c r="X8" s="194"/>
      <c r="Y8" s="19"/>
    </row>
    <row r="9" spans="1:25" ht="12.75" customHeight="1" thickBot="1">
      <c r="A9" s="226">
        <v>17</v>
      </c>
      <c r="B9" s="221" t="str">
        <f>VLOOKUP(A9,'пр.взв.'!B9:C72,2,FALSE)</f>
        <v>АНУЕВ Павел Петрович</v>
      </c>
      <c r="C9" s="221" t="str">
        <f>VLOOKUP(A9,'пр.взв.'!B7:G70,3,FALSE)</f>
        <v>09.03.93 кмс</v>
      </c>
      <c r="D9" s="221" t="str">
        <f>VLOOKUP(A9,'пр.взв.'!B7:G70,4,FALSE)</f>
        <v>СФО БГСХА</v>
      </c>
      <c r="E9" s="86" t="s">
        <v>165</v>
      </c>
      <c r="F9" s="36"/>
      <c r="G9" s="31"/>
      <c r="H9" s="34"/>
      <c r="I9" s="12"/>
      <c r="J9" s="9"/>
      <c r="K9" s="25">
        <v>23</v>
      </c>
      <c r="L9" s="34"/>
      <c r="M9" s="37"/>
      <c r="N9" s="25">
        <v>27</v>
      </c>
      <c r="O9" s="29"/>
      <c r="P9" s="29"/>
      <c r="Q9" s="29"/>
      <c r="R9" s="38"/>
      <c r="S9" s="39"/>
      <c r="T9" s="86" t="s">
        <v>164</v>
      </c>
      <c r="U9" s="221" t="str">
        <f>VLOOKUP(X9,'пр.взв.'!B7:G70,2,FALSE)</f>
        <v>МОСКВИН Александр Анатольевич</v>
      </c>
      <c r="V9" s="221" t="str">
        <f>VLOOKUP(X9,'пр.взв.'!B7:G70,3,FALSE)</f>
        <v>03.10.86, мс</v>
      </c>
      <c r="W9" s="221" t="str">
        <f>VLOOKUP(X9,'пр.взв.'!B7:G70,4,FALSE)</f>
        <v>ЦФО РГУ</v>
      </c>
      <c r="X9" s="194">
        <v>18</v>
      </c>
      <c r="Y9" s="19"/>
    </row>
    <row r="10" spans="1:25" ht="12.75" customHeight="1" thickBot="1">
      <c r="A10" s="227"/>
      <c r="B10" s="222"/>
      <c r="C10" s="222"/>
      <c r="D10" s="222"/>
      <c r="E10" s="31"/>
      <c r="F10" s="40"/>
      <c r="G10" s="30">
        <v>9</v>
      </c>
      <c r="H10" s="25"/>
      <c r="I10" s="13"/>
      <c r="J10" s="9"/>
      <c r="K10" s="24"/>
      <c r="L10" s="25">
        <v>15</v>
      </c>
      <c r="M10" s="10"/>
      <c r="N10" s="89" t="s">
        <v>164</v>
      </c>
      <c r="O10" s="9"/>
      <c r="P10" s="9"/>
      <c r="Q10" s="9"/>
      <c r="R10" s="30">
        <v>2</v>
      </c>
      <c r="S10" s="9"/>
      <c r="T10" s="31"/>
      <c r="U10" s="222"/>
      <c r="V10" s="222"/>
      <c r="W10" s="222"/>
      <c r="X10" s="195"/>
      <c r="Y10" s="19"/>
    </row>
    <row r="11" spans="1:25" ht="12.75" customHeight="1" thickBot="1">
      <c r="A11" s="228">
        <v>9</v>
      </c>
      <c r="B11" s="223" t="str">
        <f>VLOOKUP(A11,'пр.взв.'!B11:C74,2,FALSE)</f>
        <v>ШАРАФЕЕВ Рифат Ринатович</v>
      </c>
      <c r="C11" s="223" t="str">
        <f>VLOOKUP(A11,'пр.взв.'!B7:G70,3,FALSE)</f>
        <v>24.08.90 кмс</v>
      </c>
      <c r="D11" s="223" t="str">
        <f>VLOOKUP(A11,'пр.взв.'!B7:G70,4,FALSE)</f>
        <v>ПФО ПГАФКСиТ</v>
      </c>
      <c r="E11" s="19"/>
      <c r="F11" s="31"/>
      <c r="G11" s="86" t="s">
        <v>167</v>
      </c>
      <c r="H11" s="41"/>
      <c r="I11" s="42"/>
      <c r="J11" s="9"/>
      <c r="K11" s="28">
        <v>15</v>
      </c>
      <c r="L11" s="89" t="s">
        <v>165</v>
      </c>
      <c r="M11" s="28">
        <v>27</v>
      </c>
      <c r="N11" s="10"/>
      <c r="O11" s="43">
        <v>14</v>
      </c>
      <c r="P11" s="9"/>
      <c r="Q11" s="44"/>
      <c r="R11" s="86" t="s">
        <v>165</v>
      </c>
      <c r="S11" s="9"/>
      <c r="T11" s="19"/>
      <c r="U11" s="223" t="str">
        <f>VLOOKUP(X11,'пр.взв.'!B7:G70,2,FALSE)</f>
        <v>ТЕМИЕВ Магомед Рамзанович</v>
      </c>
      <c r="V11" s="223" t="str">
        <f>VLOOKUP(X11,'пр.взв.'!B7:G70,3,FALSE)</f>
        <v>29.08.93 кмс</v>
      </c>
      <c r="W11" s="223" t="str">
        <f>VLOOKUP(X11,'пр.взв.'!B7:G70,4,FALSE)</f>
        <v>ЮФО ГМУ</v>
      </c>
      <c r="X11" s="196">
        <v>10</v>
      </c>
      <c r="Y11" s="19"/>
    </row>
    <row r="12" spans="1:25" ht="12.75" customHeight="1">
      <c r="A12" s="226"/>
      <c r="B12" s="222"/>
      <c r="C12" s="222"/>
      <c r="D12" s="222"/>
      <c r="E12" s="30">
        <v>9</v>
      </c>
      <c r="F12" s="45"/>
      <c r="G12" s="31"/>
      <c r="H12" s="33"/>
      <c r="I12" s="46"/>
      <c r="J12" s="12"/>
      <c r="K12" s="34"/>
      <c r="L12" s="28">
        <v>27</v>
      </c>
      <c r="M12" s="90" t="s">
        <v>164</v>
      </c>
      <c r="N12" s="47"/>
      <c r="O12" s="90" t="s">
        <v>164</v>
      </c>
      <c r="P12" s="29"/>
      <c r="Q12" s="48"/>
      <c r="R12" s="49"/>
      <c r="S12" s="50"/>
      <c r="T12" s="30">
        <v>10</v>
      </c>
      <c r="U12" s="222"/>
      <c r="V12" s="222"/>
      <c r="W12" s="222"/>
      <c r="X12" s="194"/>
      <c r="Y12" s="19"/>
    </row>
    <row r="13" spans="1:25" ht="12.75" customHeight="1" thickBot="1">
      <c r="A13" s="226">
        <v>25</v>
      </c>
      <c r="B13" s="221" t="str">
        <f>VLOOKUP(A13,'пр.взв.'!B13:C76,2,FALSE)</f>
        <v>СОЛОДКИЙ Игорь Олегович</v>
      </c>
      <c r="C13" s="221" t="str">
        <f>VLOOKUP(A13,'пр.взв.'!B7:G70,3,FALSE)</f>
        <v>23.05.93 кмс</v>
      </c>
      <c r="D13" s="221" t="str">
        <f>VLOOKUP(A13,'пр.взв.'!B7:G70,4,FALSE)</f>
        <v>ЮФО ГМУ</v>
      </c>
      <c r="E13" s="86" t="s">
        <v>165</v>
      </c>
      <c r="F13" s="31"/>
      <c r="G13" s="31"/>
      <c r="H13" s="34"/>
      <c r="I13" s="46"/>
      <c r="J13" s="12"/>
      <c r="K13" s="25"/>
      <c r="L13" s="34"/>
      <c r="M13" s="25"/>
      <c r="N13" s="35">
        <v>14</v>
      </c>
      <c r="O13" s="9"/>
      <c r="P13" s="29"/>
      <c r="Q13" s="51"/>
      <c r="R13" s="19"/>
      <c r="S13" s="19"/>
      <c r="T13" s="86" t="s">
        <v>165</v>
      </c>
      <c r="U13" s="221" t="str">
        <f>VLOOKUP(X13,'пр.взв.'!B7:G70,2,FALSE)</f>
        <v>САИДРАХОМОВ Мустафо Махмадрасулович</v>
      </c>
      <c r="V13" s="221" t="str">
        <f>VLOOKUP(X13,'пр.взв.'!B7:G70,3,FALSE)</f>
        <v>01.01.90 мс</v>
      </c>
      <c r="W13" s="221" t="str">
        <f>VLOOKUP(X13,'пр.взв.'!B7:G70,4,FALSE)</f>
        <v>ЮФО АГУ РА</v>
      </c>
      <c r="X13" s="194">
        <v>26</v>
      </c>
      <c r="Y13" s="19"/>
    </row>
    <row r="14" spans="1:25" ht="12.75" customHeight="1" thickBot="1">
      <c r="A14" s="227"/>
      <c r="B14" s="222"/>
      <c r="C14" s="222"/>
      <c r="D14" s="222"/>
      <c r="E14" s="31"/>
      <c r="F14" s="31"/>
      <c r="G14" s="40"/>
      <c r="H14" s="12"/>
      <c r="I14" s="30">
        <v>13</v>
      </c>
      <c r="J14" s="50"/>
      <c r="K14" s="25"/>
      <c r="L14" s="12"/>
      <c r="M14" s="12"/>
      <c r="N14" s="25"/>
      <c r="O14" s="50"/>
      <c r="P14" s="30">
        <v>14</v>
      </c>
      <c r="Q14" s="40"/>
      <c r="R14" s="19"/>
      <c r="S14" s="19"/>
      <c r="T14" s="31"/>
      <c r="U14" s="222"/>
      <c r="V14" s="222"/>
      <c r="W14" s="222"/>
      <c r="X14" s="195"/>
      <c r="Y14" s="19"/>
    </row>
    <row r="15" spans="1:25" ht="12.75" customHeight="1" thickBot="1">
      <c r="A15" s="228">
        <v>5</v>
      </c>
      <c r="B15" s="223" t="str">
        <f>VLOOKUP(A15,'пр.взв.'!B15:C78,2,FALSE)</f>
        <v>КИБИШЕВ Залим Арсенович</v>
      </c>
      <c r="C15" s="223" t="str">
        <f>VLOOKUP(A15,'пр.взв.'!B7:G70,3,FALSE)</f>
        <v>19.06.94 кмс</v>
      </c>
      <c r="D15" s="223" t="str">
        <f>VLOOKUP(A15,'пр.взв.'!B7:G70,4,FALSE)</f>
        <v>ЮФО АГУ РА</v>
      </c>
      <c r="E15" s="19"/>
      <c r="F15" s="19"/>
      <c r="G15" s="31"/>
      <c r="H15" s="13"/>
      <c r="I15" s="86" t="s">
        <v>166</v>
      </c>
      <c r="J15" s="10"/>
      <c r="K15" s="25"/>
      <c r="L15" s="9"/>
      <c r="M15" s="9"/>
      <c r="N15" s="9"/>
      <c r="O15" s="53"/>
      <c r="P15" s="86" t="s">
        <v>165</v>
      </c>
      <c r="Q15" s="52"/>
      <c r="R15" s="19"/>
      <c r="S15" s="19"/>
      <c r="T15" s="19"/>
      <c r="U15" s="223" t="str">
        <f>VLOOKUP(X15,'пр.взв.'!B7:G70,2,FALSE)</f>
        <v>САПОЖКОВ Александр Иванович</v>
      </c>
      <c r="V15" s="223" t="str">
        <f>VLOOKUP(X15,'пр.взв.'!B7:G70,3,FALSE)</f>
        <v>28.06.91 мс</v>
      </c>
      <c r="W15" s="223" t="str">
        <f>VLOOKUP(X15,'пр.взв.'!B7:G70,4,FALSE)</f>
        <v>ПФО НГПУ им. КозьмиМинина</v>
      </c>
      <c r="X15" s="196">
        <v>6</v>
      </c>
      <c r="Y15" s="19"/>
    </row>
    <row r="16" spans="1:25" ht="12.75" customHeight="1">
      <c r="A16" s="226"/>
      <c r="B16" s="222"/>
      <c r="C16" s="222"/>
      <c r="D16" s="222"/>
      <c r="E16" s="30">
        <v>21</v>
      </c>
      <c r="F16" s="31"/>
      <c r="G16" s="31"/>
      <c r="H16" s="37"/>
      <c r="J16" s="9"/>
      <c r="K16" s="60"/>
      <c r="L16" s="214" t="s">
        <v>21</v>
      </c>
      <c r="M16" s="214"/>
      <c r="N16" s="57"/>
      <c r="O16" s="52"/>
      <c r="Q16" s="53"/>
      <c r="R16" s="19"/>
      <c r="S16" s="19"/>
      <c r="T16" s="30">
        <v>6</v>
      </c>
      <c r="U16" s="222"/>
      <c r="V16" s="222"/>
      <c r="W16" s="222"/>
      <c r="X16" s="194"/>
      <c r="Y16" s="19"/>
    </row>
    <row r="17" spans="1:25" ht="12.75" customHeight="1" thickBot="1">
      <c r="A17" s="226">
        <v>21</v>
      </c>
      <c r="B17" s="221" t="str">
        <f>VLOOKUP(A17,'пр.взв.'!B17:C80,2,FALSE)</f>
        <v>КУЛЬМЯЕВ Николай Васильевич</v>
      </c>
      <c r="C17" s="221" t="str">
        <f>VLOOKUP(A17,'пр.взв.'!B7:G70,3,FALSE)</f>
        <v>29.05.86 мс</v>
      </c>
      <c r="D17" s="221" t="str">
        <f>VLOOKUP(A17,'пр.взв.'!B7:G70,4,FALSE)</f>
        <v>ПФО НГПУ им. КозьмиМинина</v>
      </c>
      <c r="E17" s="86" t="s">
        <v>166</v>
      </c>
      <c r="F17" s="36"/>
      <c r="G17" s="31"/>
      <c r="H17" s="54"/>
      <c r="I17" s="9"/>
      <c r="J17" s="9"/>
      <c r="K17" s="91">
        <v>13</v>
      </c>
      <c r="L17" s="57"/>
      <c r="M17" s="57"/>
      <c r="N17" s="92"/>
      <c r="O17" s="9"/>
      <c r="P17" s="9"/>
      <c r="Q17" s="53"/>
      <c r="R17" s="38"/>
      <c r="S17" s="39"/>
      <c r="T17" s="86" t="s">
        <v>166</v>
      </c>
      <c r="U17" s="221" t="str">
        <f>VLOOKUP(X17,'пр.взв.'!B7:G70,2,FALSE)</f>
        <v>САРКИСЯН Эдмонд Мишаевич</v>
      </c>
      <c r="V17" s="221" t="str">
        <f>VLOOKUP(X17,'пр.взв.'!B7:G70,3,FALSE)</f>
        <v>14.12.94 кмс</v>
      </c>
      <c r="W17" s="221" t="str">
        <f>VLOOKUP(X17,'пр.взв.'!B7:G70,4,FALSE)</f>
        <v>ЦФО ИГХТУ</v>
      </c>
      <c r="X17" s="194">
        <v>22</v>
      </c>
      <c r="Y17" s="19"/>
    </row>
    <row r="18" spans="1:25" ht="12.75" customHeight="1" thickBot="1">
      <c r="A18" s="227"/>
      <c r="B18" s="222"/>
      <c r="C18" s="222"/>
      <c r="D18" s="222"/>
      <c r="E18" s="31"/>
      <c r="F18" s="40"/>
      <c r="G18" s="30">
        <v>13</v>
      </c>
      <c r="H18" s="28"/>
      <c r="I18" s="9"/>
      <c r="J18" s="9"/>
      <c r="K18" s="215" t="str">
        <f>VLOOKUP(K17,'пр.взв.'!B7:D70,2,FALSE)</f>
        <v>ХЛЫБОВ Илья Евгеньевич</v>
      </c>
      <c r="L18" s="216"/>
      <c r="M18" s="216"/>
      <c r="N18" s="217"/>
      <c r="O18" s="29"/>
      <c r="P18" s="9"/>
      <c r="Q18" s="55"/>
      <c r="R18" s="30">
        <v>14</v>
      </c>
      <c r="S18" s="9"/>
      <c r="T18" s="31"/>
      <c r="U18" s="222"/>
      <c r="V18" s="222"/>
      <c r="W18" s="222"/>
      <c r="X18" s="195"/>
      <c r="Y18" s="19"/>
    </row>
    <row r="19" spans="1:25" ht="12.75" customHeight="1" thickBot="1">
      <c r="A19" s="228">
        <v>13</v>
      </c>
      <c r="B19" s="223" t="str">
        <f>VLOOKUP(A19,'пр.взв.'!B19:C82,2,FALSE)</f>
        <v>ХЛЫБОВ Илья Евгеньевич</v>
      </c>
      <c r="C19" s="223" t="str">
        <f>VLOOKUP(A19,'пр.взв.'!B7:G70,3,FALSE)</f>
        <v>27.10.86 змс</v>
      </c>
      <c r="D19" s="223" t="str">
        <f>VLOOKUP(A19,'пр.взв.'!B7:G70,4,FALSE)</f>
        <v>УФО УФУ</v>
      </c>
      <c r="E19" s="19"/>
      <c r="F19" s="31"/>
      <c r="G19" s="86" t="s">
        <v>164</v>
      </c>
      <c r="H19" s="34"/>
      <c r="I19" s="9"/>
      <c r="J19" s="9"/>
      <c r="K19" s="218"/>
      <c r="L19" s="219"/>
      <c r="M19" s="219"/>
      <c r="N19" s="220"/>
      <c r="O19" s="29"/>
      <c r="P19" s="9"/>
      <c r="Q19" s="9"/>
      <c r="R19" s="86" t="s">
        <v>165</v>
      </c>
      <c r="S19" s="9"/>
      <c r="T19" s="19"/>
      <c r="U19" s="223" t="str">
        <f>VLOOKUP(X19,'пр.взв.'!B7:G70,2,FALSE)</f>
        <v>МУДРАНОВ Аслан Заудинович</v>
      </c>
      <c r="V19" s="223" t="str">
        <f>VLOOKUP(X19,'пр.взв.'!B7:G70,3,FALSE)</f>
        <v>16.09.87 мсмк</v>
      </c>
      <c r="W19" s="223" t="str">
        <f>VLOOKUP(X19,'пр.взв.'!B7:G70,4,FALSE)</f>
        <v>ПФО КГАВМ</v>
      </c>
      <c r="X19" s="196">
        <v>14</v>
      </c>
      <c r="Y19" s="19"/>
    </row>
    <row r="20" spans="1:25" ht="12.75" customHeight="1">
      <c r="A20" s="226"/>
      <c r="B20" s="222"/>
      <c r="C20" s="222"/>
      <c r="D20" s="222"/>
      <c r="E20" s="30">
        <v>13</v>
      </c>
      <c r="F20" s="45"/>
      <c r="G20" s="31"/>
      <c r="H20" s="33"/>
      <c r="I20" s="9"/>
      <c r="J20" s="9"/>
      <c r="K20" s="60"/>
      <c r="L20" s="235"/>
      <c r="M20" s="235"/>
      <c r="N20" s="29"/>
      <c r="O20" s="48"/>
      <c r="P20" s="9"/>
      <c r="Q20" s="19"/>
      <c r="R20" s="49"/>
      <c r="S20" s="50"/>
      <c r="T20" s="30">
        <v>14</v>
      </c>
      <c r="U20" s="222"/>
      <c r="V20" s="222"/>
      <c r="W20" s="222"/>
      <c r="X20" s="194"/>
      <c r="Y20" s="19"/>
    </row>
    <row r="21" spans="1:25" ht="12.75" customHeight="1" thickBot="1">
      <c r="A21" s="226">
        <v>29</v>
      </c>
      <c r="B21" s="221" t="str">
        <f>VLOOKUP(A21,'пр.взв.'!B21:C84,2,FALSE)</f>
        <v>ФЕДОРОВИЧ Марати Владимирович</v>
      </c>
      <c r="C21" s="221" t="str">
        <f>VLOOKUP(A21,'пр.взв.'!B7:G70,3,FALSE)</f>
        <v>20.08.91 мс</v>
      </c>
      <c r="D21" s="221" t="str">
        <f>VLOOKUP(A21,'пр.взв.'!B7:G70,4,FALSE)</f>
        <v>ЦФО РТУ</v>
      </c>
      <c r="E21" s="86" t="s">
        <v>164</v>
      </c>
      <c r="F21" s="31"/>
      <c r="G21" s="31"/>
      <c r="H21" s="34"/>
      <c r="I21" s="9"/>
      <c r="J21" s="9"/>
      <c r="K21" s="60"/>
      <c r="L21" s="57"/>
      <c r="M21" s="29"/>
      <c r="N21" s="29"/>
      <c r="O21" s="48"/>
      <c r="P21" s="9"/>
      <c r="Q21" s="19"/>
      <c r="R21" s="19"/>
      <c r="S21" s="19"/>
      <c r="T21" s="86" t="s">
        <v>166</v>
      </c>
      <c r="U21" s="221" t="str">
        <f>VLOOKUP(X21,'пр.взв.'!B7:G70,2,FALSE)</f>
        <v>РАДЖАБОВ Курбан Раджабович</v>
      </c>
      <c r="V21" s="221" t="str">
        <f>VLOOKUP(X21,'пр.взв.'!B7:G70,3,FALSE)</f>
        <v>14.07.91 мс</v>
      </c>
      <c r="W21" s="221" t="str">
        <f>VLOOKUP(X21,'пр.взв.'!B7:G70,4,FALSE)</f>
        <v>СЗФО ВГАФКиС</v>
      </c>
      <c r="X21" s="194">
        <v>30</v>
      </c>
      <c r="Y21" s="19"/>
    </row>
    <row r="22" spans="1:25" ht="12.75" customHeight="1" thickBot="1">
      <c r="A22" s="227"/>
      <c r="B22" s="222"/>
      <c r="C22" s="222"/>
      <c r="D22" s="222"/>
      <c r="E22" s="31"/>
      <c r="F22" s="31"/>
      <c r="G22" s="31"/>
      <c r="H22" s="33"/>
      <c r="I22" s="9"/>
      <c r="J22" s="9"/>
      <c r="K22" s="30">
        <v>13</v>
      </c>
      <c r="L22" s="57"/>
      <c r="M22" s="29"/>
      <c r="N22" s="30">
        <v>8</v>
      </c>
      <c r="O22" s="48"/>
      <c r="P22" s="9"/>
      <c r="Q22" s="19"/>
      <c r="R22" s="19"/>
      <c r="S22" s="19"/>
      <c r="T22" s="31"/>
      <c r="U22" s="222"/>
      <c r="V22" s="222"/>
      <c r="W22" s="222"/>
      <c r="X22" s="195"/>
      <c r="Y22" s="19"/>
    </row>
    <row r="23" spans="1:25" ht="12.75" customHeight="1" thickBot="1">
      <c r="A23" s="228">
        <v>3</v>
      </c>
      <c r="B23" s="223" t="str">
        <f>VLOOKUP(A23,'пр.взв.'!B7:C70,2,FALSE)</f>
        <v>ВОРОНИН Александр Дмитриевич</v>
      </c>
      <c r="C23" s="223" t="str">
        <f>VLOOKUP(A23,'пр.взв.'!B7:G70,3,FALSE)</f>
        <v>23.02.94 кмс</v>
      </c>
      <c r="D23" s="223" t="str">
        <f>VLOOKUP(A23,'пр.взв.'!B7:G70,4,FALSE)</f>
        <v>ПФО ПГСГА</v>
      </c>
      <c r="E23" s="19"/>
      <c r="F23" s="19"/>
      <c r="G23" s="26"/>
      <c r="H23" s="19"/>
      <c r="I23" s="27"/>
      <c r="J23" s="56"/>
      <c r="K23" s="86" t="s">
        <v>164</v>
      </c>
      <c r="L23" s="57"/>
      <c r="M23" s="29"/>
      <c r="N23" s="86" t="s">
        <v>166</v>
      </c>
      <c r="O23" s="48"/>
      <c r="P23" s="9"/>
      <c r="Q23" s="19"/>
      <c r="R23" s="19"/>
      <c r="S23" s="19"/>
      <c r="T23" s="19"/>
      <c r="U23" s="223" t="str">
        <f>VLOOKUP(X23,'пр.взв.'!B7:G70,2,FALSE)</f>
        <v>ШАРАПАНОВ Евгений Сергеевич</v>
      </c>
      <c r="V23" s="223" t="str">
        <f>VLOOKUP(X23,'пр.взв.'!B7:G70,3,FALSE)</f>
        <v>21.03.92 мс</v>
      </c>
      <c r="W23" s="223" t="str">
        <f>VLOOKUP(X23,'пр.взв.'!B7:G70,4,FALSE)</f>
        <v>ЦФО ИГЭУ</v>
      </c>
      <c r="X23" s="196">
        <v>4</v>
      </c>
      <c r="Y23" s="19"/>
    </row>
    <row r="24" spans="1:25" ht="12.75" customHeight="1">
      <c r="A24" s="226"/>
      <c r="B24" s="222"/>
      <c r="C24" s="222"/>
      <c r="D24" s="222"/>
      <c r="E24" s="30">
        <v>19</v>
      </c>
      <c r="F24" s="31"/>
      <c r="G24" s="32"/>
      <c r="H24" s="33"/>
      <c r="I24" s="13"/>
      <c r="J24" s="25"/>
      <c r="K24" s="58"/>
      <c r="L24" s="214" t="s">
        <v>18</v>
      </c>
      <c r="M24" s="214"/>
      <c r="N24" s="29"/>
      <c r="O24" s="48"/>
      <c r="P24" s="9"/>
      <c r="Q24" s="19"/>
      <c r="R24" s="19"/>
      <c r="S24" s="19"/>
      <c r="T24" s="30">
        <v>20</v>
      </c>
      <c r="U24" s="222"/>
      <c r="V24" s="222"/>
      <c r="W24" s="222"/>
      <c r="X24" s="194"/>
      <c r="Y24" s="19"/>
    </row>
    <row r="25" spans="1:25" ht="12.75" customHeight="1" thickBot="1">
      <c r="A25" s="226">
        <v>19</v>
      </c>
      <c r="B25" s="221" t="str">
        <f>VLOOKUP(A25,'пр.взв.'!B25:C88,2,FALSE)</f>
        <v>ХОЛТОБИН Руслан Андреевич</v>
      </c>
      <c r="C25" s="221" t="str">
        <f>VLOOKUP(A25,'пр.взв.'!B7:G70,3,FALSE)</f>
        <v>21.01.92 кмс</v>
      </c>
      <c r="D25" s="221" t="str">
        <f>VLOOKUP(A25,'пр.взв.'!B7:G70,4,FALSE)</f>
        <v>ЦФО АПиУФСИНР</v>
      </c>
      <c r="E25" s="86" t="s">
        <v>164</v>
      </c>
      <c r="F25" s="36"/>
      <c r="G25" s="31"/>
      <c r="H25" s="34"/>
      <c r="I25" s="12"/>
      <c r="J25" s="13"/>
      <c r="K25" s="91">
        <v>8</v>
      </c>
      <c r="L25" s="57"/>
      <c r="M25" s="57"/>
      <c r="N25" s="92"/>
      <c r="O25" s="48"/>
      <c r="P25" s="9"/>
      <c r="Q25" s="19"/>
      <c r="R25" s="38"/>
      <c r="S25" s="39"/>
      <c r="T25" s="86" t="s">
        <v>165</v>
      </c>
      <c r="U25" s="221" t="str">
        <f>VLOOKUP(X25,'пр.взв.'!B7:G70,2,FALSE)</f>
        <v>КАРАБАДЖАКЯН Саркис Русланович</v>
      </c>
      <c r="V25" s="221" t="str">
        <f>VLOOKUP(X25,'пр.взв.'!B7:G70,3,FALSE)</f>
        <v>29.12.93 кмс</v>
      </c>
      <c r="W25" s="221" t="str">
        <f>VLOOKUP(X25,'пр.взв.'!B7:G70,4,FALSE)</f>
        <v>ЮФО АГПА</v>
      </c>
      <c r="X25" s="194">
        <v>20</v>
      </c>
      <c r="Y25" s="19"/>
    </row>
    <row r="26" spans="1:25" ht="12.75" customHeight="1" thickBot="1">
      <c r="A26" s="227"/>
      <c r="B26" s="222"/>
      <c r="C26" s="222"/>
      <c r="D26" s="222"/>
      <c r="E26" s="31"/>
      <c r="F26" s="40"/>
      <c r="G26" s="30">
        <v>27</v>
      </c>
      <c r="H26" s="25"/>
      <c r="I26" s="13"/>
      <c r="J26" s="59"/>
      <c r="K26" s="229" t="str">
        <f>VLOOKUP(K25,'пр.взв.'!B7:D78,2,FALSE)</f>
        <v>БОНДАРЕВ Александр Витальевич</v>
      </c>
      <c r="L26" s="230"/>
      <c r="M26" s="230"/>
      <c r="N26" s="231"/>
      <c r="O26" s="29"/>
      <c r="P26" s="9"/>
      <c r="Q26" s="19"/>
      <c r="R26" s="30">
        <v>28</v>
      </c>
      <c r="S26" s="9"/>
      <c r="T26" s="31"/>
      <c r="U26" s="222"/>
      <c r="V26" s="222"/>
      <c r="W26" s="222"/>
      <c r="X26" s="195"/>
      <c r="Y26" s="19"/>
    </row>
    <row r="27" spans="1:25" ht="12.75" customHeight="1" thickBot="1">
      <c r="A27" s="228">
        <v>11</v>
      </c>
      <c r="B27" s="223" t="str">
        <f>VLOOKUP(A27,'пр.взв.'!B27:C90,2,FALSE)</f>
        <v>КУРБАНОВ Магомед Нарманович</v>
      </c>
      <c r="C27" s="223" t="str">
        <f>VLOOKUP(A27,'пр.взв.'!B7:G70,3,FALSE)</f>
        <v>22.09.94 кмс</v>
      </c>
      <c r="D27" s="223" t="str">
        <f>VLOOKUP(A27,'пр.взв.'!B7:G70,4,FALSE)</f>
        <v>ЦФО ИИГПС МЧС Р</v>
      </c>
      <c r="E27" s="19"/>
      <c r="F27" s="31"/>
      <c r="G27" s="86" t="s">
        <v>165</v>
      </c>
      <c r="H27" s="41"/>
      <c r="I27" s="42"/>
      <c r="J27" s="59"/>
      <c r="K27" s="232"/>
      <c r="L27" s="233"/>
      <c r="M27" s="233"/>
      <c r="N27" s="234"/>
      <c r="O27" s="29"/>
      <c r="P27" s="10"/>
      <c r="Q27" s="39"/>
      <c r="R27" s="86" t="s">
        <v>166</v>
      </c>
      <c r="S27" s="9"/>
      <c r="T27" s="19"/>
      <c r="U27" s="223" t="str">
        <f>VLOOKUP(X27,'пр.взв.'!B7:G70,2,FALSE)</f>
        <v>ДУГИЕВ Микаил Хасанович</v>
      </c>
      <c r="V27" s="223" t="str">
        <f>VLOOKUP(X27,'пр.взв.'!B7:G70,3,FALSE)</f>
        <v>30.06.93 кмс</v>
      </c>
      <c r="W27" s="223" t="str">
        <f>VLOOKUP(X27,'пр.взв.'!B7:G70,4,FALSE)</f>
        <v>ЦФО ЯрГУ</v>
      </c>
      <c r="X27" s="196">
        <v>12</v>
      </c>
      <c r="Y27" s="19"/>
    </row>
    <row r="28" spans="1:25" ht="12.75" customHeight="1">
      <c r="A28" s="226"/>
      <c r="B28" s="222"/>
      <c r="C28" s="222"/>
      <c r="D28" s="222"/>
      <c r="E28" s="30">
        <v>27</v>
      </c>
      <c r="F28" s="45"/>
      <c r="G28" s="31"/>
      <c r="H28" s="33"/>
      <c r="I28" s="46"/>
      <c r="J28" s="25"/>
      <c r="K28" s="60"/>
      <c r="L28" s="57"/>
      <c r="M28" s="29"/>
      <c r="N28" s="29"/>
      <c r="O28" s="48"/>
      <c r="P28" s="10"/>
      <c r="Q28" s="9"/>
      <c r="R28" s="49"/>
      <c r="S28" s="50"/>
      <c r="T28" s="30">
        <v>28</v>
      </c>
      <c r="U28" s="222"/>
      <c r="V28" s="222"/>
      <c r="W28" s="222"/>
      <c r="X28" s="194"/>
      <c r="Y28" s="19"/>
    </row>
    <row r="29" spans="1:25" ht="12.75" customHeight="1" thickBot="1">
      <c r="A29" s="226">
        <v>27</v>
      </c>
      <c r="B29" s="221" t="str">
        <f>VLOOKUP(A29,'пр.взв.'!B29:C92,2,FALSE)</f>
        <v>МАЦКОВ Владислав Игоревич</v>
      </c>
      <c r="C29" s="221" t="str">
        <f>VLOOKUP(A29,'пр.взв.'!B7:G70,3,FALSE)</f>
        <v>26.06.88 мсмк</v>
      </c>
      <c r="D29" s="221" t="str">
        <f>VLOOKUP(A29,'пр.взв.'!B7:G70,4,FALSE)</f>
        <v>ЦФО ЯрГУ</v>
      </c>
      <c r="E29" s="86" t="s">
        <v>164</v>
      </c>
      <c r="F29" s="31"/>
      <c r="G29" s="31"/>
      <c r="H29" s="34"/>
      <c r="I29" s="46"/>
      <c r="J29" s="13"/>
      <c r="K29" s="60"/>
      <c r="L29" s="57"/>
      <c r="M29" s="29"/>
      <c r="N29" s="29"/>
      <c r="O29" s="48"/>
      <c r="P29" s="10"/>
      <c r="Q29" s="9"/>
      <c r="R29" s="19"/>
      <c r="S29" s="19"/>
      <c r="T29" s="87">
        <v>0.125</v>
      </c>
      <c r="U29" s="221" t="str">
        <f>VLOOKUP(X29,'пр.взв.'!B7:G70,2,FALSE)</f>
        <v>МЕРЕТУКОВ Рустам Хусейнович</v>
      </c>
      <c r="V29" s="221" t="str">
        <f>VLOOKUP(X29,'пр.взв.'!B7:G70,3,FALSE)</f>
        <v>27.07.95 кмс</v>
      </c>
      <c r="W29" s="221" t="str">
        <f>VLOOKUP(X29,'пр.взв.'!B7:G70,4,FALSE)</f>
        <v>ЮФО АГУ РА</v>
      </c>
      <c r="X29" s="194">
        <v>28</v>
      </c>
      <c r="Y29" s="19"/>
    </row>
    <row r="30" spans="1:25" ht="12.75" customHeight="1" thickBot="1">
      <c r="A30" s="227"/>
      <c r="B30" s="222"/>
      <c r="C30" s="222"/>
      <c r="D30" s="222"/>
      <c r="E30" s="31"/>
      <c r="F30" s="31"/>
      <c r="G30" s="40"/>
      <c r="H30" s="12"/>
      <c r="I30" s="30">
        <v>7</v>
      </c>
      <c r="J30" s="61"/>
      <c r="K30" s="53"/>
      <c r="L30" s="9"/>
      <c r="M30" s="29"/>
      <c r="N30" s="29"/>
      <c r="O30" s="62"/>
      <c r="P30" s="30">
        <v>8</v>
      </c>
      <c r="Q30" s="9"/>
      <c r="R30" s="19"/>
      <c r="S30" s="19"/>
      <c r="T30" s="31"/>
      <c r="U30" s="222"/>
      <c r="V30" s="222"/>
      <c r="W30" s="222"/>
      <c r="X30" s="195"/>
      <c r="Y30" s="19"/>
    </row>
    <row r="31" spans="1:25" ht="12.75" customHeight="1" thickBot="1">
      <c r="A31" s="228">
        <v>7</v>
      </c>
      <c r="B31" s="223" t="str">
        <f>VLOOKUP(A31,'пр.взв.'!B7:C70,2,FALSE)</f>
        <v>МГДСЯН Егор Залибегович</v>
      </c>
      <c r="C31" s="223" t="str">
        <f>VLOOKUP(A31,'пр.взв.'!B7:G70,3,FALSE)</f>
        <v>18.06.94 мс</v>
      </c>
      <c r="D31" s="223" t="str">
        <f>VLOOKUP(A31,'пр.взв.'!B7:G70,4,FALSE)</f>
        <v>ЮФО АГПА</v>
      </c>
      <c r="E31" s="19"/>
      <c r="F31" s="19"/>
      <c r="G31" s="31"/>
      <c r="H31" s="13"/>
      <c r="I31" s="86" t="s">
        <v>168</v>
      </c>
      <c r="J31" s="12"/>
      <c r="K31" s="9"/>
      <c r="L31" s="9"/>
      <c r="M31" s="29"/>
      <c r="N31" s="29"/>
      <c r="O31" s="29"/>
      <c r="P31" s="85" t="s">
        <v>166</v>
      </c>
      <c r="Q31" s="9"/>
      <c r="R31" s="19"/>
      <c r="S31" s="19"/>
      <c r="T31" s="19"/>
      <c r="U31" s="223" t="str">
        <f>VLOOKUP(X31,'пр.взв.'!B7:G70,2,FALSE)</f>
        <v>БОНДАРЕВ Александр Витальевич</v>
      </c>
      <c r="V31" s="223" t="str">
        <f>VLOOKUP(X31,'пр.взв.'!B7:G70,3,FALSE)</f>
        <v>27.01.90 мс</v>
      </c>
      <c r="W31" s="223" t="str">
        <f>VLOOKUP(X31,'пр.взв.'!B7:G70,4,FALSE)</f>
        <v>ПФО ЧГПУ</v>
      </c>
      <c r="X31" s="196">
        <v>8</v>
      </c>
      <c r="Y31" s="19"/>
    </row>
    <row r="32" spans="1:25" ht="12.75" customHeight="1">
      <c r="A32" s="226"/>
      <c r="B32" s="222"/>
      <c r="C32" s="222"/>
      <c r="D32" s="222"/>
      <c r="E32" s="30">
        <v>7</v>
      </c>
      <c r="F32" s="31"/>
      <c r="G32" s="31"/>
      <c r="H32" s="37"/>
      <c r="J32" s="191" t="s">
        <v>3</v>
      </c>
      <c r="K32" s="19"/>
      <c r="L32" s="19"/>
      <c r="M32" s="19"/>
      <c r="N32" s="19"/>
      <c r="O32" s="19"/>
      <c r="P32" s="9"/>
      <c r="Q32" s="53"/>
      <c r="R32" s="19"/>
      <c r="S32" s="19"/>
      <c r="T32" s="30">
        <v>8</v>
      </c>
      <c r="U32" s="222"/>
      <c r="V32" s="222"/>
      <c r="W32" s="222"/>
      <c r="X32" s="194"/>
      <c r="Y32" s="19"/>
    </row>
    <row r="33" spans="1:25" ht="12.75" customHeight="1" thickBot="1">
      <c r="A33" s="226">
        <v>23</v>
      </c>
      <c r="B33" s="221" t="str">
        <f>VLOOKUP(A33,'пр.взв.'!B33:C96,2,FALSE)</f>
        <v>ЦЫПЛЁНКОВ Анатолий Игоревич</v>
      </c>
      <c r="C33" s="221" t="str">
        <f>VLOOKUP(A33,'пр.взв.'!B7:G70,3,FALSE)</f>
        <v>03.12.93 кмс</v>
      </c>
      <c r="D33" s="221" t="str">
        <f>VLOOKUP(A33,'пр.взв.'!B7:G70,4,FALSE)</f>
        <v>ЦФО ВЮИФСИНР</v>
      </c>
      <c r="E33" s="86" t="s">
        <v>165</v>
      </c>
      <c r="F33" s="36"/>
      <c r="G33" s="31"/>
      <c r="H33" s="54"/>
      <c r="I33" s="9"/>
      <c r="J33" s="191"/>
      <c r="K33" s="63">
        <v>30</v>
      </c>
      <c r="L33" s="64"/>
      <c r="M33" s="64"/>
      <c r="N33" s="64"/>
      <c r="O33" s="64"/>
      <c r="P33" s="19"/>
      <c r="Q33" s="53"/>
      <c r="R33" s="38"/>
      <c r="S33" s="39"/>
      <c r="T33" s="86" t="s">
        <v>166</v>
      </c>
      <c r="U33" s="221" t="str">
        <f>VLOOKUP(X33,'пр.взв.'!B7:G70,2,FALSE)</f>
        <v>СЕЛЕЗНЕВ Егор Игоревич </v>
      </c>
      <c r="V33" s="221" t="str">
        <f>VLOOKUP(X33,'пр.взв.'!B7:G70,3,FALSE)</f>
        <v>29.04.93 мс</v>
      </c>
      <c r="W33" s="221" t="str">
        <f>VLOOKUP(X33,'пр.взв.'!B7:G70,4,FALSE)</f>
        <v>ДВФО ТГУ</v>
      </c>
      <c r="X33" s="194">
        <v>24</v>
      </c>
      <c r="Y33" s="19"/>
    </row>
    <row r="34" spans="1:25" ht="12.75" customHeight="1" thickBot="1">
      <c r="A34" s="227"/>
      <c r="B34" s="222"/>
      <c r="C34" s="222"/>
      <c r="D34" s="222"/>
      <c r="E34" s="31"/>
      <c r="F34" s="40"/>
      <c r="G34" s="30">
        <v>7</v>
      </c>
      <c r="H34" s="28"/>
      <c r="I34" s="9"/>
      <c r="J34" s="9"/>
      <c r="K34" s="65"/>
      <c r="L34" s="25">
        <v>6</v>
      </c>
      <c r="M34" s="9"/>
      <c r="N34" s="9"/>
      <c r="O34" s="11"/>
      <c r="P34" s="19"/>
      <c r="Q34" s="62"/>
      <c r="R34" s="30">
        <v>8</v>
      </c>
      <c r="S34" s="9"/>
      <c r="T34" s="31"/>
      <c r="U34" s="222"/>
      <c r="V34" s="222"/>
      <c r="W34" s="222"/>
      <c r="X34" s="195"/>
      <c r="Y34" s="19"/>
    </row>
    <row r="35" spans="1:25" ht="12.75" customHeight="1" thickBot="1">
      <c r="A35" s="228">
        <v>15</v>
      </c>
      <c r="B35" s="223" t="str">
        <f>VLOOKUP(A35,'пр.взв.'!B35:C98,2,FALSE)</f>
        <v>ПАРИНОВ ИванАлексеевич</v>
      </c>
      <c r="C35" s="223" t="str">
        <f>VLOOKUP(A35,'пр.взв.'!B7:G70,3,FALSE)</f>
        <v>11.05.90, мс</v>
      </c>
      <c r="D35" s="223" t="str">
        <f>VLOOKUP(A35,'пр.взв.'!B7:G70,4,FALSE)</f>
        <v>СФО СибГУФК</v>
      </c>
      <c r="E35" s="19"/>
      <c r="F35" s="31"/>
      <c r="G35" s="86" t="s">
        <v>166</v>
      </c>
      <c r="H35" s="34"/>
      <c r="I35" s="9"/>
      <c r="J35" s="9"/>
      <c r="K35" s="28">
        <v>6</v>
      </c>
      <c r="L35" s="89" t="s">
        <v>166</v>
      </c>
      <c r="M35" s="25">
        <v>2</v>
      </c>
      <c r="N35" s="12"/>
      <c r="O35" s="13"/>
      <c r="P35" s="19"/>
      <c r="Q35" s="29"/>
      <c r="R35" s="86" t="s">
        <v>166</v>
      </c>
      <c r="S35" s="9"/>
      <c r="T35" s="19"/>
      <c r="U35" s="223" t="str">
        <f>VLOOKUP(X35,'пр.взв.'!B7:G70,2,FALSE)</f>
        <v>ДОНЦОВ Александр Александрович</v>
      </c>
      <c r="V35" s="223" t="str">
        <f>VLOOKUP(X35,'пр.взв.'!B7:G70,3,FALSE)</f>
        <v>05.04.94 мс</v>
      </c>
      <c r="W35" s="223" t="str">
        <f>VLOOKUP(X35,'пр.взв.'!B7:G70,4,FALSE)</f>
        <v>СФО КемГУ</v>
      </c>
      <c r="X35" s="196">
        <v>16</v>
      </c>
      <c r="Y35" s="19"/>
    </row>
    <row r="36" spans="1:25" ht="12.75" customHeight="1">
      <c r="A36" s="226"/>
      <c r="B36" s="222"/>
      <c r="C36" s="222"/>
      <c r="D36" s="222"/>
      <c r="E36" s="30">
        <v>15</v>
      </c>
      <c r="F36" s="45"/>
      <c r="G36" s="31"/>
      <c r="H36" s="33"/>
      <c r="I36" s="9"/>
      <c r="J36" s="9"/>
      <c r="K36" s="34"/>
      <c r="L36" s="35">
        <v>2</v>
      </c>
      <c r="M36" s="89" t="s">
        <v>165</v>
      </c>
      <c r="N36" s="12"/>
      <c r="O36" s="29"/>
      <c r="P36" s="19"/>
      <c r="Q36" s="29"/>
      <c r="R36" s="49"/>
      <c r="S36" s="50"/>
      <c r="T36" s="30">
        <v>16</v>
      </c>
      <c r="U36" s="222"/>
      <c r="V36" s="222"/>
      <c r="W36" s="222"/>
      <c r="X36" s="194"/>
      <c r="Y36" s="19"/>
    </row>
    <row r="37" spans="1:25" ht="12.75" customHeight="1" thickBot="1">
      <c r="A37" s="226">
        <v>31</v>
      </c>
      <c r="B37" s="224" t="e">
        <f>VLOOKUP(A37,'пр.взв.'!B37:C100,2,FALSE)</f>
        <v>#N/A</v>
      </c>
      <c r="C37" s="224" t="e">
        <f>VLOOKUP(A37,'пр.взв.'!B7:G70,3,FALSE)</f>
        <v>#N/A</v>
      </c>
      <c r="D37" s="224" t="e">
        <f>VLOOKUP(A37,'пр.взв.'!B7:G70,4,FALSE)</f>
        <v>#N/A</v>
      </c>
      <c r="E37" s="86"/>
      <c r="F37" s="31"/>
      <c r="G37" s="31"/>
      <c r="H37" s="34"/>
      <c r="I37" s="9"/>
      <c r="J37" s="9"/>
      <c r="K37" s="25">
        <v>24</v>
      </c>
      <c r="L37" s="34"/>
      <c r="M37" s="37"/>
      <c r="N37" s="25">
        <v>2</v>
      </c>
      <c r="O37" s="29"/>
      <c r="P37" s="19"/>
      <c r="Q37" s="19"/>
      <c r="R37" s="19"/>
      <c r="S37" s="19"/>
      <c r="T37" s="86"/>
      <c r="U37" s="224" t="e">
        <f>VLOOKUP(X37,'пр.взв.'!B7:G70,2,FALSE)</f>
        <v>#N/A</v>
      </c>
      <c r="V37" s="224" t="e">
        <f>VLOOKUP(X37,'пр.взв.'!B7:G70,3,FALSE)</f>
        <v>#N/A</v>
      </c>
      <c r="W37" s="224" t="e">
        <f>VLOOKUP(X37,'пр.взв.'!B7:G70,4,FALSE)</f>
        <v>#N/A</v>
      </c>
      <c r="X37" s="194">
        <v>32</v>
      </c>
      <c r="Y37" s="19"/>
    </row>
    <row r="38" spans="1:25" ht="12.75" customHeight="1" thickBot="1">
      <c r="A38" s="227"/>
      <c r="B38" s="225"/>
      <c r="C38" s="225"/>
      <c r="D38" s="225"/>
      <c r="E38" s="31"/>
      <c r="F38" s="31"/>
      <c r="G38" s="31"/>
      <c r="H38" s="33"/>
      <c r="I38" s="9"/>
      <c r="J38" s="9"/>
      <c r="K38" s="24"/>
      <c r="L38" s="25">
        <v>16</v>
      </c>
      <c r="M38" s="10"/>
      <c r="N38" s="89" t="s">
        <v>166</v>
      </c>
      <c r="O38" s="9"/>
      <c r="P38" s="19"/>
      <c r="Q38" s="40"/>
      <c r="R38" s="19"/>
      <c r="S38" s="19"/>
      <c r="T38" s="31"/>
      <c r="U38" s="225"/>
      <c r="V38" s="225"/>
      <c r="W38" s="225"/>
      <c r="X38" s="195"/>
      <c r="Y38" s="19"/>
    </row>
    <row r="39" spans="1:25" ht="12.75" customHeight="1" thickBot="1">
      <c r="A39" s="66"/>
      <c r="B39" s="66"/>
      <c r="C39" s="66"/>
      <c r="D39" s="19"/>
      <c r="E39" s="31"/>
      <c r="F39" s="31"/>
      <c r="G39" s="31"/>
      <c r="H39" s="9"/>
      <c r="I39" s="12"/>
      <c r="J39" s="13"/>
      <c r="K39" s="28">
        <v>16</v>
      </c>
      <c r="L39" s="89" t="s">
        <v>166</v>
      </c>
      <c r="M39" s="28">
        <v>16</v>
      </c>
      <c r="N39" s="10"/>
      <c r="O39" s="43">
        <v>7</v>
      </c>
      <c r="P39" s="67">
        <v>7</v>
      </c>
      <c r="Q39" s="31"/>
      <c r="R39" s="9"/>
      <c r="S39" s="19"/>
      <c r="T39" s="19"/>
      <c r="U39" s="19"/>
      <c r="V39" s="19"/>
      <c r="W39" s="19"/>
      <c r="X39" s="19"/>
      <c r="Y39" s="19"/>
    </row>
    <row r="40" spans="1:25" ht="12.75" customHeight="1">
      <c r="A40" s="68" t="str">
        <f>HYPERLINK('[1]реквизиты'!$A$6)</f>
        <v>Гл. судья, судья МК</v>
      </c>
      <c r="B40" s="69"/>
      <c r="C40" s="70"/>
      <c r="D40" s="71"/>
      <c r="E40" s="19"/>
      <c r="F40" s="72" t="str">
        <f>'[1]реквизиты'!$G$7</f>
        <v>А.А.Лебедев</v>
      </c>
      <c r="G40" s="73"/>
      <c r="H40" s="67"/>
      <c r="I40" s="19"/>
      <c r="J40" s="13"/>
      <c r="K40" s="34"/>
      <c r="L40" s="28">
        <v>28</v>
      </c>
      <c r="M40" s="90" t="s">
        <v>166</v>
      </c>
      <c r="N40" s="47"/>
      <c r="O40" s="90" t="s">
        <v>165</v>
      </c>
      <c r="P40" s="9"/>
      <c r="Q40" s="207" t="str">
        <f>VLOOKUP(P39,'пр.взв.'!B7:E70,2,FALSE)</f>
        <v>МГДСЯН Егор Залибегович</v>
      </c>
      <c r="R40" s="208"/>
      <c r="S40" s="208"/>
      <c r="T40" s="209"/>
      <c r="U40" s="19"/>
      <c r="V40" s="19"/>
      <c r="W40" s="19"/>
      <c r="X40" s="19"/>
      <c r="Y40" s="19"/>
    </row>
    <row r="41" spans="1:25" ht="12.75" customHeight="1" thickBot="1">
      <c r="A41" s="73"/>
      <c r="B41" s="73"/>
      <c r="C41" s="74"/>
      <c r="D41" s="75"/>
      <c r="E41" s="39"/>
      <c r="F41" s="82" t="str">
        <f>'[1]реквизиты'!$G$8</f>
        <v>/г. Москва/</v>
      </c>
      <c r="G41" s="73"/>
      <c r="H41" s="67"/>
      <c r="I41" s="19"/>
      <c r="J41" s="73"/>
      <c r="K41" s="25"/>
      <c r="L41" s="34"/>
      <c r="M41" s="25"/>
      <c r="N41" s="35">
        <v>7</v>
      </c>
      <c r="O41" s="9"/>
      <c r="P41" s="9"/>
      <c r="Q41" s="210"/>
      <c r="R41" s="211"/>
      <c r="S41" s="211"/>
      <c r="T41" s="212"/>
      <c r="U41" s="19"/>
      <c r="V41" s="19"/>
      <c r="W41" s="19"/>
      <c r="X41" s="19"/>
      <c r="Y41" s="19"/>
    </row>
    <row r="42" spans="1:43" ht="12.75" customHeight="1">
      <c r="A42" s="68" t="str">
        <f>HYPERLINK('[1]реквизиты'!$A$8)</f>
        <v>Гл. секретарь, судья МК</v>
      </c>
      <c r="B42" s="73"/>
      <c r="C42" s="76"/>
      <c r="D42" s="77"/>
      <c r="E42" s="50"/>
      <c r="F42" s="83" t="str">
        <f>'[1]реквизиты'!$G$9</f>
        <v>С.М.Трескин</v>
      </c>
      <c r="G42" s="73"/>
      <c r="H42" s="67"/>
      <c r="I42" s="19"/>
      <c r="J42" s="73"/>
      <c r="K42" s="9"/>
      <c r="L42" s="12"/>
      <c r="M42" s="12"/>
      <c r="N42" s="25"/>
      <c r="O42" s="29"/>
      <c r="P42" s="9"/>
      <c r="Q42" s="40"/>
      <c r="R42" s="40" t="s">
        <v>11</v>
      </c>
      <c r="S42" s="19"/>
      <c r="T42" s="19"/>
      <c r="U42" s="19"/>
      <c r="V42" s="19"/>
      <c r="W42" s="19"/>
      <c r="X42" s="19"/>
      <c r="Y42" s="19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1:43" ht="12.75" customHeight="1">
      <c r="A43" s="73"/>
      <c r="B43" s="73"/>
      <c r="C43" s="73"/>
      <c r="D43" s="78"/>
      <c r="E43" s="78"/>
      <c r="F43" s="82" t="str">
        <f>'[1]реквизиты'!$G$10</f>
        <v>/г. Бийск/</v>
      </c>
      <c r="G43" s="73"/>
      <c r="H43" s="67"/>
      <c r="I43" s="19"/>
      <c r="J43" s="78"/>
      <c r="K43" s="9"/>
      <c r="L43" s="9"/>
      <c r="M43" s="9"/>
      <c r="N43" s="9"/>
      <c r="O43" s="9"/>
      <c r="P43" s="9"/>
      <c r="Q43" s="19"/>
      <c r="R43" s="19"/>
      <c r="S43" s="19"/>
      <c r="T43" s="19"/>
      <c r="U43" s="19"/>
      <c r="V43" s="19"/>
      <c r="W43" s="19"/>
      <c r="X43" s="19"/>
      <c r="Y43" s="19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</row>
    <row r="44" spans="1:43" ht="14.25" customHeight="1">
      <c r="A44" s="79">
        <f>HYPERLINK('[1]реквизиты'!$A$20)</f>
      </c>
      <c r="B44" s="80"/>
      <c r="C44" s="57"/>
      <c r="D44" s="57"/>
      <c r="E44" s="57"/>
      <c r="F44" s="1"/>
      <c r="G44" s="8">
        <f>HYPERLINK('[1]реквизиты'!$G$21)</f>
      </c>
      <c r="H44" s="7"/>
      <c r="I44" s="19"/>
      <c r="J44" s="57"/>
      <c r="K44" s="9"/>
      <c r="L44" s="9"/>
      <c r="M44" s="9"/>
      <c r="N44" s="9"/>
      <c r="O44" s="9"/>
      <c r="P44" s="81">
        <f>HYPERLINK('[1]реквизиты'!$A$22)</f>
      </c>
      <c r="Q44" s="9"/>
      <c r="R44" s="9"/>
      <c r="S44" s="9"/>
      <c r="T44" s="9"/>
      <c r="U44" s="9"/>
      <c r="V44" s="81">
        <f>HYPERLINK('[1]реквизиты'!$G$22)</f>
      </c>
      <c r="W44" s="9"/>
      <c r="X44" s="9"/>
      <c r="Y44" s="9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</row>
    <row r="45" spans="3:43" ht="12.75" customHeight="1">
      <c r="C45" s="1"/>
      <c r="D45" s="1"/>
      <c r="E45" s="7"/>
      <c r="I45" s="7"/>
      <c r="J45" s="7"/>
      <c r="K45" s="7"/>
      <c r="L45" s="7"/>
      <c r="M45" s="7"/>
      <c r="N45" s="7"/>
      <c r="O45" s="7"/>
      <c r="P45" s="1"/>
      <c r="Q45" s="1"/>
      <c r="R45" s="1"/>
      <c r="S45" s="1"/>
      <c r="T45" s="1"/>
      <c r="U45" s="1"/>
      <c r="V45" s="8">
        <f>HYPERLINK('[1]реквизиты'!$G$23)</f>
      </c>
      <c r="W45" s="1"/>
      <c r="X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</row>
    <row r="46" spans="3:43" ht="12.75" customHeight="1">
      <c r="C46" s="1"/>
      <c r="D46" s="1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1"/>
      <c r="U46" s="1"/>
      <c r="V46" s="1"/>
      <c r="W46" s="1"/>
      <c r="X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</row>
    <row r="47" spans="3:24" ht="12.75">
      <c r="C47" s="1"/>
      <c r="D47" s="1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1"/>
      <c r="U47" s="1"/>
      <c r="V47" s="1"/>
      <c r="W47" s="1"/>
      <c r="X47" s="1"/>
    </row>
    <row r="48" spans="3:24" ht="12.75">
      <c r="C48" s="1"/>
      <c r="D48" s="1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1"/>
      <c r="U48" s="1"/>
      <c r="V48" s="1"/>
      <c r="W48" s="1"/>
      <c r="X48" s="1"/>
    </row>
    <row r="49" spans="3:24" ht="12.75">
      <c r="C49" s="1"/>
      <c r="D49" s="1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1"/>
      <c r="U49" s="1"/>
      <c r="V49" s="1"/>
      <c r="W49" s="1"/>
      <c r="X49" s="1"/>
    </row>
    <row r="50" spans="3:24" ht="12.75">
      <c r="C50" s="1"/>
      <c r="D50" s="1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1"/>
      <c r="U50" s="1"/>
      <c r="V50" s="1"/>
      <c r="W50" s="1"/>
      <c r="X50" s="1"/>
    </row>
    <row r="51" spans="5:19" ht="12.75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5:19" ht="12.75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5:19" ht="12.75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5:19" ht="12.75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5:19" ht="12.75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5:19" ht="12.75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5:19" ht="12.75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5:19" ht="12.75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5:19" ht="12.75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  <row r="60" spans="5:19" ht="12.75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5:19" ht="12.75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</row>
    <row r="62" spans="5:19" ht="12.75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</row>
    <row r="63" spans="5:19" ht="12.75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</row>
    <row r="64" spans="5:19" ht="12.75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</row>
    <row r="65" spans="5:19" ht="12.75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5:19" ht="12.75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</row>
    <row r="67" ht="12.75">
      <c r="E67" s="2"/>
    </row>
    <row r="68" ht="12.75">
      <c r="E68" s="2"/>
    </row>
    <row r="69" ht="12.75">
      <c r="E69" s="2"/>
    </row>
    <row r="70" ht="12.75">
      <c r="E70" s="2"/>
    </row>
    <row r="71" ht="12.75">
      <c r="E71" s="2"/>
    </row>
    <row r="72" ht="12.75">
      <c r="E72" s="2"/>
    </row>
    <row r="73" ht="12.75">
      <c r="E73" s="2"/>
    </row>
    <row r="74" ht="12.75">
      <c r="E74" s="2"/>
    </row>
    <row r="75" ht="12.75">
      <c r="E75" s="2"/>
    </row>
    <row r="76" ht="12.75">
      <c r="E76" s="2"/>
    </row>
    <row r="77" ht="12.75">
      <c r="E77" s="2"/>
    </row>
    <row r="78" ht="12.75">
      <c r="E78" s="2"/>
    </row>
    <row r="79" ht="12.75">
      <c r="E79" s="2"/>
    </row>
    <row r="80" ht="12.75">
      <c r="E80" s="2"/>
    </row>
    <row r="81" ht="12.75">
      <c r="E81" s="2"/>
    </row>
    <row r="82" ht="12.75">
      <c r="E82" s="2"/>
    </row>
    <row r="83" ht="12.75">
      <c r="E83" s="2"/>
    </row>
  </sheetData>
  <sheetProtection/>
  <mergeCells count="145">
    <mergeCell ref="W23:W24"/>
    <mergeCell ref="V25:V26"/>
    <mergeCell ref="X7:X8"/>
    <mergeCell ref="W17:W18"/>
    <mergeCell ref="V15:V16"/>
    <mergeCell ref="V17:V18"/>
    <mergeCell ref="W13:W14"/>
    <mergeCell ref="X17:X18"/>
    <mergeCell ref="X25:X26"/>
    <mergeCell ref="X23:X24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V13:V14"/>
    <mergeCell ref="D33:D34"/>
    <mergeCell ref="D25:D26"/>
    <mergeCell ref="V31:V32"/>
    <mergeCell ref="U33:U34"/>
    <mergeCell ref="V33:V34"/>
    <mergeCell ref="U27:U28"/>
    <mergeCell ref="V27:V28"/>
    <mergeCell ref="U29:U30"/>
    <mergeCell ref="V29:V30"/>
    <mergeCell ref="U25:U26"/>
    <mergeCell ref="D17:D18"/>
    <mergeCell ref="D19:D20"/>
    <mergeCell ref="D21:D22"/>
    <mergeCell ref="D23:D24"/>
    <mergeCell ref="K26:N27"/>
    <mergeCell ref="L24:M24"/>
    <mergeCell ref="L20:M20"/>
    <mergeCell ref="D37:D38"/>
    <mergeCell ref="U37:U38"/>
    <mergeCell ref="V37:V38"/>
    <mergeCell ref="D35:D36"/>
    <mergeCell ref="U35:U36"/>
    <mergeCell ref="V35:V36"/>
    <mergeCell ref="C35:C36"/>
    <mergeCell ref="W35:W36"/>
    <mergeCell ref="W33:W34"/>
    <mergeCell ref="W25:W26"/>
    <mergeCell ref="W31:W32"/>
    <mergeCell ref="D27:D28"/>
    <mergeCell ref="D29:D30"/>
    <mergeCell ref="J32:J33"/>
    <mergeCell ref="U31:U32"/>
    <mergeCell ref="D31:D32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A21:A22"/>
    <mergeCell ref="B21:B22"/>
    <mergeCell ref="C21:C22"/>
    <mergeCell ref="A23:A24"/>
    <mergeCell ref="B23:B24"/>
    <mergeCell ref="C23:C24"/>
    <mergeCell ref="A17:A18"/>
    <mergeCell ref="B17:B18"/>
    <mergeCell ref="C17:C18"/>
    <mergeCell ref="A19:A20"/>
    <mergeCell ref="B19:B20"/>
    <mergeCell ref="C19:C20"/>
    <mergeCell ref="A15:A16"/>
    <mergeCell ref="A13:A14"/>
    <mergeCell ref="B13:B14"/>
    <mergeCell ref="B11:B12"/>
    <mergeCell ref="A11:A12"/>
    <mergeCell ref="B15:B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C15:C16"/>
    <mergeCell ref="D11:D12"/>
    <mergeCell ref="D13:D14"/>
    <mergeCell ref="C11:C12"/>
    <mergeCell ref="C13:C14"/>
    <mergeCell ref="D15:D16"/>
    <mergeCell ref="U7:U8"/>
    <mergeCell ref="W11:W12"/>
    <mergeCell ref="W21:W22"/>
    <mergeCell ref="W15:W16"/>
    <mergeCell ref="W19:W20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A5:A6"/>
    <mergeCell ref="F4:S4"/>
    <mergeCell ref="L16:M16"/>
    <mergeCell ref="K18:N19"/>
    <mergeCell ref="U13:U14"/>
    <mergeCell ref="X19:X20"/>
    <mergeCell ref="X11:X12"/>
    <mergeCell ref="X13:X14"/>
    <mergeCell ref="W7:W8"/>
    <mergeCell ref="W9:W10"/>
    <mergeCell ref="I5:I6"/>
    <mergeCell ref="U4:U5"/>
    <mergeCell ref="X9:X10"/>
    <mergeCell ref="X15:X16"/>
    <mergeCell ref="A1:X1"/>
    <mergeCell ref="V4:W5"/>
    <mergeCell ref="A2:X2"/>
    <mergeCell ref="F3:S3"/>
    <mergeCell ref="X5:X6"/>
    <mergeCell ref="P5:S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Айнур</cp:lastModifiedBy>
  <cp:lastPrinted>2013-01-24T12:43:07Z</cp:lastPrinted>
  <dcterms:created xsi:type="dcterms:W3CDTF">1996-10-08T23:32:33Z</dcterms:created>
  <dcterms:modified xsi:type="dcterms:W3CDTF">2013-01-25T10:12:49Z</dcterms:modified>
  <cp:category/>
  <cp:version/>
  <cp:contentType/>
  <cp:contentStatus/>
</cp:coreProperties>
</file>