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8" activeTab="0"/>
  </bookViews>
  <sheets>
    <sheet name="Итоговый" sheetId="1" r:id="rId1"/>
    <sheet name="пр.взв." sheetId="2" r:id="rId2"/>
    <sheet name="пр.хода Б" sheetId="3" r:id="rId3"/>
    <sheet name="пр.хода А" sheetId="4" r:id="rId4"/>
  </sheets>
  <externalReferences>
    <externalReference r:id="rId7"/>
  </externalReferences>
  <definedNames>
    <definedName name="_xlnm.Print_Area" localSheetId="3">'пр.хода А'!$A$1:$S$71</definedName>
    <definedName name="_xlnm.Print_Area" localSheetId="2">'пр.хода Б'!$A$1:$S$70</definedName>
  </definedNames>
  <calcPr fullCalcOnLoad="1"/>
</workbook>
</file>

<file path=xl/sharedStrings.xml><?xml version="1.0" encoding="utf-8"?>
<sst xmlns="http://schemas.openxmlformats.org/spreadsheetml/2006/main" count="276" uniqueCount="187">
  <si>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</si>
  <si>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</si>
  <si>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</si>
  <si>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</si>
  <si>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</si>
  <si>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</si>
  <si>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</si>
  <si>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</si>
  <si>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</si>
  <si>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3 м</t>
  </si>
  <si>
    <t>А1</t>
  </si>
  <si>
    <t>Б1</t>
  </si>
  <si>
    <t>1 м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</si>
  <si>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</si>
  <si>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</si>
  <si>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</si>
  <si>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</si>
  <si>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</si>
  <si>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</si>
  <si>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</si>
  <si>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</si>
  <si>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</si>
  <si>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</si>
  <si>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</si>
  <si>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</si>
  <si>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</si>
  <si>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</si>
  <si>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</si>
  <si>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</si>
  <si>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</si>
  <si>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</si>
  <si>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</si>
  <si>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</si>
  <si>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</si>
  <si>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</si>
  <si>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</si>
  <si>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</si>
  <si>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</si>
  <si>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</si>
  <si>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</si>
  <si>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</si>
  <si>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</si>
  <si>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</si>
  <si>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</si>
  <si>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</si>
  <si>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</si>
  <si>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</si>
  <si>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</si>
  <si>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</si>
  <si>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</si>
  <si>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</si>
  <si>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</si>
  <si>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</si>
  <si>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</si>
  <si>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</si>
  <si>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</si>
  <si>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</si>
  <si>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</si>
  <si>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</si>
  <si>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</si>
  <si>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 место</t>
  </si>
  <si>
    <t>7-8</t>
  </si>
  <si>
    <t>Хрячков Дмитрий Васильевич</t>
  </si>
  <si>
    <t>Воронеж, УФСИН</t>
  </si>
  <si>
    <t>Гасанов Забар Гасанович</t>
  </si>
  <si>
    <t>Санкт-Петербург, УФСИН</t>
  </si>
  <si>
    <t>Бойков Владислав Игоревич</t>
  </si>
  <si>
    <t>Рес. Хакасия, УФСИН</t>
  </si>
  <si>
    <t>Трунов Александр Александрович</t>
  </si>
  <si>
    <t>Липецк, УФСИН</t>
  </si>
  <si>
    <t>Фоминов Александр Иванович</t>
  </si>
  <si>
    <t>Воронеж, ФСИН</t>
  </si>
  <si>
    <t>Толдиев Умар Супенович</t>
  </si>
  <si>
    <t>Макаров Алексей Александрович</t>
  </si>
  <si>
    <t>Нижний Новгород, ГУФСИН</t>
  </si>
  <si>
    <t>Николаев Владимир Владимирович</t>
  </si>
  <si>
    <t>1991,мс</t>
  </si>
  <si>
    <t>Свердловск, ГУФСИН</t>
  </si>
  <si>
    <t>Велимурадов Ратмир Сергеевич</t>
  </si>
  <si>
    <t>Тула, УФСИН</t>
  </si>
  <si>
    <t>Рябов Евгений Анатольевич</t>
  </si>
  <si>
    <t>Ульяновск, УФСИН</t>
  </si>
  <si>
    <t>Кутлимуратов Альберт Камилевич</t>
  </si>
  <si>
    <t>Вадигуллин Айдар Зуфарович</t>
  </si>
  <si>
    <t>1985,кмс</t>
  </si>
  <si>
    <t>Рес. Татарстан, УФСИН</t>
  </si>
  <si>
    <t>Кисиров Илья Александрович</t>
  </si>
  <si>
    <t>Кострома, УФСИН</t>
  </si>
  <si>
    <t>Бабгоев Олег Гамельевич</t>
  </si>
  <si>
    <t>1990,мс</t>
  </si>
  <si>
    <t>Саратов, УФСИН</t>
  </si>
  <si>
    <t>Зульфугарлы Рашад Матлаб-оглы</t>
  </si>
  <si>
    <t>Пермь, ФСИН</t>
  </si>
  <si>
    <t>Рес. Калмыкия, УФСИН</t>
  </si>
  <si>
    <t>Бурмистров Владислав Ильич</t>
  </si>
  <si>
    <t>Рес. Якутия, УФСИН</t>
  </si>
  <si>
    <t>Петров Прокопий Николаевич</t>
  </si>
  <si>
    <t>Мадагов Сулейман Сайнутдинович</t>
  </si>
  <si>
    <t>1990,кмс</t>
  </si>
  <si>
    <t>Волгоград, ФСИН</t>
  </si>
  <si>
    <t>Гаев Казбек Борисович</t>
  </si>
  <si>
    <t>1992,кмс</t>
  </si>
  <si>
    <t>Бобков Сергей Викторович</t>
  </si>
  <si>
    <t>1991,кмс</t>
  </si>
  <si>
    <t>Брянск, УФСИН</t>
  </si>
  <si>
    <t>Хикматуллин Азат Ильфатович</t>
  </si>
  <si>
    <t>1988, 1</t>
  </si>
  <si>
    <t>Респ. Удмуртия, УФСИН</t>
  </si>
  <si>
    <t>Сташ Хазрет Адамович</t>
  </si>
  <si>
    <t>1986, КМС</t>
  </si>
  <si>
    <t>Респ. Адыгея, УФСИН</t>
  </si>
  <si>
    <t>1987, 1</t>
  </si>
  <si>
    <t xml:space="preserve">Московкин Евгений Анатольевич </t>
  </si>
  <si>
    <t>1980, КМС</t>
  </si>
  <si>
    <t>Респ. Чувашия УФСИН</t>
  </si>
  <si>
    <t xml:space="preserve">Семёнов Юрий Николаевич </t>
  </si>
  <si>
    <t>1983, КМС</t>
  </si>
  <si>
    <t>Бугабаев Максим Абаевич</t>
  </si>
  <si>
    <t>Курск, УФСИН</t>
  </si>
  <si>
    <t>Полянский Валерий Вячеславович</t>
  </si>
  <si>
    <t>Донских Сергей Александрович</t>
  </si>
  <si>
    <t>1984, МС</t>
  </si>
  <si>
    <t>Респ. Алтай УФСИН</t>
  </si>
  <si>
    <t>Зяблицкий Виктор Александрович</t>
  </si>
  <si>
    <t>1981, КМС</t>
  </si>
  <si>
    <t>Боярченков Дмитрий Александрович</t>
  </si>
  <si>
    <t>1981, МС</t>
  </si>
  <si>
    <t>Респ. Мордовия УФСИН</t>
  </si>
  <si>
    <t>Зайнуллин Артур Айдарович</t>
  </si>
  <si>
    <t>1988, МС</t>
  </si>
  <si>
    <t>Респ. Башкортостан ГУФСИН</t>
  </si>
  <si>
    <t>Хренников Илья Юрьевич</t>
  </si>
  <si>
    <t>1985, КМС</t>
  </si>
  <si>
    <t>Власов Артем Сергеевич</t>
  </si>
  <si>
    <t>Кузбасский институт ФСИН</t>
  </si>
  <si>
    <t>Гаджиев Исмаил Азимович</t>
  </si>
  <si>
    <t>1994,кмс</t>
  </si>
  <si>
    <t>Гришанов Павел Викторович</t>
  </si>
  <si>
    <t>Самара, ГУФСИН</t>
  </si>
  <si>
    <t>Козлов Роман Сергеевич</t>
  </si>
  <si>
    <t>1991,1</t>
  </si>
  <si>
    <t>Волгоград, УФСИН</t>
  </si>
  <si>
    <t>Кононенко Олег Сергеевич</t>
  </si>
  <si>
    <t>1986,1</t>
  </si>
  <si>
    <t>Галиулин Денис Александрович</t>
  </si>
  <si>
    <t>1985,1</t>
  </si>
  <si>
    <t>Кемерово, ГУФСИН</t>
  </si>
  <si>
    <t>Хусаинов Умар Абдулкасимович</t>
  </si>
  <si>
    <t>Самарский юридический институт</t>
  </si>
  <si>
    <t>Николаев Максим Васильевич</t>
  </si>
  <si>
    <t>1989,мс</t>
  </si>
  <si>
    <t>Пермский Край, ФСИН</t>
  </si>
  <si>
    <t xml:space="preserve">Высоких Алексей Александрович </t>
  </si>
  <si>
    <t>1983,1</t>
  </si>
  <si>
    <t>Архангельск, УФСИН</t>
  </si>
  <si>
    <t>Мишин Александр Сергеевич</t>
  </si>
  <si>
    <t>кмс</t>
  </si>
  <si>
    <t>Иваново, УФСИН</t>
  </si>
  <si>
    <t>Евдокимов Григорий Сергеевич</t>
  </si>
  <si>
    <t>Владимирский юридический институт</t>
  </si>
  <si>
    <t>Джафаров Максим Махирович</t>
  </si>
  <si>
    <t>Владимир,УФСИН</t>
  </si>
  <si>
    <t>Хамхоев Аслан Магомедович</t>
  </si>
  <si>
    <t>Псковский Юридический Институт</t>
  </si>
  <si>
    <t>1989,1</t>
  </si>
  <si>
    <t>Куржев Уали Рамазанович</t>
  </si>
  <si>
    <t>1989,мсмк</t>
  </si>
  <si>
    <t>Рязань, АПУ ФСИН</t>
  </si>
  <si>
    <t>Прохоров Алесей Сергеевич</t>
  </si>
  <si>
    <t>Рязанов Константин Александрович</t>
  </si>
  <si>
    <t>1984,1</t>
  </si>
  <si>
    <t>Киров, УФСИН</t>
  </si>
  <si>
    <t>Бокарев Юлиан Павлович</t>
  </si>
  <si>
    <t>1989,кмс</t>
  </si>
  <si>
    <t>Думчев Сергей Сергеевич</t>
  </si>
  <si>
    <t>Штанько Александр Иванович</t>
  </si>
  <si>
    <t>Аксагов Магомед Рамзанович</t>
  </si>
  <si>
    <t>1993,1</t>
  </si>
  <si>
    <t>Огулов Алдар Павнович</t>
  </si>
  <si>
    <t>в.к.   Кг 74</t>
  </si>
  <si>
    <t>Гришанов Павел</t>
  </si>
  <si>
    <t>Вологодский ин-т</t>
  </si>
  <si>
    <t>Пермский ин-т</t>
  </si>
  <si>
    <t>Воронежский ин-т</t>
  </si>
  <si>
    <t>Вологодский институт</t>
  </si>
  <si>
    <t>Пермский институт</t>
  </si>
  <si>
    <t>Воронежский институт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</si>
</sst>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12"/>
      <name val="Arial"/>
      <family val="2"/>
    </font>
    <font>
      <sz val="12"/>
      <color indexed="10"/>
      <name val="CyrillicOld"/>
      <family val="0"/>
    </font>
    <font>
      <sz val="11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sz val="11"/>
      <color indexed="10"/>
      <name val="Arial Narrow"/>
      <family val="2"/>
    </font>
    <font>
      <b/>
      <sz val="11"/>
      <color indexed="10"/>
      <name val="Arial"/>
      <family val="2"/>
    </font>
    <font>
      <sz val="11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11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7" fillId="0" borderId="0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15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6" fillId="0" borderId="15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0" fillId="0" borderId="16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9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22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6" fillId="0" borderId="0" xfId="42" applyNumberFormat="1" applyFont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6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7" fillId="0" borderId="25" xfId="0" applyNumberFormat="1" applyFont="1" applyBorder="1" applyAlignment="1">
      <alignment horizontal="left" vertical="center" wrapText="1"/>
    </xf>
    <xf numFmtId="0" fontId="15" fillId="33" borderId="26" xfId="42" applyFont="1" applyFill="1" applyBorder="1" applyAlignment="1" applyProtection="1">
      <alignment horizontal="center" vertical="center" wrapText="1"/>
      <protection/>
    </xf>
    <xf numFmtId="0" fontId="15" fillId="33" borderId="27" xfId="42" applyFont="1" applyFill="1" applyBorder="1" applyAlignment="1" applyProtection="1">
      <alignment horizontal="center" vertical="center" wrapText="1"/>
      <protection/>
    </xf>
    <xf numFmtId="0" fontId="15" fillId="33" borderId="28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18" xfId="42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22" fillId="0" borderId="45" xfId="0" applyNumberFormat="1" applyFont="1" applyBorder="1" applyAlignment="1">
      <alignment horizontal="center" vertical="center" wrapText="1"/>
    </xf>
    <xf numFmtId="0" fontId="22" fillId="0" borderId="45" xfId="0" applyNumberFormat="1" applyFont="1" applyBorder="1" applyAlignment="1">
      <alignment vertical="center" wrapText="1"/>
    </xf>
    <xf numFmtId="0" fontId="22" fillId="0" borderId="46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47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left" vertical="center" wrapText="1"/>
    </xf>
    <xf numFmtId="0" fontId="22" fillId="0" borderId="48" xfId="0" applyNumberFormat="1" applyFont="1" applyBorder="1" applyAlignment="1">
      <alignment horizontal="center" vertical="center" wrapText="1"/>
    </xf>
    <xf numFmtId="0" fontId="11" fillId="0" borderId="48" xfId="0" applyNumberFormat="1" applyFont="1" applyBorder="1" applyAlignment="1">
      <alignment/>
    </xf>
    <xf numFmtId="49" fontId="11" fillId="0" borderId="48" xfId="0" applyNumberFormat="1" applyFont="1" applyBorder="1" applyAlignment="1">
      <alignment horizontal="center" vertical="center" wrapText="1"/>
    </xf>
    <xf numFmtId="49" fontId="22" fillId="0" borderId="48" xfId="0" applyNumberFormat="1" applyFont="1" applyBorder="1" applyAlignment="1">
      <alignment horizontal="center" vertical="center" wrapText="1"/>
    </xf>
    <xf numFmtId="0" fontId="11" fillId="0" borderId="48" xfId="0" applyNumberFormat="1" applyFont="1" applyBorder="1" applyAlignment="1">
      <alignment/>
    </xf>
    <xf numFmtId="0" fontId="22" fillId="0" borderId="48" xfId="0" applyNumberFormat="1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49" xfId="0" applyNumberFormat="1" applyFont="1" applyBorder="1" applyAlignment="1">
      <alignment horizontal="center" vertical="center" wrapText="1"/>
    </xf>
    <xf numFmtId="14" fontId="22" fillId="0" borderId="48" xfId="0" applyNumberFormat="1" applyFont="1" applyBorder="1" applyAlignment="1">
      <alignment horizontal="center" vertical="center" wrapText="1"/>
    </xf>
    <xf numFmtId="0" fontId="11" fillId="0" borderId="48" xfId="0" applyFont="1" applyBorder="1" applyAlignment="1">
      <alignment/>
    </xf>
    <xf numFmtId="0" fontId="11" fillId="0" borderId="48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22" fillId="0" borderId="48" xfId="0" applyFont="1" applyBorder="1" applyAlignment="1">
      <alignment horizontal="left" vertical="center"/>
    </xf>
    <xf numFmtId="0" fontId="22" fillId="0" borderId="48" xfId="0" applyNumberFormat="1" applyFont="1" applyBorder="1" applyAlignment="1">
      <alignment horizontal="center" vertical="center"/>
    </xf>
    <xf numFmtId="0" fontId="28" fillId="0" borderId="48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2" fillId="0" borderId="50" xfId="0" applyNumberFormat="1" applyFont="1" applyBorder="1" applyAlignment="1">
      <alignment horizontal="center" vertical="center" wrapText="1"/>
    </xf>
    <xf numFmtId="0" fontId="15" fillId="0" borderId="26" xfId="42" applyFont="1" applyBorder="1" applyAlignment="1" applyProtection="1">
      <alignment horizontal="center" vertical="center" wrapText="1"/>
      <protection/>
    </xf>
    <xf numFmtId="0" fontId="15" fillId="0" borderId="27" xfId="42" applyFont="1" applyBorder="1" applyAlignment="1" applyProtection="1">
      <alignment horizontal="center" vertical="center" wrapText="1"/>
      <protection/>
    </xf>
    <xf numFmtId="0" fontId="15" fillId="0" borderId="28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20" fillId="0" borderId="51" xfId="0" applyNumberFormat="1" applyFont="1" applyBorder="1" applyAlignment="1">
      <alignment horizontal="center" vertical="center" wrapText="1"/>
    </xf>
    <xf numFmtId="0" fontId="20" fillId="0" borderId="52" xfId="0" applyNumberFormat="1" applyFont="1" applyBorder="1" applyAlignment="1">
      <alignment horizontal="center" vertical="center" wrapText="1"/>
    </xf>
    <xf numFmtId="0" fontId="20" fillId="0" borderId="53" xfId="0" applyNumberFormat="1" applyFont="1" applyBorder="1" applyAlignment="1">
      <alignment horizontal="center" vertical="center" wrapText="1"/>
    </xf>
    <xf numFmtId="0" fontId="20" fillId="0" borderId="54" xfId="0" applyNumberFormat="1" applyFont="1" applyBorder="1" applyAlignment="1">
      <alignment horizontal="center" vertical="center" wrapText="1"/>
    </xf>
    <xf numFmtId="0" fontId="20" fillId="0" borderId="55" xfId="0" applyNumberFormat="1" applyFont="1" applyBorder="1" applyAlignment="1">
      <alignment horizontal="center" vertical="center" wrapText="1"/>
    </xf>
    <xf numFmtId="0" fontId="20" fillId="0" borderId="56" xfId="0" applyNumberFormat="1" applyFont="1" applyBorder="1" applyAlignment="1">
      <alignment horizontal="center" vertical="center" wrapText="1"/>
    </xf>
    <xf numFmtId="0" fontId="13" fillId="0" borderId="57" xfId="0" applyNumberFormat="1" applyFont="1" applyBorder="1" applyAlignment="1">
      <alignment horizontal="center" vertical="center" wrapText="1"/>
    </xf>
    <xf numFmtId="0" fontId="13" fillId="0" borderId="58" xfId="0" applyNumberFormat="1" applyFont="1" applyBorder="1" applyAlignment="1">
      <alignment horizontal="center" vertical="center" wrapText="1"/>
    </xf>
    <xf numFmtId="0" fontId="13" fillId="0" borderId="59" xfId="0" applyNumberFormat="1" applyFont="1" applyBorder="1" applyAlignment="1">
      <alignment horizontal="center" vertical="center" wrapText="1"/>
    </xf>
    <xf numFmtId="0" fontId="13" fillId="0" borderId="60" xfId="0" applyNumberFormat="1" applyFont="1" applyBorder="1" applyAlignment="1">
      <alignment horizontal="center" vertical="center" wrapText="1"/>
    </xf>
    <xf numFmtId="0" fontId="13" fillId="0" borderId="61" xfId="0" applyNumberFormat="1" applyFont="1" applyBorder="1" applyAlignment="1">
      <alignment horizontal="center" vertical="center" wrapText="1"/>
    </xf>
    <xf numFmtId="0" fontId="13" fillId="0" borderId="6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/>
    </xf>
    <xf numFmtId="0" fontId="0" fillId="0" borderId="37" xfId="0" applyNumberFormat="1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0" fontId="0" fillId="0" borderId="41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42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12" fillId="0" borderId="63" xfId="0" applyNumberFormat="1" applyFont="1" applyBorder="1" applyAlignment="1">
      <alignment horizontal="center" vertical="center" wrapText="1"/>
    </xf>
    <xf numFmtId="0" fontId="12" fillId="0" borderId="64" xfId="0" applyNumberFormat="1" applyFont="1" applyBorder="1" applyAlignment="1">
      <alignment horizontal="center" vertical="center" wrapText="1"/>
    </xf>
    <xf numFmtId="0" fontId="12" fillId="0" borderId="65" xfId="0" applyNumberFormat="1" applyFont="1" applyBorder="1" applyAlignment="1">
      <alignment horizontal="center" vertical="center" wrapText="1"/>
    </xf>
    <xf numFmtId="0" fontId="12" fillId="0" borderId="66" xfId="0" applyNumberFormat="1" applyFont="1" applyBorder="1" applyAlignment="1">
      <alignment horizontal="center" vertical="center" wrapText="1"/>
    </xf>
    <xf numFmtId="0" fontId="12" fillId="0" borderId="67" xfId="0" applyNumberFormat="1" applyFont="1" applyBorder="1" applyAlignment="1">
      <alignment horizontal="center" vertical="center" wrapText="1"/>
    </xf>
    <xf numFmtId="0" fontId="12" fillId="0" borderId="68" xfId="0" applyNumberFormat="1" applyFont="1" applyBorder="1" applyAlignment="1">
      <alignment horizontal="center" vertical="center" wrapText="1"/>
    </xf>
    <xf numFmtId="0" fontId="17" fillId="0" borderId="0" xfId="42" applyNumberFormat="1" applyFont="1" applyBorder="1" applyAlignment="1" applyProtection="1">
      <alignment horizontal="center" vertical="center" wrapText="1"/>
      <protection/>
    </xf>
    <xf numFmtId="0" fontId="19" fillId="0" borderId="0" xfId="0" applyNumberFormat="1" applyFont="1" applyBorder="1" applyAlignment="1">
      <alignment horizontal="center" vertical="center" wrapText="1"/>
    </xf>
    <xf numFmtId="0" fontId="4" fillId="0" borderId="36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10" fillId="0" borderId="70" xfId="0" applyNumberFormat="1" applyFont="1" applyBorder="1" applyAlignment="1">
      <alignment horizontal="center" vertical="center" wrapText="1"/>
    </xf>
    <xf numFmtId="0" fontId="10" fillId="0" borderId="71" xfId="0" applyNumberFormat="1" applyFont="1" applyBorder="1" applyAlignment="1">
      <alignment horizontal="center" vertical="center" wrapText="1"/>
    </xf>
    <xf numFmtId="0" fontId="7" fillId="0" borderId="72" xfId="42" applyNumberFormat="1" applyFont="1" applyBorder="1" applyAlignment="1" applyProtection="1">
      <alignment horizontal="left" vertical="center" wrapText="1"/>
      <protection/>
    </xf>
    <xf numFmtId="0" fontId="7" fillId="0" borderId="12" xfId="42" applyNumberFormat="1" applyFont="1" applyBorder="1" applyAlignment="1" applyProtection="1">
      <alignment horizontal="left" vertical="center" wrapText="1"/>
      <protection/>
    </xf>
    <xf numFmtId="0" fontId="10" fillId="0" borderId="73" xfId="0" applyNumberFormat="1" applyFont="1" applyBorder="1" applyAlignment="1">
      <alignment horizontal="center" vertical="center" wrapText="1"/>
    </xf>
    <xf numFmtId="0" fontId="7" fillId="0" borderId="10" xfId="42" applyNumberFormat="1" applyFont="1" applyBorder="1" applyAlignment="1" applyProtection="1">
      <alignment horizontal="left" vertical="center" wrapText="1"/>
      <protection/>
    </xf>
    <xf numFmtId="0" fontId="7" fillId="0" borderId="74" xfId="42" applyNumberFormat="1" applyFont="1" applyBorder="1" applyAlignment="1" applyProtection="1">
      <alignment horizontal="left" vertical="center" wrapText="1"/>
      <protection/>
    </xf>
    <xf numFmtId="0" fontId="25" fillId="0" borderId="72" xfId="42" applyNumberFormat="1" applyFont="1" applyBorder="1" applyAlignment="1" applyProtection="1">
      <alignment horizontal="left" vertical="center" wrapText="1"/>
      <protection/>
    </xf>
    <xf numFmtId="0" fontId="25" fillId="0" borderId="12" xfId="42" applyNumberFormat="1" applyFont="1" applyBorder="1" applyAlignment="1" applyProtection="1">
      <alignment horizontal="left" vertical="center" wrapText="1"/>
      <protection/>
    </xf>
    <xf numFmtId="0" fontId="21" fillId="0" borderId="0" xfId="0" applyNumberFormat="1" applyFont="1" applyAlignment="1">
      <alignment horizontal="center" vertical="center"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18" fillId="33" borderId="26" xfId="42" applyNumberFormat="1" applyFont="1" applyFill="1" applyBorder="1" applyAlignment="1" applyProtection="1">
      <alignment horizontal="center" vertical="center" wrapText="1"/>
      <protection/>
    </xf>
    <xf numFmtId="0" fontId="18" fillId="33" borderId="27" xfId="42" applyNumberFormat="1" applyFont="1" applyFill="1" applyBorder="1" applyAlignment="1" applyProtection="1">
      <alignment horizontal="center" vertical="center" wrapText="1"/>
      <protection/>
    </xf>
    <xf numFmtId="0" fontId="18" fillId="33" borderId="28" xfId="42" applyNumberFormat="1" applyFont="1" applyFill="1" applyBorder="1" applyAlignment="1" applyProtection="1">
      <alignment horizontal="center" vertical="center" wrapText="1"/>
      <protection/>
    </xf>
    <xf numFmtId="0" fontId="7" fillId="0" borderId="43" xfId="42" applyNumberFormat="1" applyFont="1" applyBorder="1" applyAlignment="1" applyProtection="1">
      <alignment horizontal="left" vertical="center" wrapText="1"/>
      <protection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/>
    </xf>
    <xf numFmtId="0" fontId="7" fillId="0" borderId="37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center"/>
    </xf>
    <xf numFmtId="0" fontId="7" fillId="0" borderId="41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42" xfId="0" applyNumberFormat="1" applyFont="1" applyBorder="1" applyAlignment="1">
      <alignment horizontal="center"/>
    </xf>
    <xf numFmtId="0" fontId="25" fillId="0" borderId="74" xfId="42" applyNumberFormat="1" applyFont="1" applyBorder="1" applyAlignment="1" applyProtection="1">
      <alignment horizontal="left" vertical="center" wrapText="1"/>
      <protection/>
    </xf>
    <xf numFmtId="0" fontId="25" fillId="0" borderId="25" xfId="0" applyNumberFormat="1" applyFont="1" applyBorder="1" applyAlignment="1">
      <alignment horizontal="left" vertical="center" wrapText="1"/>
    </xf>
    <xf numFmtId="0" fontId="25" fillId="0" borderId="25" xfId="42" applyNumberFormat="1" applyFont="1" applyBorder="1" applyAlignment="1" applyProtection="1">
      <alignment horizontal="left" vertical="center" wrapText="1"/>
      <protection/>
    </xf>
    <xf numFmtId="0" fontId="25" fillId="0" borderId="75" xfId="0" applyNumberFormat="1" applyFont="1" applyBorder="1" applyAlignment="1">
      <alignment horizontal="left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69" xfId="4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257175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590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228600</xdr:rowOff>
    </xdr:from>
    <xdr:to>
      <xdr:col>1</xdr:col>
      <xdr:colOff>104775</xdr:colOff>
      <xdr:row>1</xdr:row>
      <xdr:rowOff>447675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2860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485775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590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среди территориальных органов и образовательных учреждений ФСИН России по борьбе самбо</v>
          </cell>
        </row>
        <row r="3">
          <cell r="A3" t="str">
            <v>3 - 5 декабря 2012 г.Владимир</v>
          </cell>
        </row>
        <row r="6">
          <cell r="A6" t="str">
            <v>Гл. судья, судья МК</v>
          </cell>
        </row>
        <row r="7">
          <cell r="G7" t="str">
            <v>Стахеев И.Р.</v>
          </cell>
        </row>
        <row r="8">
          <cell r="A8" t="str">
            <v>Гл. секретарь, судья МК</v>
          </cell>
          <cell r="G8" t="str">
            <v>Гороховец</v>
          </cell>
        </row>
        <row r="9">
          <cell r="G9" t="str">
            <v>Доронкин Н.И.</v>
          </cell>
        </row>
        <row r="10">
          <cell r="G10" t="str">
            <v>Владимир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tabSelected="1" view="pageBreakPreview" zoomScale="60" zoomScalePageLayoutView="0" workbookViewId="0" topLeftCell="A67">
      <selection activeCell="G104" sqref="G104:G105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7.57421875" style="0" customWidth="1"/>
    <col min="6" max="6" width="12.28125" style="0" customWidth="1"/>
    <col min="7" max="7" width="10.00390625" style="0" customWidth="1"/>
    <col min="8" max="8" width="16.140625" style="0" customWidth="1"/>
  </cols>
  <sheetData>
    <row r="1" spans="1:8" ht="30" customHeight="1" thickBot="1">
      <c r="A1" s="104" t="s">
        <v>13</v>
      </c>
      <c r="B1" s="104"/>
      <c r="C1" s="104"/>
      <c r="D1" s="104"/>
      <c r="E1" s="104"/>
      <c r="F1" s="104"/>
      <c r="G1" s="104"/>
      <c r="H1" s="104"/>
    </row>
    <row r="2" spans="2:8" ht="43.5" customHeight="1" thickBot="1">
      <c r="B2" s="109" t="s">
        <v>15</v>
      </c>
      <c r="C2" s="109"/>
      <c r="D2" s="101" t="str">
        <f>HYPERLINK('[1]реквизиты'!$A$2)</f>
        <v>Всероссийские соревнования среди территориальных органов и образовательных учреждений ФСИН России по борьбе самбо</v>
      </c>
      <c r="E2" s="102"/>
      <c r="F2" s="102"/>
      <c r="G2" s="102"/>
      <c r="H2" s="103"/>
    </row>
    <row r="3" spans="2:7" ht="15" customHeight="1" thickBot="1">
      <c r="B3" s="99" t="str">
        <f>HYPERLINK('[1]реквизиты'!$A$3)</f>
        <v>3 - 5 декабря 2012 г.Владимир</v>
      </c>
      <c r="C3" s="99"/>
      <c r="D3" s="99"/>
      <c r="F3" s="110" t="str">
        <f>HYPERLINK('пр.взв.'!G3)</f>
        <v>в.к.   Кг 74</v>
      </c>
      <c r="G3" s="111"/>
    </row>
    <row r="4" spans="1:8" ht="12.75" customHeight="1">
      <c r="A4" s="134" t="s">
        <v>60</v>
      </c>
      <c r="B4" s="136" t="s">
        <v>1</v>
      </c>
      <c r="C4" s="138" t="s">
        <v>2</v>
      </c>
      <c r="D4" s="140" t="s">
        <v>3</v>
      </c>
      <c r="E4" s="128" t="s">
        <v>4</v>
      </c>
      <c r="F4" s="129"/>
      <c r="G4" s="120" t="s">
        <v>6</v>
      </c>
      <c r="H4" s="105" t="s">
        <v>5</v>
      </c>
    </row>
    <row r="5" spans="1:8" ht="9.75" customHeight="1" thickBot="1">
      <c r="A5" s="135"/>
      <c r="B5" s="137"/>
      <c r="C5" s="139"/>
      <c r="D5" s="141"/>
      <c r="E5" s="130"/>
      <c r="F5" s="131"/>
      <c r="G5" s="121"/>
      <c r="H5" s="106"/>
    </row>
    <row r="6" spans="1:8" ht="11.25" customHeight="1">
      <c r="A6" s="132">
        <v>1</v>
      </c>
      <c r="B6" s="133">
        <v>37</v>
      </c>
      <c r="C6" s="107" t="str">
        <f>VLOOKUP(B6,'пр.взв.'!B4:H109,2,FALSE)</f>
        <v>Куржев Уали Рамазанович</v>
      </c>
      <c r="D6" s="142" t="str">
        <f>VLOOKUP(B6,'пр.взв.'!B6:H109,3,FALSE)</f>
        <v>1989,мсмк</v>
      </c>
      <c r="E6" s="122"/>
      <c r="F6" s="126" t="str">
        <f>VLOOKUP(B6,'пр.взв.'!B6:H161,5,FALSE)</f>
        <v>Рязань, АПУ ФСИН</v>
      </c>
      <c r="G6" s="124"/>
      <c r="H6" s="107"/>
    </row>
    <row r="7" spans="1:8" ht="11.25" customHeight="1">
      <c r="A7" s="119"/>
      <c r="B7" s="118"/>
      <c r="C7" s="108"/>
      <c r="D7" s="143"/>
      <c r="E7" s="123"/>
      <c r="F7" s="127"/>
      <c r="G7" s="125"/>
      <c r="H7" s="108"/>
    </row>
    <row r="8" spans="1:8" ht="11.25" customHeight="1">
      <c r="A8" s="119">
        <v>2</v>
      </c>
      <c r="B8" s="118">
        <v>40</v>
      </c>
      <c r="C8" s="100" t="str">
        <f>VLOOKUP(B8,'пр.взв.'!B6:H135,2,FALSE)</f>
        <v>Евдокимов Григорий Сергеевич</v>
      </c>
      <c r="D8" s="115" t="str">
        <f>VLOOKUP(B8,'пр.взв.'!B1:H135,3,FALSE)</f>
        <v>1994,кмс</v>
      </c>
      <c r="E8" s="112"/>
      <c r="F8" s="116" t="str">
        <f>VLOOKUP(B8,'пр.взв.'!B1:H163,5,FALSE)</f>
        <v>Владимирский юридический институт</v>
      </c>
      <c r="G8" s="114"/>
      <c r="H8" s="100"/>
    </row>
    <row r="9" spans="1:8" ht="11.25" customHeight="1">
      <c r="A9" s="119"/>
      <c r="B9" s="118"/>
      <c r="C9" s="100"/>
      <c r="D9" s="115"/>
      <c r="E9" s="113"/>
      <c r="F9" s="116"/>
      <c r="G9" s="114"/>
      <c r="H9" s="100"/>
    </row>
    <row r="10" spans="1:8" ht="11.25" customHeight="1">
      <c r="A10" s="119">
        <v>3</v>
      </c>
      <c r="B10" s="118">
        <v>25</v>
      </c>
      <c r="C10" s="100" t="str">
        <f>VLOOKUP(B10,'пр.взв.'!B1:H137,2,FALSE)</f>
        <v>Бабгоев Олег Гамельевич</v>
      </c>
      <c r="D10" s="115" t="str">
        <f>VLOOKUP(B10,'пр.взв.'!B1:H137,3,FALSE)</f>
        <v>1990,мс</v>
      </c>
      <c r="E10" s="112"/>
      <c r="F10" s="116" t="str">
        <f>VLOOKUP(B10,'пр.взв.'!B1:H165,5,FALSE)</f>
        <v>Саратов, УФСИН</v>
      </c>
      <c r="G10" s="114"/>
      <c r="H10" s="100"/>
    </row>
    <row r="11" spans="1:8" ht="11.25" customHeight="1">
      <c r="A11" s="119"/>
      <c r="B11" s="118"/>
      <c r="C11" s="100"/>
      <c r="D11" s="115"/>
      <c r="E11" s="113"/>
      <c r="F11" s="116"/>
      <c r="G11" s="114"/>
      <c r="H11" s="100"/>
    </row>
    <row r="12" spans="1:8" ht="11.25" customHeight="1">
      <c r="A12" s="119">
        <v>3</v>
      </c>
      <c r="B12" s="118">
        <v>39</v>
      </c>
      <c r="C12" s="100" t="str">
        <f>VLOOKUP(B12,'пр.взв.'!B1:H139,2,FALSE)</f>
        <v>Гришанов Павел Викторович</v>
      </c>
      <c r="D12" s="115">
        <f>VLOOKUP(B12,'пр.взв.'!B1:H139,3,FALSE)</f>
        <v>1988</v>
      </c>
      <c r="E12" s="112"/>
      <c r="F12" s="116" t="str">
        <f>VLOOKUP(B12,'пр.взв.'!B1:H167,5,FALSE)</f>
        <v>Самара, ГУФСИН</v>
      </c>
      <c r="G12" s="114"/>
      <c r="H12" s="100"/>
    </row>
    <row r="13" spans="1:8" ht="11.25" customHeight="1">
      <c r="A13" s="119"/>
      <c r="B13" s="118"/>
      <c r="C13" s="100"/>
      <c r="D13" s="115"/>
      <c r="E13" s="113"/>
      <c r="F13" s="116"/>
      <c r="G13" s="114"/>
      <c r="H13" s="100"/>
    </row>
    <row r="14" spans="1:8" ht="11.25" customHeight="1">
      <c r="A14" s="119">
        <v>5</v>
      </c>
      <c r="B14" s="118">
        <v>18</v>
      </c>
      <c r="C14" s="100" t="str">
        <f>VLOOKUP(B14,'пр.взв.'!B1:H141,2,FALSE)</f>
        <v>Хусаинов Умар Абдулкасимович</v>
      </c>
      <c r="D14" s="115" t="str">
        <f>VLOOKUP(B14,'пр.взв.'!B1:H141,3,FALSE)</f>
        <v>1990,мс</v>
      </c>
      <c r="E14" s="112"/>
      <c r="F14" s="116" t="str">
        <f>VLOOKUP(B14,'пр.взв.'!B1:H169,5,FALSE)</f>
        <v>Самарский юридический институт</v>
      </c>
      <c r="G14" s="114"/>
      <c r="H14" s="100"/>
    </row>
    <row r="15" spans="1:8" ht="11.25" customHeight="1">
      <c r="A15" s="119"/>
      <c r="B15" s="118"/>
      <c r="C15" s="100"/>
      <c r="D15" s="115"/>
      <c r="E15" s="113"/>
      <c r="F15" s="116"/>
      <c r="G15" s="114"/>
      <c r="H15" s="100"/>
    </row>
    <row r="16" spans="1:8" ht="11.25" customHeight="1">
      <c r="A16" s="119">
        <v>5</v>
      </c>
      <c r="B16" s="118">
        <v>10</v>
      </c>
      <c r="C16" s="100" t="str">
        <f>VLOOKUP(B16,'пр.взв.'!B1:H143,2,FALSE)</f>
        <v>Джафаров Максим Махирович</v>
      </c>
      <c r="D16" s="115" t="str">
        <f>VLOOKUP(B16,'пр.взв.'!B1:H143,3,FALSE)</f>
        <v>1992,кмс</v>
      </c>
      <c r="E16" s="112"/>
      <c r="F16" s="116" t="str">
        <f>VLOOKUP(B16,'пр.взв.'!B1:H171,5,FALSE)</f>
        <v>Владимир,УФСИН</v>
      </c>
      <c r="G16" s="114"/>
      <c r="H16" s="100"/>
    </row>
    <row r="17" spans="1:8" ht="11.25" customHeight="1">
      <c r="A17" s="119"/>
      <c r="B17" s="118"/>
      <c r="C17" s="100"/>
      <c r="D17" s="115"/>
      <c r="E17" s="113"/>
      <c r="F17" s="116"/>
      <c r="G17" s="114"/>
      <c r="H17" s="100"/>
    </row>
    <row r="18" spans="1:8" ht="11.25" customHeight="1">
      <c r="A18" s="117" t="s">
        <v>61</v>
      </c>
      <c r="B18" s="118">
        <v>8</v>
      </c>
      <c r="C18" s="100" t="str">
        <f>VLOOKUP(B18,'пр.взв.'!B1:H145,2,FALSE)</f>
        <v>Мадагов Сулейман Сайнутдинович</v>
      </c>
      <c r="D18" s="115" t="str">
        <f>VLOOKUP(B18,'пр.взв.'!B1:H145,3,FALSE)</f>
        <v>1990,кмс</v>
      </c>
      <c r="E18" s="112"/>
      <c r="F18" s="116" t="s">
        <v>181</v>
      </c>
      <c r="G18" s="114"/>
      <c r="H18" s="100"/>
    </row>
    <row r="19" spans="1:8" ht="11.25" customHeight="1">
      <c r="A19" s="117"/>
      <c r="B19" s="118"/>
      <c r="C19" s="100"/>
      <c r="D19" s="115"/>
      <c r="E19" s="113"/>
      <c r="F19" s="116"/>
      <c r="G19" s="114"/>
      <c r="H19" s="100"/>
    </row>
    <row r="20" spans="1:8" ht="11.25" customHeight="1">
      <c r="A20" s="117" t="s">
        <v>61</v>
      </c>
      <c r="B20" s="118">
        <v>31</v>
      </c>
      <c r="C20" s="100" t="str">
        <f>VLOOKUP(B20,'пр.взв.'!B1:H147,2,FALSE)</f>
        <v>Прохоров Алесей Сергеевич</v>
      </c>
      <c r="D20" s="115" t="str">
        <f>VLOOKUP(B20,'пр.взв.'!B2:H147,3,FALSE)</f>
        <v>1992,кмс</v>
      </c>
      <c r="E20" s="112"/>
      <c r="F20" s="116" t="str">
        <f>VLOOKUP(B20,'пр.взв.'!B2:H175,5,FALSE)</f>
        <v>Владимирский юридический институт</v>
      </c>
      <c r="G20" s="114"/>
      <c r="H20" s="100"/>
    </row>
    <row r="21" spans="1:8" ht="11.25" customHeight="1">
      <c r="A21" s="117"/>
      <c r="B21" s="118"/>
      <c r="C21" s="100"/>
      <c r="D21" s="115"/>
      <c r="E21" s="113"/>
      <c r="F21" s="116"/>
      <c r="G21" s="114"/>
      <c r="H21" s="100"/>
    </row>
    <row r="22" spans="1:8" ht="11.25" customHeight="1">
      <c r="A22" s="117">
        <v>9</v>
      </c>
      <c r="B22" s="118">
        <v>35</v>
      </c>
      <c r="C22" s="100" t="str">
        <f>VLOOKUP(B22,'пр.взв.'!B2:H149,2,FALSE)</f>
        <v>Гаджиев Исмаил Азимович</v>
      </c>
      <c r="D22" s="115" t="str">
        <f>VLOOKUP(B22,'пр.взв.'!B2:H149,3,FALSE)</f>
        <v>1994,кмс</v>
      </c>
      <c r="E22" s="112"/>
      <c r="F22" s="116" t="str">
        <f>VLOOKUP(B22,'пр.взв.'!B2:H177,5,FALSE)</f>
        <v>Кузбасский институт ФСИН</v>
      </c>
      <c r="G22" s="114"/>
      <c r="H22" s="100"/>
    </row>
    <row r="23" spans="1:8" ht="11.25" customHeight="1">
      <c r="A23" s="117"/>
      <c r="B23" s="118"/>
      <c r="C23" s="100"/>
      <c r="D23" s="115"/>
      <c r="E23" s="113"/>
      <c r="F23" s="116"/>
      <c r="G23" s="114"/>
      <c r="H23" s="100"/>
    </row>
    <row r="24" spans="1:8" ht="11.25" customHeight="1">
      <c r="A24" s="117" t="s">
        <v>17</v>
      </c>
      <c r="B24" s="118">
        <v>13</v>
      </c>
      <c r="C24" s="100" t="str">
        <f>VLOOKUP(B24,'пр.взв.'!B2:H151,2,FALSE)</f>
        <v>Хамхоев Аслан Магомедович</v>
      </c>
      <c r="D24" s="115" t="str">
        <f>VLOOKUP(B24,'пр.взв.'!B2:H151,3,FALSE)</f>
        <v>1991,1</v>
      </c>
      <c r="E24" s="112"/>
      <c r="F24" s="116" t="str">
        <f>VLOOKUP(B24,'пр.взв.'!B2:H179,5,FALSE)</f>
        <v>Псковский Юридический Институт</v>
      </c>
      <c r="G24" s="114"/>
      <c r="H24" s="100"/>
    </row>
    <row r="25" spans="1:8" ht="11.25" customHeight="1">
      <c r="A25" s="117"/>
      <c r="B25" s="118"/>
      <c r="C25" s="100"/>
      <c r="D25" s="115"/>
      <c r="E25" s="113"/>
      <c r="F25" s="116"/>
      <c r="G25" s="114"/>
      <c r="H25" s="100"/>
    </row>
    <row r="26" spans="1:8" ht="11.25" customHeight="1">
      <c r="A26" s="117" t="s">
        <v>18</v>
      </c>
      <c r="B26" s="118">
        <v>38</v>
      </c>
      <c r="C26" s="100" t="str">
        <f>VLOOKUP(B26,'пр.взв.'!B2:H153,2,FALSE)</f>
        <v>Боярченков Дмитрий Александрович</v>
      </c>
      <c r="D26" s="115" t="str">
        <f>VLOOKUP(B26,'пр.взв.'!B2:H153,3,FALSE)</f>
        <v>1981, МС</v>
      </c>
      <c r="E26" s="112"/>
      <c r="F26" s="116" t="str">
        <f>VLOOKUP(B26,'пр.взв.'!B2:H181,5,FALSE)</f>
        <v>Респ. Мордовия УФСИН</v>
      </c>
      <c r="G26" s="114"/>
      <c r="H26" s="100"/>
    </row>
    <row r="27" spans="1:8" ht="11.25" customHeight="1">
      <c r="A27" s="117"/>
      <c r="B27" s="118"/>
      <c r="C27" s="100"/>
      <c r="D27" s="115"/>
      <c r="E27" s="113"/>
      <c r="F27" s="116"/>
      <c r="G27" s="114"/>
      <c r="H27" s="100"/>
    </row>
    <row r="28" spans="1:8" ht="11.25" customHeight="1">
      <c r="A28" s="117" t="s">
        <v>19</v>
      </c>
      <c r="B28" s="118">
        <v>12</v>
      </c>
      <c r="C28" s="100" t="str">
        <f>VLOOKUP(B28,'пр.взв.'!B2:H155,2,FALSE)</f>
        <v>Кононенко Олег Сергеевич</v>
      </c>
      <c r="D28" s="115" t="str">
        <f>VLOOKUP(B28,'пр.взв.'!B2:H155,3,FALSE)</f>
        <v>1986,1</v>
      </c>
      <c r="E28" s="112"/>
      <c r="F28" s="116" t="str">
        <f>VLOOKUP(B28,'пр.взв.'!B2:H183,5,FALSE)</f>
        <v>Волгоград, УФСИН</v>
      </c>
      <c r="G28" s="114"/>
      <c r="H28" s="100"/>
    </row>
    <row r="29" spans="1:8" ht="11.25" customHeight="1">
      <c r="A29" s="117"/>
      <c r="B29" s="118"/>
      <c r="C29" s="100"/>
      <c r="D29" s="115"/>
      <c r="E29" s="113"/>
      <c r="F29" s="116"/>
      <c r="G29" s="114"/>
      <c r="H29" s="100"/>
    </row>
    <row r="30" spans="1:8" ht="11.25" customHeight="1">
      <c r="A30" s="117" t="s">
        <v>20</v>
      </c>
      <c r="B30" s="118">
        <v>48</v>
      </c>
      <c r="C30" s="100" t="str">
        <f>VLOOKUP(B30,'пр.взв.'!B2:H157,2,FALSE)</f>
        <v>Николаев Максим Васильевич</v>
      </c>
      <c r="D30" s="115" t="str">
        <f>VLOOKUP(B30,'пр.взв.'!B3:H157,3,FALSE)</f>
        <v>1989,мс</v>
      </c>
      <c r="E30" s="112"/>
      <c r="F30" s="116" t="str">
        <f>VLOOKUP(B30,'пр.взв.'!B3:H185,5,FALSE)</f>
        <v>Пермский Край, ФСИН</v>
      </c>
      <c r="G30" s="114"/>
      <c r="H30" s="100"/>
    </row>
    <row r="31" spans="1:8" ht="11.25" customHeight="1">
      <c r="A31" s="117"/>
      <c r="B31" s="118"/>
      <c r="C31" s="100"/>
      <c r="D31" s="115"/>
      <c r="E31" s="113"/>
      <c r="F31" s="116"/>
      <c r="G31" s="114"/>
      <c r="H31" s="100"/>
    </row>
    <row r="32" spans="1:8" ht="11.25" customHeight="1">
      <c r="A32" s="117" t="s">
        <v>21</v>
      </c>
      <c r="B32" s="118">
        <v>26</v>
      </c>
      <c r="C32" s="100" t="str">
        <f>VLOOKUP(B32,'пр.взв.'!B3:H159,2,FALSE)</f>
        <v>Зульфугарлы Рашад Матлаб-оглы</v>
      </c>
      <c r="D32" s="115">
        <f>VLOOKUP(B32,'пр.взв.'!B3:H159,3,FALSE)</f>
        <v>1992.1</v>
      </c>
      <c r="E32" s="112"/>
      <c r="F32" s="116" t="s">
        <v>182</v>
      </c>
      <c r="G32" s="114"/>
      <c r="H32" s="100"/>
    </row>
    <row r="33" spans="1:8" ht="11.25" customHeight="1">
      <c r="A33" s="117"/>
      <c r="B33" s="118"/>
      <c r="C33" s="100"/>
      <c r="D33" s="115"/>
      <c r="E33" s="113"/>
      <c r="F33" s="116"/>
      <c r="G33" s="114"/>
      <c r="H33" s="100"/>
    </row>
    <row r="34" spans="1:8" ht="11.25" customHeight="1">
      <c r="A34" s="117" t="s">
        <v>22</v>
      </c>
      <c r="B34" s="118">
        <v>21</v>
      </c>
      <c r="C34" s="100" t="str">
        <f>VLOOKUP(B34,'пр.взв.'!B3:H161,2,FALSE)</f>
        <v>Сташ Хазрет Адамович</v>
      </c>
      <c r="D34" s="115" t="str">
        <f>VLOOKUP(B34,'пр.взв.'!B3:H161,3,FALSE)</f>
        <v>1986, КМС</v>
      </c>
      <c r="E34" s="112"/>
      <c r="F34" s="116" t="str">
        <f>VLOOKUP(B34,'пр.взв.'!B3:H189,5,FALSE)</f>
        <v>Респ. Адыгея, УФСИН</v>
      </c>
      <c r="G34" s="114"/>
      <c r="H34" s="100"/>
    </row>
    <row r="35" spans="1:8" ht="11.25" customHeight="1">
      <c r="A35" s="117"/>
      <c r="B35" s="118"/>
      <c r="C35" s="100"/>
      <c r="D35" s="115"/>
      <c r="E35" s="113"/>
      <c r="F35" s="116"/>
      <c r="G35" s="114"/>
      <c r="H35" s="100"/>
    </row>
    <row r="36" spans="1:8" ht="11.25" customHeight="1">
      <c r="A36" s="117" t="s">
        <v>23</v>
      </c>
      <c r="B36" s="118">
        <v>7</v>
      </c>
      <c r="C36" s="100" t="str">
        <f>VLOOKUP(B36,'пр.взв.'!B3:H163,2,FALSE)</f>
        <v>Кутлимуратов Альберт Камилевич</v>
      </c>
      <c r="D36" s="115">
        <f>VLOOKUP(B36,'пр.взв.'!B3:H163,3,FALSE)</f>
        <v>1986.1</v>
      </c>
      <c r="E36" s="112"/>
      <c r="F36" s="116" t="str">
        <f>VLOOKUP(B36,'пр.взв.'!B3:H191,5,FALSE)</f>
        <v>Ульяновск, УФСИН</v>
      </c>
      <c r="G36" s="114"/>
      <c r="H36" s="100"/>
    </row>
    <row r="37" spans="1:8" ht="11.25" customHeight="1">
      <c r="A37" s="117"/>
      <c r="B37" s="118"/>
      <c r="C37" s="100"/>
      <c r="D37" s="115"/>
      <c r="E37" s="113"/>
      <c r="F37" s="116"/>
      <c r="G37" s="114"/>
      <c r="H37" s="100"/>
    </row>
    <row r="38" spans="1:8" ht="11.25" customHeight="1">
      <c r="A38" s="117" t="s">
        <v>24</v>
      </c>
      <c r="B38" s="118">
        <v>24</v>
      </c>
      <c r="C38" s="100" t="str">
        <f>VLOOKUP(B38,'пр.взв.'!B3:H165,2,FALSE)</f>
        <v>Кисиров Илья Александрович</v>
      </c>
      <c r="D38" s="115">
        <f>VLOOKUP(B38,'пр.взв.'!B3:H165,3,FALSE)</f>
        <v>1987.1</v>
      </c>
      <c r="E38" s="112"/>
      <c r="F38" s="116" t="str">
        <f>VLOOKUP(B38,'пр.взв.'!B3:H193,5,FALSE)</f>
        <v>Кострома, УФСИН</v>
      </c>
      <c r="G38" s="114"/>
      <c r="H38" s="100"/>
    </row>
    <row r="39" spans="1:8" ht="11.25" customHeight="1">
      <c r="A39" s="117"/>
      <c r="B39" s="118"/>
      <c r="C39" s="100"/>
      <c r="D39" s="115"/>
      <c r="E39" s="113"/>
      <c r="F39" s="116"/>
      <c r="G39" s="114"/>
      <c r="H39" s="100"/>
    </row>
    <row r="40" spans="1:8" ht="11.25" customHeight="1">
      <c r="A40" s="117" t="s">
        <v>25</v>
      </c>
      <c r="B40" s="118">
        <v>42</v>
      </c>
      <c r="C40" s="100" t="str">
        <f>VLOOKUP(B40,'пр.взв.'!B3:H167,2,FALSE)</f>
        <v>Штанько Александр Иванович</v>
      </c>
      <c r="D40" s="115" t="str">
        <f>VLOOKUP(B40,'пр.взв.'!B5:H167,3,FALSE)</f>
        <v>1983,1</v>
      </c>
      <c r="E40" s="112"/>
      <c r="F40" s="116" t="str">
        <f>VLOOKUP(B40,'пр.взв.'!B4:H195,5,FALSE)</f>
        <v>Воронеж, УФСИН</v>
      </c>
      <c r="G40" s="114"/>
      <c r="H40" s="100"/>
    </row>
    <row r="41" spans="1:8" ht="11.25" customHeight="1">
      <c r="A41" s="117"/>
      <c r="B41" s="118"/>
      <c r="C41" s="100"/>
      <c r="D41" s="115"/>
      <c r="E41" s="113"/>
      <c r="F41" s="116"/>
      <c r="G41" s="114"/>
      <c r="H41" s="100"/>
    </row>
    <row r="42" spans="1:8" ht="11.25" customHeight="1">
      <c r="A42" s="117" t="s">
        <v>26</v>
      </c>
      <c r="B42" s="118">
        <v>5</v>
      </c>
      <c r="C42" s="100" t="str">
        <f>VLOOKUP(B42,'пр.взв.'!B4:H169,2,FALSE)</f>
        <v>Полянский Валерий Вячеславович</v>
      </c>
      <c r="D42" s="115" t="str">
        <f>VLOOKUP(B42,'пр.взв.'!B4:H169,3,FALSE)</f>
        <v>1987, 1</v>
      </c>
      <c r="E42" s="112"/>
      <c r="F42" s="116" t="str">
        <f>VLOOKUP(B42,'пр.взв.'!B4:H197,5,FALSE)</f>
        <v>Курск, УФСИН</v>
      </c>
      <c r="G42" s="114"/>
      <c r="H42" s="100"/>
    </row>
    <row r="43" spans="1:8" ht="11.25" customHeight="1">
      <c r="A43" s="117"/>
      <c r="B43" s="118"/>
      <c r="C43" s="100"/>
      <c r="D43" s="115"/>
      <c r="E43" s="113"/>
      <c r="F43" s="116"/>
      <c r="G43" s="114"/>
      <c r="H43" s="100"/>
    </row>
    <row r="44" spans="1:8" ht="11.25" customHeight="1">
      <c r="A44" s="117" t="s">
        <v>27</v>
      </c>
      <c r="B44" s="118">
        <v>23</v>
      </c>
      <c r="C44" s="100" t="str">
        <f>VLOOKUP(B44,'пр.взв.'!B4:H171,2,FALSE)</f>
        <v>Высоких Алексей Александрович </v>
      </c>
      <c r="D44" s="115" t="str">
        <f>VLOOKUP(B44,'пр.взв.'!B4:H171,3,FALSE)</f>
        <v>1983,1</v>
      </c>
      <c r="E44" s="112"/>
      <c r="F44" s="116" t="str">
        <f>VLOOKUP(B44,'пр.взв.'!B4:H199,5,FALSE)</f>
        <v>Архангельск, УФСИН</v>
      </c>
      <c r="G44" s="114"/>
      <c r="H44" s="100"/>
    </row>
    <row r="45" spans="1:8" ht="11.25" customHeight="1">
      <c r="A45" s="117"/>
      <c r="B45" s="118"/>
      <c r="C45" s="100"/>
      <c r="D45" s="115"/>
      <c r="E45" s="113"/>
      <c r="F45" s="116"/>
      <c r="G45" s="114"/>
      <c r="H45" s="100"/>
    </row>
    <row r="46" spans="1:8" ht="11.25" customHeight="1">
      <c r="A46" s="117" t="s">
        <v>28</v>
      </c>
      <c r="B46" s="118">
        <v>27</v>
      </c>
      <c r="C46" s="100" t="str">
        <f>VLOOKUP(B46,'пр.взв.'!B4:H173,2,FALSE)</f>
        <v>Галиулин Денис Александрович</v>
      </c>
      <c r="D46" s="115" t="str">
        <f>VLOOKUP(B46,'пр.взв.'!B6:H173,3,FALSE)</f>
        <v>1985,1</v>
      </c>
      <c r="E46" s="112"/>
      <c r="F46" s="116" t="str">
        <f>VLOOKUP(B46,'пр.взв.'!B4:H201,5,FALSE)</f>
        <v>Кемерово, ГУФСИН</v>
      </c>
      <c r="G46" s="114"/>
      <c r="H46" s="100"/>
    </row>
    <row r="47" spans="1:8" ht="11.25" customHeight="1">
      <c r="A47" s="117"/>
      <c r="B47" s="118"/>
      <c r="C47" s="100"/>
      <c r="D47" s="115"/>
      <c r="E47" s="113"/>
      <c r="F47" s="116"/>
      <c r="G47" s="114"/>
      <c r="H47" s="100"/>
    </row>
    <row r="48" spans="1:8" ht="11.25" customHeight="1">
      <c r="A48" s="117" t="s">
        <v>29</v>
      </c>
      <c r="B48" s="118">
        <v>1</v>
      </c>
      <c r="C48" s="100" t="str">
        <f>VLOOKUP(B48,'пр.взв.'!B4:H175,2,FALSE)</f>
        <v>Зайнуллин Артур Айдарович</v>
      </c>
      <c r="D48" s="115" t="str">
        <f>VLOOKUP(B48,'пр.взв.'!B4:H175,3,FALSE)</f>
        <v>1988, МС</v>
      </c>
      <c r="E48" s="112"/>
      <c r="F48" s="116" t="str">
        <f>VLOOKUP(B48,'пр.взв.'!B4:H203,5,FALSE)</f>
        <v>Респ. Башкортостан ГУФСИН</v>
      </c>
      <c r="G48" s="114"/>
      <c r="H48" s="100"/>
    </row>
    <row r="49" spans="1:8" ht="11.25" customHeight="1">
      <c r="A49" s="117"/>
      <c r="B49" s="118"/>
      <c r="C49" s="100"/>
      <c r="D49" s="115"/>
      <c r="E49" s="113"/>
      <c r="F49" s="116"/>
      <c r="G49" s="114"/>
      <c r="H49" s="100"/>
    </row>
    <row r="50" spans="1:8" ht="11.25" customHeight="1">
      <c r="A50" s="117" t="s">
        <v>30</v>
      </c>
      <c r="B50" s="118">
        <v>14</v>
      </c>
      <c r="C50" s="100" t="str">
        <f>VLOOKUP(B50,'пр.взв.'!B4:H177,2,FALSE)</f>
        <v>Хренников Илья Юрьевич</v>
      </c>
      <c r="D50" s="115" t="str">
        <f>VLOOKUP(B50,'пр.взв.'!B5:H177,3,FALSE)</f>
        <v>1985, КМС</v>
      </c>
      <c r="E50" s="112"/>
      <c r="F50" s="116" t="str">
        <f>VLOOKUP(B50,'пр.взв.'!B5:H205,5,FALSE)</f>
        <v>Респ. Башкортостан ГУФСИН</v>
      </c>
      <c r="G50" s="114"/>
      <c r="H50" s="100"/>
    </row>
    <row r="51" spans="1:8" ht="11.25" customHeight="1">
      <c r="A51" s="117"/>
      <c r="B51" s="118"/>
      <c r="C51" s="100"/>
      <c r="D51" s="115"/>
      <c r="E51" s="113"/>
      <c r="F51" s="116"/>
      <c r="G51" s="114"/>
      <c r="H51" s="100"/>
    </row>
    <row r="52" spans="1:8" ht="11.25" customHeight="1">
      <c r="A52" s="117" t="s">
        <v>31</v>
      </c>
      <c r="B52" s="118">
        <v>52</v>
      </c>
      <c r="C52" s="100" t="str">
        <f>VLOOKUP(B52,'пр.взв.'!B5:H179,2,FALSE)</f>
        <v>Мишин Александр Сергеевич</v>
      </c>
      <c r="D52" s="115" t="str">
        <f>VLOOKUP(B52,'пр.взв.'!B5:H179,3,FALSE)</f>
        <v>кмс</v>
      </c>
      <c r="E52" s="112"/>
      <c r="F52" s="116" t="str">
        <f>VLOOKUP(B52,'пр.взв.'!B5:H207,5,FALSE)</f>
        <v>Иваново, УФСИН</v>
      </c>
      <c r="G52" s="114"/>
      <c r="H52" s="100"/>
    </row>
    <row r="53" spans="1:8" ht="11.25" customHeight="1">
      <c r="A53" s="117"/>
      <c r="B53" s="118"/>
      <c r="C53" s="100"/>
      <c r="D53" s="115"/>
      <c r="E53" s="113"/>
      <c r="F53" s="116"/>
      <c r="G53" s="114"/>
      <c r="H53" s="100"/>
    </row>
    <row r="54" spans="1:8" ht="11.25" customHeight="1">
      <c r="A54" s="117" t="s">
        <v>32</v>
      </c>
      <c r="B54" s="118">
        <v>36</v>
      </c>
      <c r="C54" s="100" t="str">
        <f>VLOOKUP(B54,'пр.взв.'!B5:H181,2,FALSE)</f>
        <v>Зяблицкий Виктор Александрович</v>
      </c>
      <c r="D54" s="115" t="str">
        <f>VLOOKUP(B54,'пр.взв.'!B5:H181,3,FALSE)</f>
        <v>1981, КМС</v>
      </c>
      <c r="E54" s="112"/>
      <c r="F54" s="116" t="str">
        <f>VLOOKUP(B54,'пр.взв.'!B5:H209,5,FALSE)</f>
        <v>Респ. Алтай УФСИН</v>
      </c>
      <c r="G54" s="114"/>
      <c r="H54" s="100"/>
    </row>
    <row r="55" spans="1:8" ht="11.25" customHeight="1">
      <c r="A55" s="117"/>
      <c r="B55" s="118"/>
      <c r="C55" s="100"/>
      <c r="D55" s="115"/>
      <c r="E55" s="113"/>
      <c r="F55" s="116"/>
      <c r="G55" s="114"/>
      <c r="H55" s="100"/>
    </row>
    <row r="56" spans="1:8" ht="11.25" customHeight="1">
      <c r="A56" s="117" t="s">
        <v>33</v>
      </c>
      <c r="B56" s="118">
        <v>34</v>
      </c>
      <c r="C56" s="100" t="str">
        <f>VLOOKUP(B56,'пр.взв.'!B5:H183,2,FALSE)</f>
        <v>Бойков Владислав Игоревич</v>
      </c>
      <c r="D56" s="115">
        <f>VLOOKUP(B56,'пр.взв.'!B5:H183,3,FALSE)</f>
        <v>1982.1</v>
      </c>
      <c r="E56" s="112"/>
      <c r="F56" s="116" t="str">
        <f>VLOOKUP(B56,'пр.взв.'!B5:H211,5,FALSE)</f>
        <v>Рес. Хакасия, УФСИН</v>
      </c>
      <c r="G56" s="114"/>
      <c r="H56" s="100"/>
    </row>
    <row r="57" spans="1:8" ht="11.25" customHeight="1">
      <c r="A57" s="117"/>
      <c r="B57" s="118"/>
      <c r="C57" s="100"/>
      <c r="D57" s="115"/>
      <c r="E57" s="113"/>
      <c r="F57" s="116"/>
      <c r="G57" s="114"/>
      <c r="H57" s="100"/>
    </row>
    <row r="58" spans="1:8" ht="11.25" customHeight="1">
      <c r="A58" s="117" t="s">
        <v>34</v>
      </c>
      <c r="B58" s="118">
        <v>17</v>
      </c>
      <c r="C58" s="100" t="str">
        <f>VLOOKUP(B58,'пр.взв.'!B5:H185,2,FALSE)</f>
        <v>Донских Сергей Александрович</v>
      </c>
      <c r="D58" s="115" t="str">
        <f>VLOOKUP(B58,'пр.взв.'!B5:H185,3,FALSE)</f>
        <v>1984, МС</v>
      </c>
      <c r="E58" s="112"/>
      <c r="F58" s="116" t="str">
        <f>VLOOKUP(B58,'пр.взв.'!B5:H213,5,FALSE)</f>
        <v>Респ. Алтай УФСИН</v>
      </c>
      <c r="G58" s="114"/>
      <c r="H58" s="100"/>
    </row>
    <row r="59" spans="1:8" ht="11.25" customHeight="1">
      <c r="A59" s="117"/>
      <c r="B59" s="118"/>
      <c r="C59" s="100"/>
      <c r="D59" s="115"/>
      <c r="E59" s="113"/>
      <c r="F59" s="116"/>
      <c r="G59" s="114"/>
      <c r="H59" s="100"/>
    </row>
    <row r="60" spans="1:8" ht="11.25" customHeight="1">
      <c r="A60" s="117" t="s">
        <v>35</v>
      </c>
      <c r="B60" s="118">
        <v>51</v>
      </c>
      <c r="C60" s="100" t="str">
        <f>VLOOKUP(B60,'пр.взв.'!B5:H187,2,FALSE)</f>
        <v>Хикматуллин Азат Ильфатович</v>
      </c>
      <c r="D60" s="115" t="str">
        <f>VLOOKUP(B60,'пр.взв.'!B6:H187,3,FALSE)</f>
        <v>1988, 1</v>
      </c>
      <c r="E60" s="112"/>
      <c r="F60" s="116" t="str">
        <f>VLOOKUP(B60,'пр.взв.'!B6:H215,5,FALSE)</f>
        <v>Респ. Удмуртия, УФСИН</v>
      </c>
      <c r="G60" s="114"/>
      <c r="H60" s="100"/>
    </row>
    <row r="61" spans="1:8" ht="11.25" customHeight="1">
      <c r="A61" s="117"/>
      <c r="B61" s="118"/>
      <c r="C61" s="100"/>
      <c r="D61" s="115"/>
      <c r="E61" s="113"/>
      <c r="F61" s="116"/>
      <c r="G61" s="114"/>
      <c r="H61" s="100"/>
    </row>
    <row r="62" spans="1:8" ht="12.75" customHeight="1">
      <c r="A62" s="117" t="s">
        <v>36</v>
      </c>
      <c r="B62" s="118">
        <v>43</v>
      </c>
      <c r="C62" s="100" t="str">
        <f>VLOOKUP(B62,'пр.взв.'!B6:H189,2,FALSE)</f>
        <v>Рязанов Константин Александрович</v>
      </c>
      <c r="D62" s="115" t="str">
        <f>VLOOKUP(B62,'пр.взв.'!B6:H189,3,FALSE)</f>
        <v>1984,1</v>
      </c>
      <c r="E62" s="112"/>
      <c r="F62" s="116" t="str">
        <f>VLOOKUP(B62,'пр.взв.'!B6:H217,5,FALSE)</f>
        <v>Киров, УФСИН</v>
      </c>
      <c r="G62" s="114"/>
      <c r="H62" s="100"/>
    </row>
    <row r="63" spans="1:8" ht="12.75" customHeight="1">
      <c r="A63" s="117"/>
      <c r="B63" s="118"/>
      <c r="C63" s="100"/>
      <c r="D63" s="115"/>
      <c r="E63" s="113"/>
      <c r="F63" s="116"/>
      <c r="G63" s="114"/>
      <c r="H63" s="100"/>
    </row>
    <row r="64" spans="1:8" ht="12.75" customHeight="1">
      <c r="A64" s="117" t="s">
        <v>37</v>
      </c>
      <c r="B64" s="118">
        <v>41</v>
      </c>
      <c r="C64" s="100" t="str">
        <f>VLOOKUP(B64,'пр.взв.'!B6:H191,2,FALSE)</f>
        <v>Бокарев Юлиан Павлович</v>
      </c>
      <c r="D64" s="115" t="str">
        <f>VLOOKUP(B64,'пр.взв.'!B6:H191,3,FALSE)</f>
        <v>1989,кмс</v>
      </c>
      <c r="E64" s="112"/>
      <c r="F64" s="116" t="str">
        <f>VLOOKUP(B64,'пр.взв.'!B6:H219,5,FALSE)</f>
        <v>Иваново, УФСИН</v>
      </c>
      <c r="G64" s="114"/>
      <c r="H64" s="100"/>
    </row>
    <row r="65" spans="1:8" ht="12.75" customHeight="1">
      <c r="A65" s="117"/>
      <c r="B65" s="118"/>
      <c r="C65" s="100"/>
      <c r="D65" s="115"/>
      <c r="E65" s="113"/>
      <c r="F65" s="116"/>
      <c r="G65" s="114"/>
      <c r="H65" s="100"/>
    </row>
    <row r="66" spans="1:8" ht="11.25" customHeight="1">
      <c r="A66" s="117" t="s">
        <v>38</v>
      </c>
      <c r="B66" s="118">
        <v>22</v>
      </c>
      <c r="C66" s="100" t="str">
        <f>VLOOKUP(B66,'пр.взв.'!B6:H193,2,FALSE)</f>
        <v>Бобков Сергей Викторович</v>
      </c>
      <c r="D66" s="115" t="str">
        <f>VLOOKUP(B66,'пр.взв.'!B6:H193,3,FALSE)</f>
        <v>1991,кмс</v>
      </c>
      <c r="E66" s="112"/>
      <c r="F66" s="116" t="str">
        <f>VLOOKUP(B66,'пр.взв.'!B6:H221,5,FALSE)</f>
        <v>Брянск, УФСИН</v>
      </c>
      <c r="G66" s="114"/>
      <c r="H66" s="100"/>
    </row>
    <row r="67" spans="1:8" ht="11.25" customHeight="1">
      <c r="A67" s="117"/>
      <c r="B67" s="118"/>
      <c r="C67" s="100"/>
      <c r="D67" s="115"/>
      <c r="E67" s="113"/>
      <c r="F67" s="116"/>
      <c r="G67" s="114"/>
      <c r="H67" s="100"/>
    </row>
    <row r="68" spans="1:8" ht="11.25" customHeight="1">
      <c r="A68" s="117" t="s">
        <v>39</v>
      </c>
      <c r="B68" s="118">
        <v>28</v>
      </c>
      <c r="C68" s="100" t="str">
        <f>VLOOKUP(B68,'пр.взв.'!B6:H195,2,FALSE)</f>
        <v>Рябов Евгений Анатольевич</v>
      </c>
      <c r="D68" s="115">
        <f>VLOOKUP(B68,'пр.взв.'!B6:H195,3,FALSE)</f>
        <v>1990.1</v>
      </c>
      <c r="E68" s="112"/>
      <c r="F68" s="116" t="str">
        <f>VLOOKUP(B68,'пр.взв.'!B6:H223,5,FALSE)</f>
        <v>Ульяновск, УФСИН</v>
      </c>
      <c r="G68" s="114"/>
      <c r="H68" s="100"/>
    </row>
    <row r="69" spans="1:8" ht="11.25" customHeight="1">
      <c r="A69" s="117"/>
      <c r="B69" s="118"/>
      <c r="C69" s="100"/>
      <c r="D69" s="115"/>
      <c r="E69" s="113"/>
      <c r="F69" s="116"/>
      <c r="G69" s="114"/>
      <c r="H69" s="100"/>
    </row>
    <row r="70" spans="1:8" ht="11.25" customHeight="1">
      <c r="A70" s="117" t="s">
        <v>40</v>
      </c>
      <c r="B70" s="118">
        <v>30</v>
      </c>
      <c r="C70" s="100" t="str">
        <f>VLOOKUP(B70,'пр.взв.'!B6:H197,2,FALSE)</f>
        <v>Велимурадов Ратмир Сергеевич</v>
      </c>
      <c r="D70" s="115">
        <f>VLOOKUP(B70,'пр.взв.'!B7:H197,3,FALSE)</f>
        <v>1986.1</v>
      </c>
      <c r="E70" s="112"/>
      <c r="F70" s="116" t="str">
        <f>VLOOKUP(B70,'пр.взв.'!B7:H225,5,FALSE)</f>
        <v>Тула, УФСИН</v>
      </c>
      <c r="G70" s="114"/>
      <c r="H70" s="100"/>
    </row>
    <row r="71" spans="1:8" ht="11.25" customHeight="1">
      <c r="A71" s="117"/>
      <c r="B71" s="118"/>
      <c r="C71" s="100"/>
      <c r="D71" s="115"/>
      <c r="E71" s="113"/>
      <c r="F71" s="116"/>
      <c r="G71" s="114"/>
      <c r="H71" s="100"/>
    </row>
    <row r="72" spans="1:8" ht="11.25" customHeight="1">
      <c r="A72" s="117" t="s">
        <v>41</v>
      </c>
      <c r="B72" s="118">
        <v>32</v>
      </c>
      <c r="C72" s="100" t="str">
        <f>VLOOKUP(B72,'пр.взв.'!B7:H199,2,FALSE)</f>
        <v>Хрячков Дмитрий Васильевич</v>
      </c>
      <c r="D72" s="115">
        <f>VLOOKUP(B72,'пр.взв.'!B7:H199,3,FALSE)</f>
        <v>1</v>
      </c>
      <c r="E72" s="112"/>
      <c r="F72" s="116" t="str">
        <f>VLOOKUP(B72,'пр.взв.'!B7:H227,5,FALSE)</f>
        <v>Воронеж, УФСИН</v>
      </c>
      <c r="G72" s="114"/>
      <c r="H72" s="100"/>
    </row>
    <row r="73" spans="1:8" ht="11.25" customHeight="1">
      <c r="A73" s="117"/>
      <c r="B73" s="118"/>
      <c r="C73" s="100"/>
      <c r="D73" s="115"/>
      <c r="E73" s="113"/>
      <c r="F73" s="116"/>
      <c r="G73" s="114"/>
      <c r="H73" s="100"/>
    </row>
    <row r="74" spans="1:8" ht="11.25" customHeight="1">
      <c r="A74" s="117" t="s">
        <v>42</v>
      </c>
      <c r="B74" s="118">
        <v>29</v>
      </c>
      <c r="C74" s="100" t="str">
        <f>VLOOKUP(B74,'пр.взв.'!B7:H201,2,FALSE)</f>
        <v>Вадигуллин Айдар Зуфарович</v>
      </c>
      <c r="D74" s="115" t="str">
        <f>VLOOKUP(B74,'пр.взв.'!B7:H201,3,FALSE)</f>
        <v>1985,кмс</v>
      </c>
      <c r="E74" s="112"/>
      <c r="F74" s="116" t="str">
        <f>VLOOKUP(B74,'пр.взв.'!B7:H229,5,FALSE)</f>
        <v>Рес. Татарстан, УФСИН</v>
      </c>
      <c r="G74" s="114"/>
      <c r="H74" s="100"/>
    </row>
    <row r="75" spans="1:8" ht="11.25" customHeight="1">
      <c r="A75" s="117"/>
      <c r="B75" s="118"/>
      <c r="C75" s="100"/>
      <c r="D75" s="115"/>
      <c r="E75" s="113"/>
      <c r="F75" s="116"/>
      <c r="G75" s="114"/>
      <c r="H75" s="100"/>
    </row>
    <row r="76" spans="1:8" ht="11.25" customHeight="1">
      <c r="A76" s="117" t="s">
        <v>43</v>
      </c>
      <c r="B76" s="118">
        <v>15</v>
      </c>
      <c r="C76" s="100" t="str">
        <f>VLOOKUP(B76,'пр.взв.'!B7:H203,2,FALSE)</f>
        <v>Гаев Казбек Борисович</v>
      </c>
      <c r="D76" s="115" t="str">
        <f>VLOOKUP(B76,'пр.взв.'!B1:H203,3,FALSE)</f>
        <v>1992,кмс</v>
      </c>
      <c r="E76" s="112"/>
      <c r="F76" s="116" t="s">
        <v>181</v>
      </c>
      <c r="G76" s="114"/>
      <c r="H76" s="100"/>
    </row>
    <row r="77" spans="1:8" ht="11.25" customHeight="1">
      <c r="A77" s="117"/>
      <c r="B77" s="118"/>
      <c r="C77" s="100"/>
      <c r="D77" s="115"/>
      <c r="E77" s="113"/>
      <c r="F77" s="116"/>
      <c r="G77" s="114"/>
      <c r="H77" s="100"/>
    </row>
    <row r="78" spans="1:8" ht="11.25" customHeight="1">
      <c r="A78" s="117" t="s">
        <v>44</v>
      </c>
      <c r="B78" s="118">
        <v>3</v>
      </c>
      <c r="C78" s="100" t="str">
        <f>VLOOKUP(B78,'пр.взв.'!B7:H205,2,FALSE)</f>
        <v>Петров Прокопий Николаевич</v>
      </c>
      <c r="D78" s="115">
        <f>VLOOKUP(B78,'пр.взв.'!B7:H205,3,FALSE)</f>
        <v>1979.1</v>
      </c>
      <c r="E78" s="112"/>
      <c r="F78" s="116" t="str">
        <f>VLOOKUP(B78,'пр.взв.'!B7:H233,5,FALSE)</f>
        <v>Рес. Якутия, УФСИН</v>
      </c>
      <c r="G78" s="114"/>
      <c r="H78" s="100"/>
    </row>
    <row r="79" spans="1:8" ht="11.25" customHeight="1">
      <c r="A79" s="117"/>
      <c r="B79" s="118"/>
      <c r="C79" s="100"/>
      <c r="D79" s="115"/>
      <c r="E79" s="113"/>
      <c r="F79" s="116"/>
      <c r="G79" s="114"/>
      <c r="H79" s="100"/>
    </row>
    <row r="80" spans="1:8" ht="11.25" customHeight="1">
      <c r="A80" s="117" t="s">
        <v>45</v>
      </c>
      <c r="B80" s="118">
        <v>33</v>
      </c>
      <c r="C80" s="100" t="str">
        <f>VLOOKUP(B80,'пр.взв.'!B7:H207,2,FALSE)</f>
        <v>Николаев Владимир Владимирович</v>
      </c>
      <c r="D80" s="115" t="str">
        <f>VLOOKUP(B80,'пр.взв.'!B1:H207,3,FALSE)</f>
        <v>1991,мс</v>
      </c>
      <c r="E80" s="112"/>
      <c r="F80" s="116" t="str">
        <f>VLOOKUP(B80,'пр.взв.'!B9:H235,5,FALSE)</f>
        <v>Свердловск, ГУФСИН</v>
      </c>
      <c r="G80" s="114"/>
      <c r="H80" s="100"/>
    </row>
    <row r="81" spans="1:8" ht="11.25" customHeight="1">
      <c r="A81" s="117"/>
      <c r="B81" s="118"/>
      <c r="C81" s="100"/>
      <c r="D81" s="115"/>
      <c r="E81" s="113"/>
      <c r="F81" s="116"/>
      <c r="G81" s="114"/>
      <c r="H81" s="100"/>
    </row>
    <row r="82" spans="1:8" ht="11.25" customHeight="1">
      <c r="A82" s="117" t="s">
        <v>46</v>
      </c>
      <c r="B82" s="118">
        <v>2</v>
      </c>
      <c r="C82" s="100" t="str">
        <f>VLOOKUP(B82,'пр.взв.'!B1:H209,2,FALSE)</f>
        <v>Бугабаев Максим Абаевич</v>
      </c>
      <c r="D82" s="115" t="str">
        <f>VLOOKUP(B82,'пр.взв.'!B1:H209,3,FALSE)</f>
        <v>1987, 1</v>
      </c>
      <c r="E82" s="112"/>
      <c r="F82" s="116" t="str">
        <f>VLOOKUP(B82,'пр.взв.'!B1:H237,5,FALSE)</f>
        <v>Курск, УФСИН</v>
      </c>
      <c r="G82" s="114"/>
      <c r="H82" s="100"/>
    </row>
    <row r="83" spans="1:8" ht="11.25" customHeight="1">
      <c r="A83" s="117"/>
      <c r="B83" s="118"/>
      <c r="C83" s="100"/>
      <c r="D83" s="115"/>
      <c r="E83" s="113"/>
      <c r="F83" s="116"/>
      <c r="G83" s="114"/>
      <c r="H83" s="100"/>
    </row>
    <row r="84" spans="1:8" ht="11.25" customHeight="1">
      <c r="A84" s="117" t="s">
        <v>47</v>
      </c>
      <c r="B84" s="118">
        <v>4</v>
      </c>
      <c r="C84" s="100" t="str">
        <f>VLOOKUP(B84,'пр.взв.'!B1:H211,2,FALSE)</f>
        <v>Власов Артем Сергеевич</v>
      </c>
      <c r="D84" s="115" t="str">
        <f>VLOOKUP(B84,'пр.взв.'!B1:H211,3,FALSE)</f>
        <v>1991,кмс</v>
      </c>
      <c r="E84" s="112"/>
      <c r="F84" s="116" t="str">
        <f>VLOOKUP(B84,'пр.взв.'!B1:H239,5,FALSE)</f>
        <v>Кузбасский институт ФСИН</v>
      </c>
      <c r="G84" s="114"/>
      <c r="H84" s="100"/>
    </row>
    <row r="85" spans="1:8" ht="11.25" customHeight="1">
      <c r="A85" s="117"/>
      <c r="B85" s="118"/>
      <c r="C85" s="100"/>
      <c r="D85" s="115"/>
      <c r="E85" s="113"/>
      <c r="F85" s="116"/>
      <c r="G85" s="114"/>
      <c r="H85" s="100"/>
    </row>
    <row r="86" spans="1:8" ht="11.25" customHeight="1">
      <c r="A86" s="117" t="s">
        <v>48</v>
      </c>
      <c r="B86" s="118">
        <v>20</v>
      </c>
      <c r="C86" s="100" t="str">
        <f>VLOOKUP(B86,'пр.взв.'!B1:H213,2,FALSE)</f>
        <v>Бурмистров Владислав Ильич</v>
      </c>
      <c r="D86" s="115">
        <f>VLOOKUP(B86,'пр.взв.'!B1:H213,3,FALSE)</f>
        <v>1988.1</v>
      </c>
      <c r="E86" s="112"/>
      <c r="F86" s="116" t="str">
        <f>VLOOKUP(B86,'пр.взв.'!B1:H241,5,FALSE)</f>
        <v>Рес. Якутия, УФСИН</v>
      </c>
      <c r="G86" s="114"/>
      <c r="H86" s="100"/>
    </row>
    <row r="87" spans="1:8" ht="11.25" customHeight="1">
      <c r="A87" s="117"/>
      <c r="B87" s="118"/>
      <c r="C87" s="100"/>
      <c r="D87" s="115"/>
      <c r="E87" s="113"/>
      <c r="F87" s="116"/>
      <c r="G87" s="114"/>
      <c r="H87" s="100"/>
    </row>
    <row r="88" spans="1:8" ht="11.25" customHeight="1">
      <c r="A88" s="117" t="s">
        <v>49</v>
      </c>
      <c r="B88" s="118">
        <v>50</v>
      </c>
      <c r="C88" s="100" t="str">
        <f>VLOOKUP(B88,'пр.взв.'!B1:H215,2,FALSE)</f>
        <v>Семёнов Юрий Николаевич </v>
      </c>
      <c r="D88" s="115" t="str">
        <f>VLOOKUP(B88,'пр.взв.'!B1:H215,3,FALSE)</f>
        <v>1983, КМС</v>
      </c>
      <c r="E88" s="112"/>
      <c r="F88" s="116" t="str">
        <f>VLOOKUP(B88,'пр.взв.'!B1:H243,5,FALSE)</f>
        <v>Респ. Чувашия УФСИН</v>
      </c>
      <c r="G88" s="114"/>
      <c r="H88" s="100"/>
    </row>
    <row r="89" spans="1:8" ht="11.25" customHeight="1">
      <c r="A89" s="117"/>
      <c r="B89" s="118"/>
      <c r="C89" s="100"/>
      <c r="D89" s="115"/>
      <c r="E89" s="113"/>
      <c r="F89" s="116"/>
      <c r="G89" s="114"/>
      <c r="H89" s="100"/>
    </row>
    <row r="90" spans="1:8" ht="11.25" customHeight="1">
      <c r="A90" s="117" t="s">
        <v>50</v>
      </c>
      <c r="B90" s="118">
        <v>49</v>
      </c>
      <c r="C90" s="100" t="str">
        <f>VLOOKUP(B90,'пр.взв.'!B1:H217,2,FALSE)</f>
        <v>Гасанов Забар Гасанович</v>
      </c>
      <c r="D90" s="115">
        <f>VLOOKUP(B90,'пр.взв.'!B1:H217,3,FALSE)</f>
        <v>1979.1</v>
      </c>
      <c r="E90" s="112"/>
      <c r="F90" s="116" t="str">
        <f>VLOOKUP(B90,'пр.взв.'!B1:H245,5,FALSE)</f>
        <v>Санкт-Петербург, УФСИН</v>
      </c>
      <c r="G90" s="114"/>
      <c r="H90" s="100"/>
    </row>
    <row r="91" spans="1:8" ht="11.25" customHeight="1">
      <c r="A91" s="117"/>
      <c r="B91" s="118"/>
      <c r="C91" s="100"/>
      <c r="D91" s="115"/>
      <c r="E91" s="113"/>
      <c r="F91" s="116"/>
      <c r="G91" s="114"/>
      <c r="H91" s="100"/>
    </row>
    <row r="92" spans="1:8" ht="12.75">
      <c r="A92" s="117" t="s">
        <v>51</v>
      </c>
      <c r="B92" s="118">
        <v>19</v>
      </c>
      <c r="C92" s="100" t="str">
        <f>VLOOKUP(B92,'пр.взв.'!B1:H219,2,FALSE)</f>
        <v>Трунов Александр Александрович</v>
      </c>
      <c r="D92" s="115">
        <f>VLOOKUP(B92,'пр.взв.'!B1:H219,3,FALSE)</f>
        <v>1982.1</v>
      </c>
      <c r="E92" s="112"/>
      <c r="F92" s="116" t="str">
        <f>VLOOKUP(B92,'пр.взв.'!B1:H247,5,FALSE)</f>
        <v>Липецк, УФСИН</v>
      </c>
      <c r="G92" s="114"/>
      <c r="H92" s="100"/>
    </row>
    <row r="93" spans="1:8" ht="12.75">
      <c r="A93" s="117"/>
      <c r="B93" s="118"/>
      <c r="C93" s="100"/>
      <c r="D93" s="115"/>
      <c r="E93" s="113"/>
      <c r="F93" s="116"/>
      <c r="G93" s="114"/>
      <c r="H93" s="100"/>
    </row>
    <row r="94" spans="1:8" ht="12.75">
      <c r="A94" s="117" t="s">
        <v>52</v>
      </c>
      <c r="B94" s="118">
        <v>11</v>
      </c>
      <c r="C94" s="100" t="str">
        <f>VLOOKUP(B94,'пр.взв.'!B1:H221,2,FALSE)</f>
        <v>Макаров Алексей Александрович</v>
      </c>
      <c r="D94" s="115">
        <f>VLOOKUP(B94,'пр.взв.'!B1:H221,3,FALSE)</f>
        <v>1986.1</v>
      </c>
      <c r="E94" s="112"/>
      <c r="F94" s="116" t="str">
        <f>VLOOKUP(B94,'пр.взв.'!B1:H249,5,FALSE)</f>
        <v>Нижний Новгород, ГУФСИН</v>
      </c>
      <c r="G94" s="114"/>
      <c r="H94" s="100"/>
    </row>
    <row r="95" spans="1:8" ht="12.75">
      <c r="A95" s="117"/>
      <c r="B95" s="118"/>
      <c r="C95" s="100"/>
      <c r="D95" s="115"/>
      <c r="E95" s="113"/>
      <c r="F95" s="116"/>
      <c r="G95" s="114"/>
      <c r="H95" s="100"/>
    </row>
    <row r="96" spans="1:8" ht="12.75">
      <c r="A96" s="117" t="s">
        <v>53</v>
      </c>
      <c r="B96" s="118">
        <v>9</v>
      </c>
      <c r="C96" s="100" t="str">
        <f>VLOOKUP(B96,'пр.взв.'!B1:H223,2,FALSE)</f>
        <v>Козлов Роман Сергеевич</v>
      </c>
      <c r="D96" s="115" t="str">
        <f>VLOOKUP(B96,'пр.взв.'!B1:H223,3,FALSE)</f>
        <v>1991,1</v>
      </c>
      <c r="E96" s="112"/>
      <c r="F96" s="116" t="str">
        <f>VLOOKUP(B96,'пр.взв.'!B1:H251,5,FALSE)</f>
        <v>Волгоград, УФСИН</v>
      </c>
      <c r="G96" s="114"/>
      <c r="H96" s="100"/>
    </row>
    <row r="97" spans="1:8" ht="12.75">
      <c r="A97" s="117"/>
      <c r="B97" s="118"/>
      <c r="C97" s="100"/>
      <c r="D97" s="115"/>
      <c r="E97" s="113"/>
      <c r="F97" s="116"/>
      <c r="G97" s="114"/>
      <c r="H97" s="100"/>
    </row>
    <row r="98" spans="1:8" ht="12.75">
      <c r="A98" s="117" t="s">
        <v>54</v>
      </c>
      <c r="B98" s="118">
        <v>6</v>
      </c>
      <c r="C98" s="100" t="str">
        <f>VLOOKUP(B98,'пр.взв.'!B1:H225,2,FALSE)</f>
        <v>Фоминов Александр Иванович</v>
      </c>
      <c r="D98" s="115">
        <f>VLOOKUP(B98,'пр.взв.'!B1:H225,3,FALSE)</f>
        <v>1986.1</v>
      </c>
      <c r="E98" s="112"/>
      <c r="F98" s="116" t="str">
        <f>VLOOKUP(B98,'пр.взв.'!B1:H253,5,FALSE)</f>
        <v>Липецк, УФСИН</v>
      </c>
      <c r="G98" s="114"/>
      <c r="H98" s="100"/>
    </row>
    <row r="99" spans="1:8" ht="12.75">
      <c r="A99" s="117"/>
      <c r="B99" s="118"/>
      <c r="C99" s="100"/>
      <c r="D99" s="115"/>
      <c r="E99" s="113"/>
      <c r="F99" s="116"/>
      <c r="G99" s="114"/>
      <c r="H99" s="100"/>
    </row>
    <row r="100" spans="1:8" ht="12.75">
      <c r="A100" s="117" t="s">
        <v>55</v>
      </c>
      <c r="B100" s="118">
        <v>44</v>
      </c>
      <c r="C100" s="100" t="str">
        <f>VLOOKUP(B100,'пр.взв.'!B1:H227,2,FALSE)</f>
        <v>Огулов Алдар Павнович</v>
      </c>
      <c r="D100" s="115" t="str">
        <f>VLOOKUP(B100,'пр.взв.'!B1:H227,3,FALSE)</f>
        <v>1989,1</v>
      </c>
      <c r="E100" s="112"/>
      <c r="F100" s="116" t="str">
        <f>VLOOKUP(B100,'пр.взв.'!B1:H255,5,FALSE)</f>
        <v>Рес. Калмыкия, УФСИН</v>
      </c>
      <c r="G100" s="114"/>
      <c r="H100" s="100"/>
    </row>
    <row r="101" spans="1:8" ht="12.75">
      <c r="A101" s="117"/>
      <c r="B101" s="118"/>
      <c r="C101" s="100"/>
      <c r="D101" s="115"/>
      <c r="E101" s="113"/>
      <c r="F101" s="116"/>
      <c r="G101" s="114"/>
      <c r="H101" s="100"/>
    </row>
    <row r="102" spans="1:8" ht="12.75">
      <c r="A102" s="117" t="s">
        <v>56</v>
      </c>
      <c r="B102" s="118">
        <v>47</v>
      </c>
      <c r="C102" s="100" t="str">
        <f>VLOOKUP(B102,'пр.взв.'!B1:H229,2,FALSE)</f>
        <v>Московкин Евгений Анатольевич </v>
      </c>
      <c r="D102" s="115" t="str">
        <f>VLOOKUP(B102,'пр.взв.'!B1:H229,3,FALSE)</f>
        <v>1980, КМС</v>
      </c>
      <c r="E102" s="112"/>
      <c r="F102" s="116" t="str">
        <f>VLOOKUP(B102,'пр.взв.'!B1:H257,5,FALSE)</f>
        <v>Респ. Чувашия УФСИН</v>
      </c>
      <c r="G102" s="114"/>
      <c r="H102" s="100"/>
    </row>
    <row r="103" spans="1:8" ht="12.75">
      <c r="A103" s="117"/>
      <c r="B103" s="118"/>
      <c r="C103" s="100"/>
      <c r="D103" s="115"/>
      <c r="E103" s="113"/>
      <c r="F103" s="116"/>
      <c r="G103" s="114"/>
      <c r="H103" s="100"/>
    </row>
    <row r="104" spans="1:8" ht="12.75">
      <c r="A104" s="117" t="s">
        <v>57</v>
      </c>
      <c r="B104" s="118">
        <v>45</v>
      </c>
      <c r="C104" s="100" t="str">
        <f>VLOOKUP(B104,'пр.взв.'!B1:H231,2,FALSE)</f>
        <v>Толдиев Умар Супенович</v>
      </c>
      <c r="D104" s="115">
        <f>VLOOKUP(B104,'пр.взв.'!B1:H231,3,FALSE)</f>
        <v>1992.1</v>
      </c>
      <c r="E104" s="112"/>
      <c r="F104" s="116" t="s">
        <v>183</v>
      </c>
      <c r="G104" s="114"/>
      <c r="H104" s="100"/>
    </row>
    <row r="105" spans="1:8" ht="12.75">
      <c r="A105" s="117"/>
      <c r="B105" s="118"/>
      <c r="C105" s="100"/>
      <c r="D105" s="115"/>
      <c r="E105" s="113"/>
      <c r="F105" s="116"/>
      <c r="G105" s="114"/>
      <c r="H105" s="100"/>
    </row>
    <row r="106" spans="1:8" ht="12.75">
      <c r="A106" s="117" t="s">
        <v>58</v>
      </c>
      <c r="B106" s="118">
        <v>46</v>
      </c>
      <c r="C106" s="100" t="str">
        <f>VLOOKUP(B106,'пр.взв.'!B1:H233,2,FALSE)</f>
        <v>Думчев Сергей Сергеевич</v>
      </c>
      <c r="D106" s="115" t="str">
        <f>VLOOKUP(B106,'пр.взв.'!B1:H233,3,FALSE)</f>
        <v>1986,1</v>
      </c>
      <c r="E106" s="112"/>
      <c r="F106" s="116" t="str">
        <f>VLOOKUP(B106,'пр.взв.'!B1:H261,5,FALSE)</f>
        <v>Архангельск, УФСИН</v>
      </c>
      <c r="G106" s="114"/>
      <c r="H106" s="100"/>
    </row>
    <row r="107" spans="1:8" ht="12.75">
      <c r="A107" s="117"/>
      <c r="B107" s="118"/>
      <c r="C107" s="100"/>
      <c r="D107" s="115"/>
      <c r="E107" s="113"/>
      <c r="F107" s="116"/>
      <c r="G107" s="114"/>
      <c r="H107" s="100"/>
    </row>
    <row r="108" spans="1:8" ht="12.75">
      <c r="A108" s="117" t="s">
        <v>59</v>
      </c>
      <c r="B108" s="118">
        <v>16</v>
      </c>
      <c r="C108" s="100" t="str">
        <f>VLOOKUP(B108,'пр.взв.'!B1:H235,2,FALSE)</f>
        <v>Аксагов Магомед Рамзанович</v>
      </c>
      <c r="D108" s="115" t="str">
        <f>VLOOKUP(B108,'пр.взв.'!B1:H235,3,FALSE)</f>
        <v>1993,1</v>
      </c>
      <c r="E108" s="112"/>
      <c r="F108" s="116" t="str">
        <f>VLOOKUP(B108,'пр.взв.'!B1:H263,5,FALSE)</f>
        <v>Псковский Юридический Институт</v>
      </c>
      <c r="G108" s="114"/>
      <c r="H108" s="100"/>
    </row>
    <row r="109" spans="1:8" ht="12.75">
      <c r="A109" s="117"/>
      <c r="B109" s="118"/>
      <c r="C109" s="100"/>
      <c r="D109" s="115"/>
      <c r="E109" s="113"/>
      <c r="F109" s="116"/>
      <c r="G109" s="114"/>
      <c r="H109" s="100"/>
    </row>
    <row r="111" spans="1:8" ht="12.75">
      <c r="A111" s="86" t="str">
        <f>HYPERLINK('[1]реквизиты'!$A$6)</f>
        <v>Гл. судья, судья МК</v>
      </c>
      <c r="B111" s="25"/>
      <c r="C111" s="85"/>
      <c r="D111" s="87"/>
      <c r="E111" s="87"/>
      <c r="F111" s="88" t="str">
        <f>'[1]реквизиты'!$G$7</f>
        <v>Стахеев И.Р.</v>
      </c>
      <c r="H111" s="95" t="str">
        <f>'[1]реквизиты'!$G$8</f>
        <v>Гороховец</v>
      </c>
    </row>
    <row r="112" spans="1:8" ht="12.75">
      <c r="A112" s="85"/>
      <c r="B112" s="25"/>
      <c r="C112" s="85"/>
      <c r="D112" s="87"/>
      <c r="E112" s="87"/>
      <c r="F112" s="87"/>
      <c r="H112" s="94"/>
    </row>
    <row r="113" spans="1:8" ht="12.75">
      <c r="A113" s="85"/>
      <c r="B113" s="25"/>
      <c r="C113" s="85"/>
      <c r="D113" s="87"/>
      <c r="E113" s="87"/>
      <c r="F113" s="87"/>
      <c r="H113" s="44"/>
    </row>
    <row r="114" spans="1:8" ht="12.75">
      <c r="A114" s="86" t="str">
        <f>HYPERLINK('[1]реквизиты'!$A$8)</f>
        <v>Гл. секретарь, судья МК</v>
      </c>
      <c r="B114" s="25"/>
      <c r="C114" s="85"/>
      <c r="D114" s="87"/>
      <c r="E114" s="87"/>
      <c r="F114" s="90" t="str">
        <f>'[1]реквизиты'!$G$9</f>
        <v>Доронкин Н.И.</v>
      </c>
      <c r="H114" s="95" t="str">
        <f>'[1]реквизиты'!$G$10</f>
        <v>Владимир</v>
      </c>
    </row>
    <row r="115" spans="1:8" ht="12.75">
      <c r="A115" s="35"/>
      <c r="B115" s="85"/>
      <c r="C115" s="85"/>
      <c r="D115" s="85"/>
      <c r="E115" s="87"/>
      <c r="F115" s="87"/>
      <c r="H115" s="85"/>
    </row>
    <row r="116" spans="1:8" ht="12.75">
      <c r="A116" s="29"/>
      <c r="B116" s="85"/>
      <c r="C116" s="85"/>
      <c r="D116" s="85"/>
      <c r="E116" s="87"/>
      <c r="F116" s="87"/>
      <c r="G116" s="87"/>
      <c r="H116" s="85"/>
    </row>
    <row r="135" spans="9:10" ht="12.75">
      <c r="I135" s="35"/>
      <c r="J135" s="25"/>
    </row>
    <row r="136" spans="9:10" ht="12.75">
      <c r="I136" s="29"/>
      <c r="J136" s="25"/>
    </row>
    <row r="137" spans="9:10" ht="12.75">
      <c r="I137" s="35"/>
      <c r="J137" s="25"/>
    </row>
    <row r="138" spans="9:10" ht="12.75">
      <c r="I138" s="35"/>
      <c r="J138" s="25"/>
    </row>
    <row r="139" spans="9:10" ht="12.75">
      <c r="I139" s="29"/>
      <c r="J139" s="25"/>
    </row>
    <row r="140" spans="9:10" ht="12.75">
      <c r="I140" s="29"/>
      <c r="J140" s="25"/>
    </row>
  </sheetData>
  <sheetProtection/>
  <mergeCells count="428">
    <mergeCell ref="F68:F69"/>
    <mergeCell ref="G68:G69"/>
    <mergeCell ref="A68:A69"/>
    <mergeCell ref="B68:B69"/>
    <mergeCell ref="C68:C69"/>
    <mergeCell ref="D68:D69"/>
    <mergeCell ref="E68:E69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C86:C87"/>
    <mergeCell ref="D86:D87"/>
    <mergeCell ref="E82:E83"/>
    <mergeCell ref="F82:F83"/>
    <mergeCell ref="C82:C83"/>
    <mergeCell ref="D82:D83"/>
    <mergeCell ref="E86:E87"/>
    <mergeCell ref="F86:F87"/>
    <mergeCell ref="G90:G91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A72:A73"/>
    <mergeCell ref="B72:B73"/>
    <mergeCell ref="C72:C73"/>
    <mergeCell ref="D72:D73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F66:F67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A70:A71"/>
    <mergeCell ref="B70:B71"/>
    <mergeCell ref="C70:C71"/>
    <mergeCell ref="A62:A63"/>
    <mergeCell ref="B62:B63"/>
    <mergeCell ref="C62:C63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D58:D59"/>
    <mergeCell ref="F54:F55"/>
    <mergeCell ref="G54:G55"/>
    <mergeCell ref="E56:E57"/>
    <mergeCell ref="F56:F57"/>
    <mergeCell ref="G56:G57"/>
    <mergeCell ref="E54:E55"/>
    <mergeCell ref="G58:G59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D34:D35"/>
    <mergeCell ref="E34:E35"/>
    <mergeCell ref="E36:E37"/>
    <mergeCell ref="C34:C35"/>
    <mergeCell ref="E38:E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F48:F49"/>
    <mergeCell ref="G48:G49"/>
    <mergeCell ref="F50:F51"/>
    <mergeCell ref="G50:G51"/>
    <mergeCell ref="F44:F45"/>
    <mergeCell ref="G44:G45"/>
    <mergeCell ref="F46:F47"/>
    <mergeCell ref="G46:G47"/>
    <mergeCell ref="F40:F41"/>
    <mergeCell ref="G40:G41"/>
    <mergeCell ref="F42:F43"/>
    <mergeCell ref="G42:G43"/>
    <mergeCell ref="F36:F37"/>
    <mergeCell ref="G36:G37"/>
    <mergeCell ref="F38:F39"/>
    <mergeCell ref="G38:G39"/>
    <mergeCell ref="F32:F33"/>
    <mergeCell ref="G32:G33"/>
    <mergeCell ref="F34:F35"/>
    <mergeCell ref="G34:G35"/>
    <mergeCell ref="F24:F25"/>
    <mergeCell ref="F26:F27"/>
    <mergeCell ref="F28:F29"/>
    <mergeCell ref="G30:G31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G4:G5"/>
    <mergeCell ref="E6:E7"/>
    <mergeCell ref="G6:G7"/>
    <mergeCell ref="F6:F7"/>
    <mergeCell ref="E4:F5"/>
    <mergeCell ref="A6:A7"/>
    <mergeCell ref="B6:B7"/>
    <mergeCell ref="A8:A9"/>
    <mergeCell ref="B8:B9"/>
    <mergeCell ref="A10:A11"/>
    <mergeCell ref="B10:B11"/>
    <mergeCell ref="C10:C11"/>
    <mergeCell ref="D10:D11"/>
    <mergeCell ref="A12:A13"/>
    <mergeCell ref="B12:B13"/>
    <mergeCell ref="C12:C13"/>
    <mergeCell ref="D12:D13"/>
    <mergeCell ref="E12:E13"/>
    <mergeCell ref="G12:G13"/>
    <mergeCell ref="E14:E15"/>
    <mergeCell ref="G14:G15"/>
    <mergeCell ref="F12:F13"/>
    <mergeCell ref="F14:F15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A28:A29"/>
    <mergeCell ref="B28:B29"/>
    <mergeCell ref="C28:C29"/>
    <mergeCell ref="D28:D29"/>
    <mergeCell ref="A30:A31"/>
    <mergeCell ref="B30:B31"/>
    <mergeCell ref="C30:C31"/>
    <mergeCell ref="D30:D31"/>
    <mergeCell ref="E26:E27"/>
    <mergeCell ref="G26:G27"/>
    <mergeCell ref="E28:E29"/>
    <mergeCell ref="G28:G29"/>
    <mergeCell ref="C26:C27"/>
    <mergeCell ref="D26:D27"/>
    <mergeCell ref="E30:E31"/>
    <mergeCell ref="F30:F31"/>
    <mergeCell ref="A26:A27"/>
    <mergeCell ref="B26:B27"/>
    <mergeCell ref="F94:F95"/>
    <mergeCell ref="G94:G95"/>
    <mergeCell ref="A92:A93"/>
    <mergeCell ref="B92:B93"/>
    <mergeCell ref="C92:C93"/>
    <mergeCell ref="D92:D93"/>
    <mergeCell ref="E92:E93"/>
    <mergeCell ref="F92:F93"/>
    <mergeCell ref="C96:C97"/>
    <mergeCell ref="D96:D97"/>
    <mergeCell ref="E96:E97"/>
    <mergeCell ref="F96:F97"/>
    <mergeCell ref="G92:G93"/>
    <mergeCell ref="A94:A95"/>
    <mergeCell ref="B94:B95"/>
    <mergeCell ref="C94:C95"/>
    <mergeCell ref="D94:D95"/>
    <mergeCell ref="E94:E95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E108:E109"/>
    <mergeCell ref="F108:F109"/>
    <mergeCell ref="G108:G109"/>
    <mergeCell ref="A108:A109"/>
    <mergeCell ref="B108:B109"/>
    <mergeCell ref="C108:C109"/>
    <mergeCell ref="D108:D109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92:H93"/>
    <mergeCell ref="H94:H95"/>
    <mergeCell ref="H80:H81"/>
    <mergeCell ref="H82:H83"/>
    <mergeCell ref="H84:H85"/>
    <mergeCell ref="H86:H87"/>
    <mergeCell ref="B3:D3"/>
    <mergeCell ref="H104:H105"/>
    <mergeCell ref="H106:H107"/>
    <mergeCell ref="H108:H109"/>
    <mergeCell ref="H96:H97"/>
    <mergeCell ref="H98:H99"/>
    <mergeCell ref="H100:H101"/>
    <mergeCell ref="H102:H103"/>
    <mergeCell ref="H88:H89"/>
    <mergeCell ref="H90:H91"/>
  </mergeCells>
  <printOptions horizontalCentered="1"/>
  <pageMargins left="0" right="0" top="0" bottom="0" header="0" footer="0"/>
  <pageSetup horizontalDpi="300" verticalDpi="3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136"/>
  <sheetViews>
    <sheetView view="pageBreakPreview" zoomScale="60" zoomScalePageLayoutView="0" workbookViewId="0" topLeftCell="A1">
      <selection activeCell="H6" sqref="H6:H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6.8515625" style="0" customWidth="1"/>
    <col min="6" max="6" width="15.140625" style="0" customWidth="1"/>
    <col min="7" max="7" width="8.57421875" style="0" customWidth="1"/>
    <col min="8" max="8" width="23.57421875" style="0" customWidth="1"/>
  </cols>
  <sheetData>
    <row r="1" spans="1:8" ht="21.75" customHeight="1" thickBot="1">
      <c r="A1" s="104" t="s">
        <v>13</v>
      </c>
      <c r="B1" s="104"/>
      <c r="C1" s="104"/>
      <c r="D1" s="104"/>
      <c r="E1" s="104"/>
      <c r="F1" s="104"/>
      <c r="G1" s="104"/>
      <c r="H1" s="104"/>
    </row>
    <row r="2" spans="2:8" ht="47.25" customHeight="1" thickBot="1">
      <c r="B2" s="109" t="s">
        <v>16</v>
      </c>
      <c r="C2" s="109"/>
      <c r="D2" s="175" t="str">
        <f>HYPERLINK('[1]реквизиты'!$A$2)</f>
        <v>Всероссийские соревнования среди территориальных органов и образовательных учреждений ФСИН России по борьбе самбо</v>
      </c>
      <c r="E2" s="176"/>
      <c r="F2" s="176"/>
      <c r="G2" s="176"/>
      <c r="H2" s="177"/>
    </row>
    <row r="3" spans="2:8" ht="12.75" customHeight="1">
      <c r="B3" s="21"/>
      <c r="C3" s="178" t="str">
        <f>HYPERLINK('[1]реквизиты'!$A$3)</f>
        <v>3 - 5 декабря 2012 г.Владимир</v>
      </c>
      <c r="D3" s="178"/>
      <c r="E3" s="93"/>
      <c r="G3" s="179" t="s">
        <v>179</v>
      </c>
      <c r="H3" s="179"/>
    </row>
    <row r="4" spans="1:8" ht="12.75" customHeight="1">
      <c r="A4" s="159" t="s">
        <v>0</v>
      </c>
      <c r="B4" s="172" t="s">
        <v>1</v>
      </c>
      <c r="C4" s="159" t="s">
        <v>2</v>
      </c>
      <c r="D4" s="159" t="s">
        <v>3</v>
      </c>
      <c r="E4" s="146" t="s">
        <v>4</v>
      </c>
      <c r="F4" s="147"/>
      <c r="G4" s="159" t="s">
        <v>6</v>
      </c>
      <c r="H4" s="159" t="s">
        <v>5</v>
      </c>
    </row>
    <row r="5" spans="1:8" ht="12.75" customHeight="1">
      <c r="A5" s="160"/>
      <c r="B5" s="173"/>
      <c r="C5" s="160"/>
      <c r="D5" s="160"/>
      <c r="E5" s="148"/>
      <c r="F5" s="149"/>
      <c r="G5" s="160"/>
      <c r="H5" s="160"/>
    </row>
    <row r="6" spans="1:8" ht="12.75" customHeight="1">
      <c r="A6" s="150">
        <v>1</v>
      </c>
      <c r="B6" s="151">
        <v>1</v>
      </c>
      <c r="C6" s="152" t="s">
        <v>128</v>
      </c>
      <c r="D6" s="153" t="s">
        <v>129</v>
      </c>
      <c r="E6" s="144" t="s">
        <v>130</v>
      </c>
      <c r="F6" s="144" t="s">
        <v>130</v>
      </c>
      <c r="G6" s="153"/>
      <c r="H6" s="158"/>
    </row>
    <row r="7" spans="1:8" ht="15" customHeight="1">
      <c r="A7" s="150"/>
      <c r="B7" s="151"/>
      <c r="C7" s="152"/>
      <c r="D7" s="154"/>
      <c r="E7" s="144"/>
      <c r="F7" s="144"/>
      <c r="G7" s="153"/>
      <c r="H7" s="158"/>
    </row>
    <row r="8" spans="1:8" ht="12.75" customHeight="1">
      <c r="A8" s="150">
        <v>2</v>
      </c>
      <c r="B8" s="151">
        <v>2</v>
      </c>
      <c r="C8" s="152" t="s">
        <v>117</v>
      </c>
      <c r="D8" s="153" t="s">
        <v>111</v>
      </c>
      <c r="E8" s="144" t="s">
        <v>118</v>
      </c>
      <c r="F8" s="144" t="s">
        <v>118</v>
      </c>
      <c r="G8" s="156"/>
      <c r="H8" s="155"/>
    </row>
    <row r="9" spans="1:8" ht="15" customHeight="1">
      <c r="A9" s="150"/>
      <c r="B9" s="151"/>
      <c r="C9" s="152"/>
      <c r="D9" s="153"/>
      <c r="E9" s="144"/>
      <c r="F9" s="144"/>
      <c r="G9" s="156"/>
      <c r="H9" s="155"/>
    </row>
    <row r="10" spans="1:8" ht="15" customHeight="1">
      <c r="A10" s="150">
        <v>3</v>
      </c>
      <c r="B10" s="151">
        <v>3</v>
      </c>
      <c r="C10" s="152" t="s">
        <v>96</v>
      </c>
      <c r="D10" s="153">
        <v>1979.1</v>
      </c>
      <c r="E10" s="144" t="s">
        <v>95</v>
      </c>
      <c r="F10" s="144" t="s">
        <v>95</v>
      </c>
      <c r="G10" s="156"/>
      <c r="H10" s="155"/>
    </row>
    <row r="11" spans="1:8" ht="15.75" customHeight="1">
      <c r="A11" s="150"/>
      <c r="B11" s="151"/>
      <c r="C11" s="152"/>
      <c r="D11" s="154"/>
      <c r="E11" s="144"/>
      <c r="F11" s="144"/>
      <c r="G11" s="156"/>
      <c r="H11" s="155"/>
    </row>
    <row r="12" spans="1:8" ht="12.75" customHeight="1">
      <c r="A12" s="150">
        <v>4</v>
      </c>
      <c r="B12" s="151">
        <v>4</v>
      </c>
      <c r="C12" s="158" t="s">
        <v>133</v>
      </c>
      <c r="D12" s="153" t="s">
        <v>103</v>
      </c>
      <c r="E12" s="144" t="s">
        <v>134</v>
      </c>
      <c r="F12" s="144" t="s">
        <v>134</v>
      </c>
      <c r="G12" s="156"/>
      <c r="H12" s="156"/>
    </row>
    <row r="13" spans="1:8" ht="15" customHeight="1">
      <c r="A13" s="150"/>
      <c r="B13" s="151"/>
      <c r="C13" s="158"/>
      <c r="D13" s="153"/>
      <c r="E13" s="144"/>
      <c r="F13" s="144"/>
      <c r="G13" s="156"/>
      <c r="H13" s="156"/>
    </row>
    <row r="14" spans="1:8" ht="12.75" customHeight="1">
      <c r="A14" s="150">
        <v>5</v>
      </c>
      <c r="B14" s="151">
        <v>5</v>
      </c>
      <c r="C14" s="152" t="s">
        <v>119</v>
      </c>
      <c r="D14" s="153" t="s">
        <v>111</v>
      </c>
      <c r="E14" s="144" t="s">
        <v>118</v>
      </c>
      <c r="F14" s="144" t="s">
        <v>118</v>
      </c>
      <c r="G14" s="156"/>
      <c r="H14" s="155"/>
    </row>
    <row r="15" spans="1:8" ht="15" customHeight="1">
      <c r="A15" s="150"/>
      <c r="B15" s="151"/>
      <c r="C15" s="152"/>
      <c r="D15" s="153"/>
      <c r="E15" s="144"/>
      <c r="F15" s="144"/>
      <c r="G15" s="156"/>
      <c r="H15" s="155"/>
    </row>
    <row r="16" spans="1:8" ht="12.75" customHeight="1">
      <c r="A16" s="150">
        <v>6</v>
      </c>
      <c r="B16" s="151">
        <v>6</v>
      </c>
      <c r="C16" s="152" t="s">
        <v>70</v>
      </c>
      <c r="D16" s="153">
        <v>1986.1</v>
      </c>
      <c r="E16" s="145" t="s">
        <v>69</v>
      </c>
      <c r="F16" s="145" t="s">
        <v>69</v>
      </c>
      <c r="G16" s="156"/>
      <c r="H16" s="155"/>
    </row>
    <row r="17" spans="1:8" ht="15" customHeight="1">
      <c r="A17" s="150"/>
      <c r="B17" s="151"/>
      <c r="C17" s="152"/>
      <c r="D17" s="153"/>
      <c r="E17" s="145"/>
      <c r="F17" s="145"/>
      <c r="G17" s="156"/>
      <c r="H17" s="155"/>
    </row>
    <row r="18" spans="1:8" ht="12.75" customHeight="1">
      <c r="A18" s="150">
        <v>7</v>
      </c>
      <c r="B18" s="151">
        <v>7</v>
      </c>
      <c r="C18" s="152" t="s">
        <v>82</v>
      </c>
      <c r="D18" s="153">
        <v>1986.1</v>
      </c>
      <c r="E18" s="144" t="s">
        <v>81</v>
      </c>
      <c r="F18" s="144" t="s">
        <v>81</v>
      </c>
      <c r="G18" s="156"/>
      <c r="H18" s="155"/>
    </row>
    <row r="19" spans="1:8" ht="15" customHeight="1">
      <c r="A19" s="150"/>
      <c r="B19" s="151"/>
      <c r="C19" s="152"/>
      <c r="D19" s="154"/>
      <c r="E19" s="144"/>
      <c r="F19" s="144"/>
      <c r="G19" s="156"/>
      <c r="H19" s="155"/>
    </row>
    <row r="20" spans="1:8" ht="12.75" customHeight="1">
      <c r="A20" s="150">
        <v>8</v>
      </c>
      <c r="B20" s="151">
        <v>8</v>
      </c>
      <c r="C20" s="158" t="s">
        <v>97</v>
      </c>
      <c r="D20" s="153" t="s">
        <v>98</v>
      </c>
      <c r="E20" s="144" t="s">
        <v>99</v>
      </c>
      <c r="F20" s="144" t="s">
        <v>184</v>
      </c>
      <c r="G20" s="156"/>
      <c r="H20" s="155"/>
    </row>
    <row r="21" spans="1:8" ht="15" customHeight="1">
      <c r="A21" s="150"/>
      <c r="B21" s="151"/>
      <c r="C21" s="158"/>
      <c r="D21" s="153"/>
      <c r="E21" s="144"/>
      <c r="F21" s="144"/>
      <c r="G21" s="156"/>
      <c r="H21" s="155"/>
    </row>
    <row r="22" spans="1:8" ht="12.75" customHeight="1">
      <c r="A22" s="150">
        <v>9</v>
      </c>
      <c r="B22" s="151">
        <v>9</v>
      </c>
      <c r="C22" s="152" t="s">
        <v>139</v>
      </c>
      <c r="D22" s="153" t="s">
        <v>140</v>
      </c>
      <c r="E22" s="144" t="s">
        <v>141</v>
      </c>
      <c r="F22" s="144" t="s">
        <v>141</v>
      </c>
      <c r="G22" s="156"/>
      <c r="H22" s="155"/>
    </row>
    <row r="23" spans="1:8" ht="15" customHeight="1">
      <c r="A23" s="150"/>
      <c r="B23" s="151"/>
      <c r="C23" s="152"/>
      <c r="D23" s="157"/>
      <c r="E23" s="144"/>
      <c r="F23" s="144"/>
      <c r="G23" s="156"/>
      <c r="H23" s="155"/>
    </row>
    <row r="24" spans="1:8" ht="12.75" customHeight="1">
      <c r="A24" s="150">
        <v>10</v>
      </c>
      <c r="B24" s="151">
        <v>10</v>
      </c>
      <c r="C24" s="158" t="s">
        <v>160</v>
      </c>
      <c r="D24" s="153" t="s">
        <v>101</v>
      </c>
      <c r="E24" s="144" t="s">
        <v>161</v>
      </c>
      <c r="F24" s="144" t="s">
        <v>161</v>
      </c>
      <c r="G24" s="156"/>
      <c r="H24" s="155"/>
    </row>
    <row r="25" spans="1:8" ht="15" customHeight="1">
      <c r="A25" s="150"/>
      <c r="B25" s="151"/>
      <c r="C25" s="158"/>
      <c r="D25" s="153"/>
      <c r="E25" s="144"/>
      <c r="F25" s="144"/>
      <c r="G25" s="156"/>
      <c r="H25" s="155"/>
    </row>
    <row r="26" spans="1:8" ht="12.75" customHeight="1">
      <c r="A26" s="150">
        <v>11</v>
      </c>
      <c r="B26" s="151">
        <v>11</v>
      </c>
      <c r="C26" s="158" t="s">
        <v>73</v>
      </c>
      <c r="D26" s="153">
        <v>1986.1</v>
      </c>
      <c r="E26" s="144" t="s">
        <v>74</v>
      </c>
      <c r="F26" s="144" t="s">
        <v>74</v>
      </c>
      <c r="G26" s="156"/>
      <c r="H26" s="155"/>
    </row>
    <row r="27" spans="1:8" ht="15" customHeight="1">
      <c r="A27" s="150"/>
      <c r="B27" s="151"/>
      <c r="C27" s="158"/>
      <c r="D27" s="153"/>
      <c r="E27" s="144"/>
      <c r="F27" s="144"/>
      <c r="G27" s="156"/>
      <c r="H27" s="155"/>
    </row>
    <row r="28" spans="1:8" ht="15.75" customHeight="1">
      <c r="A28" s="150">
        <v>12</v>
      </c>
      <c r="B28" s="151">
        <v>12</v>
      </c>
      <c r="C28" s="152" t="s">
        <v>142</v>
      </c>
      <c r="D28" s="153" t="s">
        <v>143</v>
      </c>
      <c r="E28" s="144" t="s">
        <v>141</v>
      </c>
      <c r="F28" s="144" t="s">
        <v>141</v>
      </c>
      <c r="G28" s="156"/>
      <c r="H28" s="155"/>
    </row>
    <row r="29" spans="1:8" ht="15" customHeight="1">
      <c r="A29" s="150"/>
      <c r="B29" s="151"/>
      <c r="C29" s="152"/>
      <c r="D29" s="157"/>
      <c r="E29" s="144"/>
      <c r="F29" s="144"/>
      <c r="G29" s="156"/>
      <c r="H29" s="155"/>
    </row>
    <row r="30" spans="1:8" ht="12.75" customHeight="1">
      <c r="A30" s="150">
        <v>13</v>
      </c>
      <c r="B30" s="151">
        <v>13</v>
      </c>
      <c r="C30" s="152" t="s">
        <v>162</v>
      </c>
      <c r="D30" s="153" t="s">
        <v>140</v>
      </c>
      <c r="E30" s="144" t="s">
        <v>163</v>
      </c>
      <c r="F30" s="144" t="s">
        <v>163</v>
      </c>
      <c r="G30" s="156"/>
      <c r="H30" s="155"/>
    </row>
    <row r="31" spans="1:8" ht="15" customHeight="1">
      <c r="A31" s="150"/>
      <c r="B31" s="151"/>
      <c r="C31" s="152"/>
      <c r="D31" s="153"/>
      <c r="E31" s="144"/>
      <c r="F31" s="144"/>
      <c r="G31" s="156"/>
      <c r="H31" s="155"/>
    </row>
    <row r="32" spans="1:8" ht="12.75" customHeight="1">
      <c r="A32" s="150">
        <v>14</v>
      </c>
      <c r="B32" s="151">
        <v>14</v>
      </c>
      <c r="C32" s="152" t="s">
        <v>131</v>
      </c>
      <c r="D32" s="153" t="s">
        <v>132</v>
      </c>
      <c r="E32" s="144" t="s">
        <v>130</v>
      </c>
      <c r="F32" s="144" t="s">
        <v>130</v>
      </c>
      <c r="G32" s="156"/>
      <c r="H32" s="155"/>
    </row>
    <row r="33" spans="1:8" ht="15" customHeight="1">
      <c r="A33" s="150"/>
      <c r="B33" s="151"/>
      <c r="C33" s="152"/>
      <c r="D33" s="154"/>
      <c r="E33" s="144"/>
      <c r="F33" s="144"/>
      <c r="G33" s="156"/>
      <c r="H33" s="155"/>
    </row>
    <row r="34" spans="1:8" ht="12.75" customHeight="1">
      <c r="A34" s="150">
        <v>15</v>
      </c>
      <c r="B34" s="151">
        <v>15</v>
      </c>
      <c r="C34" s="152" t="s">
        <v>100</v>
      </c>
      <c r="D34" s="153" t="s">
        <v>101</v>
      </c>
      <c r="E34" s="144" t="s">
        <v>99</v>
      </c>
      <c r="F34" s="144" t="s">
        <v>184</v>
      </c>
      <c r="G34" s="156"/>
      <c r="H34" s="155"/>
    </row>
    <row r="35" spans="1:8" ht="15" customHeight="1">
      <c r="A35" s="150"/>
      <c r="B35" s="151"/>
      <c r="C35" s="152"/>
      <c r="D35" s="154"/>
      <c r="E35" s="144"/>
      <c r="F35" s="144"/>
      <c r="G35" s="156"/>
      <c r="H35" s="155"/>
    </row>
    <row r="36" spans="1:8" ht="15.75" customHeight="1">
      <c r="A36" s="150">
        <v>16</v>
      </c>
      <c r="B36" s="151">
        <v>16</v>
      </c>
      <c r="C36" s="152" t="s">
        <v>176</v>
      </c>
      <c r="D36" s="165" t="s">
        <v>177</v>
      </c>
      <c r="E36" s="144" t="s">
        <v>163</v>
      </c>
      <c r="F36" s="144" t="s">
        <v>163</v>
      </c>
      <c r="G36" s="156"/>
      <c r="H36" s="155"/>
    </row>
    <row r="37" spans="1:8" ht="12.75" customHeight="1">
      <c r="A37" s="150"/>
      <c r="B37" s="151"/>
      <c r="C37" s="152"/>
      <c r="D37" s="166"/>
      <c r="E37" s="144"/>
      <c r="F37" s="144"/>
      <c r="G37" s="156"/>
      <c r="H37" s="155"/>
    </row>
    <row r="38" spans="1:8" ht="12.75" customHeight="1">
      <c r="A38" s="150">
        <v>17</v>
      </c>
      <c r="B38" s="151">
        <v>17</v>
      </c>
      <c r="C38" s="152" t="s">
        <v>120</v>
      </c>
      <c r="D38" s="153" t="s">
        <v>121</v>
      </c>
      <c r="E38" s="144" t="s">
        <v>122</v>
      </c>
      <c r="F38" s="144" t="s">
        <v>122</v>
      </c>
      <c r="G38" s="163"/>
      <c r="H38" s="161"/>
    </row>
    <row r="39" spans="1:8" ht="12.75" customHeight="1">
      <c r="A39" s="150"/>
      <c r="B39" s="151"/>
      <c r="C39" s="152"/>
      <c r="D39" s="154"/>
      <c r="E39" s="144"/>
      <c r="F39" s="144"/>
      <c r="G39" s="164"/>
      <c r="H39" s="162"/>
    </row>
    <row r="40" spans="1:8" ht="12.75" customHeight="1">
      <c r="A40" s="150">
        <v>18</v>
      </c>
      <c r="B40" s="151">
        <v>18</v>
      </c>
      <c r="C40" s="158" t="s">
        <v>147</v>
      </c>
      <c r="D40" s="153" t="s">
        <v>89</v>
      </c>
      <c r="E40" s="144" t="s">
        <v>148</v>
      </c>
      <c r="F40" s="144" t="s">
        <v>148</v>
      </c>
      <c r="G40" s="163"/>
      <c r="H40" s="161"/>
    </row>
    <row r="41" spans="1:8" ht="12.75" customHeight="1">
      <c r="A41" s="150"/>
      <c r="B41" s="151"/>
      <c r="C41" s="158"/>
      <c r="D41" s="153"/>
      <c r="E41" s="144"/>
      <c r="F41" s="144"/>
      <c r="G41" s="164"/>
      <c r="H41" s="162"/>
    </row>
    <row r="42" spans="1:8" ht="12.75" customHeight="1">
      <c r="A42" s="150">
        <v>19</v>
      </c>
      <c r="B42" s="151">
        <v>19</v>
      </c>
      <c r="C42" s="152" t="s">
        <v>68</v>
      </c>
      <c r="D42" s="153">
        <v>1982.1</v>
      </c>
      <c r="E42" s="145" t="s">
        <v>69</v>
      </c>
      <c r="F42" s="145" t="s">
        <v>69</v>
      </c>
      <c r="G42" s="163"/>
      <c r="H42" s="161"/>
    </row>
    <row r="43" spans="1:8" ht="12.75" customHeight="1">
      <c r="A43" s="150"/>
      <c r="B43" s="151"/>
      <c r="C43" s="152"/>
      <c r="D43" s="153"/>
      <c r="E43" s="145"/>
      <c r="F43" s="145"/>
      <c r="G43" s="164"/>
      <c r="H43" s="162"/>
    </row>
    <row r="44" spans="1:8" ht="12.75" customHeight="1">
      <c r="A44" s="150">
        <v>20</v>
      </c>
      <c r="B44" s="151">
        <v>20</v>
      </c>
      <c r="C44" s="152" t="s">
        <v>94</v>
      </c>
      <c r="D44" s="153">
        <v>1988.1</v>
      </c>
      <c r="E44" s="144" t="s">
        <v>95</v>
      </c>
      <c r="F44" s="144" t="s">
        <v>95</v>
      </c>
      <c r="G44" s="163"/>
      <c r="H44" s="161"/>
    </row>
    <row r="45" spans="1:8" ht="12.75" customHeight="1">
      <c r="A45" s="150"/>
      <c r="B45" s="151"/>
      <c r="C45" s="152"/>
      <c r="D45" s="154"/>
      <c r="E45" s="144"/>
      <c r="F45" s="144"/>
      <c r="G45" s="164"/>
      <c r="H45" s="162"/>
    </row>
    <row r="46" spans="1:8" ht="12.75" customHeight="1">
      <c r="A46" s="150">
        <v>21</v>
      </c>
      <c r="B46" s="151">
        <v>21</v>
      </c>
      <c r="C46" s="158" t="s">
        <v>108</v>
      </c>
      <c r="D46" s="153" t="s">
        <v>109</v>
      </c>
      <c r="E46" s="145" t="s">
        <v>110</v>
      </c>
      <c r="F46" s="145" t="s">
        <v>110</v>
      </c>
      <c r="G46" s="163"/>
      <c r="H46" s="161"/>
    </row>
    <row r="47" spans="1:8" ht="12.75" customHeight="1">
      <c r="A47" s="150"/>
      <c r="B47" s="151"/>
      <c r="C47" s="158"/>
      <c r="D47" s="153"/>
      <c r="E47" s="145"/>
      <c r="F47" s="145"/>
      <c r="G47" s="164"/>
      <c r="H47" s="162"/>
    </row>
    <row r="48" spans="1:8" ht="12.75" customHeight="1">
      <c r="A48" s="150">
        <v>22</v>
      </c>
      <c r="B48" s="151">
        <v>22</v>
      </c>
      <c r="C48" s="158" t="s">
        <v>102</v>
      </c>
      <c r="D48" s="153" t="s">
        <v>103</v>
      </c>
      <c r="E48" s="144" t="s">
        <v>104</v>
      </c>
      <c r="F48" s="144" t="s">
        <v>104</v>
      </c>
      <c r="G48" s="163"/>
      <c r="H48" s="161"/>
    </row>
    <row r="49" spans="1:8" ht="12.75" customHeight="1">
      <c r="A49" s="150"/>
      <c r="B49" s="151"/>
      <c r="C49" s="158"/>
      <c r="D49" s="153"/>
      <c r="E49" s="144"/>
      <c r="F49" s="144"/>
      <c r="G49" s="164"/>
      <c r="H49" s="162"/>
    </row>
    <row r="50" spans="1:8" ht="12.75" customHeight="1">
      <c r="A50" s="150">
        <v>23</v>
      </c>
      <c r="B50" s="151">
        <v>23</v>
      </c>
      <c r="C50" s="158" t="s">
        <v>152</v>
      </c>
      <c r="D50" s="153" t="s">
        <v>153</v>
      </c>
      <c r="E50" s="144" t="s">
        <v>154</v>
      </c>
      <c r="F50" s="144" t="s">
        <v>154</v>
      </c>
      <c r="G50" s="163"/>
      <c r="H50" s="161"/>
    </row>
    <row r="51" spans="1:8" ht="12.75" customHeight="1">
      <c r="A51" s="150"/>
      <c r="B51" s="151"/>
      <c r="C51" s="158"/>
      <c r="D51" s="153"/>
      <c r="E51" s="144"/>
      <c r="F51" s="144"/>
      <c r="G51" s="164"/>
      <c r="H51" s="162"/>
    </row>
    <row r="52" spans="1:8" ht="12.75" customHeight="1">
      <c r="A52" s="150">
        <v>24</v>
      </c>
      <c r="B52" s="151">
        <v>24</v>
      </c>
      <c r="C52" s="167" t="s">
        <v>86</v>
      </c>
      <c r="D52" s="153">
        <v>1987.1</v>
      </c>
      <c r="E52" s="144" t="s">
        <v>87</v>
      </c>
      <c r="F52" s="144" t="s">
        <v>87</v>
      </c>
      <c r="G52" s="163"/>
      <c r="H52" s="161"/>
    </row>
    <row r="53" spans="1:8" ht="12.75" customHeight="1">
      <c r="A53" s="150"/>
      <c r="B53" s="151"/>
      <c r="C53" s="168"/>
      <c r="D53" s="157"/>
      <c r="E53" s="144"/>
      <c r="F53" s="144"/>
      <c r="G53" s="164"/>
      <c r="H53" s="162"/>
    </row>
    <row r="54" spans="1:8" ht="12.75" customHeight="1">
      <c r="A54" s="150">
        <v>25</v>
      </c>
      <c r="B54" s="151">
        <v>25</v>
      </c>
      <c r="C54" s="152" t="s">
        <v>88</v>
      </c>
      <c r="D54" s="153" t="s">
        <v>89</v>
      </c>
      <c r="E54" s="145" t="s">
        <v>90</v>
      </c>
      <c r="F54" s="145" t="s">
        <v>90</v>
      </c>
      <c r="G54" s="163"/>
      <c r="H54" s="161"/>
    </row>
    <row r="55" spans="1:8" ht="12.75" customHeight="1">
      <c r="A55" s="150"/>
      <c r="B55" s="151"/>
      <c r="C55" s="152"/>
      <c r="D55" s="154"/>
      <c r="E55" s="145"/>
      <c r="F55" s="145"/>
      <c r="G55" s="164"/>
      <c r="H55" s="162"/>
    </row>
    <row r="56" spans="1:8" ht="12.75" customHeight="1">
      <c r="A56" s="150">
        <v>26</v>
      </c>
      <c r="B56" s="151">
        <v>26</v>
      </c>
      <c r="C56" s="152" t="s">
        <v>91</v>
      </c>
      <c r="D56" s="153">
        <v>1992.1</v>
      </c>
      <c r="E56" s="144" t="s">
        <v>92</v>
      </c>
      <c r="F56" s="144" t="s">
        <v>185</v>
      </c>
      <c r="G56" s="163"/>
      <c r="H56" s="161"/>
    </row>
    <row r="57" spans="1:8" ht="12.75" customHeight="1">
      <c r="A57" s="150"/>
      <c r="B57" s="151"/>
      <c r="C57" s="152"/>
      <c r="D57" s="154"/>
      <c r="E57" s="144"/>
      <c r="F57" s="144"/>
      <c r="G57" s="164"/>
      <c r="H57" s="162"/>
    </row>
    <row r="58" spans="1:8" ht="12.75" customHeight="1">
      <c r="A58" s="150">
        <v>27</v>
      </c>
      <c r="B58" s="151">
        <v>27</v>
      </c>
      <c r="C58" s="169" t="s">
        <v>144</v>
      </c>
      <c r="D58" s="170" t="s">
        <v>145</v>
      </c>
      <c r="E58" s="145" t="s">
        <v>146</v>
      </c>
      <c r="F58" s="145" t="s">
        <v>146</v>
      </c>
      <c r="G58" s="163"/>
      <c r="H58" s="161"/>
    </row>
    <row r="59" spans="1:8" ht="12.75" customHeight="1">
      <c r="A59" s="150"/>
      <c r="B59" s="151"/>
      <c r="C59" s="169"/>
      <c r="D59" s="170"/>
      <c r="E59" s="145"/>
      <c r="F59" s="145"/>
      <c r="G59" s="164"/>
      <c r="H59" s="162"/>
    </row>
    <row r="60" spans="1:8" ht="12.75" customHeight="1">
      <c r="A60" s="150">
        <v>28</v>
      </c>
      <c r="B60" s="151">
        <v>28</v>
      </c>
      <c r="C60" s="152" t="s">
        <v>80</v>
      </c>
      <c r="D60" s="153">
        <v>1990.1</v>
      </c>
      <c r="E60" s="144" t="s">
        <v>81</v>
      </c>
      <c r="F60" s="144" t="s">
        <v>81</v>
      </c>
      <c r="G60" s="163"/>
      <c r="H60" s="161"/>
    </row>
    <row r="61" spans="1:8" ht="12.75" customHeight="1">
      <c r="A61" s="150"/>
      <c r="B61" s="151"/>
      <c r="C61" s="152"/>
      <c r="D61" s="154"/>
      <c r="E61" s="144"/>
      <c r="F61" s="144"/>
      <c r="G61" s="164"/>
      <c r="H61" s="162"/>
    </row>
    <row r="62" spans="1:8" ht="12.75" customHeight="1">
      <c r="A62" s="150">
        <v>29</v>
      </c>
      <c r="B62" s="151">
        <v>29</v>
      </c>
      <c r="C62" s="152" t="s">
        <v>83</v>
      </c>
      <c r="D62" s="153" t="s">
        <v>84</v>
      </c>
      <c r="E62" s="144" t="s">
        <v>85</v>
      </c>
      <c r="F62" s="144" t="s">
        <v>85</v>
      </c>
      <c r="G62" s="163"/>
      <c r="H62" s="161"/>
    </row>
    <row r="63" spans="1:8" ht="12.75" customHeight="1">
      <c r="A63" s="150"/>
      <c r="B63" s="151"/>
      <c r="C63" s="152"/>
      <c r="D63" s="154"/>
      <c r="E63" s="144"/>
      <c r="F63" s="144"/>
      <c r="G63" s="164"/>
      <c r="H63" s="162"/>
    </row>
    <row r="64" spans="1:8" ht="12.75" customHeight="1">
      <c r="A64" s="150">
        <v>30</v>
      </c>
      <c r="B64" s="151">
        <v>30</v>
      </c>
      <c r="C64" s="152" t="s">
        <v>78</v>
      </c>
      <c r="D64" s="153">
        <v>1986.1</v>
      </c>
      <c r="E64" s="144" t="s">
        <v>79</v>
      </c>
      <c r="F64" s="144" t="s">
        <v>79</v>
      </c>
      <c r="G64" s="163"/>
      <c r="H64" s="161"/>
    </row>
    <row r="65" spans="1:8" ht="12.75" customHeight="1">
      <c r="A65" s="150"/>
      <c r="B65" s="151"/>
      <c r="C65" s="152"/>
      <c r="D65" s="154"/>
      <c r="E65" s="144"/>
      <c r="F65" s="144"/>
      <c r="G65" s="164"/>
      <c r="H65" s="162"/>
    </row>
    <row r="66" spans="1:8" ht="12.75" customHeight="1">
      <c r="A66" s="150">
        <v>31</v>
      </c>
      <c r="B66" s="151">
        <v>31</v>
      </c>
      <c r="C66" s="158" t="s">
        <v>168</v>
      </c>
      <c r="D66" s="153" t="s">
        <v>101</v>
      </c>
      <c r="E66" s="144" t="s">
        <v>159</v>
      </c>
      <c r="F66" s="144" t="s">
        <v>159</v>
      </c>
      <c r="G66" s="163"/>
      <c r="H66" s="161"/>
    </row>
    <row r="67" spans="1:8" ht="12.75" customHeight="1">
      <c r="A67" s="150"/>
      <c r="B67" s="151"/>
      <c r="C67" s="158"/>
      <c r="D67" s="153"/>
      <c r="E67" s="144"/>
      <c r="F67" s="144"/>
      <c r="G67" s="164"/>
      <c r="H67" s="162"/>
    </row>
    <row r="68" spans="1:8" ht="12.75" customHeight="1">
      <c r="A68" s="150">
        <v>32</v>
      </c>
      <c r="B68" s="171">
        <v>32</v>
      </c>
      <c r="C68" s="158" t="s">
        <v>62</v>
      </c>
      <c r="D68" s="153">
        <v>1</v>
      </c>
      <c r="E68" s="144" t="s">
        <v>63</v>
      </c>
      <c r="F68" s="144" t="s">
        <v>63</v>
      </c>
      <c r="G68" s="163"/>
      <c r="H68" s="161"/>
    </row>
    <row r="69" spans="1:8" ht="12.75" customHeight="1">
      <c r="A69" s="150"/>
      <c r="B69" s="171"/>
      <c r="C69" s="158"/>
      <c r="D69" s="153"/>
      <c r="E69" s="144"/>
      <c r="F69" s="144"/>
      <c r="G69" s="164"/>
      <c r="H69" s="162"/>
    </row>
    <row r="70" spans="1:8" ht="12.75" customHeight="1">
      <c r="A70" s="150">
        <v>33</v>
      </c>
      <c r="B70" s="151">
        <v>33</v>
      </c>
      <c r="C70" s="152" t="s">
        <v>75</v>
      </c>
      <c r="D70" s="153" t="s">
        <v>76</v>
      </c>
      <c r="E70" s="144" t="s">
        <v>77</v>
      </c>
      <c r="F70" s="144" t="s">
        <v>77</v>
      </c>
      <c r="G70" s="163"/>
      <c r="H70" s="161"/>
    </row>
    <row r="71" spans="1:8" ht="12.75" customHeight="1">
      <c r="A71" s="150"/>
      <c r="B71" s="151"/>
      <c r="C71" s="152"/>
      <c r="D71" s="154"/>
      <c r="E71" s="144"/>
      <c r="F71" s="144"/>
      <c r="G71" s="164"/>
      <c r="H71" s="162"/>
    </row>
    <row r="72" spans="1:8" ht="12.75" customHeight="1">
      <c r="A72" s="150">
        <v>34</v>
      </c>
      <c r="B72" s="151">
        <v>34</v>
      </c>
      <c r="C72" s="158" t="s">
        <v>66</v>
      </c>
      <c r="D72" s="153">
        <v>1982.1</v>
      </c>
      <c r="E72" s="144" t="s">
        <v>67</v>
      </c>
      <c r="F72" s="144" t="s">
        <v>67</v>
      </c>
      <c r="G72" s="163"/>
      <c r="H72" s="161"/>
    </row>
    <row r="73" spans="1:8" ht="12.75" customHeight="1">
      <c r="A73" s="150"/>
      <c r="B73" s="151"/>
      <c r="C73" s="158"/>
      <c r="D73" s="153"/>
      <c r="E73" s="144"/>
      <c r="F73" s="144"/>
      <c r="G73" s="164"/>
      <c r="H73" s="162"/>
    </row>
    <row r="74" spans="1:8" ht="12.75" customHeight="1">
      <c r="A74" s="150">
        <v>35</v>
      </c>
      <c r="B74" s="151">
        <v>35</v>
      </c>
      <c r="C74" s="152" t="s">
        <v>135</v>
      </c>
      <c r="D74" s="153" t="s">
        <v>136</v>
      </c>
      <c r="E74" s="144" t="s">
        <v>134</v>
      </c>
      <c r="F74" s="144" t="s">
        <v>134</v>
      </c>
      <c r="G74" s="163"/>
      <c r="H74" s="161"/>
    </row>
    <row r="75" spans="1:8" ht="12.75" customHeight="1">
      <c r="A75" s="150"/>
      <c r="B75" s="151"/>
      <c r="C75" s="152"/>
      <c r="D75" s="154"/>
      <c r="E75" s="144"/>
      <c r="F75" s="144"/>
      <c r="G75" s="164"/>
      <c r="H75" s="162"/>
    </row>
    <row r="76" spans="1:8" ht="12.75" customHeight="1">
      <c r="A76" s="150">
        <v>36</v>
      </c>
      <c r="B76" s="151">
        <v>36</v>
      </c>
      <c r="C76" s="152" t="s">
        <v>123</v>
      </c>
      <c r="D76" s="153" t="s">
        <v>124</v>
      </c>
      <c r="E76" s="144" t="s">
        <v>122</v>
      </c>
      <c r="F76" s="144" t="s">
        <v>122</v>
      </c>
      <c r="G76" s="163"/>
      <c r="H76" s="161"/>
    </row>
    <row r="77" spans="1:8" ht="12.75" customHeight="1">
      <c r="A77" s="150"/>
      <c r="B77" s="151"/>
      <c r="C77" s="152"/>
      <c r="D77" s="154"/>
      <c r="E77" s="144"/>
      <c r="F77" s="144"/>
      <c r="G77" s="164"/>
      <c r="H77" s="162"/>
    </row>
    <row r="78" spans="1:8" ht="12.75" customHeight="1">
      <c r="A78" s="150">
        <v>37</v>
      </c>
      <c r="B78" s="151">
        <v>37</v>
      </c>
      <c r="C78" s="152" t="s">
        <v>165</v>
      </c>
      <c r="D78" s="153" t="s">
        <v>166</v>
      </c>
      <c r="E78" s="144" t="s">
        <v>167</v>
      </c>
      <c r="F78" s="144" t="s">
        <v>167</v>
      </c>
      <c r="G78" s="163"/>
      <c r="H78" s="161"/>
    </row>
    <row r="79" spans="1:8" ht="12.75" customHeight="1">
      <c r="A79" s="150"/>
      <c r="B79" s="151"/>
      <c r="C79" s="152"/>
      <c r="D79" s="153"/>
      <c r="E79" s="144"/>
      <c r="F79" s="144"/>
      <c r="G79" s="164"/>
      <c r="H79" s="162"/>
    </row>
    <row r="80" spans="1:8" ht="12.75" customHeight="1">
      <c r="A80" s="150">
        <v>38</v>
      </c>
      <c r="B80" s="151">
        <v>38</v>
      </c>
      <c r="C80" s="152" t="s">
        <v>125</v>
      </c>
      <c r="D80" s="153" t="s">
        <v>126</v>
      </c>
      <c r="E80" s="144" t="s">
        <v>127</v>
      </c>
      <c r="F80" s="144" t="s">
        <v>127</v>
      </c>
      <c r="G80" s="163"/>
      <c r="H80" s="161"/>
    </row>
    <row r="81" spans="1:8" ht="12.75" customHeight="1">
      <c r="A81" s="150"/>
      <c r="B81" s="151"/>
      <c r="C81" s="152"/>
      <c r="D81" s="154"/>
      <c r="E81" s="144"/>
      <c r="F81" s="144"/>
      <c r="G81" s="164"/>
      <c r="H81" s="162"/>
    </row>
    <row r="82" spans="1:8" ht="12.75" customHeight="1">
      <c r="A82" s="150">
        <v>39</v>
      </c>
      <c r="B82" s="151">
        <v>39</v>
      </c>
      <c r="C82" s="152" t="s">
        <v>137</v>
      </c>
      <c r="D82" s="153">
        <v>1988</v>
      </c>
      <c r="E82" s="144" t="s">
        <v>138</v>
      </c>
      <c r="F82" s="144" t="s">
        <v>138</v>
      </c>
      <c r="G82" s="163"/>
      <c r="H82" s="161"/>
    </row>
    <row r="83" spans="1:8" ht="12.75" customHeight="1">
      <c r="A83" s="150"/>
      <c r="B83" s="151"/>
      <c r="C83" s="152"/>
      <c r="D83" s="154"/>
      <c r="E83" s="144"/>
      <c r="F83" s="144"/>
      <c r="G83" s="164"/>
      <c r="H83" s="162"/>
    </row>
    <row r="84" spans="1:8" ht="12.75" customHeight="1">
      <c r="A84" s="150">
        <v>40</v>
      </c>
      <c r="B84" s="151">
        <v>40</v>
      </c>
      <c r="C84" s="152" t="s">
        <v>158</v>
      </c>
      <c r="D84" s="165" t="s">
        <v>136</v>
      </c>
      <c r="E84" s="144" t="s">
        <v>159</v>
      </c>
      <c r="F84" s="144" t="s">
        <v>159</v>
      </c>
      <c r="G84" s="156"/>
      <c r="H84" s="161"/>
    </row>
    <row r="85" spans="1:8" ht="12.75" customHeight="1">
      <c r="A85" s="150"/>
      <c r="B85" s="151"/>
      <c r="C85" s="152"/>
      <c r="D85" s="166"/>
      <c r="E85" s="144"/>
      <c r="F85" s="144"/>
      <c r="G85" s="156"/>
      <c r="H85" s="162"/>
    </row>
    <row r="86" spans="1:8" ht="12.75" customHeight="1">
      <c r="A86" s="150">
        <v>41</v>
      </c>
      <c r="B86" s="151">
        <v>41</v>
      </c>
      <c r="C86" s="158" t="s">
        <v>172</v>
      </c>
      <c r="D86" s="153" t="s">
        <v>173</v>
      </c>
      <c r="E86" s="144" t="s">
        <v>157</v>
      </c>
      <c r="F86" s="144" t="s">
        <v>157</v>
      </c>
      <c r="G86" s="156"/>
      <c r="H86" s="152"/>
    </row>
    <row r="87" spans="1:8" ht="12.75" customHeight="1">
      <c r="A87" s="150"/>
      <c r="B87" s="151"/>
      <c r="C87" s="158"/>
      <c r="D87" s="153"/>
      <c r="E87" s="144"/>
      <c r="F87" s="144"/>
      <c r="G87" s="156"/>
      <c r="H87" s="161"/>
    </row>
    <row r="88" spans="1:8" ht="12.75" customHeight="1">
      <c r="A88" s="150">
        <v>42</v>
      </c>
      <c r="B88" s="151">
        <v>42</v>
      </c>
      <c r="C88" s="152" t="s">
        <v>175</v>
      </c>
      <c r="D88" s="165" t="s">
        <v>153</v>
      </c>
      <c r="E88" s="144" t="s">
        <v>63</v>
      </c>
      <c r="F88" s="144" t="s">
        <v>63</v>
      </c>
      <c r="G88" s="156"/>
      <c r="H88" s="152"/>
    </row>
    <row r="89" spans="1:8" ht="12.75" customHeight="1">
      <c r="A89" s="150"/>
      <c r="B89" s="151"/>
      <c r="C89" s="152"/>
      <c r="D89" s="166"/>
      <c r="E89" s="144"/>
      <c r="F89" s="144"/>
      <c r="G89" s="156"/>
      <c r="H89" s="161"/>
    </row>
    <row r="90" spans="1:8" ht="12.75" customHeight="1">
      <c r="A90" s="150">
        <v>43</v>
      </c>
      <c r="B90" s="151">
        <v>43</v>
      </c>
      <c r="C90" s="152" t="s">
        <v>169</v>
      </c>
      <c r="D90" s="174" t="s">
        <v>170</v>
      </c>
      <c r="E90" s="144" t="s">
        <v>171</v>
      </c>
      <c r="F90" s="144" t="s">
        <v>171</v>
      </c>
      <c r="G90" s="156"/>
      <c r="H90" s="152"/>
    </row>
    <row r="91" spans="1:8" ht="12.75" customHeight="1">
      <c r="A91" s="150"/>
      <c r="B91" s="151"/>
      <c r="C91" s="152"/>
      <c r="D91" s="174"/>
      <c r="E91" s="144"/>
      <c r="F91" s="144"/>
      <c r="G91" s="156"/>
      <c r="H91" s="161"/>
    </row>
    <row r="92" spans="1:8" ht="12.75" customHeight="1">
      <c r="A92" s="150">
        <v>44</v>
      </c>
      <c r="B92" s="151">
        <v>44</v>
      </c>
      <c r="C92" s="152" t="s">
        <v>178</v>
      </c>
      <c r="D92" s="153" t="s">
        <v>164</v>
      </c>
      <c r="E92" s="144" t="s">
        <v>93</v>
      </c>
      <c r="F92" s="144" t="s">
        <v>93</v>
      </c>
      <c r="G92" s="156"/>
      <c r="H92" s="155"/>
    </row>
    <row r="93" spans="1:8" ht="12.75" customHeight="1">
      <c r="A93" s="150"/>
      <c r="B93" s="151"/>
      <c r="C93" s="152"/>
      <c r="D93" s="153"/>
      <c r="E93" s="144"/>
      <c r="F93" s="144"/>
      <c r="G93" s="156"/>
      <c r="H93" s="155"/>
    </row>
    <row r="94" spans="1:8" ht="12.75" customHeight="1">
      <c r="A94" s="150">
        <v>45</v>
      </c>
      <c r="B94" s="151">
        <v>45</v>
      </c>
      <c r="C94" s="158" t="s">
        <v>72</v>
      </c>
      <c r="D94" s="153">
        <v>1992.1</v>
      </c>
      <c r="E94" s="144" t="s">
        <v>71</v>
      </c>
      <c r="F94" s="144" t="s">
        <v>186</v>
      </c>
      <c r="G94" s="156"/>
      <c r="H94" s="155"/>
    </row>
    <row r="95" spans="1:8" ht="12.75" customHeight="1">
      <c r="A95" s="150"/>
      <c r="B95" s="151"/>
      <c r="C95" s="158"/>
      <c r="D95" s="153"/>
      <c r="E95" s="144"/>
      <c r="F95" s="144"/>
      <c r="G95" s="156"/>
      <c r="H95" s="155"/>
    </row>
    <row r="96" spans="1:8" ht="12.75" customHeight="1">
      <c r="A96" s="150">
        <v>46</v>
      </c>
      <c r="B96" s="151">
        <v>46</v>
      </c>
      <c r="C96" s="152" t="s">
        <v>174</v>
      </c>
      <c r="D96" s="165" t="s">
        <v>143</v>
      </c>
      <c r="E96" s="144" t="s">
        <v>154</v>
      </c>
      <c r="F96" s="144" t="s">
        <v>154</v>
      </c>
      <c r="G96" s="156"/>
      <c r="H96" s="155"/>
    </row>
    <row r="97" spans="1:8" ht="12.75" customHeight="1">
      <c r="A97" s="150"/>
      <c r="B97" s="151"/>
      <c r="C97" s="152"/>
      <c r="D97" s="166"/>
      <c r="E97" s="144"/>
      <c r="F97" s="144"/>
      <c r="G97" s="156"/>
      <c r="H97" s="155"/>
    </row>
    <row r="98" spans="1:8" ht="12.75" customHeight="1">
      <c r="A98" s="150">
        <v>47</v>
      </c>
      <c r="B98" s="151">
        <v>47</v>
      </c>
      <c r="C98" s="158" t="s">
        <v>112</v>
      </c>
      <c r="D98" s="153" t="s">
        <v>113</v>
      </c>
      <c r="E98" s="144" t="s">
        <v>114</v>
      </c>
      <c r="F98" s="144" t="s">
        <v>114</v>
      </c>
      <c r="G98" s="156"/>
      <c r="H98" s="155"/>
    </row>
    <row r="99" spans="1:8" ht="12.75" customHeight="1">
      <c r="A99" s="150"/>
      <c r="B99" s="151"/>
      <c r="C99" s="158"/>
      <c r="D99" s="153"/>
      <c r="E99" s="144"/>
      <c r="F99" s="144"/>
      <c r="G99" s="156"/>
      <c r="H99" s="155"/>
    </row>
    <row r="100" spans="1:8" ht="12.75" customHeight="1">
      <c r="A100" s="150">
        <v>48</v>
      </c>
      <c r="B100" s="151">
        <v>48</v>
      </c>
      <c r="C100" s="152" t="s">
        <v>149</v>
      </c>
      <c r="D100" s="165" t="s">
        <v>150</v>
      </c>
      <c r="E100" s="144" t="s">
        <v>151</v>
      </c>
      <c r="F100" s="144" t="s">
        <v>151</v>
      </c>
      <c r="G100" s="156"/>
      <c r="H100" s="155"/>
    </row>
    <row r="101" spans="1:8" ht="12.75" customHeight="1">
      <c r="A101" s="150"/>
      <c r="B101" s="151"/>
      <c r="C101" s="152"/>
      <c r="D101" s="166"/>
      <c r="E101" s="144"/>
      <c r="F101" s="144"/>
      <c r="G101" s="156"/>
      <c r="H101" s="155"/>
    </row>
    <row r="102" spans="1:8" ht="12.75" customHeight="1">
      <c r="A102" s="150">
        <v>49</v>
      </c>
      <c r="B102" s="151">
        <v>49</v>
      </c>
      <c r="C102" s="152" t="s">
        <v>64</v>
      </c>
      <c r="D102" s="153">
        <v>1979.1</v>
      </c>
      <c r="E102" s="144" t="s">
        <v>65</v>
      </c>
      <c r="F102" s="144" t="s">
        <v>65</v>
      </c>
      <c r="G102" s="156"/>
      <c r="H102" s="155"/>
    </row>
    <row r="103" spans="1:8" ht="12.75" customHeight="1">
      <c r="A103" s="150"/>
      <c r="B103" s="151"/>
      <c r="C103" s="152"/>
      <c r="D103" s="154"/>
      <c r="E103" s="144"/>
      <c r="F103" s="144"/>
      <c r="G103" s="156"/>
      <c r="H103" s="155"/>
    </row>
    <row r="104" spans="1:8" ht="12.75" customHeight="1">
      <c r="A104" s="150">
        <v>50</v>
      </c>
      <c r="B104" s="151">
        <v>50</v>
      </c>
      <c r="C104" s="158" t="s">
        <v>115</v>
      </c>
      <c r="D104" s="153" t="s">
        <v>116</v>
      </c>
      <c r="E104" s="144" t="s">
        <v>114</v>
      </c>
      <c r="F104" s="144" t="s">
        <v>114</v>
      </c>
      <c r="G104" s="156"/>
      <c r="H104" s="155"/>
    </row>
    <row r="105" spans="1:8" ht="12.75" customHeight="1">
      <c r="A105" s="150"/>
      <c r="B105" s="151"/>
      <c r="C105" s="158"/>
      <c r="D105" s="153"/>
      <c r="E105" s="144"/>
      <c r="F105" s="144"/>
      <c r="G105" s="156"/>
      <c r="H105" s="155"/>
    </row>
    <row r="106" spans="1:8" ht="12.75" customHeight="1">
      <c r="A106" s="150">
        <v>51</v>
      </c>
      <c r="B106" s="151">
        <v>51</v>
      </c>
      <c r="C106" s="158" t="s">
        <v>105</v>
      </c>
      <c r="D106" s="153" t="s">
        <v>106</v>
      </c>
      <c r="E106" s="144" t="s">
        <v>107</v>
      </c>
      <c r="F106" s="144" t="s">
        <v>107</v>
      </c>
      <c r="G106" s="156"/>
      <c r="H106" s="155"/>
    </row>
    <row r="107" spans="1:8" ht="12.75" customHeight="1">
      <c r="A107" s="150"/>
      <c r="B107" s="151"/>
      <c r="C107" s="158"/>
      <c r="D107" s="153"/>
      <c r="E107" s="144"/>
      <c r="F107" s="144"/>
      <c r="G107" s="156"/>
      <c r="H107" s="155"/>
    </row>
    <row r="108" spans="1:8" ht="12.75" customHeight="1">
      <c r="A108" s="150">
        <v>52</v>
      </c>
      <c r="B108" s="151">
        <v>52</v>
      </c>
      <c r="C108" s="152" t="s">
        <v>155</v>
      </c>
      <c r="D108" s="165" t="s">
        <v>156</v>
      </c>
      <c r="E108" s="144" t="s">
        <v>157</v>
      </c>
      <c r="F108" s="144" t="s">
        <v>157</v>
      </c>
      <c r="G108" s="156"/>
      <c r="H108" s="155"/>
    </row>
    <row r="109" spans="1:8" ht="12.75" customHeight="1">
      <c r="A109" s="150"/>
      <c r="B109" s="151"/>
      <c r="C109" s="152"/>
      <c r="D109" s="166"/>
      <c r="E109" s="144"/>
      <c r="F109" s="144"/>
      <c r="G109" s="156"/>
      <c r="H109" s="155"/>
    </row>
    <row r="110" spans="1:9" ht="12.75" customHeight="1">
      <c r="A110" s="35" t="str">
        <f>HYPERLINK('[1]реквизиты'!$A$6)</f>
        <v>Гл. судья, судья МК</v>
      </c>
      <c r="B110" s="35"/>
      <c r="C110" s="85"/>
      <c r="D110" s="87"/>
      <c r="E110" s="87"/>
      <c r="F110" s="87"/>
      <c r="G110" s="88" t="str">
        <f>'[1]реквизиты'!$G$7</f>
        <v>Стахеев И.Р.</v>
      </c>
      <c r="H110" s="85"/>
      <c r="I110" s="35"/>
    </row>
    <row r="111" spans="1:9" ht="12.75" customHeight="1">
      <c r="A111" s="29"/>
      <c r="B111" s="29"/>
      <c r="C111" s="85"/>
      <c r="D111" s="87"/>
      <c r="E111" s="87"/>
      <c r="F111" s="87"/>
      <c r="G111" s="89" t="str">
        <f>'[1]реквизиты'!$G$8</f>
        <v>Гороховец</v>
      </c>
      <c r="H111" s="85"/>
      <c r="I111" s="29"/>
    </row>
    <row r="112" spans="1:9" ht="12.75" customHeight="1">
      <c r="A112" s="35"/>
      <c r="B112" s="35"/>
      <c r="C112" s="85"/>
      <c r="D112" s="87"/>
      <c r="E112" s="87"/>
      <c r="F112" s="87"/>
      <c r="G112" s="87"/>
      <c r="H112" s="85"/>
      <c r="I112" s="35"/>
    </row>
    <row r="113" spans="1:9" ht="12.75" customHeight="1">
      <c r="A113" s="29" t="str">
        <f>HYPERLINK('[1]реквизиты'!$A$8)</f>
        <v>Гл. секретарь, судья МК</v>
      </c>
      <c r="B113" s="29"/>
      <c r="C113" s="85"/>
      <c r="D113" s="87"/>
      <c r="E113" s="87"/>
      <c r="F113" s="87"/>
      <c r="G113" s="90" t="str">
        <f>'[1]реквизиты'!$G$9</f>
        <v>Доронкин Н.И.</v>
      </c>
      <c r="H113" s="85"/>
      <c r="I113" s="35"/>
    </row>
    <row r="114" spans="1:9" ht="12.75" customHeight="1">
      <c r="A114" s="41"/>
      <c r="B114" s="35"/>
      <c r="C114" s="85"/>
      <c r="D114" s="85"/>
      <c r="E114" s="87"/>
      <c r="F114" s="87"/>
      <c r="G114" s="89" t="str">
        <f>'[1]реквизиты'!$G$10</f>
        <v>Владимир</v>
      </c>
      <c r="H114" s="85"/>
      <c r="I114" s="29"/>
    </row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4" spans="1:7" ht="12.75">
      <c r="A134" s="17"/>
      <c r="B134" s="3"/>
      <c r="C134" s="18"/>
      <c r="D134" s="18"/>
      <c r="E134" s="18"/>
      <c r="F134" s="19"/>
      <c r="G134" s="20"/>
    </row>
    <row r="135" spans="1:8" ht="12.75">
      <c r="A135" s="17"/>
      <c r="B135" s="3"/>
      <c r="C135" s="18"/>
      <c r="D135" s="18"/>
      <c r="E135" s="18"/>
      <c r="F135" s="19"/>
      <c r="G135" s="20"/>
      <c r="H135" s="3"/>
    </row>
    <row r="136" spans="1:8" ht="12.75">
      <c r="A136" s="3"/>
      <c r="B136" s="3"/>
      <c r="C136" s="3"/>
      <c r="D136" s="3"/>
      <c r="E136" s="3"/>
      <c r="F136" s="3"/>
      <c r="H136" s="3"/>
    </row>
  </sheetData>
  <sheetProtection/>
  <mergeCells count="428">
    <mergeCell ref="A1:H1"/>
    <mergeCell ref="B2:C2"/>
    <mergeCell ref="D2:H2"/>
    <mergeCell ref="C3:D3"/>
    <mergeCell ref="G3:H3"/>
    <mergeCell ref="F106:F107"/>
    <mergeCell ref="G106:G107"/>
    <mergeCell ref="H106:H107"/>
    <mergeCell ref="C104:C105"/>
    <mergeCell ref="D104:D105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C106:C107"/>
    <mergeCell ref="D106:D107"/>
    <mergeCell ref="F102:F103"/>
    <mergeCell ref="G102:G103"/>
    <mergeCell ref="H102:H103"/>
    <mergeCell ref="A104:A105"/>
    <mergeCell ref="B104:B105"/>
    <mergeCell ref="F104:F105"/>
    <mergeCell ref="G104:G105"/>
    <mergeCell ref="H104:H105"/>
    <mergeCell ref="A102:A103"/>
    <mergeCell ref="B102:B103"/>
    <mergeCell ref="C102:C103"/>
    <mergeCell ref="D102:D103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98:A99"/>
    <mergeCell ref="B98:B99"/>
    <mergeCell ref="C98:C99"/>
    <mergeCell ref="D98:D99"/>
    <mergeCell ref="F94:F95"/>
    <mergeCell ref="G94:G95"/>
    <mergeCell ref="C94:C95"/>
    <mergeCell ref="D94:D95"/>
    <mergeCell ref="E94:E95"/>
    <mergeCell ref="E96:E97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C90:C91"/>
    <mergeCell ref="D90:D91"/>
    <mergeCell ref="F86:F87"/>
    <mergeCell ref="G86:G87"/>
    <mergeCell ref="C86:C87"/>
    <mergeCell ref="D86:D87"/>
    <mergeCell ref="F90:F91"/>
    <mergeCell ref="G90:G91"/>
    <mergeCell ref="E86:E87"/>
    <mergeCell ref="E88:E89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H82:H83"/>
    <mergeCell ref="A84:A85"/>
    <mergeCell ref="B84:B85"/>
    <mergeCell ref="C84:C85"/>
    <mergeCell ref="D84:D85"/>
    <mergeCell ref="F84:F85"/>
    <mergeCell ref="G84:G85"/>
    <mergeCell ref="H84:H85"/>
    <mergeCell ref="E84:E85"/>
    <mergeCell ref="G78:G79"/>
    <mergeCell ref="C78:C79"/>
    <mergeCell ref="D78:D79"/>
    <mergeCell ref="E78:E79"/>
    <mergeCell ref="E80:E81"/>
    <mergeCell ref="F82:F83"/>
    <mergeCell ref="G82:G83"/>
    <mergeCell ref="B78:B79"/>
    <mergeCell ref="A82:A83"/>
    <mergeCell ref="B82:B83"/>
    <mergeCell ref="C82:C83"/>
    <mergeCell ref="D82:D83"/>
    <mergeCell ref="F78:F79"/>
    <mergeCell ref="E82:E83"/>
    <mergeCell ref="H76:H77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D70:D71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2:H73"/>
    <mergeCell ref="A70:A71"/>
    <mergeCell ref="B70:B71"/>
    <mergeCell ref="A74:A75"/>
    <mergeCell ref="B74:B75"/>
    <mergeCell ref="C74:C75"/>
    <mergeCell ref="D74:D75"/>
    <mergeCell ref="F70:F71"/>
    <mergeCell ref="G70:G71"/>
    <mergeCell ref="C70:C71"/>
    <mergeCell ref="A72:A73"/>
    <mergeCell ref="B72:B73"/>
    <mergeCell ref="C72:C73"/>
    <mergeCell ref="D72:D73"/>
    <mergeCell ref="F72:F73"/>
    <mergeCell ref="G72:G73"/>
    <mergeCell ref="G4:G5"/>
    <mergeCell ref="G6:G7"/>
    <mergeCell ref="G8:G9"/>
    <mergeCell ref="G10:G11"/>
    <mergeCell ref="H70:H71"/>
    <mergeCell ref="H8:H9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8:G29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66:A67"/>
    <mergeCell ref="B66:B67"/>
    <mergeCell ref="C66:C67"/>
    <mergeCell ref="D66:D67"/>
    <mergeCell ref="F62:F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62:A63"/>
    <mergeCell ref="B62:B63"/>
    <mergeCell ref="C62:C63"/>
    <mergeCell ref="D62:D63"/>
    <mergeCell ref="E62:E63"/>
    <mergeCell ref="E64:E65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58:A59"/>
    <mergeCell ref="B58:B59"/>
    <mergeCell ref="C58:C59"/>
    <mergeCell ref="D58:D59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4:A55"/>
    <mergeCell ref="B54:B55"/>
    <mergeCell ref="C54:C55"/>
    <mergeCell ref="D54:D55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0:A51"/>
    <mergeCell ref="B50:B51"/>
    <mergeCell ref="C50:C51"/>
    <mergeCell ref="D50:D51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46:A47"/>
    <mergeCell ref="B46:B47"/>
    <mergeCell ref="C46:C47"/>
    <mergeCell ref="D46:D47"/>
    <mergeCell ref="E48:E49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B38:B39"/>
    <mergeCell ref="B40:B41"/>
    <mergeCell ref="C40:C41"/>
    <mergeCell ref="D40:D41"/>
    <mergeCell ref="F40:F41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C36:C37"/>
    <mergeCell ref="D36:D37"/>
    <mergeCell ref="F36:F37"/>
    <mergeCell ref="H36:H37"/>
    <mergeCell ref="G36:G37"/>
    <mergeCell ref="E36:E37"/>
    <mergeCell ref="C34:C35"/>
    <mergeCell ref="D34:D35"/>
    <mergeCell ref="F34:F35"/>
    <mergeCell ref="H34:H35"/>
    <mergeCell ref="G34:G35"/>
    <mergeCell ref="H4:H5"/>
    <mergeCell ref="D8:D9"/>
    <mergeCell ref="H6:H7"/>
    <mergeCell ref="F10:F11"/>
    <mergeCell ref="H10:H11"/>
    <mergeCell ref="C8:C9"/>
    <mergeCell ref="F6:F7"/>
    <mergeCell ref="A6:A7"/>
    <mergeCell ref="B6:B7"/>
    <mergeCell ref="C6:C7"/>
    <mergeCell ref="D6:D7"/>
    <mergeCell ref="F8:F9"/>
    <mergeCell ref="A8:A9"/>
    <mergeCell ref="B8:B9"/>
    <mergeCell ref="A12:A13"/>
    <mergeCell ref="B12:B13"/>
    <mergeCell ref="C12:C13"/>
    <mergeCell ref="D12:D13"/>
    <mergeCell ref="B10:B11"/>
    <mergeCell ref="C10:C11"/>
    <mergeCell ref="D10:D11"/>
    <mergeCell ref="A10:A11"/>
    <mergeCell ref="F16:F17"/>
    <mergeCell ref="H16:H17"/>
    <mergeCell ref="F12:F13"/>
    <mergeCell ref="H12:H13"/>
    <mergeCell ref="F14:F15"/>
    <mergeCell ref="H14:H15"/>
    <mergeCell ref="G12:G13"/>
    <mergeCell ref="A14:A15"/>
    <mergeCell ref="B14:B15"/>
    <mergeCell ref="C14:C15"/>
    <mergeCell ref="D14:D15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A22:A23"/>
    <mergeCell ref="B22:B23"/>
    <mergeCell ref="C22:C23"/>
    <mergeCell ref="D22:D23"/>
    <mergeCell ref="G22:G23"/>
    <mergeCell ref="G24:G25"/>
    <mergeCell ref="A24:A25"/>
    <mergeCell ref="B24:B25"/>
    <mergeCell ref="F20:F21"/>
    <mergeCell ref="H20:H21"/>
    <mergeCell ref="F22:F23"/>
    <mergeCell ref="H22:H23"/>
    <mergeCell ref="F26:F27"/>
    <mergeCell ref="H26:H27"/>
    <mergeCell ref="F24:F25"/>
    <mergeCell ref="H24:H25"/>
    <mergeCell ref="G26:G27"/>
    <mergeCell ref="A26:A27"/>
    <mergeCell ref="B26:B27"/>
    <mergeCell ref="C26:C27"/>
    <mergeCell ref="D26:D27"/>
    <mergeCell ref="C24:C25"/>
    <mergeCell ref="D24:D25"/>
    <mergeCell ref="A28:A29"/>
    <mergeCell ref="B28:B29"/>
    <mergeCell ref="C28:C29"/>
    <mergeCell ref="D28:D29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F28:F29"/>
    <mergeCell ref="H28:H29"/>
    <mergeCell ref="F30:F31"/>
    <mergeCell ref="H30:H31"/>
    <mergeCell ref="G30:G31"/>
    <mergeCell ref="E28:E29"/>
    <mergeCell ref="E4:F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30:E31"/>
    <mergeCell ref="E32:E33"/>
    <mergeCell ref="E34:E35"/>
    <mergeCell ref="E42:E43"/>
    <mergeCell ref="E44:E45"/>
    <mergeCell ref="E46:E47"/>
    <mergeCell ref="E50:E51"/>
    <mergeCell ref="E52:E53"/>
    <mergeCell ref="E54:E55"/>
    <mergeCell ref="E56:E57"/>
    <mergeCell ref="E58:E59"/>
    <mergeCell ref="E60:E61"/>
    <mergeCell ref="E66:E67"/>
    <mergeCell ref="E68:E69"/>
    <mergeCell ref="E70:E71"/>
    <mergeCell ref="E72:E73"/>
    <mergeCell ref="E74:E75"/>
    <mergeCell ref="E76:E77"/>
    <mergeCell ref="E90:E91"/>
    <mergeCell ref="E92:E93"/>
    <mergeCell ref="E106:E107"/>
    <mergeCell ref="E108:E109"/>
    <mergeCell ref="E98:E99"/>
    <mergeCell ref="E100:E101"/>
    <mergeCell ref="E102:E103"/>
    <mergeCell ref="E104:E10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view="pageBreakPreview" zoomScaleSheetLayoutView="100" zoomScalePageLayoutView="0" workbookViewId="0" topLeftCell="A7">
      <selection activeCell="D12" sqref="D12:D13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10.421875" style="0" customWidth="1"/>
    <col min="5" max="19" width="4.7109375" style="0" customWidth="1"/>
  </cols>
  <sheetData>
    <row r="1" spans="1:19" ht="22.5" customHeight="1" thickBot="1">
      <c r="A1" s="222" t="s">
        <v>13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5"/>
    </row>
    <row r="2" spans="1:19" ht="35.25" customHeight="1" thickBot="1">
      <c r="A2" s="25"/>
      <c r="B2" s="26"/>
      <c r="C2" s="223" t="s">
        <v>14</v>
      </c>
      <c r="D2" s="223"/>
      <c r="E2" s="223"/>
      <c r="F2" s="223"/>
      <c r="G2" s="223"/>
      <c r="H2" s="223"/>
      <c r="I2" s="224" t="str">
        <f>HYPERLINK('[1]реквизиты'!$A$2)</f>
        <v>Всероссийские соревнования среди территориальных органов и образовательных учреждений ФСИН России по борьбе самбо</v>
      </c>
      <c r="J2" s="225"/>
      <c r="K2" s="225"/>
      <c r="L2" s="225"/>
      <c r="M2" s="225"/>
      <c r="N2" s="225"/>
      <c r="O2" s="225"/>
      <c r="P2" s="225"/>
      <c r="Q2" s="225"/>
      <c r="R2" s="226"/>
      <c r="S2" s="25"/>
    </row>
    <row r="3" spans="1:19" ht="11.25" customHeight="1" thickBot="1">
      <c r="A3" s="2"/>
      <c r="B3" s="2"/>
      <c r="C3" s="35"/>
      <c r="D3" s="28"/>
      <c r="E3" s="205" t="str">
        <f>HYPERLINK('[1]реквизиты'!$A$3)</f>
        <v>3 - 5 декабря 2012 г.Владимир</v>
      </c>
      <c r="F3" s="206"/>
      <c r="G3" s="206"/>
      <c r="H3" s="206"/>
      <c r="I3" s="206"/>
      <c r="J3" s="206"/>
      <c r="K3" s="206"/>
      <c r="L3" s="206"/>
      <c r="M3" s="206"/>
      <c r="N3" s="206"/>
      <c r="O3" s="29"/>
      <c r="P3" s="207" t="str">
        <f>HYPERLINK('пр.взв.'!G3)</f>
        <v>в.к.   Кг 74</v>
      </c>
      <c r="Q3" s="208"/>
      <c r="R3" s="209"/>
      <c r="S3" s="30"/>
    </row>
    <row r="4" spans="1:19" ht="12" customHeight="1" thickBot="1">
      <c r="A4" s="217">
        <v>2</v>
      </c>
      <c r="B4" s="218" t="str">
        <f>VLOOKUP(A4,'пр.взв.'!B6:C109,2,FALSE)</f>
        <v>Бугабаев Максим Абаевич</v>
      </c>
      <c r="C4" s="218" t="str">
        <f>VLOOKUP(A4,'пр.взв.'!B6:H109,3,FALSE)</f>
        <v>1987, 1</v>
      </c>
      <c r="D4" s="218" t="str">
        <f>VLOOKUP(A4,'пр.взв.'!B6:F109,4,FALSE)</f>
        <v>Курск, УФСИН</v>
      </c>
      <c r="E4" s="29"/>
      <c r="F4" s="29"/>
      <c r="G4" s="31"/>
      <c r="H4" s="32" t="s">
        <v>8</v>
      </c>
      <c r="I4" s="33"/>
      <c r="J4" s="34"/>
      <c r="K4" s="35"/>
      <c r="L4" s="35"/>
      <c r="M4" s="35"/>
      <c r="N4" s="35"/>
      <c r="O4" s="36"/>
      <c r="P4" s="210"/>
      <c r="Q4" s="211"/>
      <c r="R4" s="212"/>
      <c r="S4" s="25"/>
    </row>
    <row r="5" spans="1:19" ht="12" customHeight="1">
      <c r="A5" s="213"/>
      <c r="B5" s="219"/>
      <c r="C5" s="219"/>
      <c r="D5" s="219"/>
      <c r="E5" s="12">
        <v>34</v>
      </c>
      <c r="F5" s="37"/>
      <c r="G5" s="38"/>
      <c r="H5" s="39"/>
      <c r="I5" s="40"/>
      <c r="J5" s="41"/>
      <c r="K5" s="35"/>
      <c r="L5" s="35"/>
      <c r="M5" s="35"/>
      <c r="N5" s="35"/>
      <c r="O5" s="35"/>
      <c r="P5" s="192">
        <v>74</v>
      </c>
      <c r="Q5" s="193"/>
      <c r="R5" s="194"/>
      <c r="S5" s="70"/>
    </row>
    <row r="6" spans="1:19" ht="12" customHeight="1" thickBot="1">
      <c r="A6" s="213">
        <v>34</v>
      </c>
      <c r="B6" s="215" t="str">
        <f>VLOOKUP(A6,'пр.взв.'!B8:C135,2,FALSE)</f>
        <v>Бойков Владислав Игоревич</v>
      </c>
      <c r="C6" s="215">
        <f>VLOOKUP(A6,'пр.взв.'!B8:H135,3,FALSE)</f>
        <v>1982.1</v>
      </c>
      <c r="D6" s="215" t="str">
        <f>VLOOKUP(A6,'пр.взв.'!B8:F135,4,FALSE)</f>
        <v>Рес. Хакасия, УФСИН</v>
      </c>
      <c r="E6" s="96"/>
      <c r="F6" s="43"/>
      <c r="G6" s="37"/>
      <c r="H6" s="44"/>
      <c r="I6" s="45"/>
      <c r="J6" s="34"/>
      <c r="K6" s="35"/>
      <c r="L6" s="46"/>
      <c r="M6" s="46"/>
      <c r="N6" s="47"/>
      <c r="O6" s="47"/>
      <c r="P6" s="195"/>
      <c r="Q6" s="196" t="s">
        <v>11</v>
      </c>
      <c r="R6" s="197"/>
      <c r="S6" s="70"/>
    </row>
    <row r="7" spans="1:19" ht="12" customHeight="1" thickBot="1">
      <c r="A7" s="214"/>
      <c r="B7" s="216"/>
      <c r="C7" s="216"/>
      <c r="D7" s="216"/>
      <c r="E7" s="37"/>
      <c r="F7" s="23"/>
      <c r="G7" s="12">
        <v>18</v>
      </c>
      <c r="H7" s="48"/>
      <c r="I7" s="40"/>
      <c r="J7" s="49"/>
      <c r="K7" s="29"/>
      <c r="L7" s="50"/>
      <c r="M7" s="46">
        <v>42</v>
      </c>
      <c r="N7" s="47"/>
      <c r="O7" s="47"/>
      <c r="P7" s="47"/>
      <c r="S7" s="70"/>
    </row>
    <row r="8" spans="1:19" ht="12" customHeight="1" thickBot="1">
      <c r="A8" s="217">
        <v>18</v>
      </c>
      <c r="B8" s="218" t="str">
        <f>VLOOKUP(A8,'пр.взв.'!B10:C137,2,FALSE)</f>
        <v>Хусаинов Умар Абдулкасимович</v>
      </c>
      <c r="C8" s="218" t="str">
        <f>VLOOKUP(A8,'пр.взв.'!B10:H137,3,FALSE)</f>
        <v>1990,мс</v>
      </c>
      <c r="D8" s="218" t="str">
        <f>VLOOKUP(A8,'пр.взв.'!B10:F137,4,FALSE)</f>
        <v>Самарский юридический институт</v>
      </c>
      <c r="E8" s="29"/>
      <c r="F8" s="37"/>
      <c r="G8" s="96"/>
      <c r="H8" s="51"/>
      <c r="I8" s="52"/>
      <c r="J8" s="34"/>
      <c r="K8" s="35"/>
      <c r="L8" s="48"/>
      <c r="M8" s="53"/>
      <c r="N8" s="54">
        <v>26</v>
      </c>
      <c r="O8" s="54"/>
      <c r="P8" s="46"/>
      <c r="Q8" s="198"/>
      <c r="R8" s="198"/>
      <c r="S8" s="70"/>
    </row>
    <row r="9" spans="1:19" ht="12" customHeight="1">
      <c r="A9" s="213"/>
      <c r="B9" s="219"/>
      <c r="C9" s="219"/>
      <c r="D9" s="219"/>
      <c r="E9" s="12">
        <v>18</v>
      </c>
      <c r="F9" s="56"/>
      <c r="G9" s="37"/>
      <c r="H9" s="39"/>
      <c r="I9" s="57"/>
      <c r="J9" s="45"/>
      <c r="K9" s="35"/>
      <c r="L9" s="39"/>
      <c r="M9" s="58"/>
      <c r="N9" s="53"/>
      <c r="O9" s="55"/>
      <c r="P9" s="47"/>
      <c r="Q9" s="198"/>
      <c r="R9" s="198"/>
      <c r="S9" s="70"/>
    </row>
    <row r="10" spans="1:19" ht="12" customHeight="1" thickBot="1">
      <c r="A10" s="213">
        <v>50</v>
      </c>
      <c r="B10" s="215" t="str">
        <f>VLOOKUP(A10,'пр.взв.'!B12:C139,2,FALSE)</f>
        <v>Семёнов Юрий Николаевич </v>
      </c>
      <c r="C10" s="215" t="str">
        <f>VLOOKUP(A10,'пр.взв.'!B12:H139,3,FALSE)</f>
        <v>1983, КМС</v>
      </c>
      <c r="D10" s="215" t="str">
        <f>VLOOKUP(A10,'пр.взв.'!B12:F139,4,FALSE)</f>
        <v>Респ. Чувашия УФСИН</v>
      </c>
      <c r="E10" s="96"/>
      <c r="F10" s="37"/>
      <c r="G10" s="37"/>
      <c r="H10" s="44"/>
      <c r="I10" s="57"/>
      <c r="J10" s="45"/>
      <c r="K10" s="35"/>
      <c r="L10" s="39"/>
      <c r="M10" s="60">
        <v>26</v>
      </c>
      <c r="N10" s="58"/>
      <c r="O10" s="46">
        <v>18</v>
      </c>
      <c r="P10" s="47"/>
      <c r="Q10" s="47"/>
      <c r="R10" s="59"/>
      <c r="S10" s="70"/>
    </row>
    <row r="11" spans="1:19" ht="12" customHeight="1" thickBot="1">
      <c r="A11" s="214"/>
      <c r="B11" s="216"/>
      <c r="C11" s="216"/>
      <c r="D11" s="216"/>
      <c r="E11" s="37"/>
      <c r="F11" s="37"/>
      <c r="G11" s="23"/>
      <c r="H11" s="45"/>
      <c r="I11" s="61"/>
      <c r="J11" s="34"/>
      <c r="K11" s="35"/>
      <c r="L11" s="39"/>
      <c r="M11" s="47"/>
      <c r="N11" s="62">
        <v>18</v>
      </c>
      <c r="O11" s="63"/>
      <c r="P11" s="47"/>
      <c r="Q11" s="47"/>
      <c r="R11" s="35"/>
      <c r="S11" s="70"/>
    </row>
    <row r="12" spans="1:19" ht="12" customHeight="1" thickBot="1">
      <c r="A12" s="217">
        <v>10</v>
      </c>
      <c r="B12" s="218" t="str">
        <f>VLOOKUP(A12,'пр.взв.'!B14:C141,2,FALSE)</f>
        <v>Джафаров Максим Махирович</v>
      </c>
      <c r="C12" s="218" t="str">
        <f>VLOOKUP(A12,'пр.взв.'!B14:H141,3,FALSE)</f>
        <v>1992,кмс</v>
      </c>
      <c r="D12" s="218" t="str">
        <f>VLOOKUP(A12,'пр.взв.'!B14:F141,4,FALSE)</f>
        <v>Владимир,УФСИН</v>
      </c>
      <c r="E12" s="29"/>
      <c r="F12" s="29"/>
      <c r="G12" s="37"/>
      <c r="H12" s="40"/>
      <c r="I12" s="12">
        <v>10</v>
      </c>
      <c r="J12" s="64"/>
      <c r="K12" s="34"/>
      <c r="L12" s="39"/>
      <c r="M12" s="47"/>
      <c r="N12" s="47"/>
      <c r="O12" s="65"/>
      <c r="P12" s="47">
        <v>18</v>
      </c>
      <c r="Q12" s="47"/>
      <c r="R12" s="34"/>
      <c r="S12" s="70"/>
    </row>
    <row r="13" spans="1:19" ht="12" customHeight="1" thickBot="1">
      <c r="A13" s="213"/>
      <c r="B13" s="219"/>
      <c r="C13" s="219"/>
      <c r="D13" s="219"/>
      <c r="E13" s="12">
        <v>10</v>
      </c>
      <c r="F13" s="37"/>
      <c r="G13" s="37"/>
      <c r="H13" s="58"/>
      <c r="I13" s="96"/>
      <c r="J13" s="34"/>
      <c r="K13" s="14"/>
      <c r="L13" s="48"/>
      <c r="M13" s="47"/>
      <c r="N13" s="45"/>
      <c r="O13" s="66">
        <v>38</v>
      </c>
      <c r="P13" s="67"/>
      <c r="Q13" s="68"/>
      <c r="R13" s="59"/>
      <c r="S13" s="70"/>
    </row>
    <row r="14" spans="1:19" ht="12" customHeight="1" thickBot="1">
      <c r="A14" s="213">
        <v>42</v>
      </c>
      <c r="B14" s="215" t="str">
        <f>VLOOKUP(A14,'пр.взв.'!B16:C143,2,FALSE)</f>
        <v>Штанько Александр Иванович</v>
      </c>
      <c r="C14" s="215" t="str">
        <f>VLOOKUP(A14,'пр.взв.'!B16:H143,3,FALSE)</f>
        <v>1983,1</v>
      </c>
      <c r="D14" s="215" t="str">
        <f>VLOOKUP(A14,'пр.взв.'!B16:F143,4,FALSE)</f>
        <v>Воронеж, УФСИН</v>
      </c>
      <c r="E14" s="96"/>
      <c r="F14" s="43"/>
      <c r="G14" s="37"/>
      <c r="H14" s="69"/>
      <c r="I14" s="49"/>
      <c r="J14" s="49"/>
      <c r="K14" s="15"/>
      <c r="L14" s="50"/>
      <c r="M14" s="46">
        <v>8</v>
      </c>
      <c r="N14" s="47"/>
      <c r="O14" s="47"/>
      <c r="P14" s="39"/>
      <c r="Q14" s="68"/>
      <c r="R14" s="59"/>
      <c r="S14" s="70"/>
    </row>
    <row r="15" spans="1:19" ht="12" customHeight="1" thickBot="1">
      <c r="A15" s="214"/>
      <c r="B15" s="216"/>
      <c r="C15" s="216"/>
      <c r="D15" s="216"/>
      <c r="E15" s="37"/>
      <c r="F15" s="23"/>
      <c r="G15" s="12">
        <v>10</v>
      </c>
      <c r="H15" s="62"/>
      <c r="I15" s="34"/>
      <c r="J15" s="34"/>
      <c r="K15" s="14"/>
      <c r="L15" s="48"/>
      <c r="M15" s="53"/>
      <c r="N15" s="46">
        <v>8</v>
      </c>
      <c r="O15" s="55"/>
      <c r="P15" s="59"/>
      <c r="Q15" s="57">
        <v>18</v>
      </c>
      <c r="R15" s="59"/>
      <c r="S15" s="70"/>
    </row>
    <row r="16" spans="1:19" ht="12" customHeight="1" thickBot="1">
      <c r="A16" s="217">
        <v>26</v>
      </c>
      <c r="B16" s="218" t="str">
        <f>VLOOKUP(A16,'пр.взв.'!B18:C145,2,FALSE)</f>
        <v>Зульфугарлы Рашад Матлаб-оглы</v>
      </c>
      <c r="C16" s="218">
        <f>VLOOKUP(A16,'пр.взв.'!B18:H145,3,FALSE)</f>
        <v>1992.1</v>
      </c>
      <c r="D16" s="218" t="s">
        <v>182</v>
      </c>
      <c r="E16" s="29"/>
      <c r="F16" s="37"/>
      <c r="G16" s="96"/>
      <c r="H16" s="44"/>
      <c r="I16" s="49"/>
      <c r="J16" s="49"/>
      <c r="K16" s="15"/>
      <c r="L16" s="50"/>
      <c r="M16" s="58"/>
      <c r="N16" s="53"/>
      <c r="O16" s="55"/>
      <c r="P16" s="39"/>
      <c r="Q16" s="71"/>
      <c r="R16" s="35"/>
      <c r="S16" s="70"/>
    </row>
    <row r="17" spans="1:19" ht="12" customHeight="1">
      <c r="A17" s="213"/>
      <c r="B17" s="219"/>
      <c r="C17" s="219"/>
      <c r="D17" s="219"/>
      <c r="E17" s="12">
        <v>26</v>
      </c>
      <c r="F17" s="56"/>
      <c r="G17" s="37"/>
      <c r="H17" s="39"/>
      <c r="I17" s="34"/>
      <c r="J17" s="34"/>
      <c r="K17" s="14"/>
      <c r="L17" s="39"/>
      <c r="M17" s="60">
        <v>24</v>
      </c>
      <c r="N17" s="58"/>
      <c r="O17" s="46">
        <v>8</v>
      </c>
      <c r="P17" s="39"/>
      <c r="Q17" s="72"/>
      <c r="R17" s="35"/>
      <c r="S17" s="70"/>
    </row>
    <row r="18" spans="1:19" ht="12" customHeight="1" thickBot="1">
      <c r="A18" s="213">
        <v>58</v>
      </c>
      <c r="B18" s="220" t="e">
        <f>VLOOKUP(A18,'пр.взв.'!B20:C147,2,FALSE)</f>
        <v>#N/A</v>
      </c>
      <c r="C18" s="220" t="e">
        <f>VLOOKUP(A18,'пр.взв.'!B20:H147,3,FALSE)</f>
        <v>#N/A</v>
      </c>
      <c r="D18" s="220" t="e">
        <f>VLOOKUP(A18,'пр.взв.'!B20:F147,4,FALSE)</f>
        <v>#N/A</v>
      </c>
      <c r="E18" s="96"/>
      <c r="F18" s="37"/>
      <c r="G18" s="37"/>
      <c r="H18" s="44"/>
      <c r="I18" s="49"/>
      <c r="J18" s="49"/>
      <c r="K18" s="15"/>
      <c r="L18" s="50"/>
      <c r="M18" s="54"/>
      <c r="N18" s="62">
        <v>48</v>
      </c>
      <c r="O18" s="63"/>
      <c r="P18" s="39"/>
      <c r="Q18" s="72"/>
      <c r="R18" s="35"/>
      <c r="S18" s="70"/>
    </row>
    <row r="19" spans="1:19" ht="12" customHeight="1" thickBot="1">
      <c r="A19" s="214"/>
      <c r="B19" s="221"/>
      <c r="C19" s="221"/>
      <c r="D19" s="221"/>
      <c r="E19" s="37"/>
      <c r="F19" s="37"/>
      <c r="G19" s="37"/>
      <c r="H19" s="39"/>
      <c r="I19" s="34"/>
      <c r="J19" s="34"/>
      <c r="K19" s="12">
        <v>10</v>
      </c>
      <c r="L19" s="73"/>
      <c r="M19" s="47"/>
      <c r="N19" s="47"/>
      <c r="O19" s="65"/>
      <c r="P19" s="74">
        <v>8</v>
      </c>
      <c r="Q19" s="72"/>
      <c r="R19" s="12">
        <v>39</v>
      </c>
      <c r="S19" s="70"/>
    </row>
    <row r="20" spans="1:19" ht="12" customHeight="1" thickBot="1">
      <c r="A20" s="217">
        <v>6</v>
      </c>
      <c r="B20" s="218" t="str">
        <f>VLOOKUP(A20,'пр.взв.'!B6:C109,2,FALSE)</f>
        <v>Фоминов Александр Иванович</v>
      </c>
      <c r="C20" s="218">
        <f>VLOOKUP(A20,'пр.взв.'!B6:H109,3,FALSE)</f>
        <v>1986.1</v>
      </c>
      <c r="D20" s="218" t="str">
        <f>VLOOKUP(A20,'пр.взв.'!B6:H109,4,FALSE)</f>
        <v>Липецк, УФСИН</v>
      </c>
      <c r="E20" s="29"/>
      <c r="F20" s="29"/>
      <c r="G20" s="31"/>
      <c r="H20" s="31"/>
      <c r="I20" s="46"/>
      <c r="J20" s="55"/>
      <c r="K20" s="96"/>
      <c r="L20" s="58"/>
      <c r="M20" s="48"/>
      <c r="N20" s="45"/>
      <c r="O20" s="66">
        <v>12</v>
      </c>
      <c r="P20" s="59"/>
      <c r="Q20" s="65"/>
      <c r="R20" s="96"/>
      <c r="S20" s="23"/>
    </row>
    <row r="21" spans="1:19" ht="12" customHeight="1">
      <c r="A21" s="213"/>
      <c r="B21" s="219"/>
      <c r="C21" s="219"/>
      <c r="D21" s="219"/>
      <c r="E21" s="12">
        <v>38</v>
      </c>
      <c r="F21" s="37"/>
      <c r="G21" s="38"/>
      <c r="H21" s="39"/>
      <c r="I21" s="40"/>
      <c r="J21" s="48"/>
      <c r="K21" s="75"/>
      <c r="L21" s="76"/>
      <c r="M21" s="35"/>
      <c r="N21" s="35"/>
      <c r="O21" s="35"/>
      <c r="P21" s="40"/>
      <c r="Q21" s="77"/>
      <c r="R21" s="29"/>
      <c r="S21" s="37"/>
    </row>
    <row r="22" spans="1:19" ht="12" customHeight="1" thickBot="1">
      <c r="A22" s="213">
        <v>38</v>
      </c>
      <c r="B22" s="215" t="str">
        <f>VLOOKUP(A22,'пр.взв.'!B24:C151,2,FALSE)</f>
        <v>Боярченков Дмитрий Александрович</v>
      </c>
      <c r="C22" s="215" t="str">
        <f>VLOOKUP(A22,'пр.взв.'!B24:H151,3,FALSE)</f>
        <v>1981, МС</v>
      </c>
      <c r="D22" s="215" t="str">
        <f>VLOOKUP(A22,'пр.взв.'!B24:F151,4,FALSE)</f>
        <v>Респ. Мордовия УФСИН</v>
      </c>
      <c r="E22" s="96"/>
      <c r="F22" s="43"/>
      <c r="G22" s="37"/>
      <c r="H22" s="44"/>
      <c r="I22" s="45"/>
      <c r="J22" s="40"/>
      <c r="K22" s="15"/>
      <c r="L22" s="77"/>
      <c r="M22" s="29"/>
      <c r="N22" s="29"/>
      <c r="O22" s="29"/>
      <c r="P22" s="59"/>
      <c r="Q22" s="76"/>
      <c r="R22" s="35"/>
      <c r="S22" s="70"/>
    </row>
    <row r="23" spans="1:19" ht="12" customHeight="1" thickBot="1">
      <c r="A23" s="214"/>
      <c r="B23" s="216"/>
      <c r="C23" s="216"/>
      <c r="D23" s="216"/>
      <c r="E23" s="37"/>
      <c r="F23" s="23"/>
      <c r="G23" s="12">
        <v>38</v>
      </c>
      <c r="H23" s="48"/>
      <c r="I23" s="40"/>
      <c r="J23" s="45"/>
      <c r="K23" s="14"/>
      <c r="L23" s="34"/>
      <c r="M23" s="14"/>
      <c r="N23" s="35"/>
      <c r="O23" s="35"/>
      <c r="P23" s="35"/>
      <c r="Q23" s="78">
        <v>39</v>
      </c>
      <c r="R23" s="35"/>
      <c r="S23" s="70"/>
    </row>
    <row r="24" spans="1:19" ht="12" customHeight="1" thickBot="1">
      <c r="A24" s="217">
        <v>22</v>
      </c>
      <c r="B24" s="218" t="str">
        <f>VLOOKUP(A24,'пр.взв.'!B26:C153,2,FALSE)</f>
        <v>Бобков Сергей Викторович</v>
      </c>
      <c r="C24" s="218" t="str">
        <f>VLOOKUP(A24,'пр.взв.'!B26:H153,3,FALSE)</f>
        <v>1991,кмс</v>
      </c>
      <c r="D24" s="218" t="str">
        <f>VLOOKUP(A24,'пр.взв.'!B26:F153,4,FALSE)</f>
        <v>Брянск, УФСИН</v>
      </c>
      <c r="E24" s="29"/>
      <c r="F24" s="37"/>
      <c r="G24" s="96"/>
      <c r="H24" s="79"/>
      <c r="I24" s="48"/>
      <c r="J24" s="45"/>
      <c r="K24" s="75"/>
      <c r="L24" s="34"/>
      <c r="M24" s="14"/>
      <c r="N24" s="34"/>
      <c r="O24" s="40"/>
      <c r="P24" s="45"/>
      <c r="Q24" s="48"/>
      <c r="R24" s="59"/>
      <c r="S24" s="70"/>
    </row>
    <row r="25" spans="1:19" ht="12" customHeight="1" thickBot="1">
      <c r="A25" s="213"/>
      <c r="B25" s="219"/>
      <c r="C25" s="219"/>
      <c r="D25" s="219"/>
      <c r="E25" s="12">
        <v>22</v>
      </c>
      <c r="F25" s="56"/>
      <c r="G25" s="37"/>
      <c r="H25" s="65"/>
      <c r="I25" s="45"/>
      <c r="J25" s="48"/>
      <c r="K25" s="14"/>
      <c r="L25" s="34"/>
      <c r="M25" s="14"/>
      <c r="N25" s="34"/>
      <c r="O25" s="34"/>
      <c r="P25" s="41"/>
      <c r="Q25" s="34"/>
      <c r="R25" s="34"/>
      <c r="S25" s="70"/>
    </row>
    <row r="26" spans="1:19" ht="12" customHeight="1" thickBot="1">
      <c r="A26" s="213">
        <v>54</v>
      </c>
      <c r="B26" s="220" t="e">
        <f>VLOOKUP(A26,'пр.взв.'!B28:C155,2,FALSE)</f>
        <v>#N/A</v>
      </c>
      <c r="C26" s="220" t="e">
        <f>VLOOKUP(A26,'пр.взв.'!B28:H155,3,FALSE)</f>
        <v>#N/A</v>
      </c>
      <c r="D26" s="220" t="e">
        <f>VLOOKUP(A26,'пр.взв.'!B28:F155,4,FALSE)</f>
        <v>#N/A</v>
      </c>
      <c r="E26" s="96"/>
      <c r="F26" s="37"/>
      <c r="G26" s="37"/>
      <c r="H26" s="69"/>
      <c r="I26" s="45"/>
      <c r="J26" s="40"/>
      <c r="K26" s="15"/>
      <c r="L26" s="49"/>
      <c r="M26" s="15"/>
      <c r="N26" s="186"/>
      <c r="O26" s="187"/>
      <c r="P26" s="187"/>
      <c r="Q26" s="187"/>
      <c r="R26" s="188"/>
      <c r="S26" s="70"/>
    </row>
    <row r="27" spans="1:19" ht="12" customHeight="1" thickBot="1">
      <c r="A27" s="214"/>
      <c r="B27" s="221"/>
      <c r="C27" s="221"/>
      <c r="D27" s="221"/>
      <c r="E27" s="37"/>
      <c r="F27" s="37"/>
      <c r="G27" s="23"/>
      <c r="H27" s="45"/>
      <c r="I27" s="12">
        <v>38</v>
      </c>
      <c r="J27" s="80"/>
      <c r="K27" s="14"/>
      <c r="L27" s="34"/>
      <c r="M27" s="14"/>
      <c r="N27" s="189"/>
      <c r="O27" s="190"/>
      <c r="P27" s="190"/>
      <c r="Q27" s="190"/>
      <c r="R27" s="191"/>
      <c r="S27" s="70"/>
    </row>
    <row r="28" spans="1:19" ht="12" customHeight="1" thickBot="1">
      <c r="A28" s="217">
        <v>14</v>
      </c>
      <c r="B28" s="218" t="str">
        <f>VLOOKUP(A28,'пр.взв.'!B30:C157,2,FALSE)</f>
        <v>Хренников Илья Юрьевич</v>
      </c>
      <c r="C28" s="218" t="str">
        <f>VLOOKUP(A28,'пр.взв.'!B30:H157,3,FALSE)</f>
        <v>1985, КМС</v>
      </c>
      <c r="D28" s="218" t="str">
        <f>VLOOKUP(A28,'пр.взв.'!B30:F157,4,FALSE)</f>
        <v>Респ. Башкортостан ГУФСИН</v>
      </c>
      <c r="E28" s="29"/>
      <c r="F28" s="29"/>
      <c r="G28" s="37"/>
      <c r="H28" s="40"/>
      <c r="I28" s="42"/>
      <c r="J28" s="45"/>
      <c r="K28" s="34"/>
      <c r="L28" s="34"/>
      <c r="M28" s="14"/>
      <c r="N28" s="45"/>
      <c r="O28" s="34"/>
      <c r="P28" s="48"/>
      <c r="Q28" s="45"/>
      <c r="R28" s="59"/>
      <c r="S28" s="70"/>
    </row>
    <row r="29" spans="1:19" ht="12" customHeight="1">
      <c r="A29" s="213"/>
      <c r="B29" s="219"/>
      <c r="C29" s="219"/>
      <c r="D29" s="219"/>
      <c r="E29" s="12">
        <v>14</v>
      </c>
      <c r="F29" s="37"/>
      <c r="G29" s="37"/>
      <c r="H29" s="58"/>
      <c r="I29" s="34"/>
      <c r="J29" s="35"/>
      <c r="K29" s="35"/>
      <c r="L29" s="34"/>
      <c r="M29" s="14"/>
      <c r="N29" s="34"/>
      <c r="O29" s="25"/>
      <c r="P29" s="40"/>
      <c r="Q29" s="45"/>
      <c r="R29" s="59"/>
      <c r="S29" s="70"/>
    </row>
    <row r="30" spans="1:19" ht="12" customHeight="1" thickBot="1">
      <c r="A30" s="213">
        <v>46</v>
      </c>
      <c r="B30" s="215" t="str">
        <f>VLOOKUP(A30,'пр.взв.'!B32:C159,2,FALSE)</f>
        <v>Думчев Сергей Сергеевич</v>
      </c>
      <c r="C30" s="215" t="str">
        <f>VLOOKUP(A30,'пр.взв.'!B32:H159,3,FALSE)</f>
        <v>1986,1</v>
      </c>
      <c r="D30" s="215" t="str">
        <f>VLOOKUP(A30,'пр.взв.'!B32:F159,4,FALSE)</f>
        <v>Архангельск, УФСИН</v>
      </c>
      <c r="E30" s="42"/>
      <c r="F30" s="43"/>
      <c r="G30" s="37"/>
      <c r="H30" s="69"/>
      <c r="I30" s="49"/>
      <c r="J30" s="29"/>
      <c r="K30" s="29"/>
      <c r="L30" s="49"/>
      <c r="M30" s="15"/>
      <c r="N30" s="34"/>
      <c r="O30" s="34"/>
      <c r="P30" s="41"/>
      <c r="Q30" s="35"/>
      <c r="R30" s="35"/>
      <c r="S30" s="70"/>
    </row>
    <row r="31" spans="1:19" ht="12" customHeight="1" thickBot="1">
      <c r="A31" s="214"/>
      <c r="B31" s="216"/>
      <c r="C31" s="216"/>
      <c r="D31" s="216"/>
      <c r="E31" s="37"/>
      <c r="F31" s="23"/>
      <c r="G31" s="12">
        <v>14</v>
      </c>
      <c r="H31" s="62"/>
      <c r="I31" s="34"/>
      <c r="J31" s="35"/>
      <c r="K31" s="35"/>
      <c r="L31" s="34"/>
      <c r="M31" s="22"/>
      <c r="N31" s="34"/>
      <c r="O31" s="34"/>
      <c r="P31" s="35"/>
      <c r="Q31" s="35"/>
      <c r="R31" s="35"/>
      <c r="S31" s="70"/>
    </row>
    <row r="32" spans="1:19" ht="12" customHeight="1" thickBot="1">
      <c r="A32" s="217">
        <v>30</v>
      </c>
      <c r="B32" s="218" t="str">
        <f>VLOOKUP(A32,'пр.взв.'!B34:C161,2,FALSE)</f>
        <v>Велимурадов Ратмир Сергеевич</v>
      </c>
      <c r="C32" s="218">
        <f>VLOOKUP(A32,'пр.взв.'!B34:H161,3,FALSE)</f>
        <v>1986.1</v>
      </c>
      <c r="D32" s="218" t="str">
        <f>VLOOKUP(A32,'пр.взв.'!B34:F161,4,FALSE)</f>
        <v>Тула, УФСИН</v>
      </c>
      <c r="E32" s="29"/>
      <c r="F32" s="37"/>
      <c r="G32" s="42"/>
      <c r="H32" s="44"/>
      <c r="I32" s="49"/>
      <c r="J32" s="29"/>
      <c r="K32" s="29"/>
      <c r="L32" s="49"/>
      <c r="M32" s="15"/>
      <c r="N32" s="199"/>
      <c r="O32" s="200"/>
      <c r="P32" s="200"/>
      <c r="Q32" s="200"/>
      <c r="R32" s="201"/>
      <c r="S32" s="25"/>
    </row>
    <row r="33" spans="1:19" ht="12" customHeight="1" thickBot="1">
      <c r="A33" s="213"/>
      <c r="B33" s="219"/>
      <c r="C33" s="219"/>
      <c r="D33" s="219"/>
      <c r="E33" s="12">
        <v>30</v>
      </c>
      <c r="F33" s="56"/>
      <c r="G33" s="37"/>
      <c r="H33" s="39"/>
      <c r="I33" s="34"/>
      <c r="J33" s="35"/>
      <c r="K33" s="35"/>
      <c r="L33" s="34"/>
      <c r="M33" s="14"/>
      <c r="N33" s="202"/>
      <c r="O33" s="203"/>
      <c r="P33" s="203"/>
      <c r="Q33" s="203"/>
      <c r="R33" s="204"/>
      <c r="S33" s="25"/>
    </row>
    <row r="34" spans="1:19" ht="12" customHeight="1" thickBot="1">
      <c r="A34" s="213">
        <v>62</v>
      </c>
      <c r="B34" s="220" t="e">
        <f>VLOOKUP(A34,'пр.взв.'!B36:C163,2,FALSE)</f>
        <v>#N/A</v>
      </c>
      <c r="C34" s="220" t="e">
        <f>VLOOKUP(A34,'пр.взв.'!B36:H163,3,FALSE)</f>
        <v>#N/A</v>
      </c>
      <c r="D34" s="220" t="e">
        <f>VLOOKUP(A34,'пр.взв.'!B36:F163,4,FALSE)</f>
        <v>#N/A</v>
      </c>
      <c r="E34" s="42"/>
      <c r="F34" s="37"/>
      <c r="G34" s="37"/>
      <c r="H34" s="44"/>
      <c r="I34" s="49"/>
      <c r="J34" s="29"/>
      <c r="K34" s="29"/>
      <c r="L34" s="49"/>
      <c r="M34" s="15"/>
      <c r="N34" s="49"/>
      <c r="O34" s="49"/>
      <c r="P34" s="29"/>
      <c r="Q34" s="29"/>
      <c r="R34" s="29"/>
      <c r="S34" s="25"/>
    </row>
    <row r="35" spans="1:19" ht="12" customHeight="1" thickBot="1">
      <c r="A35" s="214"/>
      <c r="B35" s="221"/>
      <c r="C35" s="221"/>
      <c r="D35" s="221"/>
      <c r="E35" s="37"/>
      <c r="F35" s="37"/>
      <c r="G35" s="37"/>
      <c r="H35" s="39"/>
      <c r="I35" s="34"/>
      <c r="J35" s="35"/>
      <c r="K35" s="35"/>
      <c r="L35" s="34"/>
      <c r="M35" s="13">
        <v>40</v>
      </c>
      <c r="N35" s="34"/>
      <c r="O35" s="34"/>
      <c r="P35" s="35"/>
      <c r="Q35" s="35"/>
      <c r="R35" s="35"/>
      <c r="S35" s="25"/>
    </row>
    <row r="36" spans="1:19" ht="5.25" customHeight="1" thickBot="1">
      <c r="A36" s="81"/>
      <c r="B36" s="82"/>
      <c r="C36" s="82"/>
      <c r="D36" s="29"/>
      <c r="E36" s="37"/>
      <c r="F36" s="37"/>
      <c r="G36" s="37"/>
      <c r="H36" s="34"/>
      <c r="I36" s="45"/>
      <c r="J36" s="35"/>
      <c r="K36" s="35"/>
      <c r="L36" s="34"/>
      <c r="M36" s="83"/>
      <c r="N36" s="34"/>
      <c r="O36" s="34"/>
      <c r="P36" s="35"/>
      <c r="Q36" s="35"/>
      <c r="R36" s="35"/>
      <c r="S36" s="25"/>
    </row>
    <row r="37" spans="1:19" ht="12" customHeight="1" thickBot="1">
      <c r="A37" s="217">
        <v>4</v>
      </c>
      <c r="B37" s="218" t="str">
        <f>VLOOKUP(A37,'пр.взв.'!B6:H109,2,FALSE)</f>
        <v>Власов Артем Сергеевич</v>
      </c>
      <c r="C37" s="218" t="str">
        <f>VLOOKUP(A37,'пр.взв.'!B6:H109,3,FALSE)</f>
        <v>1991,кмс</v>
      </c>
      <c r="D37" s="218" t="str">
        <f>VLOOKUP(A37,'пр.взв.'!B6:H109,4,FALSE)</f>
        <v>Кузбасский институт ФСИН</v>
      </c>
      <c r="E37" s="29"/>
      <c r="F37" s="29"/>
      <c r="G37" s="31"/>
      <c r="H37" s="35"/>
      <c r="I37" s="33"/>
      <c r="J37" s="34"/>
      <c r="K37" s="35"/>
      <c r="L37" s="34"/>
      <c r="M37" s="97"/>
      <c r="N37" s="34"/>
      <c r="O37" s="34"/>
      <c r="P37" s="35"/>
      <c r="Q37" s="35"/>
      <c r="R37" s="35"/>
      <c r="S37" s="25"/>
    </row>
    <row r="38" spans="1:19" ht="12" customHeight="1">
      <c r="A38" s="213"/>
      <c r="B38" s="219"/>
      <c r="C38" s="219"/>
      <c r="D38" s="219"/>
      <c r="E38" s="12">
        <v>36</v>
      </c>
      <c r="F38" s="37"/>
      <c r="G38" s="38"/>
      <c r="H38" s="39"/>
      <c r="I38" s="40"/>
      <c r="J38" s="41"/>
      <c r="K38" s="35"/>
      <c r="L38" s="34"/>
      <c r="M38" s="14"/>
      <c r="N38" s="25"/>
      <c r="O38" s="25"/>
      <c r="P38" s="25"/>
      <c r="Q38" s="25"/>
      <c r="R38" s="25"/>
      <c r="S38" s="25"/>
    </row>
    <row r="39" spans="1:19" ht="12" customHeight="1" thickBot="1">
      <c r="A39" s="213">
        <v>36</v>
      </c>
      <c r="B39" s="215" t="str">
        <f>VLOOKUP(A39,'пр.взв.'!B8:H135,2,FALSE)</f>
        <v>Зяблицкий Виктор Александрович</v>
      </c>
      <c r="C39" s="215" t="str">
        <f>VLOOKUP(A39,'пр.взв.'!B8:H135,3,FALSE)</f>
        <v>1981, КМС</v>
      </c>
      <c r="D39" s="215" t="str">
        <f>VLOOKUP(A39,'пр.взв.'!B8:H135,4,FALSE)</f>
        <v>Респ. Алтай УФСИН</v>
      </c>
      <c r="E39" s="96"/>
      <c r="F39" s="43"/>
      <c r="G39" s="37"/>
      <c r="H39" s="44"/>
      <c r="I39" s="45"/>
      <c r="J39" s="34"/>
      <c r="K39" s="35"/>
      <c r="L39" s="34"/>
      <c r="M39" s="22"/>
      <c r="N39" s="34"/>
      <c r="O39" s="34"/>
      <c r="P39" s="35"/>
      <c r="Q39" s="35"/>
      <c r="R39" s="35"/>
      <c r="S39" s="25"/>
    </row>
    <row r="40" spans="1:19" ht="12" customHeight="1" thickBot="1">
      <c r="A40" s="214"/>
      <c r="B40" s="216"/>
      <c r="C40" s="216"/>
      <c r="D40" s="216"/>
      <c r="E40" s="37"/>
      <c r="F40" s="23"/>
      <c r="G40" s="12">
        <v>52</v>
      </c>
      <c r="H40" s="48"/>
      <c r="I40" s="40"/>
      <c r="J40" s="49"/>
      <c r="K40" s="29"/>
      <c r="L40" s="49"/>
      <c r="M40" s="15"/>
      <c r="N40" s="180"/>
      <c r="O40" s="181"/>
      <c r="P40" s="181"/>
      <c r="Q40" s="181"/>
      <c r="R40" s="182"/>
      <c r="S40" s="25"/>
    </row>
    <row r="41" spans="1:19" ht="12" customHeight="1" thickBot="1">
      <c r="A41" s="217">
        <v>20</v>
      </c>
      <c r="B41" s="218" t="str">
        <f>VLOOKUP(A41,'пр.взв.'!B10:H137,2,FALSE)</f>
        <v>Бурмистров Владислав Ильич</v>
      </c>
      <c r="C41" s="218">
        <f>VLOOKUP(A41,'пр.взв.'!B10:H137,3,FALSE)</f>
        <v>1988.1</v>
      </c>
      <c r="D41" s="218" t="str">
        <f>VLOOKUP(A41,'пр.взв.'!B10:H137,4,FALSE)</f>
        <v>Рес. Якутия, УФСИН</v>
      </c>
      <c r="E41" s="29"/>
      <c r="F41" s="37"/>
      <c r="G41" s="96"/>
      <c r="H41" s="51"/>
      <c r="I41" s="52"/>
      <c r="J41" s="34"/>
      <c r="K41" s="35"/>
      <c r="L41" s="34"/>
      <c r="M41" s="14"/>
      <c r="N41" s="183"/>
      <c r="O41" s="184"/>
      <c r="P41" s="184"/>
      <c r="Q41" s="184"/>
      <c r="R41" s="185"/>
      <c r="S41" s="25"/>
    </row>
    <row r="42" spans="1:19" ht="12" customHeight="1">
      <c r="A42" s="213"/>
      <c r="B42" s="219"/>
      <c r="C42" s="219"/>
      <c r="D42" s="219"/>
      <c r="E42" s="12">
        <v>52</v>
      </c>
      <c r="F42" s="56"/>
      <c r="G42" s="37"/>
      <c r="H42" s="39"/>
      <c r="I42" s="57"/>
      <c r="J42" s="45"/>
      <c r="K42" s="35"/>
      <c r="L42" s="34"/>
      <c r="M42" s="14"/>
      <c r="N42" s="45"/>
      <c r="O42" s="34"/>
      <c r="P42" s="48"/>
      <c r="Q42" s="45"/>
      <c r="R42" s="59"/>
      <c r="S42" s="25"/>
    </row>
    <row r="43" spans="1:19" ht="12" customHeight="1" thickBot="1">
      <c r="A43" s="213">
        <v>52</v>
      </c>
      <c r="B43" s="215" t="str">
        <f>VLOOKUP(A43,'пр.взв.'!B12:H139,2,FALSE)</f>
        <v>Мишин Александр Сергеевич</v>
      </c>
      <c r="C43" s="215" t="str">
        <f>VLOOKUP(A43,'пр.взв.'!B12:H139,3,FALSE)</f>
        <v>кмс</v>
      </c>
      <c r="D43" s="215" t="str">
        <f>VLOOKUP(A43,'пр.взв.'!B12:H139,4,FALSE)</f>
        <v>Иваново, УФСИН</v>
      </c>
      <c r="E43" s="96"/>
      <c r="F43" s="37"/>
      <c r="G43" s="37"/>
      <c r="H43" s="44"/>
      <c r="I43" s="57"/>
      <c r="J43" s="45"/>
      <c r="K43" s="35"/>
      <c r="L43" s="34"/>
      <c r="M43" s="14"/>
      <c r="N43" s="34"/>
      <c r="O43" s="41"/>
      <c r="P43" s="40"/>
      <c r="Q43" s="45"/>
      <c r="R43" s="59"/>
      <c r="S43" s="25"/>
    </row>
    <row r="44" spans="1:19" ht="12" customHeight="1" thickBot="1">
      <c r="A44" s="214"/>
      <c r="B44" s="216"/>
      <c r="C44" s="216"/>
      <c r="D44" s="216"/>
      <c r="E44" s="37"/>
      <c r="F44" s="37"/>
      <c r="G44" s="23"/>
      <c r="H44" s="45"/>
      <c r="I44" s="61"/>
      <c r="J44" s="34"/>
      <c r="K44" s="35"/>
      <c r="L44" s="34"/>
      <c r="M44" s="14"/>
      <c r="N44" s="34"/>
      <c r="O44" s="34"/>
      <c r="P44" s="35"/>
      <c r="Q44" s="35"/>
      <c r="R44" s="35"/>
      <c r="S44" s="25"/>
    </row>
    <row r="45" spans="1:19" ht="12" customHeight="1" thickBot="1">
      <c r="A45" s="217">
        <v>12</v>
      </c>
      <c r="B45" s="218" t="str">
        <f>VLOOKUP(A45,'пр.взв.'!B14:H141,2,FALSE)</f>
        <v>Кононенко Олег Сергеевич</v>
      </c>
      <c r="C45" s="218" t="str">
        <f>VLOOKUP(A45,'пр.взв.'!B14:H141,3,FALSE)</f>
        <v>1986,1</v>
      </c>
      <c r="D45" s="218" t="str">
        <f>VLOOKUP(A45,'пр.взв.'!B14:H141,4,FALSE)</f>
        <v>Волгоград, УФСИН</v>
      </c>
      <c r="E45" s="29"/>
      <c r="F45" s="29"/>
      <c r="G45" s="37"/>
      <c r="H45" s="40"/>
      <c r="I45" s="12">
        <v>12</v>
      </c>
      <c r="J45" s="64"/>
      <c r="K45" s="34"/>
      <c r="L45" s="34"/>
      <c r="M45" s="14"/>
      <c r="N45" s="34"/>
      <c r="O45" s="34"/>
      <c r="P45" s="35"/>
      <c r="Q45" s="35"/>
      <c r="R45" s="35"/>
      <c r="S45" s="25"/>
    </row>
    <row r="46" spans="1:19" ht="12" customHeight="1" thickBot="1">
      <c r="A46" s="213"/>
      <c r="B46" s="219"/>
      <c r="C46" s="219"/>
      <c r="D46" s="219"/>
      <c r="E46" s="12">
        <v>12</v>
      </c>
      <c r="F46" s="37"/>
      <c r="G46" s="37"/>
      <c r="H46" s="58"/>
      <c r="I46" s="96"/>
      <c r="J46" s="34"/>
      <c r="K46" s="14"/>
      <c r="L46" s="34"/>
      <c r="M46" s="14"/>
      <c r="N46" s="34"/>
      <c r="O46" s="34"/>
      <c r="P46" s="41"/>
      <c r="Q46" s="34"/>
      <c r="R46" s="34"/>
      <c r="S46" s="25"/>
    </row>
    <row r="47" spans="1:19" ht="12" customHeight="1" thickBot="1">
      <c r="A47" s="213">
        <v>44</v>
      </c>
      <c r="B47" s="215" t="str">
        <f>VLOOKUP(A47,'пр.взв.'!B16:H143,2,FALSE)</f>
        <v>Огулов Алдар Павнович</v>
      </c>
      <c r="C47" s="215" t="str">
        <f>VLOOKUP(A47,'пр.взв.'!B16:H143,3,FALSE)</f>
        <v>1989,1</v>
      </c>
      <c r="D47" s="215" t="str">
        <f>VLOOKUP(A47,'пр.взв.'!B16:H143,4,FALSE)</f>
        <v>Рес. Калмыкия, УФСИН</v>
      </c>
      <c r="E47" s="96"/>
      <c r="F47" s="43"/>
      <c r="G47" s="37"/>
      <c r="H47" s="69"/>
      <c r="I47" s="49"/>
      <c r="J47" s="49"/>
      <c r="K47" s="15"/>
      <c r="L47" s="49"/>
      <c r="M47" s="15"/>
      <c r="N47" s="186"/>
      <c r="O47" s="187"/>
      <c r="P47" s="187"/>
      <c r="Q47" s="187"/>
      <c r="R47" s="188"/>
      <c r="S47" s="25"/>
    </row>
    <row r="48" spans="1:19" ht="12" customHeight="1" thickBot="1">
      <c r="A48" s="214"/>
      <c r="B48" s="216"/>
      <c r="C48" s="216"/>
      <c r="D48" s="216"/>
      <c r="E48" s="37"/>
      <c r="F48" s="23"/>
      <c r="G48" s="12">
        <v>12</v>
      </c>
      <c r="H48" s="62"/>
      <c r="I48" s="34"/>
      <c r="J48" s="34"/>
      <c r="K48" s="14"/>
      <c r="L48" s="34"/>
      <c r="M48" s="14"/>
      <c r="N48" s="189"/>
      <c r="O48" s="190"/>
      <c r="P48" s="190"/>
      <c r="Q48" s="190"/>
      <c r="R48" s="191"/>
      <c r="S48" s="25"/>
    </row>
    <row r="49" spans="1:19" ht="12" customHeight="1" thickBot="1">
      <c r="A49" s="217">
        <v>28</v>
      </c>
      <c r="B49" s="218" t="str">
        <f>VLOOKUP(A49,'пр.взв.'!B18:H145,2,FALSE)</f>
        <v>Рябов Евгений Анатольевич</v>
      </c>
      <c r="C49" s="218">
        <f>VLOOKUP(A49,'пр.взв.'!B18:H145,3,FALSE)</f>
        <v>1990.1</v>
      </c>
      <c r="D49" s="218" t="str">
        <f>VLOOKUP(A49,'пр.взв.'!B18:H145,4,FALSE)</f>
        <v>Ульяновск, УФСИН</v>
      </c>
      <c r="E49" s="29"/>
      <c r="F49" s="37"/>
      <c r="G49" s="96"/>
      <c r="H49" s="44"/>
      <c r="I49" s="49"/>
      <c r="J49" s="49"/>
      <c r="K49" s="15"/>
      <c r="L49" s="49"/>
      <c r="M49" s="15"/>
      <c r="N49" s="49"/>
      <c r="O49" s="49"/>
      <c r="P49" s="29"/>
      <c r="Q49" s="29"/>
      <c r="R49" s="29"/>
      <c r="S49" s="25"/>
    </row>
    <row r="50" spans="1:19" ht="12" customHeight="1">
      <c r="A50" s="213"/>
      <c r="B50" s="219"/>
      <c r="C50" s="219"/>
      <c r="D50" s="219"/>
      <c r="E50" s="12">
        <v>28</v>
      </c>
      <c r="F50" s="56"/>
      <c r="G50" s="37"/>
      <c r="H50" s="39"/>
      <c r="I50" s="34"/>
      <c r="J50" s="34"/>
      <c r="K50" s="14"/>
      <c r="L50" s="34"/>
      <c r="M50" s="14"/>
      <c r="N50" s="34"/>
      <c r="O50" s="34"/>
      <c r="P50" s="35"/>
      <c r="Q50" s="35"/>
      <c r="R50" s="35"/>
      <c r="S50" s="25"/>
    </row>
    <row r="51" spans="1:19" ht="12" customHeight="1" thickBot="1">
      <c r="A51" s="213">
        <v>60</v>
      </c>
      <c r="B51" s="220" t="e">
        <f>VLOOKUP(A51,'пр.взв.'!B20:H147,2,FALSE)</f>
        <v>#N/A</v>
      </c>
      <c r="C51" s="220" t="e">
        <f>VLOOKUP(A51,'пр.взв.'!B20:H147,3,FALSE)</f>
        <v>#N/A</v>
      </c>
      <c r="D51" s="220" t="e">
        <f>VLOOKUP(A51,'пр.взв.'!B20:H147,4,FALSE)</f>
        <v>#N/A</v>
      </c>
      <c r="E51" s="96"/>
      <c r="F51" s="37"/>
      <c r="G51" s="37"/>
      <c r="H51" s="44"/>
      <c r="I51" s="49"/>
      <c r="J51" s="49"/>
      <c r="K51" s="15"/>
      <c r="L51" s="49"/>
      <c r="M51" s="15"/>
      <c r="N51" s="49"/>
      <c r="O51" s="49"/>
      <c r="P51" s="29"/>
      <c r="Q51" s="29"/>
      <c r="R51" s="29"/>
      <c r="S51" s="25"/>
    </row>
    <row r="52" spans="1:19" ht="12" customHeight="1" thickBot="1">
      <c r="A52" s="214"/>
      <c r="B52" s="221"/>
      <c r="C52" s="221"/>
      <c r="D52" s="221"/>
      <c r="E52" s="37"/>
      <c r="F52" s="37"/>
      <c r="G52" s="37"/>
      <c r="H52" s="39"/>
      <c r="I52" s="34"/>
      <c r="J52" s="34"/>
      <c r="K52" s="12">
        <v>40</v>
      </c>
      <c r="L52" s="84"/>
      <c r="M52" s="14"/>
      <c r="N52" s="34"/>
      <c r="O52" s="34"/>
      <c r="P52" s="35"/>
      <c r="Q52" s="35"/>
      <c r="R52" s="35"/>
      <c r="S52" s="25"/>
    </row>
    <row r="53" spans="1:19" ht="12" customHeight="1" thickBot="1">
      <c r="A53" s="217">
        <v>8</v>
      </c>
      <c r="B53" s="218" t="str">
        <f>VLOOKUP(A53,'пр.взв.'!B6:H109,2,FALSE)</f>
        <v>Мадагов Сулейман Сайнутдинович</v>
      </c>
      <c r="C53" s="218" t="str">
        <f>VLOOKUP(A53,'пр.взв.'!B6:H109,3,FALSE)</f>
        <v>1990,кмс</v>
      </c>
      <c r="D53" s="218" t="s">
        <v>181</v>
      </c>
      <c r="E53" s="29"/>
      <c r="F53" s="29"/>
      <c r="G53" s="31"/>
      <c r="H53" s="31"/>
      <c r="I53" s="46"/>
      <c r="J53" s="55"/>
      <c r="K53" s="96"/>
      <c r="L53" s="35"/>
      <c r="M53" s="35"/>
      <c r="N53" s="35"/>
      <c r="O53" s="35"/>
      <c r="P53" s="35"/>
      <c r="Q53" s="35"/>
      <c r="R53" s="35"/>
      <c r="S53" s="25"/>
    </row>
    <row r="54" spans="1:19" ht="12" customHeight="1">
      <c r="A54" s="213"/>
      <c r="B54" s="219"/>
      <c r="C54" s="219"/>
      <c r="D54" s="219"/>
      <c r="E54" s="12">
        <v>40</v>
      </c>
      <c r="F54" s="37"/>
      <c r="G54" s="38"/>
      <c r="H54" s="39"/>
      <c r="I54" s="40"/>
      <c r="J54" s="48"/>
      <c r="K54" s="75"/>
      <c r="L54" s="35"/>
      <c r="M54" s="35"/>
      <c r="N54" s="35"/>
      <c r="O54" s="35"/>
      <c r="P54" s="35"/>
      <c r="Q54" s="35"/>
      <c r="R54" s="35"/>
      <c r="S54" s="25"/>
    </row>
    <row r="55" spans="1:19" ht="12" customHeight="1" thickBot="1">
      <c r="A55" s="213">
        <v>40</v>
      </c>
      <c r="B55" s="215" t="str">
        <f>VLOOKUP(A55,'пр.взв.'!B24:H151,2,FALSE)</f>
        <v>Евдокимов Григорий Сергеевич</v>
      </c>
      <c r="C55" s="215" t="str">
        <f>VLOOKUP(A55,'пр.взв.'!B24:H151,3,FALSE)</f>
        <v>1994,кмс</v>
      </c>
      <c r="D55" s="215" t="str">
        <f>VLOOKUP(A55,'пр.взв.'!B24:H151,4,FALSE)</f>
        <v>Владимирский юридический институт</v>
      </c>
      <c r="E55" s="96"/>
      <c r="F55" s="43"/>
      <c r="G55" s="37"/>
      <c r="H55" s="44"/>
      <c r="I55" s="45"/>
      <c r="J55" s="40"/>
      <c r="K55" s="15"/>
      <c r="L55" s="29"/>
      <c r="M55" s="29"/>
      <c r="N55" s="29"/>
      <c r="O55" s="29"/>
      <c r="P55" s="29"/>
      <c r="Q55" s="29"/>
      <c r="R55" s="29"/>
      <c r="S55" s="25"/>
    </row>
    <row r="56" spans="1:19" ht="12" customHeight="1" thickBot="1">
      <c r="A56" s="214"/>
      <c r="B56" s="216"/>
      <c r="C56" s="216"/>
      <c r="D56" s="216"/>
      <c r="E56" s="37"/>
      <c r="F56" s="23"/>
      <c r="G56" s="12">
        <v>40</v>
      </c>
      <c r="H56" s="48"/>
      <c r="I56" s="40"/>
      <c r="J56" s="45"/>
      <c r="K56" s="14"/>
      <c r="L56" s="35"/>
      <c r="M56" s="35"/>
      <c r="N56" s="35"/>
      <c r="O56" s="35"/>
      <c r="P56" s="35"/>
      <c r="Q56" s="35"/>
      <c r="R56" s="35"/>
      <c r="S56" s="25"/>
    </row>
    <row r="57" spans="1:19" ht="12" customHeight="1" thickBot="1">
      <c r="A57" s="217">
        <v>24</v>
      </c>
      <c r="B57" s="218" t="str">
        <f>VLOOKUP(A57,'пр.взв.'!B26:H153,2,FALSE)</f>
        <v>Кисиров Илья Александрович</v>
      </c>
      <c r="C57" s="218">
        <f>VLOOKUP(A57,'пр.взв.'!B26:H153,3,FALSE)</f>
        <v>1987.1</v>
      </c>
      <c r="D57" s="218" t="str">
        <f>VLOOKUP(A57,'пр.взв.'!B26:H153,4,FALSE)</f>
        <v>Кострома, УФСИН</v>
      </c>
      <c r="E57" s="29"/>
      <c r="F57" s="37"/>
      <c r="G57" s="96"/>
      <c r="H57" s="79"/>
      <c r="I57" s="48"/>
      <c r="J57" s="45"/>
      <c r="K57" s="75"/>
      <c r="L57" s="35"/>
      <c r="M57" s="35"/>
      <c r="N57" s="35"/>
      <c r="O57" s="35"/>
      <c r="P57" s="35"/>
      <c r="Q57" s="35"/>
      <c r="R57" s="35"/>
      <c r="S57" s="25"/>
    </row>
    <row r="58" spans="1:19" ht="12" customHeight="1">
      <c r="A58" s="213"/>
      <c r="B58" s="219"/>
      <c r="C58" s="219"/>
      <c r="D58" s="219"/>
      <c r="E58" s="12">
        <v>24</v>
      </c>
      <c r="F58" s="56"/>
      <c r="G58" s="37"/>
      <c r="H58" s="65"/>
      <c r="I58" s="45"/>
      <c r="J58" s="48"/>
      <c r="K58" s="14"/>
      <c r="L58" s="35"/>
      <c r="M58" s="35"/>
      <c r="N58" s="35"/>
      <c r="O58" s="35"/>
      <c r="P58" s="35"/>
      <c r="Q58" s="35"/>
      <c r="R58" s="35"/>
      <c r="S58" s="25"/>
    </row>
    <row r="59" spans="1:19" ht="12" customHeight="1" thickBot="1">
      <c r="A59" s="213">
        <v>56</v>
      </c>
      <c r="B59" s="220" t="e">
        <f>VLOOKUP(A59,'пр.взв.'!B28:H155,2,FALSE)</f>
        <v>#N/A</v>
      </c>
      <c r="C59" s="220" t="e">
        <f>VLOOKUP(A59,'пр.взв.'!B28:H155,3,FALSE)</f>
        <v>#N/A</v>
      </c>
      <c r="D59" s="220" t="e">
        <f>VLOOKUP(A59,'пр.взв.'!B28:H155,4,FALSE)</f>
        <v>#N/A</v>
      </c>
      <c r="E59" s="96"/>
      <c r="F59" s="37"/>
      <c r="G59" s="37"/>
      <c r="H59" s="69"/>
      <c r="I59" s="45"/>
      <c r="J59" s="40"/>
      <c r="K59" s="15"/>
      <c r="L59" s="29"/>
      <c r="M59" s="29"/>
      <c r="N59" s="29"/>
      <c r="O59" s="29"/>
      <c r="P59" s="29"/>
      <c r="Q59" s="29"/>
      <c r="R59" s="29"/>
      <c r="S59" s="25"/>
    </row>
    <row r="60" spans="1:19" ht="12" customHeight="1" thickBot="1">
      <c r="A60" s="214"/>
      <c r="B60" s="221"/>
      <c r="C60" s="221"/>
      <c r="D60" s="221"/>
      <c r="E60" s="37"/>
      <c r="F60" s="37"/>
      <c r="G60" s="23"/>
      <c r="H60" s="45"/>
      <c r="I60" s="12">
        <v>40</v>
      </c>
      <c r="J60" s="80"/>
      <c r="K60" s="14"/>
      <c r="L60" s="35"/>
      <c r="M60" s="35"/>
      <c r="N60" s="35"/>
      <c r="O60" s="35"/>
      <c r="P60" s="35"/>
      <c r="Q60" s="35"/>
      <c r="R60" s="35"/>
      <c r="S60" s="25"/>
    </row>
    <row r="61" spans="1:19" ht="12" customHeight="1" thickBot="1">
      <c r="A61" s="217">
        <v>16</v>
      </c>
      <c r="B61" s="218" t="str">
        <f>VLOOKUP(A61,'пр.взв.'!B30:H157,2,FALSE)</f>
        <v>Аксагов Магомед Рамзанович</v>
      </c>
      <c r="C61" s="218" t="str">
        <f>VLOOKUP(A61,'пр.взв.'!B30:H157,3,FALSE)</f>
        <v>1993,1</v>
      </c>
      <c r="D61" s="218" t="str">
        <f>VLOOKUP(A61,'пр.взв.'!B30:H157,4,FALSE)</f>
        <v>Псковский Юридический Институт</v>
      </c>
      <c r="E61" s="29"/>
      <c r="F61" s="29"/>
      <c r="G61" s="37"/>
      <c r="H61" s="40"/>
      <c r="I61" s="42"/>
      <c r="J61" s="45"/>
      <c r="K61" s="34"/>
      <c r="L61" s="35"/>
      <c r="M61" s="35"/>
      <c r="N61" s="35"/>
      <c r="O61" s="35"/>
      <c r="P61" s="35"/>
      <c r="Q61" s="35"/>
      <c r="R61" s="35"/>
      <c r="S61" s="25"/>
    </row>
    <row r="62" spans="1:19" ht="12" customHeight="1">
      <c r="A62" s="213"/>
      <c r="B62" s="219"/>
      <c r="C62" s="219"/>
      <c r="D62" s="219"/>
      <c r="E62" s="12">
        <v>48</v>
      </c>
      <c r="F62" s="37"/>
      <c r="G62" s="37"/>
      <c r="H62" s="58"/>
      <c r="I62" s="34"/>
      <c r="J62" s="35"/>
      <c r="K62" s="35"/>
      <c r="L62" s="35"/>
      <c r="M62" s="35"/>
      <c r="N62" s="35"/>
      <c r="O62" s="35"/>
      <c r="P62" s="35"/>
      <c r="Q62" s="35"/>
      <c r="R62" s="35"/>
      <c r="S62" s="25"/>
    </row>
    <row r="63" spans="1:19" ht="12" customHeight="1" thickBot="1">
      <c r="A63" s="213">
        <v>48</v>
      </c>
      <c r="B63" s="215" t="str">
        <f>VLOOKUP(A63,'пр.взв.'!B32:H159,2,FALSE)</f>
        <v>Николаев Максим Васильевич</v>
      </c>
      <c r="C63" s="215" t="str">
        <f>VLOOKUP(A63,'пр.взв.'!B32:H159,3,FALSE)</f>
        <v>1989,мс</v>
      </c>
      <c r="D63" s="215" t="str">
        <f>VLOOKUP(A63,'пр.взв.'!B32:H159,4,FALSE)</f>
        <v>Пермский Край, ФСИН</v>
      </c>
      <c r="E63" s="42"/>
      <c r="F63" s="43"/>
      <c r="G63" s="37"/>
      <c r="H63" s="69"/>
      <c r="I63" s="49"/>
      <c r="J63" s="29"/>
      <c r="K63" s="29"/>
      <c r="L63" s="85"/>
      <c r="M63" s="85"/>
      <c r="N63" s="85"/>
      <c r="O63" s="85"/>
      <c r="P63" s="85"/>
      <c r="Q63" s="85"/>
      <c r="R63" s="29"/>
      <c r="S63" s="25"/>
    </row>
    <row r="64" spans="1:19" ht="12" customHeight="1" thickBot="1">
      <c r="A64" s="214"/>
      <c r="B64" s="216"/>
      <c r="C64" s="216"/>
      <c r="D64" s="216"/>
      <c r="E64" s="37"/>
      <c r="F64" s="23"/>
      <c r="G64" s="12">
        <v>48</v>
      </c>
      <c r="H64" s="62"/>
      <c r="I64" s="34"/>
      <c r="J64" s="35" t="str">
        <f>HYPERLINK('[1]реквизиты'!$A$6)</f>
        <v>Гл. судья, судья МК</v>
      </c>
      <c r="K64" s="35"/>
      <c r="L64" s="85"/>
      <c r="M64" s="87"/>
      <c r="N64" s="87"/>
      <c r="O64" s="87"/>
      <c r="P64" s="88" t="str">
        <f>'[1]реквизиты'!$G$7</f>
        <v>Стахеев И.Р.</v>
      </c>
      <c r="Q64" s="85"/>
      <c r="R64" s="35"/>
      <c r="S64" s="25"/>
    </row>
    <row r="65" spans="1:19" ht="12" customHeight="1" thickBot="1">
      <c r="A65" s="217">
        <v>32</v>
      </c>
      <c r="B65" s="218" t="str">
        <f>VLOOKUP(A65,'пр.взв.'!B34:H161,2,FALSE)</f>
        <v>Хрячков Дмитрий Васильевич</v>
      </c>
      <c r="C65" s="218">
        <f>VLOOKUP(A65,'пр.взв.'!B34:H161,3,FALSE)</f>
        <v>1</v>
      </c>
      <c r="D65" s="218" t="str">
        <f>VLOOKUP(A65,'пр.взв.'!B34:H161,4,FALSE)</f>
        <v>Воронеж, УФСИН</v>
      </c>
      <c r="E65" s="29"/>
      <c r="F65" s="37"/>
      <c r="G65" s="42"/>
      <c r="H65" s="44"/>
      <c r="I65" s="49"/>
      <c r="J65" s="29"/>
      <c r="K65" s="29"/>
      <c r="L65" s="85"/>
      <c r="M65" s="87"/>
      <c r="N65" s="87"/>
      <c r="O65" s="87"/>
      <c r="P65" s="89" t="str">
        <f>'[1]реквизиты'!$G$8</f>
        <v>Гороховец</v>
      </c>
      <c r="Q65" s="85"/>
      <c r="R65" s="29"/>
      <c r="S65" s="25"/>
    </row>
    <row r="66" spans="1:19" ht="12" customHeight="1">
      <c r="A66" s="213"/>
      <c r="B66" s="219"/>
      <c r="C66" s="219"/>
      <c r="D66" s="219"/>
      <c r="E66" s="12">
        <v>32</v>
      </c>
      <c r="F66" s="56"/>
      <c r="G66" s="37"/>
      <c r="H66" s="39"/>
      <c r="I66" s="34"/>
      <c r="J66" s="35"/>
      <c r="K66" s="35"/>
      <c r="L66" s="85"/>
      <c r="M66" s="87"/>
      <c r="N66" s="87"/>
      <c r="O66" s="87"/>
      <c r="P66" s="87"/>
      <c r="Q66" s="85"/>
      <c r="R66" s="35"/>
      <c r="S66" s="25"/>
    </row>
    <row r="67" spans="1:19" ht="12" customHeight="1" thickBot="1">
      <c r="A67" s="213">
        <v>64</v>
      </c>
      <c r="B67" s="220" t="e">
        <f>VLOOKUP(A67,'пр.взв.'!B36:H163,2,FALSE)</f>
        <v>#N/A</v>
      </c>
      <c r="C67" s="220" t="e">
        <f>VLOOKUP(A67,'пр.взв.'!B36:H163,3,FALSE)</f>
        <v>#N/A</v>
      </c>
      <c r="D67" s="220" t="e">
        <f>VLOOKUP(A67,'пр.взв.'!B36:H163,4,FALSE)</f>
        <v>#N/A</v>
      </c>
      <c r="E67" s="42"/>
      <c r="F67" s="37"/>
      <c r="G67" s="37"/>
      <c r="H67" s="44">
        <f>HYPERLINK('[1]реквизиты'!$A$20)</f>
      </c>
      <c r="I67" s="49"/>
      <c r="J67" s="29" t="str">
        <f>HYPERLINK('[1]реквизиты'!$A$8)</f>
        <v>Гл. секретарь, судья МК</v>
      </c>
      <c r="K67" s="29"/>
      <c r="L67" s="85"/>
      <c r="M67" s="87"/>
      <c r="N67" s="87"/>
      <c r="O67" s="87"/>
      <c r="P67" s="90" t="str">
        <f>'[1]реквизиты'!$G$9</f>
        <v>Доронкин Н.И.</v>
      </c>
      <c r="Q67" s="85"/>
      <c r="R67" s="35"/>
      <c r="S67" s="25"/>
    </row>
    <row r="68" spans="1:19" ht="12" customHeight="1" thickBot="1">
      <c r="A68" s="214"/>
      <c r="B68" s="221"/>
      <c r="C68" s="221"/>
      <c r="D68" s="221"/>
      <c r="E68" s="98"/>
      <c r="F68" s="37"/>
      <c r="G68" s="38"/>
      <c r="H68" s="39"/>
      <c r="I68" s="40"/>
      <c r="J68" s="41"/>
      <c r="K68" s="35"/>
      <c r="L68" s="85"/>
      <c r="M68" s="85"/>
      <c r="N68" s="87"/>
      <c r="O68" s="87"/>
      <c r="P68" s="89" t="str">
        <f>'[1]реквизиты'!$G$10</f>
        <v>Владимир</v>
      </c>
      <c r="Q68" s="85"/>
      <c r="R68" s="29"/>
      <c r="S68" s="25"/>
    </row>
    <row r="69" spans="1:18" ht="6.75" customHeight="1">
      <c r="A69" s="7"/>
      <c r="B69" s="7"/>
      <c r="C69" s="7"/>
      <c r="D69" s="7"/>
      <c r="E69" s="7"/>
      <c r="F69" s="7"/>
      <c r="G69" s="7"/>
      <c r="H69" s="7"/>
      <c r="I69" s="7"/>
      <c r="J69" s="10"/>
      <c r="K69" s="10"/>
      <c r="L69" s="10"/>
      <c r="M69" s="10"/>
      <c r="N69" s="10"/>
      <c r="O69" s="10"/>
      <c r="P69" s="10"/>
      <c r="Q69" s="10"/>
      <c r="R69" s="7"/>
    </row>
    <row r="70" spans="1:18" ht="12" customHeight="1">
      <c r="A70" s="7"/>
      <c r="B70" s="7"/>
      <c r="C70" s="7"/>
      <c r="D70" s="7"/>
      <c r="E70" s="7"/>
      <c r="F70" s="7"/>
      <c r="G70" s="7"/>
      <c r="H70" s="4">
        <f>HYPERLINK('[1]реквизиты'!$A$22)</f>
      </c>
      <c r="I70" s="6"/>
      <c r="J70" s="6"/>
      <c r="K70" s="6"/>
      <c r="L70" s="9"/>
      <c r="M70" s="9"/>
      <c r="N70" s="9"/>
      <c r="O70" s="9"/>
      <c r="P70" s="9"/>
      <c r="Q70" s="4">
        <f>HYPERLINK('[1]реквизиты'!$G$22)</f>
      </c>
      <c r="R70" s="8"/>
    </row>
    <row r="71" spans="1:18" ht="12" customHeight="1">
      <c r="A71" s="8"/>
      <c r="B71" s="8"/>
      <c r="C71" s="8"/>
      <c r="D71" s="8"/>
      <c r="E71" s="8"/>
      <c r="F71" s="8"/>
      <c r="G71" s="8"/>
      <c r="H71" s="8"/>
      <c r="I71" s="8"/>
      <c r="J71" s="9"/>
      <c r="K71" s="9"/>
      <c r="L71" s="9"/>
      <c r="M71" s="9"/>
      <c r="N71" s="9"/>
      <c r="O71" s="9"/>
      <c r="P71" s="5">
        <f>HYPERLINK('[1]реквизиты'!$G$23)</f>
      </c>
      <c r="Q71" s="10"/>
      <c r="R71" s="7"/>
    </row>
    <row r="72" spans="10:17" ht="12" customHeight="1">
      <c r="J72" s="1"/>
      <c r="K72" s="1"/>
      <c r="L72" s="1"/>
      <c r="M72" s="1"/>
      <c r="N72" s="1"/>
      <c r="O72" s="1"/>
      <c r="P72" s="1"/>
      <c r="Q72" s="1"/>
    </row>
    <row r="73" spans="10:17" ht="12" customHeight="1">
      <c r="J73" s="1"/>
      <c r="K73" s="1"/>
      <c r="L73" s="1"/>
      <c r="M73" s="1"/>
      <c r="N73" s="1"/>
      <c r="O73" s="1"/>
      <c r="P73" s="1"/>
      <c r="Q73" s="1"/>
    </row>
    <row r="74" spans="10:17" ht="12" customHeight="1">
      <c r="J74" s="1"/>
      <c r="K74" s="1"/>
      <c r="L74" s="1"/>
      <c r="M74" s="1"/>
      <c r="N74" s="1"/>
      <c r="O74" s="1"/>
      <c r="P74" s="1"/>
      <c r="Q74" s="1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139"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  <mergeCell ref="D65:D66"/>
    <mergeCell ref="A63:A64"/>
    <mergeCell ref="B63:B64"/>
    <mergeCell ref="C63:C64"/>
    <mergeCell ref="D63:D64"/>
    <mergeCell ref="A61:A62"/>
    <mergeCell ref="B61:B62"/>
    <mergeCell ref="C61:C62"/>
    <mergeCell ref="D61:D62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A16:A17"/>
    <mergeCell ref="B16:B17"/>
    <mergeCell ref="C16:C17"/>
    <mergeCell ref="D16:D17"/>
    <mergeCell ref="A14:A15"/>
    <mergeCell ref="B14:B15"/>
    <mergeCell ref="C14:C15"/>
    <mergeCell ref="D14:D15"/>
    <mergeCell ref="A12:A13"/>
    <mergeCell ref="B12:B13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D4:D5"/>
    <mergeCell ref="N40:R41"/>
    <mergeCell ref="N47:R48"/>
    <mergeCell ref="P5:R6"/>
    <mergeCell ref="Q8:R9"/>
    <mergeCell ref="N26:R27"/>
    <mergeCell ref="N32:R33"/>
  </mergeCells>
  <printOptions horizontalCentered="1"/>
  <pageMargins left="0" right="0" top="0" bottom="0" header="0" footer="0"/>
  <pageSetup horizontalDpi="300" verticalDpi="3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AQ160"/>
  <sheetViews>
    <sheetView view="pageBreakPreview" zoomScale="85" zoomScaleSheetLayoutView="85" zoomScalePageLayoutView="0" workbookViewId="0" topLeftCell="A10">
      <selection activeCell="F60" sqref="F60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9.5" customHeight="1" thickBot="1">
      <c r="A1" s="222" t="s">
        <v>13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4"/>
      <c r="T1" s="24"/>
      <c r="U1" s="24"/>
      <c r="V1" s="16"/>
      <c r="W1" s="16"/>
      <c r="X1" s="16"/>
    </row>
    <row r="2" spans="1:21" ht="42" customHeight="1" thickBot="1">
      <c r="A2" s="25"/>
      <c r="B2" s="26"/>
      <c r="C2" s="223" t="s">
        <v>14</v>
      </c>
      <c r="D2" s="223"/>
      <c r="E2" s="223"/>
      <c r="F2" s="223"/>
      <c r="G2" s="223"/>
      <c r="H2" s="256"/>
      <c r="I2" s="224" t="str">
        <f>HYPERLINK('[1]реквизиты'!$A$2)</f>
        <v>Всероссийские соревнования среди территориальных органов и образовательных учреждений ФСИН России по борьбе самбо</v>
      </c>
      <c r="J2" s="225"/>
      <c r="K2" s="225"/>
      <c r="L2" s="225"/>
      <c r="M2" s="225"/>
      <c r="N2" s="225"/>
      <c r="O2" s="225"/>
      <c r="P2" s="225"/>
      <c r="Q2" s="225"/>
      <c r="R2" s="226"/>
      <c r="S2" s="25"/>
      <c r="T2" s="25"/>
      <c r="U2" s="25"/>
    </row>
    <row r="3" spans="1:21" ht="10.5" customHeight="1" thickBot="1">
      <c r="A3" s="11"/>
      <c r="B3" s="11"/>
      <c r="C3" s="27"/>
      <c r="D3" s="28"/>
      <c r="E3" s="205" t="str">
        <f>HYPERLINK('[1]реквизиты'!$A$3)</f>
        <v>3 - 5 декабря 2012 г.Владимир</v>
      </c>
      <c r="F3" s="206"/>
      <c r="G3" s="206"/>
      <c r="H3" s="206"/>
      <c r="I3" s="206"/>
      <c r="J3" s="206"/>
      <c r="K3" s="206"/>
      <c r="L3" s="206"/>
      <c r="M3" s="206"/>
      <c r="N3" s="206"/>
      <c r="O3" s="29"/>
      <c r="P3" s="207" t="str">
        <f>HYPERLINK('пр.взв.'!G3)</f>
        <v>в.к.   Кг 74</v>
      </c>
      <c r="Q3" s="208"/>
      <c r="R3" s="209"/>
      <c r="S3" s="30"/>
      <c r="T3" s="30"/>
      <c r="U3" s="25"/>
    </row>
    <row r="4" spans="1:21" ht="12" customHeight="1" thickBot="1">
      <c r="A4" s="217">
        <v>1</v>
      </c>
      <c r="B4" s="227" t="str">
        <f>VLOOKUP(A4,'пр.взв.'!B6:C109,2,FALSE)</f>
        <v>Зайнуллин Артур Айдарович</v>
      </c>
      <c r="C4" s="227" t="str">
        <f>VLOOKUP(A4,'пр.взв.'!B6:H109,3,FALSE)</f>
        <v>1988, МС</v>
      </c>
      <c r="D4" s="227" t="str">
        <f>VLOOKUP(A4,'пр.взв.'!B6:F109,4,FALSE)</f>
        <v>Респ. Башкортостан ГУФСИН</v>
      </c>
      <c r="E4" s="29"/>
      <c r="F4" s="29"/>
      <c r="G4" s="31"/>
      <c r="H4" s="32" t="s">
        <v>7</v>
      </c>
      <c r="I4" s="33"/>
      <c r="J4" s="34"/>
      <c r="K4" s="35"/>
      <c r="L4" s="35"/>
      <c r="M4" s="35"/>
      <c r="N4" s="35"/>
      <c r="O4" s="36"/>
      <c r="P4" s="210"/>
      <c r="Q4" s="211"/>
      <c r="R4" s="212"/>
      <c r="S4" s="25"/>
      <c r="T4" s="25"/>
      <c r="U4" s="25"/>
    </row>
    <row r="5" spans="1:21" ht="12" customHeight="1">
      <c r="A5" s="213"/>
      <c r="B5" s="100"/>
      <c r="C5" s="100"/>
      <c r="D5" s="100"/>
      <c r="E5" s="12">
        <v>1</v>
      </c>
      <c r="F5" s="37"/>
      <c r="G5" s="38"/>
      <c r="H5" s="39"/>
      <c r="I5" s="40"/>
      <c r="J5" s="41"/>
      <c r="K5" s="35"/>
      <c r="L5" s="35"/>
      <c r="M5" s="35"/>
      <c r="N5" s="35"/>
      <c r="O5" s="35"/>
      <c r="P5" s="240">
        <v>74</v>
      </c>
      <c r="Q5" s="241"/>
      <c r="R5" s="242"/>
      <c r="S5" s="25"/>
      <c r="T5" s="25"/>
      <c r="U5" s="25"/>
    </row>
    <row r="6" spans="1:21" ht="12" customHeight="1" thickBot="1">
      <c r="A6" s="213">
        <v>33</v>
      </c>
      <c r="B6" s="219" t="str">
        <f>VLOOKUP(A6,'пр.взв.'!B8:C135,2,FALSE)</f>
        <v>Николаев Владимир Владимирович</v>
      </c>
      <c r="C6" s="219" t="str">
        <f>VLOOKUP(A6,'пр.взв.'!B8:H135,3,FALSE)</f>
        <v>1991,мс</v>
      </c>
      <c r="D6" s="219" t="str">
        <f>VLOOKUP(A6,'пр.взв.'!B8:F135,4,FALSE)</f>
        <v>Свердловск, ГУФСИН</v>
      </c>
      <c r="E6" s="96"/>
      <c r="F6" s="43"/>
      <c r="G6" s="37"/>
      <c r="H6" s="44"/>
      <c r="I6" s="45"/>
      <c r="J6" s="34"/>
      <c r="K6" s="35"/>
      <c r="L6" s="46"/>
      <c r="M6" s="46"/>
      <c r="N6" s="47"/>
      <c r="O6" s="47"/>
      <c r="P6" s="243"/>
      <c r="Q6" s="244"/>
      <c r="R6" s="245"/>
      <c r="S6" s="25"/>
      <c r="T6" s="25"/>
      <c r="U6" s="25"/>
    </row>
    <row r="7" spans="1:21" ht="12" customHeight="1" thickBot="1">
      <c r="A7" s="214"/>
      <c r="B7" s="100"/>
      <c r="C7" s="100"/>
      <c r="D7" s="100"/>
      <c r="E7" s="37"/>
      <c r="F7" s="23"/>
      <c r="G7" s="12">
        <v>1</v>
      </c>
      <c r="H7" s="48"/>
      <c r="I7" s="40"/>
      <c r="J7" s="49"/>
      <c r="K7" s="29"/>
      <c r="L7" s="50"/>
      <c r="M7" s="46">
        <v>5</v>
      </c>
      <c r="N7" s="47"/>
      <c r="O7" s="47"/>
      <c r="P7" s="47"/>
      <c r="S7" s="25"/>
      <c r="T7" s="25"/>
      <c r="U7" s="25"/>
    </row>
    <row r="8" spans="1:21" ht="12" customHeight="1" thickBot="1">
      <c r="A8" s="217">
        <v>17</v>
      </c>
      <c r="B8" s="227" t="str">
        <f>VLOOKUP(A8,'пр.взв.'!B10:C137,2,FALSE)</f>
        <v>Донских Сергей Александрович</v>
      </c>
      <c r="C8" s="227" t="str">
        <f>VLOOKUP(A8,'пр.взв.'!B10:H137,3,FALSE)</f>
        <v>1984, МС</v>
      </c>
      <c r="D8" s="227" t="str">
        <f>VLOOKUP(A8,'пр.взв.'!B10:F137,4,FALSE)</f>
        <v>Респ. Алтай УФСИН</v>
      </c>
      <c r="E8" s="29"/>
      <c r="F8" s="37"/>
      <c r="G8" s="96"/>
      <c r="H8" s="51"/>
      <c r="I8" s="52"/>
      <c r="J8" s="34"/>
      <c r="K8" s="35"/>
      <c r="L8" s="48"/>
      <c r="M8" s="53"/>
      <c r="N8" s="54">
        <v>21</v>
      </c>
      <c r="O8" s="54"/>
      <c r="P8" s="46"/>
      <c r="Q8" s="198" t="s">
        <v>10</v>
      </c>
      <c r="R8" s="198"/>
      <c r="S8" s="25"/>
      <c r="T8" s="25"/>
      <c r="U8" s="25"/>
    </row>
    <row r="9" spans="1:21" ht="12" customHeight="1">
      <c r="A9" s="213"/>
      <c r="B9" s="100"/>
      <c r="C9" s="100"/>
      <c r="D9" s="100"/>
      <c r="E9" s="12">
        <v>17</v>
      </c>
      <c r="F9" s="56"/>
      <c r="G9" s="37"/>
      <c r="H9" s="39"/>
      <c r="I9" s="57"/>
      <c r="J9" s="45"/>
      <c r="K9" s="35"/>
      <c r="L9" s="39"/>
      <c r="M9" s="58"/>
      <c r="N9" s="53"/>
      <c r="O9" s="55"/>
      <c r="P9" s="47"/>
      <c r="Q9" s="198"/>
      <c r="R9" s="198"/>
      <c r="S9" s="25"/>
      <c r="T9" s="25"/>
      <c r="U9" s="25"/>
    </row>
    <row r="10" spans="1:21" ht="12" customHeight="1" thickBot="1">
      <c r="A10" s="213">
        <v>49</v>
      </c>
      <c r="B10" s="219" t="str">
        <f>VLOOKUP(A10,'пр.взв.'!B12:C139,2,FALSE)</f>
        <v>Гасанов Забар Гасанович</v>
      </c>
      <c r="C10" s="219">
        <f>VLOOKUP(A10,'пр.взв.'!B12:H139,3,FALSE)</f>
        <v>1979.1</v>
      </c>
      <c r="D10" s="219" t="str">
        <f>VLOOKUP(A10,'пр.взв.'!B12:F139,4,FALSE)</f>
        <v>Санкт-Петербург, УФСИН</v>
      </c>
      <c r="E10" s="96"/>
      <c r="F10" s="37"/>
      <c r="G10" s="37"/>
      <c r="H10" s="44"/>
      <c r="I10" s="57"/>
      <c r="J10" s="45"/>
      <c r="K10" s="35"/>
      <c r="L10" s="39"/>
      <c r="M10" s="60">
        <v>21</v>
      </c>
      <c r="N10" s="58"/>
      <c r="O10" s="46">
        <v>13</v>
      </c>
      <c r="P10" s="47"/>
      <c r="Q10" s="47"/>
      <c r="R10" s="59"/>
      <c r="S10" s="25"/>
      <c r="T10" s="25"/>
      <c r="U10" s="25"/>
    </row>
    <row r="11" spans="1:21" ht="12" customHeight="1" thickBot="1">
      <c r="A11" s="214"/>
      <c r="B11" s="100"/>
      <c r="C11" s="100"/>
      <c r="D11" s="100"/>
      <c r="E11" s="37"/>
      <c r="F11" s="37"/>
      <c r="G11" s="23"/>
      <c r="H11" s="45"/>
      <c r="I11" s="61"/>
      <c r="J11" s="34"/>
      <c r="K11" s="35"/>
      <c r="L11" s="39"/>
      <c r="M11" s="47"/>
      <c r="N11" s="62">
        <v>13</v>
      </c>
      <c r="O11" s="63"/>
      <c r="P11" s="47"/>
      <c r="Q11" s="47"/>
      <c r="R11" s="35"/>
      <c r="S11" s="25"/>
      <c r="T11" s="25"/>
      <c r="U11" s="25"/>
    </row>
    <row r="12" spans="1:21" ht="12" customHeight="1" thickBot="1">
      <c r="A12" s="217">
        <v>9</v>
      </c>
      <c r="B12" s="227" t="str">
        <f>VLOOKUP(A12,'пр.взв.'!B14:C141,2,FALSE)</f>
        <v>Козлов Роман Сергеевич</v>
      </c>
      <c r="C12" s="227" t="str">
        <f>VLOOKUP(A12,'пр.взв.'!B14:H141,3,FALSE)</f>
        <v>1991,1</v>
      </c>
      <c r="D12" s="227" t="str">
        <f>VLOOKUP(A12,'пр.взв.'!B14:F141,4,FALSE)</f>
        <v>Волгоград, УФСИН</v>
      </c>
      <c r="E12" s="29"/>
      <c r="F12" s="29"/>
      <c r="G12" s="37"/>
      <c r="H12" s="40"/>
      <c r="I12" s="12">
        <v>25</v>
      </c>
      <c r="J12" s="64"/>
      <c r="K12" s="34"/>
      <c r="L12" s="39"/>
      <c r="M12" s="47"/>
      <c r="N12" s="47"/>
      <c r="O12" s="65"/>
      <c r="P12" s="47">
        <v>25</v>
      </c>
      <c r="Q12" s="47"/>
      <c r="R12" s="34"/>
      <c r="S12" s="25"/>
      <c r="T12" s="25"/>
      <c r="U12" s="25"/>
    </row>
    <row r="13" spans="1:21" ht="12" customHeight="1" thickBot="1">
      <c r="A13" s="213"/>
      <c r="B13" s="100"/>
      <c r="C13" s="100"/>
      <c r="D13" s="100"/>
      <c r="E13" s="12">
        <v>41</v>
      </c>
      <c r="F13" s="37"/>
      <c r="G13" s="37"/>
      <c r="H13" s="58"/>
      <c r="I13" s="96"/>
      <c r="J13" s="34"/>
      <c r="K13" s="14"/>
      <c r="L13" s="48"/>
      <c r="M13" s="47"/>
      <c r="N13" s="45"/>
      <c r="O13" s="66">
        <v>25</v>
      </c>
      <c r="P13" s="67"/>
      <c r="Q13" s="68"/>
      <c r="R13" s="59"/>
      <c r="S13" s="25"/>
      <c r="T13" s="25"/>
      <c r="U13" s="25"/>
    </row>
    <row r="14" spans="1:21" ht="12" customHeight="1" thickBot="1">
      <c r="A14" s="213">
        <v>41</v>
      </c>
      <c r="B14" s="219" t="str">
        <f>VLOOKUP(A14,'пр.взв.'!B16:C143,2,FALSE)</f>
        <v>Бокарев Юлиан Павлович</v>
      </c>
      <c r="C14" s="219" t="str">
        <f>VLOOKUP(A14,'пр.взв.'!B16:H143,3,FALSE)</f>
        <v>1989,кмс</v>
      </c>
      <c r="D14" s="219" t="str">
        <f>VLOOKUP(A14,'пр.взв.'!B16:F143,4,FALSE)</f>
        <v>Иваново, УФСИН</v>
      </c>
      <c r="E14" s="96"/>
      <c r="F14" s="43"/>
      <c r="G14" s="37"/>
      <c r="H14" s="69"/>
      <c r="I14" s="49"/>
      <c r="J14" s="49"/>
      <c r="K14" s="15"/>
      <c r="L14" s="50"/>
      <c r="M14" s="46">
        <v>7</v>
      </c>
      <c r="N14" s="47"/>
      <c r="O14" s="47"/>
      <c r="P14" s="39"/>
      <c r="Q14" s="68"/>
      <c r="R14" s="59"/>
      <c r="S14" s="70"/>
      <c r="T14" s="25"/>
      <c r="U14" s="25"/>
    </row>
    <row r="15" spans="1:21" ht="12" customHeight="1" thickBot="1">
      <c r="A15" s="214"/>
      <c r="B15" s="100"/>
      <c r="C15" s="100"/>
      <c r="D15" s="100"/>
      <c r="E15" s="37"/>
      <c r="F15" s="23"/>
      <c r="G15" s="12">
        <v>25</v>
      </c>
      <c r="H15" s="62"/>
      <c r="I15" s="34"/>
      <c r="J15" s="34"/>
      <c r="K15" s="14"/>
      <c r="L15" s="48"/>
      <c r="M15" s="53"/>
      <c r="N15" s="46">
        <v>7</v>
      </c>
      <c r="O15" s="55"/>
      <c r="P15" s="59"/>
      <c r="Q15" s="57">
        <v>25</v>
      </c>
      <c r="R15" s="59"/>
      <c r="S15" s="70"/>
      <c r="T15" s="25"/>
      <c r="U15" s="25"/>
    </row>
    <row r="16" spans="1:21" ht="12" customHeight="1" thickBot="1">
      <c r="A16" s="217">
        <v>25</v>
      </c>
      <c r="B16" s="227" t="str">
        <f>VLOOKUP(A16,'пр.взв.'!B18:C145,2,FALSE)</f>
        <v>Бабгоев Олег Гамельевич</v>
      </c>
      <c r="C16" s="227" t="str">
        <f>VLOOKUP(A16,'пр.взв.'!B18:H145,3,FALSE)</f>
        <v>1990,мс</v>
      </c>
      <c r="D16" s="227" t="str">
        <f>VLOOKUP(A16,'пр.взв.'!B18:F145,4,FALSE)</f>
        <v>Саратов, УФСИН</v>
      </c>
      <c r="E16" s="29"/>
      <c r="F16" s="37"/>
      <c r="G16" s="96"/>
      <c r="H16" s="44"/>
      <c r="I16" s="49"/>
      <c r="J16" s="49"/>
      <c r="K16" s="15"/>
      <c r="L16" s="50"/>
      <c r="M16" s="58"/>
      <c r="N16" s="53"/>
      <c r="O16" s="55"/>
      <c r="P16" s="39"/>
      <c r="Q16" s="71"/>
      <c r="R16" s="35"/>
      <c r="S16" s="70"/>
      <c r="T16" s="70"/>
      <c r="U16" s="70"/>
    </row>
    <row r="17" spans="1:21" ht="12" customHeight="1">
      <c r="A17" s="213"/>
      <c r="B17" s="100"/>
      <c r="C17" s="100"/>
      <c r="D17" s="100"/>
      <c r="E17" s="12">
        <v>25</v>
      </c>
      <c r="F17" s="56"/>
      <c r="G17" s="37"/>
      <c r="H17" s="39"/>
      <c r="I17" s="34"/>
      <c r="J17" s="34"/>
      <c r="K17" s="14"/>
      <c r="L17" s="39"/>
      <c r="M17" s="60">
        <v>23</v>
      </c>
      <c r="N17" s="58"/>
      <c r="O17" s="46">
        <v>31</v>
      </c>
      <c r="P17" s="39"/>
      <c r="Q17" s="72"/>
      <c r="R17" s="35"/>
      <c r="S17" s="70"/>
      <c r="T17" s="70"/>
      <c r="U17" s="70"/>
    </row>
    <row r="18" spans="1:21" ht="12" customHeight="1" thickBot="1">
      <c r="A18" s="213">
        <v>57</v>
      </c>
      <c r="B18" s="246" t="e">
        <f>VLOOKUP(A18,'пр.взв.'!B20:C147,2,FALSE)</f>
        <v>#N/A</v>
      </c>
      <c r="C18" s="246" t="e">
        <f>VLOOKUP(A18,'пр.взв.'!B20:H147,3,FALSE)</f>
        <v>#N/A</v>
      </c>
      <c r="D18" s="246" t="e">
        <f>VLOOKUP(A18,'пр.взв.'!B20:F147,4,FALSE)</f>
        <v>#N/A</v>
      </c>
      <c r="E18" s="96"/>
      <c r="F18" s="37"/>
      <c r="G18" s="37"/>
      <c r="H18" s="44"/>
      <c r="I18" s="49"/>
      <c r="J18" s="49"/>
      <c r="K18" s="15"/>
      <c r="L18" s="50"/>
      <c r="M18" s="54"/>
      <c r="N18" s="62">
        <v>31</v>
      </c>
      <c r="O18" s="63"/>
      <c r="P18" s="39"/>
      <c r="Q18" s="72"/>
      <c r="R18" s="35"/>
      <c r="S18" s="70"/>
      <c r="T18" s="70"/>
      <c r="U18" s="70"/>
    </row>
    <row r="19" spans="1:21" ht="12" customHeight="1" thickBot="1">
      <c r="A19" s="214"/>
      <c r="B19" s="247"/>
      <c r="C19" s="247"/>
      <c r="D19" s="247"/>
      <c r="E19" s="37"/>
      <c r="F19" s="37"/>
      <c r="G19" s="37"/>
      <c r="H19" s="39"/>
      <c r="I19" s="34"/>
      <c r="J19" s="34"/>
      <c r="K19" s="12">
        <v>37</v>
      </c>
      <c r="L19" s="73"/>
      <c r="M19" s="47"/>
      <c r="N19" s="47"/>
      <c r="O19" s="65"/>
      <c r="P19" s="74">
        <v>31</v>
      </c>
      <c r="Q19" s="72"/>
      <c r="R19" s="12">
        <v>25</v>
      </c>
      <c r="S19" s="70"/>
      <c r="T19" s="70"/>
      <c r="U19" s="70"/>
    </row>
    <row r="20" spans="1:21" ht="12" customHeight="1" thickBot="1">
      <c r="A20" s="217">
        <v>5</v>
      </c>
      <c r="B20" s="227" t="str">
        <f>VLOOKUP(A20,'пр.взв.'!B6:C109,2,FALSE)</f>
        <v>Полянский Валерий Вячеславович</v>
      </c>
      <c r="C20" s="227" t="str">
        <f>VLOOKUP(A20,'пр.взв.'!B6:H109,3,FALSE)</f>
        <v>1987, 1</v>
      </c>
      <c r="D20" s="227" t="str">
        <f>VLOOKUP(A20,'пр.взв.'!B6:H109,4,FALSE)</f>
        <v>Курск, УФСИН</v>
      </c>
      <c r="E20" s="29"/>
      <c r="F20" s="29"/>
      <c r="G20" s="31"/>
      <c r="H20" s="31"/>
      <c r="I20" s="46"/>
      <c r="J20" s="55"/>
      <c r="K20" s="96"/>
      <c r="L20" s="58"/>
      <c r="M20" s="48"/>
      <c r="N20" s="45"/>
      <c r="O20" s="66">
        <v>35</v>
      </c>
      <c r="P20" s="59"/>
      <c r="Q20" s="65"/>
      <c r="R20" s="96"/>
      <c r="S20" s="70"/>
      <c r="T20" s="70"/>
      <c r="U20" s="70"/>
    </row>
    <row r="21" spans="1:21" ht="12" customHeight="1">
      <c r="A21" s="213"/>
      <c r="B21" s="100"/>
      <c r="C21" s="100"/>
      <c r="D21" s="100"/>
      <c r="E21" s="12">
        <v>37</v>
      </c>
      <c r="F21" s="37"/>
      <c r="G21" s="38"/>
      <c r="H21" s="39"/>
      <c r="I21" s="40"/>
      <c r="J21" s="48"/>
      <c r="K21" s="75"/>
      <c r="L21" s="76"/>
      <c r="M21" s="35"/>
      <c r="N21" s="35"/>
      <c r="O21" s="35"/>
      <c r="P21" s="40"/>
      <c r="Q21" s="77"/>
      <c r="R21" s="29"/>
      <c r="S21" s="70"/>
      <c r="T21" s="70"/>
      <c r="U21" s="70"/>
    </row>
    <row r="22" spans="1:21" ht="12" customHeight="1" thickBot="1">
      <c r="A22" s="213">
        <v>37</v>
      </c>
      <c r="B22" s="219" t="str">
        <f>VLOOKUP(A22,'пр.взв.'!B24:C151,2,FALSE)</f>
        <v>Куржев Уали Рамазанович</v>
      </c>
      <c r="C22" s="219" t="str">
        <f>VLOOKUP(A22,'пр.взв.'!B24:H151,3,FALSE)</f>
        <v>1989,мсмк</v>
      </c>
      <c r="D22" s="219" t="str">
        <f>VLOOKUP(A22,'пр.взв.'!B24:F151,4,FALSE)</f>
        <v>Рязань, АПУ ФСИН</v>
      </c>
      <c r="E22" s="96"/>
      <c r="F22" s="43"/>
      <c r="G22" s="37"/>
      <c r="H22" s="44"/>
      <c r="I22" s="45"/>
      <c r="J22" s="40"/>
      <c r="K22" s="15"/>
      <c r="L22" s="77"/>
      <c r="M22" s="29"/>
      <c r="N22" s="29"/>
      <c r="O22" s="29"/>
      <c r="P22" s="59"/>
      <c r="Q22" s="76"/>
      <c r="R22" s="35"/>
      <c r="S22" s="23"/>
      <c r="T22" s="70"/>
      <c r="U22" s="70"/>
    </row>
    <row r="23" spans="1:21" ht="12" customHeight="1" thickBot="1">
      <c r="A23" s="214"/>
      <c r="B23" s="100"/>
      <c r="C23" s="100"/>
      <c r="D23" s="100"/>
      <c r="E23" s="37"/>
      <c r="F23" s="23"/>
      <c r="G23" s="12">
        <v>37</v>
      </c>
      <c r="H23" s="48"/>
      <c r="I23" s="40"/>
      <c r="J23" s="45"/>
      <c r="K23" s="14"/>
      <c r="L23" s="34"/>
      <c r="M23" s="14"/>
      <c r="N23" s="35"/>
      <c r="O23" s="35"/>
      <c r="P23" s="35"/>
      <c r="Q23" s="78">
        <v>10</v>
      </c>
      <c r="R23" s="35"/>
      <c r="S23" s="37"/>
      <c r="T23" s="70"/>
      <c r="U23" s="70"/>
    </row>
    <row r="24" spans="1:21" ht="12" customHeight="1" thickBot="1">
      <c r="A24" s="217">
        <v>21</v>
      </c>
      <c r="B24" s="227" t="str">
        <f>VLOOKUP(A24,'пр.взв.'!B26:C153,2,FALSE)</f>
        <v>Сташ Хазрет Адамович</v>
      </c>
      <c r="C24" s="227" t="str">
        <f>VLOOKUP(A24,'пр.взв.'!B26:H153,3,FALSE)</f>
        <v>1986, КМС</v>
      </c>
      <c r="D24" s="227" t="str">
        <f>VLOOKUP(A24,'пр.взв.'!B26:F153,4,FALSE)</f>
        <v>Респ. Адыгея, УФСИН</v>
      </c>
      <c r="E24" s="29"/>
      <c r="F24" s="37"/>
      <c r="G24" s="96"/>
      <c r="H24" s="79"/>
      <c r="I24" s="48"/>
      <c r="J24" s="45"/>
      <c r="K24" s="75"/>
      <c r="L24" s="34"/>
      <c r="M24" s="14"/>
      <c r="N24" s="34"/>
      <c r="O24" s="40"/>
      <c r="P24" s="45"/>
      <c r="Q24" s="48"/>
      <c r="R24" s="59"/>
      <c r="S24" s="70"/>
      <c r="T24" s="70"/>
      <c r="U24" s="70"/>
    </row>
    <row r="25" spans="1:21" ht="12" customHeight="1" thickBot="1">
      <c r="A25" s="213"/>
      <c r="B25" s="100"/>
      <c r="C25" s="100"/>
      <c r="D25" s="100"/>
      <c r="E25" s="12">
        <v>21</v>
      </c>
      <c r="F25" s="56"/>
      <c r="G25" s="37"/>
      <c r="H25" s="65"/>
      <c r="I25" s="45"/>
      <c r="J25" s="48"/>
      <c r="K25" s="14"/>
      <c r="L25" s="34"/>
      <c r="M25" s="14"/>
      <c r="N25" s="34"/>
      <c r="O25" s="34"/>
      <c r="P25" s="41" t="s">
        <v>9</v>
      </c>
      <c r="Q25" s="34"/>
      <c r="R25" s="34"/>
      <c r="S25" s="70"/>
      <c r="T25" s="70"/>
      <c r="U25" s="70"/>
    </row>
    <row r="26" spans="1:21" ht="12" customHeight="1" thickBot="1">
      <c r="A26" s="213">
        <v>53</v>
      </c>
      <c r="B26" s="246" t="e">
        <f>VLOOKUP(A26,'пр.взв.'!B28:C155,2,FALSE)</f>
        <v>#N/A</v>
      </c>
      <c r="C26" s="246" t="e">
        <f>VLOOKUP(A26,'пр.взв.'!B28:H155,3,FALSE)</f>
        <v>#N/A</v>
      </c>
      <c r="D26" s="246" t="e">
        <f>VLOOKUP(A26,'пр.взв.'!B28:F155,4,FALSE)</f>
        <v>#N/A</v>
      </c>
      <c r="E26" s="96"/>
      <c r="F26" s="37"/>
      <c r="G26" s="37"/>
      <c r="H26" s="69"/>
      <c r="I26" s="45"/>
      <c r="J26" s="40"/>
      <c r="K26" s="15"/>
      <c r="L26" s="49"/>
      <c r="M26" s="15"/>
      <c r="N26" s="234" t="str">
        <f>VLOOKUP(R19,'пр.взв.'!B6:D109,2,FALSE)</f>
        <v>Бабгоев Олег Гамельевич</v>
      </c>
      <c r="O26" s="235"/>
      <c r="P26" s="235"/>
      <c r="Q26" s="235"/>
      <c r="R26" s="236"/>
      <c r="S26" s="70"/>
      <c r="T26" s="70"/>
      <c r="U26" s="70"/>
    </row>
    <row r="27" spans="1:21" ht="12" customHeight="1" thickBot="1">
      <c r="A27" s="214"/>
      <c r="B27" s="247"/>
      <c r="C27" s="247"/>
      <c r="D27" s="247"/>
      <c r="E27" s="37"/>
      <c r="F27" s="37"/>
      <c r="G27" s="23"/>
      <c r="H27" s="45"/>
      <c r="I27" s="12">
        <v>37</v>
      </c>
      <c r="J27" s="80"/>
      <c r="K27" s="14"/>
      <c r="L27" s="34"/>
      <c r="M27" s="14"/>
      <c r="N27" s="237"/>
      <c r="O27" s="238"/>
      <c r="P27" s="238"/>
      <c r="Q27" s="238"/>
      <c r="R27" s="239"/>
      <c r="S27" s="70"/>
      <c r="T27" s="70"/>
      <c r="U27" s="70"/>
    </row>
    <row r="28" spans="1:21" ht="12" customHeight="1" thickBot="1">
      <c r="A28" s="217">
        <v>13</v>
      </c>
      <c r="B28" s="227" t="str">
        <f>VLOOKUP(A28,'пр.взв.'!B30:C157,2,FALSE)</f>
        <v>Хамхоев Аслан Магомедович</v>
      </c>
      <c r="C28" s="227" t="str">
        <f>VLOOKUP(A28,'пр.взв.'!B30:H157,3,FALSE)</f>
        <v>1991,1</v>
      </c>
      <c r="D28" s="227" t="str">
        <f>VLOOKUP(A28,'пр.взв.'!B30:F157,4,FALSE)</f>
        <v>Псковский Юридический Институт</v>
      </c>
      <c r="E28" s="29"/>
      <c r="F28" s="29"/>
      <c r="G28" s="37"/>
      <c r="H28" s="40"/>
      <c r="I28" s="42"/>
      <c r="J28" s="45"/>
      <c r="K28" s="34"/>
      <c r="L28" s="34"/>
      <c r="M28" s="14"/>
      <c r="N28" s="45"/>
      <c r="O28" s="34"/>
      <c r="P28" s="48"/>
      <c r="Q28" s="45"/>
      <c r="R28" s="59"/>
      <c r="S28" s="70"/>
      <c r="T28" s="70"/>
      <c r="U28" s="70"/>
    </row>
    <row r="29" spans="1:21" ht="12" customHeight="1">
      <c r="A29" s="213"/>
      <c r="B29" s="100"/>
      <c r="C29" s="100"/>
      <c r="D29" s="100"/>
      <c r="E29" s="12">
        <v>13</v>
      </c>
      <c r="F29" s="37"/>
      <c r="G29" s="37"/>
      <c r="H29" s="58"/>
      <c r="I29" s="34"/>
      <c r="J29" s="35"/>
      <c r="K29" s="35"/>
      <c r="L29" s="34"/>
      <c r="M29" s="14"/>
      <c r="N29" s="34"/>
      <c r="O29" s="25"/>
      <c r="P29" s="40"/>
      <c r="Q29" s="45"/>
      <c r="R29" s="59"/>
      <c r="S29" s="70"/>
      <c r="T29" s="70"/>
      <c r="U29" s="70"/>
    </row>
    <row r="30" spans="1:21" ht="12" customHeight="1" thickBot="1">
      <c r="A30" s="213">
        <v>45</v>
      </c>
      <c r="B30" s="219" t="str">
        <f>VLOOKUP(A30,'пр.взв.'!B32:C159,2,FALSE)</f>
        <v>Толдиев Умар Супенович</v>
      </c>
      <c r="C30" s="219">
        <f>VLOOKUP(A30,'пр.взв.'!B32:H159,3,FALSE)</f>
        <v>1992.1</v>
      </c>
      <c r="D30" s="219" t="str">
        <f>VLOOKUP(A30,'пр.взв.'!B32:F159,4,FALSE)</f>
        <v>Воронеж, ФСИН</v>
      </c>
      <c r="E30" s="42"/>
      <c r="F30" s="43"/>
      <c r="G30" s="37"/>
      <c r="H30" s="69"/>
      <c r="I30" s="49"/>
      <c r="J30" s="29"/>
      <c r="K30" s="29"/>
      <c r="L30" s="49"/>
      <c r="M30" s="15"/>
      <c r="N30" s="34"/>
      <c r="O30" s="34"/>
      <c r="P30" s="41" t="s">
        <v>12</v>
      </c>
      <c r="Q30" s="35"/>
      <c r="R30" s="35"/>
      <c r="S30" s="70"/>
      <c r="T30" s="70"/>
      <c r="U30" s="70"/>
    </row>
    <row r="31" spans="1:21" ht="12" customHeight="1" thickBot="1">
      <c r="A31" s="214"/>
      <c r="B31" s="100"/>
      <c r="C31" s="100"/>
      <c r="D31" s="100"/>
      <c r="E31" s="37"/>
      <c r="F31" s="23"/>
      <c r="G31" s="12">
        <v>13</v>
      </c>
      <c r="H31" s="62"/>
      <c r="I31" s="34"/>
      <c r="J31" s="35"/>
      <c r="K31" s="35"/>
      <c r="L31" s="34"/>
      <c r="M31" s="22">
        <v>37</v>
      </c>
      <c r="N31" s="34"/>
      <c r="O31" s="34"/>
      <c r="P31" s="35"/>
      <c r="Q31" s="35"/>
      <c r="R31" s="35"/>
      <c r="S31" s="70"/>
      <c r="T31" s="70"/>
      <c r="U31" s="70"/>
    </row>
    <row r="32" spans="1:21" ht="12" customHeight="1" thickBot="1">
      <c r="A32" s="217">
        <v>29</v>
      </c>
      <c r="B32" s="227" t="str">
        <f>VLOOKUP(A32,'пр.взв.'!B34:C161,2,FALSE)</f>
        <v>Вадигуллин Айдар Зуфарович</v>
      </c>
      <c r="C32" s="227" t="str">
        <f>VLOOKUP(A32,'пр.взв.'!B34:H161,3,FALSE)</f>
        <v>1985,кмс</v>
      </c>
      <c r="D32" s="227" t="str">
        <f>VLOOKUP(A32,'пр.взв.'!B34:F161,4,FALSE)</f>
        <v>Рес. Татарстан, УФСИН</v>
      </c>
      <c r="E32" s="29"/>
      <c r="F32" s="37"/>
      <c r="G32" s="42"/>
      <c r="H32" s="44"/>
      <c r="I32" s="49"/>
      <c r="J32" s="29"/>
      <c r="K32" s="29"/>
      <c r="L32" s="49"/>
      <c r="M32" s="15"/>
      <c r="N32" s="228" t="str">
        <f>VLOOKUP(M31,'пр.взв.'!B6:H109,2,FALSE)</f>
        <v>Куржев Уали Рамазанович</v>
      </c>
      <c r="O32" s="229"/>
      <c r="P32" s="229"/>
      <c r="Q32" s="229"/>
      <c r="R32" s="230"/>
      <c r="S32" s="70"/>
      <c r="T32" s="70"/>
      <c r="U32" s="70"/>
    </row>
    <row r="33" spans="1:21" ht="12" customHeight="1" thickBot="1">
      <c r="A33" s="213"/>
      <c r="B33" s="100"/>
      <c r="C33" s="100"/>
      <c r="D33" s="100"/>
      <c r="E33" s="12">
        <v>29</v>
      </c>
      <c r="F33" s="56"/>
      <c r="G33" s="37"/>
      <c r="H33" s="39"/>
      <c r="I33" s="34"/>
      <c r="J33" s="35"/>
      <c r="K33" s="35"/>
      <c r="L33" s="34"/>
      <c r="M33" s="14"/>
      <c r="N33" s="231"/>
      <c r="O33" s="232"/>
      <c r="P33" s="232"/>
      <c r="Q33" s="232"/>
      <c r="R33" s="233"/>
      <c r="S33" s="70"/>
      <c r="T33" s="25"/>
      <c r="U33" s="25"/>
    </row>
    <row r="34" spans="1:21" ht="12" customHeight="1" thickBot="1">
      <c r="A34" s="213">
        <v>61</v>
      </c>
      <c r="B34" s="248" t="e">
        <f>VLOOKUP(A34,'пр.взв.'!B36:C163,2,FALSE)</f>
        <v>#N/A</v>
      </c>
      <c r="C34" s="248" t="e">
        <f>VLOOKUP(A34,'пр.взв.'!B36:H163,3,FALSE)</f>
        <v>#N/A</v>
      </c>
      <c r="D34" s="248" t="e">
        <f>VLOOKUP(A34,'пр.взв.'!B36:F163,4,FALSE)</f>
        <v>#N/A</v>
      </c>
      <c r="E34" s="42"/>
      <c r="F34" s="37"/>
      <c r="G34" s="37"/>
      <c r="H34" s="44"/>
      <c r="I34" s="49"/>
      <c r="J34" s="29"/>
      <c r="K34" s="29"/>
      <c r="L34" s="49"/>
      <c r="M34" s="15"/>
      <c r="N34" s="49"/>
      <c r="O34" s="49"/>
      <c r="P34" s="29"/>
      <c r="Q34" s="29"/>
      <c r="R34" s="29"/>
      <c r="S34" s="25"/>
      <c r="T34" s="25"/>
      <c r="U34" s="25"/>
    </row>
    <row r="35" spans="1:21" ht="12" customHeight="1" thickBot="1">
      <c r="A35" s="214"/>
      <c r="B35" s="249"/>
      <c r="C35" s="249"/>
      <c r="D35" s="249"/>
      <c r="E35" s="37"/>
      <c r="F35" s="37"/>
      <c r="G35" s="37"/>
      <c r="H35" s="39"/>
      <c r="I35" s="34"/>
      <c r="J35" s="35"/>
      <c r="K35" s="35"/>
      <c r="L35" s="34"/>
      <c r="M35" s="13">
        <v>37</v>
      </c>
      <c r="N35" s="34"/>
      <c r="O35" s="34"/>
      <c r="P35" s="35"/>
      <c r="Q35" s="35"/>
      <c r="R35" s="35"/>
      <c r="S35" s="25"/>
      <c r="T35" s="25"/>
      <c r="U35" s="25"/>
    </row>
    <row r="36" spans="1:21" ht="6" customHeight="1" thickBot="1">
      <c r="A36" s="81"/>
      <c r="B36" s="82"/>
      <c r="C36" s="82"/>
      <c r="D36" s="29"/>
      <c r="E36" s="37"/>
      <c r="F36" s="37"/>
      <c r="G36" s="37"/>
      <c r="H36" s="34"/>
      <c r="I36" s="45"/>
      <c r="J36" s="35"/>
      <c r="K36" s="35"/>
      <c r="L36" s="34"/>
      <c r="M36" s="83"/>
      <c r="N36" s="34"/>
      <c r="O36" s="34"/>
      <c r="P36" s="35"/>
      <c r="Q36" s="35"/>
      <c r="R36" s="35"/>
      <c r="S36" s="25"/>
      <c r="T36" s="25"/>
      <c r="U36" s="25"/>
    </row>
    <row r="37" spans="1:21" ht="12" customHeight="1" thickBot="1">
      <c r="A37" s="217">
        <v>3</v>
      </c>
      <c r="B37" s="227" t="str">
        <f>VLOOKUP(A37,'пр.взв.'!B6:H109,2,FALSE)</f>
        <v>Петров Прокопий Николаевич</v>
      </c>
      <c r="C37" s="227">
        <f>VLOOKUP(A37,'пр.взв.'!B6:H109,3,FALSE)</f>
        <v>1979.1</v>
      </c>
      <c r="D37" s="227" t="str">
        <f>VLOOKUP(A37,'пр.взв.'!B6:H109,4,FALSE)</f>
        <v>Рес. Якутия, УФСИН</v>
      </c>
      <c r="E37" s="29"/>
      <c r="F37" s="29"/>
      <c r="G37" s="31"/>
      <c r="H37" s="35"/>
      <c r="I37" s="33"/>
      <c r="J37" s="34"/>
      <c r="K37" s="35"/>
      <c r="L37" s="34"/>
      <c r="M37" s="97"/>
      <c r="N37" s="34"/>
      <c r="O37" s="34"/>
      <c r="P37" s="35"/>
      <c r="Q37" s="35"/>
      <c r="R37" s="35"/>
      <c r="S37" s="25"/>
      <c r="T37" s="25"/>
      <c r="U37" s="25"/>
    </row>
    <row r="38" spans="1:21" ht="12" customHeight="1">
      <c r="A38" s="213"/>
      <c r="B38" s="100"/>
      <c r="C38" s="100"/>
      <c r="D38" s="100"/>
      <c r="E38" s="12">
        <v>35</v>
      </c>
      <c r="F38" s="37"/>
      <c r="G38" s="38"/>
      <c r="H38" s="39"/>
      <c r="I38" s="40"/>
      <c r="J38" s="41"/>
      <c r="K38" s="35"/>
      <c r="L38" s="34"/>
      <c r="M38" s="14"/>
      <c r="N38" s="25"/>
      <c r="O38" s="25"/>
      <c r="P38" s="25"/>
      <c r="Q38" s="25"/>
      <c r="R38" s="25"/>
      <c r="S38" s="25"/>
      <c r="T38" s="25"/>
      <c r="U38" s="25"/>
    </row>
    <row r="39" spans="1:43" ht="12" customHeight="1" thickBot="1">
      <c r="A39" s="213">
        <v>35</v>
      </c>
      <c r="B39" s="219" t="str">
        <f>VLOOKUP(A39,'пр.взв.'!B8:H135,2,FALSE)</f>
        <v>Гаджиев Исмаил Азимович</v>
      </c>
      <c r="C39" s="219" t="str">
        <f>VLOOKUP(A39,'пр.взв.'!B8:H135,3,FALSE)</f>
        <v>1994,кмс</v>
      </c>
      <c r="D39" s="219" t="str">
        <f>VLOOKUP(A39,'пр.взв.'!B8:H135,4,FALSE)</f>
        <v>Кузбасский институт ФСИН</v>
      </c>
      <c r="E39" s="96"/>
      <c r="F39" s="43"/>
      <c r="G39" s="37"/>
      <c r="H39" s="44"/>
      <c r="I39" s="45"/>
      <c r="J39" s="34"/>
      <c r="K39" s="35"/>
      <c r="L39" s="34"/>
      <c r="M39" s="22">
        <v>40</v>
      </c>
      <c r="N39" s="34"/>
      <c r="O39" s="34"/>
      <c r="P39" s="35"/>
      <c r="Q39" s="35"/>
      <c r="R39" s="35"/>
      <c r="S39" s="25"/>
      <c r="T39" s="25"/>
      <c r="U39" s="25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12" customHeight="1" thickBot="1">
      <c r="A40" s="214"/>
      <c r="B40" s="100"/>
      <c r="C40" s="100"/>
      <c r="D40" s="100"/>
      <c r="E40" s="37"/>
      <c r="F40" s="23"/>
      <c r="G40" s="12">
        <v>35</v>
      </c>
      <c r="H40" s="48"/>
      <c r="I40" s="40"/>
      <c r="J40" s="49"/>
      <c r="K40" s="29"/>
      <c r="L40" s="49"/>
      <c r="M40" s="15"/>
      <c r="N40" s="250" t="str">
        <f>VLOOKUP(M39,'пр.взв.'!B6:H147,2,FALSE)</f>
        <v>Евдокимов Григорий Сергеевич</v>
      </c>
      <c r="O40" s="251"/>
      <c r="P40" s="251"/>
      <c r="Q40" s="251"/>
      <c r="R40" s="252"/>
      <c r="S40" s="25"/>
      <c r="T40" s="25"/>
      <c r="U40" s="25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ht="12" customHeight="1" thickBot="1">
      <c r="A41" s="217">
        <v>19</v>
      </c>
      <c r="B41" s="227" t="str">
        <f>VLOOKUP(A41,'пр.взв.'!B10:H137,2,FALSE)</f>
        <v>Трунов Александр Александрович</v>
      </c>
      <c r="C41" s="227">
        <f>VLOOKUP(A41,'пр.взв.'!B10:H137,3,FALSE)</f>
        <v>1982.1</v>
      </c>
      <c r="D41" s="227" t="str">
        <f>VLOOKUP(A41,'пр.взв.'!B10:H137,4,FALSE)</f>
        <v>Липецк, УФСИН</v>
      </c>
      <c r="E41" s="29"/>
      <c r="F41" s="37"/>
      <c r="G41" s="96"/>
      <c r="H41" s="51"/>
      <c r="I41" s="52"/>
      <c r="J41" s="34"/>
      <c r="K41" s="35"/>
      <c r="L41" s="34"/>
      <c r="M41" s="14"/>
      <c r="N41" s="253"/>
      <c r="O41" s="254"/>
      <c r="P41" s="254"/>
      <c r="Q41" s="254"/>
      <c r="R41" s="255"/>
      <c r="S41" s="25"/>
      <c r="T41" s="25"/>
      <c r="U41" s="25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ht="12" customHeight="1">
      <c r="A42" s="213"/>
      <c r="B42" s="100"/>
      <c r="C42" s="100"/>
      <c r="D42" s="100"/>
      <c r="E42" s="12">
        <v>51</v>
      </c>
      <c r="F42" s="56"/>
      <c r="G42" s="37"/>
      <c r="H42" s="39"/>
      <c r="I42" s="57"/>
      <c r="J42" s="45"/>
      <c r="K42" s="35"/>
      <c r="L42" s="34"/>
      <c r="M42" s="14"/>
      <c r="N42" s="45"/>
      <c r="O42" s="34"/>
      <c r="P42" s="48"/>
      <c r="Q42" s="45"/>
      <c r="R42" s="59"/>
      <c r="S42" s="25"/>
      <c r="T42" s="25"/>
      <c r="U42" s="25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2" customHeight="1" thickBot="1">
      <c r="A43" s="213">
        <v>51</v>
      </c>
      <c r="B43" s="219" t="str">
        <f>VLOOKUP(A43,'пр.взв.'!B12:H139,2,FALSE)</f>
        <v>Хикматуллин Азат Ильфатович</v>
      </c>
      <c r="C43" s="219" t="str">
        <f>VLOOKUP(A43,'пр.взв.'!B12:H139,3,FALSE)</f>
        <v>1988, 1</v>
      </c>
      <c r="D43" s="219" t="str">
        <f>VLOOKUP(A43,'пр.взв.'!B12:H139,4,FALSE)</f>
        <v>Респ. Удмуртия, УФСИН</v>
      </c>
      <c r="E43" s="96"/>
      <c r="F43" s="37"/>
      <c r="G43" s="37"/>
      <c r="H43" s="44"/>
      <c r="I43" s="57"/>
      <c r="J43" s="45"/>
      <c r="K43" s="35"/>
      <c r="L43" s="34"/>
      <c r="M43" s="14"/>
      <c r="N43" s="34"/>
      <c r="O43" s="41"/>
      <c r="P43" s="40"/>
      <c r="Q43" s="45"/>
      <c r="R43" s="59"/>
      <c r="S43" s="25"/>
      <c r="T43" s="25"/>
      <c r="U43" s="25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21" ht="12" customHeight="1" thickBot="1">
      <c r="A44" s="214"/>
      <c r="B44" s="100"/>
      <c r="C44" s="100"/>
      <c r="D44" s="100"/>
      <c r="E44" s="37"/>
      <c r="F44" s="37"/>
      <c r="G44" s="23"/>
      <c r="H44" s="45"/>
      <c r="I44" s="61"/>
      <c r="J44" s="34"/>
      <c r="K44" s="35"/>
      <c r="L44" s="34"/>
      <c r="M44" s="14"/>
      <c r="N44" s="34"/>
      <c r="O44" s="34"/>
      <c r="P44" s="35"/>
      <c r="Q44" s="35"/>
      <c r="R44" s="35"/>
      <c r="S44" s="25"/>
      <c r="T44" s="25"/>
      <c r="U44" s="25"/>
    </row>
    <row r="45" spans="1:21" ht="12" customHeight="1" thickBot="1">
      <c r="A45" s="217">
        <v>11</v>
      </c>
      <c r="B45" s="227" t="str">
        <f>VLOOKUP(A45,'пр.взв.'!B14:H141,2,FALSE)</f>
        <v>Макаров Алексей Александрович</v>
      </c>
      <c r="C45" s="227">
        <f>VLOOKUP(A45,'пр.взв.'!B14:H141,3,FALSE)</f>
        <v>1986.1</v>
      </c>
      <c r="D45" s="227" t="str">
        <f>VLOOKUP(A45,'пр.взв.'!B14:H141,4,FALSE)</f>
        <v>Нижний Новгород, ГУФСИН</v>
      </c>
      <c r="E45" s="29"/>
      <c r="F45" s="29"/>
      <c r="G45" s="37"/>
      <c r="H45" s="40"/>
      <c r="I45" s="12">
        <v>35</v>
      </c>
      <c r="J45" s="64"/>
      <c r="K45" s="34"/>
      <c r="L45" s="34"/>
      <c r="M45" s="14"/>
      <c r="N45" s="34"/>
      <c r="O45" s="34"/>
      <c r="P45" s="35"/>
      <c r="Q45" s="35"/>
      <c r="R45" s="35"/>
      <c r="S45" s="25"/>
      <c r="T45" s="25"/>
      <c r="U45" s="25"/>
    </row>
    <row r="46" spans="1:21" ht="12" customHeight="1" thickBot="1">
      <c r="A46" s="213"/>
      <c r="B46" s="100"/>
      <c r="C46" s="100"/>
      <c r="D46" s="100"/>
      <c r="E46" s="12">
        <v>43</v>
      </c>
      <c r="F46" s="37"/>
      <c r="G46" s="37"/>
      <c r="H46" s="58"/>
      <c r="I46" s="96"/>
      <c r="J46" s="34"/>
      <c r="K46" s="14"/>
      <c r="L46" s="34"/>
      <c r="M46" s="14"/>
      <c r="N46" s="34"/>
      <c r="O46" s="34"/>
      <c r="P46" s="41" t="s">
        <v>9</v>
      </c>
      <c r="Q46" s="34"/>
      <c r="R46" s="34"/>
      <c r="S46" s="25"/>
      <c r="T46" s="25"/>
      <c r="U46" s="25"/>
    </row>
    <row r="47" spans="1:21" ht="12" customHeight="1" thickBot="1">
      <c r="A47" s="213">
        <v>43</v>
      </c>
      <c r="B47" s="219" t="str">
        <f>VLOOKUP(A47,'пр.взв.'!B16:H143,2,FALSE)</f>
        <v>Рязанов Константин Александрович</v>
      </c>
      <c r="C47" s="219" t="str">
        <f>VLOOKUP(A47,'пр.взв.'!B16:H143,3,FALSE)</f>
        <v>1984,1</v>
      </c>
      <c r="D47" s="219" t="str">
        <f>VLOOKUP(A47,'пр.взв.'!B16:H143,4,FALSE)</f>
        <v>Киров, УФСИН</v>
      </c>
      <c r="E47" s="96"/>
      <c r="F47" s="43"/>
      <c r="G47" s="37"/>
      <c r="H47" s="69"/>
      <c r="I47" s="49"/>
      <c r="J47" s="49"/>
      <c r="K47" s="15"/>
      <c r="L47" s="49"/>
      <c r="M47" s="15"/>
      <c r="N47" s="234" t="s">
        <v>180</v>
      </c>
      <c r="O47" s="235"/>
      <c r="P47" s="235"/>
      <c r="Q47" s="235"/>
      <c r="R47" s="236"/>
      <c r="S47" s="25"/>
      <c r="T47" s="25"/>
      <c r="U47" s="25"/>
    </row>
    <row r="48" spans="1:21" ht="12" customHeight="1" thickBot="1">
      <c r="A48" s="214"/>
      <c r="B48" s="100"/>
      <c r="C48" s="100"/>
      <c r="D48" s="100"/>
      <c r="E48" s="37"/>
      <c r="F48" s="23"/>
      <c r="G48" s="12">
        <v>27</v>
      </c>
      <c r="H48" s="62"/>
      <c r="I48" s="34"/>
      <c r="J48" s="34"/>
      <c r="K48" s="14"/>
      <c r="L48" s="34"/>
      <c r="M48" s="14"/>
      <c r="N48" s="237"/>
      <c r="O48" s="238"/>
      <c r="P48" s="238"/>
      <c r="Q48" s="238"/>
      <c r="R48" s="239"/>
      <c r="S48" s="25"/>
      <c r="T48" s="25"/>
      <c r="U48" s="25"/>
    </row>
    <row r="49" spans="1:21" ht="12" customHeight="1" thickBot="1">
      <c r="A49" s="217">
        <v>27</v>
      </c>
      <c r="B49" s="227" t="str">
        <f>VLOOKUP(A49,'пр.взв.'!B18:H145,2,FALSE)</f>
        <v>Галиулин Денис Александрович</v>
      </c>
      <c r="C49" s="227" t="str">
        <f>VLOOKUP(A49,'пр.взв.'!B18:H145,3,FALSE)</f>
        <v>1985,1</v>
      </c>
      <c r="D49" s="227" t="str">
        <f>VLOOKUP(A49,'пр.взв.'!B18:H145,4,FALSE)</f>
        <v>Кемерово, ГУФСИН</v>
      </c>
      <c r="E49" s="29"/>
      <c r="F49" s="37"/>
      <c r="G49" s="96"/>
      <c r="H49" s="44"/>
      <c r="I49" s="49"/>
      <c r="J49" s="49"/>
      <c r="K49" s="15"/>
      <c r="L49" s="49"/>
      <c r="M49" s="15"/>
      <c r="N49" s="49"/>
      <c r="O49" s="49"/>
      <c r="P49" s="29"/>
      <c r="Q49" s="29"/>
      <c r="R49" s="29"/>
      <c r="S49" s="25"/>
      <c r="T49" s="25"/>
      <c r="U49" s="25"/>
    </row>
    <row r="50" spans="1:21" ht="12" customHeight="1">
      <c r="A50" s="213"/>
      <c r="B50" s="100"/>
      <c r="C50" s="100"/>
      <c r="D50" s="100"/>
      <c r="E50" s="12">
        <v>27</v>
      </c>
      <c r="F50" s="56"/>
      <c r="G50" s="37"/>
      <c r="H50" s="39"/>
      <c r="I50" s="34"/>
      <c r="J50" s="34"/>
      <c r="K50" s="14"/>
      <c r="L50" s="34"/>
      <c r="M50" s="14"/>
      <c r="N50" s="34"/>
      <c r="O50" s="34"/>
      <c r="P50" s="35"/>
      <c r="Q50" s="35"/>
      <c r="R50" s="35"/>
      <c r="S50" s="25"/>
      <c r="T50" s="25"/>
      <c r="U50" s="25"/>
    </row>
    <row r="51" spans="1:21" ht="12" customHeight="1" thickBot="1">
      <c r="A51" s="213">
        <v>59</v>
      </c>
      <c r="B51" s="246" t="e">
        <f>VLOOKUP(A51,'пр.взв.'!B20:H147,2,FALSE)</f>
        <v>#N/A</v>
      </c>
      <c r="C51" s="246" t="e">
        <f>VLOOKUP(A51,'пр.взв.'!B20:H147,3,FALSE)</f>
        <v>#N/A</v>
      </c>
      <c r="D51" s="246" t="e">
        <f>VLOOKUP(A51,'пр.взв.'!B20:H147,4,FALSE)</f>
        <v>#N/A</v>
      </c>
      <c r="E51" s="96"/>
      <c r="F51" s="37"/>
      <c r="G51" s="37"/>
      <c r="H51" s="44"/>
      <c r="I51" s="49"/>
      <c r="J51" s="49"/>
      <c r="K51" s="15"/>
      <c r="L51" s="49"/>
      <c r="M51" s="15"/>
      <c r="N51" s="49"/>
      <c r="O51" s="49"/>
      <c r="P51" s="29"/>
      <c r="Q51" s="29"/>
      <c r="R51" s="29"/>
      <c r="S51" s="25"/>
      <c r="T51" s="25"/>
      <c r="U51" s="25"/>
    </row>
    <row r="52" spans="1:21" ht="12" customHeight="1" thickBot="1">
      <c r="A52" s="214"/>
      <c r="B52" s="247"/>
      <c r="C52" s="247"/>
      <c r="D52" s="247"/>
      <c r="E52" s="37"/>
      <c r="F52" s="37"/>
      <c r="G52" s="37"/>
      <c r="H52" s="39"/>
      <c r="I52" s="34"/>
      <c r="J52" s="34"/>
      <c r="K52" s="12">
        <v>39</v>
      </c>
      <c r="L52" s="84"/>
      <c r="M52" s="14"/>
      <c r="N52" s="34"/>
      <c r="O52" s="34"/>
      <c r="P52" s="35"/>
      <c r="Q52" s="35"/>
      <c r="R52" s="35"/>
      <c r="S52" s="25"/>
      <c r="T52" s="25"/>
      <c r="U52" s="25"/>
    </row>
    <row r="53" spans="1:21" ht="12" customHeight="1" thickBot="1">
      <c r="A53" s="217">
        <v>7</v>
      </c>
      <c r="B53" s="227" t="str">
        <f>VLOOKUP(A53,'пр.взв.'!B6:H109,2,FALSE)</f>
        <v>Кутлимуратов Альберт Камилевич</v>
      </c>
      <c r="C53" s="227">
        <f>VLOOKUP(A53,'пр.взв.'!B6:H109,3,FALSE)</f>
        <v>1986.1</v>
      </c>
      <c r="D53" s="227" t="str">
        <f>VLOOKUP(A53,'пр.взв.'!B6:H109,4,FALSE)</f>
        <v>Ульяновск, УФСИН</v>
      </c>
      <c r="E53" s="29"/>
      <c r="F53" s="29"/>
      <c r="G53" s="31"/>
      <c r="H53" s="31"/>
      <c r="I53" s="46"/>
      <c r="J53" s="55"/>
      <c r="K53" s="96"/>
      <c r="L53" s="35"/>
      <c r="M53" s="35"/>
      <c r="N53" s="35"/>
      <c r="O53" s="35"/>
      <c r="P53" s="35"/>
      <c r="Q53" s="35"/>
      <c r="R53" s="35"/>
      <c r="S53" s="25"/>
      <c r="T53" s="25"/>
      <c r="U53" s="25"/>
    </row>
    <row r="54" spans="1:21" ht="12" customHeight="1">
      <c r="A54" s="213"/>
      <c r="B54" s="100"/>
      <c r="C54" s="100"/>
      <c r="D54" s="100"/>
      <c r="E54" s="12">
        <v>39</v>
      </c>
      <c r="F54" s="37"/>
      <c r="G54" s="38"/>
      <c r="H54" s="39"/>
      <c r="I54" s="40"/>
      <c r="J54" s="48"/>
      <c r="K54" s="75"/>
      <c r="L54" s="35"/>
      <c r="M54" s="35"/>
      <c r="N54" s="35"/>
      <c r="O54" s="35"/>
      <c r="P54" s="35"/>
      <c r="Q54" s="35"/>
      <c r="R54" s="35"/>
      <c r="S54" s="25"/>
      <c r="T54" s="25"/>
      <c r="U54" s="25"/>
    </row>
    <row r="55" spans="1:21" ht="12" customHeight="1" thickBot="1">
      <c r="A55" s="213">
        <v>39</v>
      </c>
      <c r="B55" s="219" t="str">
        <f>VLOOKUP(A55,'пр.взв.'!B24:H151,2,FALSE)</f>
        <v>Гришанов Павел Викторович</v>
      </c>
      <c r="C55" s="219">
        <f>VLOOKUP(A55,'пр.взв.'!B24:H151,3,FALSE)</f>
        <v>1988</v>
      </c>
      <c r="D55" s="219" t="str">
        <f>VLOOKUP(A55,'пр.взв.'!B24:H151,4,FALSE)</f>
        <v>Самара, ГУФСИН</v>
      </c>
      <c r="E55" s="96"/>
      <c r="F55" s="43"/>
      <c r="G55" s="37"/>
      <c r="H55" s="44"/>
      <c r="I55" s="45"/>
      <c r="J55" s="40"/>
      <c r="K55" s="15"/>
      <c r="L55" s="29"/>
      <c r="M55" s="29"/>
      <c r="N55" s="29"/>
      <c r="O55" s="29"/>
      <c r="P55" s="29"/>
      <c r="Q55" s="29"/>
      <c r="R55" s="29"/>
      <c r="S55" s="25"/>
      <c r="T55" s="25"/>
      <c r="U55" s="25"/>
    </row>
    <row r="56" spans="1:21" ht="12" customHeight="1" thickBot="1">
      <c r="A56" s="214"/>
      <c r="B56" s="100"/>
      <c r="C56" s="100"/>
      <c r="D56" s="100"/>
      <c r="E56" s="37"/>
      <c r="F56" s="23"/>
      <c r="G56" s="12">
        <v>39</v>
      </c>
      <c r="H56" s="48"/>
      <c r="I56" s="40"/>
      <c r="J56" s="45"/>
      <c r="K56" s="14"/>
      <c r="L56" s="35"/>
      <c r="M56" s="35"/>
      <c r="N56" s="35"/>
      <c r="O56" s="35"/>
      <c r="P56" s="35"/>
      <c r="Q56" s="35"/>
      <c r="R56" s="35"/>
      <c r="S56" s="25"/>
      <c r="T56" s="25"/>
      <c r="U56" s="25"/>
    </row>
    <row r="57" spans="1:21" ht="12" customHeight="1" thickBot="1">
      <c r="A57" s="217">
        <v>23</v>
      </c>
      <c r="B57" s="227" t="str">
        <f>VLOOKUP(A57,'пр.взв.'!B26:H153,2,FALSE)</f>
        <v>Высоких Алексей Александрович </v>
      </c>
      <c r="C57" s="227" t="str">
        <f>VLOOKUP(A57,'пр.взв.'!B26:H153,3,FALSE)</f>
        <v>1983,1</v>
      </c>
      <c r="D57" s="227" t="str">
        <f>VLOOKUP(A57,'пр.взв.'!B26:H153,4,FALSE)</f>
        <v>Архангельск, УФСИН</v>
      </c>
      <c r="E57" s="29"/>
      <c r="F57" s="37"/>
      <c r="G57" s="96"/>
      <c r="H57" s="79"/>
      <c r="I57" s="48"/>
      <c r="J57" s="45"/>
      <c r="K57" s="75"/>
      <c r="L57" s="35"/>
      <c r="M57" s="35"/>
      <c r="N57" s="35"/>
      <c r="O57" s="35"/>
      <c r="P57" s="35"/>
      <c r="Q57" s="35"/>
      <c r="R57" s="35"/>
      <c r="S57" s="25"/>
      <c r="T57" s="25"/>
      <c r="U57" s="25"/>
    </row>
    <row r="58" spans="1:21" ht="12" customHeight="1">
      <c r="A58" s="213"/>
      <c r="B58" s="100"/>
      <c r="C58" s="100"/>
      <c r="D58" s="100"/>
      <c r="E58" s="12">
        <v>23</v>
      </c>
      <c r="F58" s="56"/>
      <c r="G58" s="37"/>
      <c r="H58" s="65"/>
      <c r="I58" s="45"/>
      <c r="J58" s="48"/>
      <c r="K58" s="14"/>
      <c r="L58" s="35"/>
      <c r="M58" s="35"/>
      <c r="N58" s="35"/>
      <c r="O58" s="35"/>
      <c r="P58" s="35"/>
      <c r="Q58" s="35"/>
      <c r="R58" s="35"/>
      <c r="S58" s="25"/>
      <c r="T58" s="25"/>
      <c r="U58" s="25"/>
    </row>
    <row r="59" spans="1:21" ht="12" customHeight="1" thickBot="1">
      <c r="A59" s="213">
        <v>55</v>
      </c>
      <c r="B59" s="246" t="e">
        <f>VLOOKUP(A59,'пр.взв.'!B28:H155,2,FALSE)</f>
        <v>#N/A</v>
      </c>
      <c r="C59" s="246" t="e">
        <f>VLOOKUP(A59,'пр.взв.'!B28:H155,3,FALSE)</f>
        <v>#N/A</v>
      </c>
      <c r="D59" s="246" t="e">
        <f>VLOOKUP(A59,'пр.взв.'!B28:H155,4,FALSE)</f>
        <v>#N/A</v>
      </c>
      <c r="E59" s="96"/>
      <c r="F59" s="37"/>
      <c r="G59" s="37"/>
      <c r="H59" s="69"/>
      <c r="I59" s="45"/>
      <c r="J59" s="40"/>
      <c r="K59" s="15"/>
      <c r="L59" s="29"/>
      <c r="M59" s="29"/>
      <c r="N59" s="29"/>
      <c r="O59" s="29"/>
      <c r="P59" s="29"/>
      <c r="Q59" s="29"/>
      <c r="R59" s="29"/>
      <c r="S59" s="25"/>
      <c r="T59" s="25"/>
      <c r="U59" s="25"/>
    </row>
    <row r="60" spans="1:21" ht="12" customHeight="1" thickBot="1">
      <c r="A60" s="214"/>
      <c r="B60" s="247"/>
      <c r="C60" s="247"/>
      <c r="D60" s="247"/>
      <c r="E60" s="37"/>
      <c r="F60" s="37"/>
      <c r="G60" s="23"/>
      <c r="H60" s="45"/>
      <c r="I60" s="12">
        <v>39</v>
      </c>
      <c r="J60" s="80"/>
      <c r="K60" s="14"/>
      <c r="L60" s="35"/>
      <c r="M60" s="35"/>
      <c r="N60" s="35"/>
      <c r="O60" s="35"/>
      <c r="P60" s="35"/>
      <c r="Q60" s="35"/>
      <c r="R60" s="35"/>
      <c r="S60" s="25"/>
      <c r="T60" s="25"/>
      <c r="U60" s="25"/>
    </row>
    <row r="61" spans="1:21" ht="12" customHeight="1" thickBot="1">
      <c r="A61" s="217">
        <v>15</v>
      </c>
      <c r="B61" s="227" t="str">
        <f>VLOOKUP(A61,'пр.взв.'!B30:H157,2,FALSE)</f>
        <v>Гаев Казбек Борисович</v>
      </c>
      <c r="C61" s="227" t="str">
        <f>VLOOKUP(A61,'пр.взв.'!B30:H157,3,FALSE)</f>
        <v>1992,кмс</v>
      </c>
      <c r="D61" s="227" t="s">
        <v>181</v>
      </c>
      <c r="E61" s="29"/>
      <c r="F61" s="29"/>
      <c r="G61" s="37"/>
      <c r="H61" s="40"/>
      <c r="I61" s="42"/>
      <c r="J61" s="45"/>
      <c r="K61" s="34"/>
      <c r="L61" s="35"/>
      <c r="M61" s="35"/>
      <c r="N61" s="35"/>
      <c r="O61" s="35"/>
      <c r="P61" s="35"/>
      <c r="Q61" s="35"/>
      <c r="R61" s="35"/>
      <c r="S61" s="25"/>
      <c r="T61" s="25"/>
      <c r="U61" s="25"/>
    </row>
    <row r="62" spans="1:21" ht="12" customHeight="1">
      <c r="A62" s="213"/>
      <c r="B62" s="100"/>
      <c r="C62" s="100"/>
      <c r="D62" s="100"/>
      <c r="E62" s="12">
        <v>15</v>
      </c>
      <c r="F62" s="37"/>
      <c r="G62" s="37"/>
      <c r="H62" s="58"/>
      <c r="I62" s="34"/>
      <c r="J62" s="35"/>
      <c r="K62" s="35"/>
      <c r="L62" s="35"/>
      <c r="M62" s="35"/>
      <c r="N62" s="35"/>
      <c r="O62" s="35"/>
      <c r="P62" s="35"/>
      <c r="Q62" s="35"/>
      <c r="R62" s="35"/>
      <c r="S62" s="25"/>
      <c r="T62" s="25"/>
      <c r="U62" s="25"/>
    </row>
    <row r="63" spans="1:21" ht="12" customHeight="1" thickBot="1">
      <c r="A63" s="213">
        <v>47</v>
      </c>
      <c r="B63" s="219" t="str">
        <f>VLOOKUP(A63,'пр.взв.'!B32:H159,2,FALSE)</f>
        <v>Московкин Евгений Анатольевич </v>
      </c>
      <c r="C63" s="219" t="str">
        <f>VLOOKUP(A63,'пр.взв.'!B32:H159,3,FALSE)</f>
        <v>1980, КМС</v>
      </c>
      <c r="D63" s="219" t="str">
        <f>VLOOKUP(A63,'пр.взв.'!B32:H159,4,FALSE)</f>
        <v>Респ. Чувашия УФСИН</v>
      </c>
      <c r="E63" s="42"/>
      <c r="F63" s="43"/>
      <c r="G63" s="37"/>
      <c r="H63" s="69"/>
      <c r="I63" s="49"/>
      <c r="J63" s="29"/>
      <c r="K63" s="29"/>
      <c r="L63" s="85"/>
      <c r="M63" s="85"/>
      <c r="N63" s="85"/>
      <c r="O63" s="85"/>
      <c r="P63" s="85"/>
      <c r="Q63" s="85"/>
      <c r="R63" s="29"/>
      <c r="S63" s="25"/>
      <c r="T63" s="25"/>
      <c r="U63" s="25"/>
    </row>
    <row r="64" spans="1:21" ht="12" customHeight="1" thickBot="1">
      <c r="A64" s="214"/>
      <c r="B64" s="100"/>
      <c r="C64" s="100"/>
      <c r="D64" s="100"/>
      <c r="E64" s="37"/>
      <c r="F64" s="23"/>
      <c r="G64" s="12">
        <v>31</v>
      </c>
      <c r="H64" s="62"/>
      <c r="I64" s="34"/>
      <c r="J64" s="35" t="str">
        <f>HYPERLINK('[1]реквизиты'!$A$6)</f>
        <v>Гл. судья, судья МК</v>
      </c>
      <c r="K64" s="35"/>
      <c r="L64" s="85"/>
      <c r="M64" s="87"/>
      <c r="N64" s="87"/>
      <c r="O64" s="87"/>
      <c r="P64" s="88" t="str">
        <f>'[1]реквизиты'!$G$7</f>
        <v>Стахеев И.Р.</v>
      </c>
      <c r="Q64" s="85"/>
      <c r="R64" s="35"/>
      <c r="S64" s="25"/>
      <c r="T64" s="25"/>
      <c r="U64" s="25"/>
    </row>
    <row r="65" spans="1:21" ht="12" customHeight="1" thickBot="1">
      <c r="A65" s="217">
        <v>31</v>
      </c>
      <c r="B65" s="227" t="str">
        <f>VLOOKUP(A65,'пр.взв.'!B34:H161,2,FALSE)</f>
        <v>Прохоров Алесей Сергеевич</v>
      </c>
      <c r="C65" s="227" t="str">
        <f>VLOOKUP(A65,'пр.взв.'!B34:H161,3,FALSE)</f>
        <v>1992,кмс</v>
      </c>
      <c r="D65" s="227" t="str">
        <f>VLOOKUP(A65,'пр.взв.'!B34:H161,4,FALSE)</f>
        <v>Владимирский юридический институт</v>
      </c>
      <c r="E65" s="29"/>
      <c r="F65" s="37"/>
      <c r="G65" s="42"/>
      <c r="H65" s="44"/>
      <c r="I65" s="49"/>
      <c r="J65" s="29"/>
      <c r="K65" s="29"/>
      <c r="L65" s="85"/>
      <c r="M65" s="87"/>
      <c r="N65" s="87"/>
      <c r="O65" s="87"/>
      <c r="P65" s="89" t="str">
        <f>'[1]реквизиты'!$G$8</f>
        <v>Гороховец</v>
      </c>
      <c r="Q65" s="85"/>
      <c r="R65" s="29"/>
      <c r="S65" s="25"/>
      <c r="T65" s="25"/>
      <c r="U65" s="25"/>
    </row>
    <row r="66" spans="1:21" ht="12" customHeight="1">
      <c r="A66" s="213"/>
      <c r="B66" s="100"/>
      <c r="C66" s="100"/>
      <c r="D66" s="100"/>
      <c r="E66" s="12">
        <v>31</v>
      </c>
      <c r="F66" s="56"/>
      <c r="G66" s="37"/>
      <c r="H66" s="39"/>
      <c r="I66" s="34"/>
      <c r="J66" s="35"/>
      <c r="K66" s="35"/>
      <c r="L66" s="85"/>
      <c r="M66" s="87"/>
      <c r="N66" s="87"/>
      <c r="O66" s="87"/>
      <c r="P66" s="87"/>
      <c r="Q66" s="85"/>
      <c r="R66" s="35"/>
      <c r="S66" s="25"/>
      <c r="T66" s="25"/>
      <c r="U66" s="25"/>
    </row>
    <row r="67" spans="1:21" ht="12" customHeight="1" thickBot="1">
      <c r="A67" s="213">
        <v>63</v>
      </c>
      <c r="B67" s="248" t="e">
        <f>VLOOKUP(A67,'пр.взв.'!B36:H163,2,FALSE)</f>
        <v>#N/A</v>
      </c>
      <c r="C67" s="248" t="e">
        <f>VLOOKUP(A67,'пр.взв.'!B36:H163,3,FALSE)</f>
        <v>#N/A</v>
      </c>
      <c r="D67" s="248" t="e">
        <f>VLOOKUP(A67,'пр.взв.'!B36:H163,4,FALSE)</f>
        <v>#N/A</v>
      </c>
      <c r="E67" s="42"/>
      <c r="F67" s="37"/>
      <c r="G67" s="37"/>
      <c r="H67" s="44">
        <f>HYPERLINK('[1]реквизиты'!$A$20)</f>
      </c>
      <c r="I67" s="49"/>
      <c r="J67" s="29" t="str">
        <f>HYPERLINK('[1]реквизиты'!$A$8)</f>
        <v>Гл. секретарь, судья МК</v>
      </c>
      <c r="K67" s="29"/>
      <c r="L67" s="85"/>
      <c r="M67" s="87"/>
      <c r="N67" s="87"/>
      <c r="O67" s="87"/>
      <c r="P67" s="90" t="str">
        <f>'[1]реквизиты'!$G$9</f>
        <v>Доронкин Н.И.</v>
      </c>
      <c r="Q67" s="85"/>
      <c r="R67" s="35"/>
      <c r="S67" s="25"/>
      <c r="T67" s="25"/>
      <c r="U67" s="25"/>
    </row>
    <row r="68" spans="1:21" ht="12" customHeight="1" thickBot="1">
      <c r="A68" s="214"/>
      <c r="B68" s="249"/>
      <c r="C68" s="249"/>
      <c r="D68" s="249"/>
      <c r="E68" s="98"/>
      <c r="F68" s="37"/>
      <c r="G68" s="38"/>
      <c r="H68" s="39"/>
      <c r="I68" s="40"/>
      <c r="J68" s="41"/>
      <c r="K68" s="35"/>
      <c r="L68" s="85"/>
      <c r="M68" s="85"/>
      <c r="N68" s="87"/>
      <c r="O68" s="87"/>
      <c r="P68" s="89" t="str">
        <f>'[1]реквизиты'!$G$10</f>
        <v>Владимир</v>
      </c>
      <c r="Q68" s="85"/>
      <c r="R68" s="29"/>
      <c r="S68" s="25"/>
      <c r="T68" s="25"/>
      <c r="U68" s="25"/>
    </row>
    <row r="69" spans="1:21" ht="9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85"/>
      <c r="L69" s="85"/>
      <c r="M69" s="85"/>
      <c r="N69" s="87"/>
      <c r="O69" s="87"/>
      <c r="P69" s="87"/>
      <c r="Q69" s="85"/>
      <c r="R69" s="29"/>
      <c r="S69" s="25"/>
      <c r="T69" s="25"/>
      <c r="U69" s="25"/>
    </row>
    <row r="70" spans="1:21" ht="12.75">
      <c r="A70" s="29"/>
      <c r="B70" s="29"/>
      <c r="C70" s="29"/>
      <c r="D70" s="29"/>
      <c r="E70" s="29"/>
      <c r="F70" s="29"/>
      <c r="G70" s="29"/>
      <c r="H70" s="91">
        <f>HYPERLINK('[1]реквизиты'!$A$22)</f>
      </c>
      <c r="I70" s="41"/>
      <c r="J70" s="41"/>
      <c r="K70" s="85"/>
      <c r="L70" s="85"/>
      <c r="M70" s="85"/>
      <c r="N70" s="85"/>
      <c r="O70" s="85"/>
      <c r="P70" s="85"/>
      <c r="Q70" s="85"/>
      <c r="R70" s="35"/>
      <c r="S70" s="25"/>
      <c r="T70" s="25"/>
      <c r="U70" s="25"/>
    </row>
    <row r="71" spans="1:21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4"/>
      <c r="L71" s="34"/>
      <c r="M71" s="34"/>
      <c r="N71" s="34"/>
      <c r="O71" s="34"/>
      <c r="P71" s="92">
        <f>HYPERLINK('[1]реквизиты'!$G$23)</f>
      </c>
      <c r="Q71" s="49"/>
      <c r="R71" s="29"/>
      <c r="S71" s="25"/>
      <c r="T71" s="25"/>
      <c r="U71" s="25"/>
    </row>
    <row r="72" spans="1:21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49"/>
      <c r="M72" s="49"/>
      <c r="N72" s="49"/>
      <c r="O72" s="49"/>
      <c r="P72" s="49"/>
      <c r="Q72" s="49"/>
      <c r="R72" s="29"/>
      <c r="S72" s="25"/>
      <c r="T72" s="25"/>
      <c r="U72" s="25"/>
    </row>
    <row r="73" spans="1:21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5"/>
      <c r="T73" s="25"/>
      <c r="U73" s="25"/>
    </row>
    <row r="74" spans="1:21" ht="12.75">
      <c r="A74" s="25"/>
      <c r="B74" s="29"/>
      <c r="C74" s="29"/>
      <c r="D74" s="29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</row>
    <row r="75" spans="1:21" ht="12.75">
      <c r="A75" s="25"/>
      <c r="B75" s="29"/>
      <c r="C75" s="29"/>
      <c r="D75" s="29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</row>
    <row r="76" spans="1:21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</row>
    <row r="77" spans="1:21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</row>
    <row r="78" spans="1:21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</row>
    <row r="79" spans="1:21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</row>
    <row r="80" spans="1:21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</row>
    <row r="81" spans="1:21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</row>
    <row r="82" spans="1:21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</row>
    <row r="83" spans="1:21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</row>
    <row r="84" spans="1:21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</row>
    <row r="85" spans="1:21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</row>
    <row r="86" spans="1:21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</row>
    <row r="87" spans="1:21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</row>
    <row r="88" spans="1:21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</row>
    <row r="89" spans="1:21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</row>
    <row r="90" spans="1:21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</row>
    <row r="91" spans="1:21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</row>
    <row r="92" spans="1:21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</row>
    <row r="93" spans="1:21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</row>
    <row r="94" spans="1:21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</row>
    <row r="95" spans="1:21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</row>
    <row r="96" spans="1:21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</row>
    <row r="97" spans="1:21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</row>
    <row r="98" spans="1:21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</row>
    <row r="99" spans="1:21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</row>
    <row r="100" spans="1:21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</row>
    <row r="101" spans="1:21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</row>
    <row r="102" spans="1:21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</row>
    <row r="103" spans="1:21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</row>
    <row r="104" spans="1:21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</row>
    <row r="105" spans="1:21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</row>
    <row r="106" spans="1:21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</row>
    <row r="107" spans="1:21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</row>
    <row r="108" spans="1:21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</row>
    <row r="109" spans="1:21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</row>
    <row r="110" spans="1:21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</row>
    <row r="111" spans="1:21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</row>
    <row r="112" spans="1:21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</row>
    <row r="113" spans="1:21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</row>
    <row r="114" spans="1:21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</row>
    <row r="115" spans="1:21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</row>
    <row r="116" spans="1:21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</row>
    <row r="117" spans="1:21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</row>
    <row r="118" spans="1:21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</row>
    <row r="119" spans="1:21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</row>
    <row r="120" spans="1:21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</row>
    <row r="121" spans="1:21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</row>
    <row r="122" spans="1:21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</row>
    <row r="123" spans="1:21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</row>
    <row r="124" spans="1:21" ht="12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</row>
    <row r="125" spans="1:21" ht="12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</row>
    <row r="126" spans="1:21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</row>
    <row r="127" spans="1:21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</row>
    <row r="128" spans="1:21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</row>
    <row r="129" spans="1:21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</row>
    <row r="130" spans="1:21" ht="12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</row>
    <row r="131" spans="1:21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</row>
    <row r="132" spans="1:21" ht="12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</row>
    <row r="133" spans="1:21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</row>
    <row r="134" spans="1:21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</row>
    <row r="135" spans="1:21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</row>
    <row r="136" spans="1:21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</row>
    <row r="137" spans="1:21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</row>
    <row r="138" spans="1:21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</row>
    <row r="139" spans="1:21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</row>
    <row r="140" spans="1:21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</row>
    <row r="141" spans="1:21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</row>
    <row r="142" spans="1:21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</row>
    <row r="143" spans="1:21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</row>
    <row r="144" spans="1:21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</row>
    <row r="145" spans="1:21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</row>
    <row r="146" spans="1:21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</row>
    <row r="147" spans="1:21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</row>
    <row r="148" spans="1:21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</row>
    <row r="149" spans="1:21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</row>
    <row r="150" spans="1:21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</row>
    <row r="151" spans="1:21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</row>
    <row r="152" spans="1:21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</row>
    <row r="153" spans="1:21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</row>
    <row r="154" spans="1:21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</row>
    <row r="155" spans="1:21" ht="12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</row>
    <row r="156" spans="1:21" ht="12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</row>
    <row r="157" spans="1:21" ht="12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</row>
    <row r="158" spans="1:21" ht="12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</row>
    <row r="159" spans="1:21" ht="12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</row>
    <row r="160" spans="1:21" ht="12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</row>
  </sheetData>
  <sheetProtection/>
  <mergeCells count="139"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  <mergeCell ref="A65:A66"/>
    <mergeCell ref="B65:B66"/>
    <mergeCell ref="C65:C66"/>
    <mergeCell ref="D65:D66"/>
    <mergeCell ref="A67:A68"/>
    <mergeCell ref="B67:B68"/>
    <mergeCell ref="C67:C68"/>
    <mergeCell ref="D67:D68"/>
    <mergeCell ref="B63:B64"/>
    <mergeCell ref="C63:C64"/>
    <mergeCell ref="D63:D64"/>
    <mergeCell ref="A61:A62"/>
    <mergeCell ref="B61:B62"/>
    <mergeCell ref="C61:C62"/>
    <mergeCell ref="D61:D62"/>
    <mergeCell ref="A63:A64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D43:D44"/>
    <mergeCell ref="A45:A46"/>
    <mergeCell ref="B45:B46"/>
    <mergeCell ref="C45:C46"/>
    <mergeCell ref="D45:D46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7:D38"/>
    <mergeCell ref="D39:D40"/>
    <mergeCell ref="D20:D21"/>
    <mergeCell ref="D22:D23"/>
    <mergeCell ref="D24:D25"/>
    <mergeCell ref="D26:D27"/>
    <mergeCell ref="D30:D31"/>
    <mergeCell ref="A24:A25"/>
    <mergeCell ref="B24:B25"/>
    <mergeCell ref="C24:C25"/>
    <mergeCell ref="A26:A27"/>
    <mergeCell ref="B26:B27"/>
    <mergeCell ref="C26:C27"/>
    <mergeCell ref="B30:B31"/>
    <mergeCell ref="C30:C31"/>
    <mergeCell ref="A32:A33"/>
    <mergeCell ref="D32:D33"/>
    <mergeCell ref="B32:B33"/>
    <mergeCell ref="C32:C33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B4:B5"/>
    <mergeCell ref="C4:C5"/>
    <mergeCell ref="A4:A5"/>
    <mergeCell ref="A8:A9"/>
    <mergeCell ref="B8:B9"/>
    <mergeCell ref="C8:C9"/>
    <mergeCell ref="P3:R4"/>
    <mergeCell ref="N26:R27"/>
    <mergeCell ref="Q8:R9"/>
    <mergeCell ref="E3:N3"/>
    <mergeCell ref="P5:R6"/>
    <mergeCell ref="A6:A7"/>
    <mergeCell ref="B6:B7"/>
    <mergeCell ref="C6:C7"/>
    <mergeCell ref="D4:D5"/>
    <mergeCell ref="D6:D7"/>
    <mergeCell ref="D16:D17"/>
    <mergeCell ref="D8:D9"/>
    <mergeCell ref="D10:D11"/>
    <mergeCell ref="D12:D13"/>
    <mergeCell ref="D14:D15"/>
    <mergeCell ref="N32:R33"/>
    <mergeCell ref="D28:D29"/>
  </mergeCells>
  <printOptions horizontalCentered="1" verticalCentered="1"/>
  <pageMargins left="0" right="0" top="0" bottom="0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2012-12-07T05:27:21Z</cp:lastPrinted>
  <dcterms:created xsi:type="dcterms:W3CDTF">1996-10-08T23:32:33Z</dcterms:created>
  <dcterms:modified xsi:type="dcterms:W3CDTF">2012-12-11T06:42:45Z</dcterms:modified>
  <cp:category/>
  <cp:version/>
  <cp:contentType/>
  <cp:contentStatus/>
</cp:coreProperties>
</file>