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Стартовый Б" sheetId="4" r:id="rId4"/>
    <sheet name="Стартовый А" sheetId="5" r:id="rId5"/>
    <sheet name="пр.хода Б" sheetId="6" r:id="rId6"/>
    <sheet name="пр.хода 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<sst xmlns="http://schemas.openxmlformats.org/spreadsheetml/2006/main" count="708" uniqueCount="277">
  <si>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</si>
  <si>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</si>
  <si>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</si>
  <si>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</si>
  <si>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</si>
  <si>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</si>
  <si>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</si>
  <si>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</si>
  <si>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</si>
  <si>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</si>
  <si>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</si>
  <si>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</si>
  <si>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</si>
  <si>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</si>
  <si>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</si>
  <si>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</si>
  <si>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</si>
  <si>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</si>
  <si>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</si>
  <si>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</si>
  <si>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</si>
  <si>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</si>
  <si>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</si>
  <si>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 xml:space="preserve">13-16 марта 2008 г. г. Москва                                                                                                                           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</si>
  <si>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</si>
  <si>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</si>
  <si>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</si>
  <si>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</si>
  <si>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</si>
  <si>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</si>
  <si>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</si>
  <si>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</si>
  <si>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</si>
  <si>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</si>
  <si>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</si>
  <si>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</si>
  <si>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</si>
  <si>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</si>
  <si>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</si>
  <si>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</si>
  <si>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</si>
  <si>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</si>
  <si>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</si>
  <si>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</si>
  <si>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</si>
  <si>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</si>
  <si>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</si>
  <si>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</si>
  <si>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</si>
  <si>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</si>
  <si>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</si>
  <si>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</si>
  <si>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</si>
  <si>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</si>
  <si>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</si>
  <si>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</si>
  <si>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</si>
  <si>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</si>
  <si>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</si>
  <si>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</si>
  <si>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</si>
  <si>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</si>
  <si>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</si>
  <si>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</si>
  <si>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</si>
  <si>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</si>
  <si>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</si>
  <si>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</si>
  <si>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</si>
  <si>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</si>
  <si>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</si>
  <si>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</si>
  <si>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1 м</t>
  </si>
  <si>
    <t>ЗА 3 МЕСТО</t>
  </si>
  <si>
    <t>Чекинев Александр Иванович</t>
  </si>
  <si>
    <t>12.06.89 кмс</t>
  </si>
  <si>
    <t>ЦФО Тула ЛОК</t>
  </si>
  <si>
    <t>000249</t>
  </si>
  <si>
    <t xml:space="preserve">Максимов АМ Бородаенко ВН </t>
  </si>
  <si>
    <t>Войтюк Владимир  Сергеевич</t>
  </si>
  <si>
    <t>30.08.83 мс</t>
  </si>
  <si>
    <t>ПФО Пермск Нытва Д</t>
  </si>
  <si>
    <t>001468</t>
  </si>
  <si>
    <t>Шатров МЕ</t>
  </si>
  <si>
    <t>Рахман Иван Владимирович</t>
  </si>
  <si>
    <t>23.08.85 кмс</t>
  </si>
  <si>
    <t>ЦФО Липецк ЛОК</t>
  </si>
  <si>
    <t>001494</t>
  </si>
  <si>
    <t>Смирнов ВВ</t>
  </si>
  <si>
    <t>Кодзоков Мурат Муаедович</t>
  </si>
  <si>
    <t>21.07.86 мс</t>
  </si>
  <si>
    <t>ЮФО КБР ВС</t>
  </si>
  <si>
    <t>001433</t>
  </si>
  <si>
    <t>Ким РК</t>
  </si>
  <si>
    <t>Мешавкин Алексей Сергеевич</t>
  </si>
  <si>
    <t>06.05.78 мсмк</t>
  </si>
  <si>
    <t xml:space="preserve">УФО Свердловская Екатеринбург </t>
  </si>
  <si>
    <t>001443</t>
  </si>
  <si>
    <t>Козлов АА</t>
  </si>
  <si>
    <t>Гаджиев Бахруз Архан-оглы</t>
  </si>
  <si>
    <t>87 мс</t>
  </si>
  <si>
    <t>УФО Свердловская Н.Тагил</t>
  </si>
  <si>
    <t>001277</t>
  </si>
  <si>
    <t>Путилов ВН</t>
  </si>
  <si>
    <t>Чирич Алексей Михайлович</t>
  </si>
  <si>
    <t>05.12.82 мсмк</t>
  </si>
  <si>
    <t>УФО Свердловская В.Пышма ПР</t>
  </si>
  <si>
    <t>Стеннков ВГ Мельников АН</t>
  </si>
  <si>
    <t>Лебедев Дмитрий Александрович</t>
  </si>
  <si>
    <t>08.09.82 мсмк</t>
  </si>
  <si>
    <t>УФО Свердловская В.Пышма ВС</t>
  </si>
  <si>
    <t>000690</t>
  </si>
  <si>
    <t>Лебедев Илья Александрович</t>
  </si>
  <si>
    <t>000689</t>
  </si>
  <si>
    <t>Бердников Федор Владимирович</t>
  </si>
  <si>
    <t>14.04.87 мс</t>
  </si>
  <si>
    <t>000284</t>
  </si>
  <si>
    <t>Письменных Денис Михайлович</t>
  </si>
  <si>
    <t>17.06 85 мс</t>
  </si>
  <si>
    <t>СФО р.Алтай Д</t>
  </si>
  <si>
    <t>009132</t>
  </si>
  <si>
    <t>Грушин СН</t>
  </si>
  <si>
    <t>Станчук Дмитрий Владимирович</t>
  </si>
  <si>
    <t>12.02.84 мс</t>
  </si>
  <si>
    <t>ЦФО Владимир Д</t>
  </si>
  <si>
    <t>000498</t>
  </si>
  <si>
    <t>Зезюлин ФМ Доронкин НИ</t>
  </si>
  <si>
    <t>Любченко Александр Сергеевич</t>
  </si>
  <si>
    <t>07.09.83 мс</t>
  </si>
  <si>
    <t>СФО Кемеровская Новокузнецк Д</t>
  </si>
  <si>
    <t>Кызлаков ЛА  Балашев АК</t>
  </si>
  <si>
    <t>Потапов Владимир Вячеславович</t>
  </si>
  <si>
    <t>26.06.84 мс</t>
  </si>
  <si>
    <t>001444</t>
  </si>
  <si>
    <t>Хлопецкий Владимир Анатольевич</t>
  </si>
  <si>
    <t>27.11.87 мс</t>
  </si>
  <si>
    <t>СЗФО Калининград Д</t>
  </si>
  <si>
    <t>008941</t>
  </si>
  <si>
    <t>Чуева ЛП жуприна НГ</t>
  </si>
  <si>
    <t>Ходнев Андрей Викторович</t>
  </si>
  <si>
    <t>03.12.79 мс</t>
  </si>
  <si>
    <t>ПФО Нижегородская Выкса ПР</t>
  </si>
  <si>
    <t>008337</t>
  </si>
  <si>
    <t>Гордеев МА</t>
  </si>
  <si>
    <t>Шаров Александр Валерьевич</t>
  </si>
  <si>
    <t>23.10.79 мсмк</t>
  </si>
  <si>
    <t>ПФО Нижегородская Кстово Д</t>
  </si>
  <si>
    <t>000500</t>
  </si>
  <si>
    <t>Кульков ВА Лоповок СЕ</t>
  </si>
  <si>
    <t>Мухин Денис Владиславович</t>
  </si>
  <si>
    <t>23.04.80 змс</t>
  </si>
  <si>
    <t>000714</t>
  </si>
  <si>
    <t>Боярченков  Дмитрий Александрович</t>
  </si>
  <si>
    <t>28.09.81 мс</t>
  </si>
  <si>
    <t>008339</t>
  </si>
  <si>
    <t>Дмитриев Александр Сергеевич</t>
  </si>
  <si>
    <t>07.07.86 мс</t>
  </si>
  <si>
    <t>СЗФО Коми Инта МО</t>
  </si>
  <si>
    <t>011021</t>
  </si>
  <si>
    <t>Дмитриев СА Балов СА</t>
  </si>
  <si>
    <t>Вальков Алексей Игоревич</t>
  </si>
  <si>
    <t>04.09.87 мс</t>
  </si>
  <si>
    <t>ЮФО Краснодарски Курганинскк Д</t>
  </si>
  <si>
    <t>000444</t>
  </si>
  <si>
    <t>Вальков ИА</t>
  </si>
  <si>
    <t>Хахук Артур Азметович</t>
  </si>
  <si>
    <t>08.02.84 мс</t>
  </si>
  <si>
    <t>ЮФО Краснодарски Лабинск Д</t>
  </si>
  <si>
    <t>006566</t>
  </si>
  <si>
    <t>Нагоев РМ</t>
  </si>
  <si>
    <t>Омоктуев Баир Доржиевич</t>
  </si>
  <si>
    <t>02.12.84 мс</t>
  </si>
  <si>
    <t>СФО Бурятия  МО</t>
  </si>
  <si>
    <t>011005</t>
  </si>
  <si>
    <t>Санжиев ТШ</t>
  </si>
  <si>
    <t>Джичоев Тамаз Тамазович</t>
  </si>
  <si>
    <t>18.09.84 кмс</t>
  </si>
  <si>
    <t>ЮФО РСО-Алания МО</t>
  </si>
  <si>
    <t>006470</t>
  </si>
  <si>
    <t>Гасиев ПЦ Колиев И</t>
  </si>
  <si>
    <t>Шабуров Александр Владимирович</t>
  </si>
  <si>
    <t>20.05.86 мс</t>
  </si>
  <si>
    <t>УФО Курган ВС</t>
  </si>
  <si>
    <t>000443</t>
  </si>
  <si>
    <t>Евтодеев ВФ Родионов АП</t>
  </si>
  <si>
    <t>Козлов Александр Валерьевич</t>
  </si>
  <si>
    <t>30.10.87 мс</t>
  </si>
  <si>
    <t>ЦФО Московская Димитров Д</t>
  </si>
  <si>
    <t>001222</t>
  </si>
  <si>
    <t>Крутоголов ВВ Бондарь АЮ</t>
  </si>
  <si>
    <t>Марченко Иван Николаевич</t>
  </si>
  <si>
    <t>07.07.83 мс</t>
  </si>
  <si>
    <t>ЦФО Тула Д</t>
  </si>
  <si>
    <t>001507</t>
  </si>
  <si>
    <t>Самборский СВ</t>
  </si>
  <si>
    <t>Устюхин Александр Юрьевич</t>
  </si>
  <si>
    <t>04.05.83 мс</t>
  </si>
  <si>
    <t>004045</t>
  </si>
  <si>
    <t>Копейкин Павел Сергеевич</t>
  </si>
  <si>
    <t>18.03.86 кмс</t>
  </si>
  <si>
    <t>009706</t>
  </si>
  <si>
    <t>Бородаенко ВН</t>
  </si>
  <si>
    <t>Астафьев Алексей Владимирович</t>
  </si>
  <si>
    <t>26.01.84 мс</t>
  </si>
  <si>
    <t>СФО Красноярский Д</t>
  </si>
  <si>
    <t>011007</t>
  </si>
  <si>
    <t>Романов И Шумилин АП</t>
  </si>
  <si>
    <t>Цыганов Олег Олегович</t>
  </si>
  <si>
    <t>12.09.86 мс</t>
  </si>
  <si>
    <t>ПФО Татарстан Казань ПР</t>
  </si>
  <si>
    <t>000419</t>
  </si>
  <si>
    <t>Валиулов АД</t>
  </si>
  <si>
    <t>Гафиятуллин Руслан Алмазович</t>
  </si>
  <si>
    <t>19.05.83 мс</t>
  </si>
  <si>
    <t>008326</t>
  </si>
  <si>
    <t>Гарипова ЗР Сав=биров РТ</t>
  </si>
  <si>
    <t>Кузькин Денис Владимирович</t>
  </si>
  <si>
    <t>17.05.87 мс</t>
  </si>
  <si>
    <t>ПФО Пензенская Д</t>
  </si>
  <si>
    <t>001150</t>
  </si>
  <si>
    <t>Можаров ОВ Аникин МС</t>
  </si>
  <si>
    <t>Киселев Михаил Владимирович</t>
  </si>
  <si>
    <t>06.08.88 мс</t>
  </si>
  <si>
    <t>ПФО Пензенская ВС</t>
  </si>
  <si>
    <t>001234</t>
  </si>
  <si>
    <t>Мялькин ВВ</t>
  </si>
  <si>
    <t>Носов Павел Евгеньевич</t>
  </si>
  <si>
    <t>16.12.83 мс</t>
  </si>
  <si>
    <t>008301</t>
  </si>
  <si>
    <t>Киселев АН Мирош ВВ</t>
  </si>
  <si>
    <t>Ристов Мурат Борисович</t>
  </si>
  <si>
    <t>24.07.83 мсмк</t>
  </si>
  <si>
    <t>ЮФО Адыгея Майкоп ВС</t>
  </si>
  <si>
    <t>001887</t>
  </si>
  <si>
    <t>Хапай Х Хапай А</t>
  </si>
  <si>
    <t>Перепелюк Андрей Александрович</t>
  </si>
  <si>
    <t>06.08.85 мс</t>
  </si>
  <si>
    <t>Москва Д</t>
  </si>
  <si>
    <t>000253</t>
  </si>
  <si>
    <t xml:space="preserve">Фунтиков ПВ </t>
  </si>
  <si>
    <t>Золотухин Александр владимирович</t>
  </si>
  <si>
    <t>30.10.84 мс</t>
  </si>
  <si>
    <t>Москва МО</t>
  </si>
  <si>
    <t>000721</t>
  </si>
  <si>
    <t>Мартынов МГ</t>
  </si>
  <si>
    <t>Федяев Николай Александрович</t>
  </si>
  <si>
    <t>002194</t>
  </si>
  <si>
    <t>Менезенцев Николай Александрович</t>
  </si>
  <si>
    <t>17.12.87 мс</t>
  </si>
  <si>
    <t>003967</t>
  </si>
  <si>
    <t>Урюпин ЭА</t>
  </si>
  <si>
    <t>Перепелюк Александр Александрович</t>
  </si>
  <si>
    <t>18.08.85 мс</t>
  </si>
  <si>
    <t>000269</t>
  </si>
  <si>
    <t>Гончаров Дмитрий Александрович</t>
  </si>
  <si>
    <t>01.05.85 мс</t>
  </si>
  <si>
    <t>Москва ПР</t>
  </si>
  <si>
    <t>003611</t>
  </si>
  <si>
    <t>Франковский ВВ</t>
  </si>
  <si>
    <t>В.К. 74  кг</t>
  </si>
  <si>
    <t>в.к.74  кг                                       Подгруппа А</t>
  </si>
  <si>
    <t>в.к. 74 Кг</t>
  </si>
  <si>
    <t>в.к. 74 кг</t>
  </si>
  <si>
    <t>в.к.74  кг                                        Подгруппа Б</t>
  </si>
  <si>
    <t>4:0</t>
  </si>
  <si>
    <t>3:0</t>
  </si>
  <si>
    <t>3:1</t>
  </si>
  <si>
    <t>74 КГ</t>
  </si>
  <si>
    <t>3,5:0</t>
  </si>
  <si>
    <t>74 кг</t>
  </si>
  <si>
    <t>18-21</t>
  </si>
  <si>
    <t>34-42</t>
  </si>
  <si>
    <t>22-33</t>
  </si>
  <si>
    <t>13-16</t>
  </si>
  <si>
    <t>9-12</t>
  </si>
  <si>
    <t>7-8</t>
  </si>
  <si>
    <r>
      <t>17</t>
    </r>
    <r>
      <rPr>
        <b/>
        <sz val="9"/>
        <color indexed="9"/>
        <rFont val="Arial Narrow"/>
        <family val="2"/>
      </rPr>
      <t>-18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</si>
</sst>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17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0"/>
      <name val="Arial"/>
      <family val="2"/>
    </font>
    <font>
      <b/>
      <sz val="9"/>
      <color indexed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8" xfId="15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9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15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9" xfId="0" applyNumberFormat="1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/>
    </xf>
    <xf numFmtId="0" fontId="0" fillId="0" borderId="0" xfId="15" applyNumberFormat="1" applyFont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14" fillId="0" borderId="0" xfId="0" applyFont="1" applyAlignment="1">
      <alignment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9" xfId="15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49" fontId="0" fillId="0" borderId="17" xfId="0" applyNumberForma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4" fontId="7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0" fontId="4" fillId="0" borderId="0" xfId="15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0" fillId="0" borderId="17" xfId="15" applyFont="1" applyBorder="1" applyAlignment="1">
      <alignment horizontal="center" vertical="center" wrapText="1"/>
    </xf>
    <xf numFmtId="0" fontId="7" fillId="0" borderId="17" xfId="15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3" fillId="0" borderId="25" xfId="15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5" xfId="15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7" fillId="0" borderId="28" xfId="15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13" fillId="0" borderId="29" xfId="15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7" fillId="0" borderId="29" xfId="15" applyFont="1" applyBorder="1" applyAlignment="1">
      <alignment horizontal="left" vertical="center" wrapText="1"/>
    </xf>
    <xf numFmtId="0" fontId="13" fillId="0" borderId="29" xfId="15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25" xfId="15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8" xfId="15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9" xfId="15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30" xfId="15" applyFont="1" applyBorder="1" applyAlignment="1">
      <alignment horizontal="left" vertical="center" wrapText="1"/>
    </xf>
    <xf numFmtId="0" fontId="13" fillId="0" borderId="11" xfId="15" applyFont="1" applyBorder="1" applyAlignment="1">
      <alignment horizontal="left" vertical="center" wrapText="1"/>
    </xf>
    <xf numFmtId="0" fontId="10" fillId="0" borderId="3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3" fillId="0" borderId="29" xfId="15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6" fillId="0" borderId="19" xfId="15" applyFont="1" applyFill="1" applyBorder="1" applyAlignment="1">
      <alignment horizontal="center" vertical="center" wrapText="1"/>
    </xf>
    <xf numFmtId="0" fontId="6" fillId="0" borderId="20" xfId="15" applyFont="1" applyFill="1" applyBorder="1" applyAlignment="1">
      <alignment horizontal="center" vertical="center" wrapText="1"/>
    </xf>
    <xf numFmtId="0" fontId="6" fillId="0" borderId="21" xfId="15" applyFont="1" applyFill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8" xfId="0" applyNumberFormat="1" applyFont="1" applyBorder="1" applyAlignment="1">
      <alignment horizontal="center"/>
    </xf>
    <xf numFmtId="49" fontId="0" fillId="0" borderId="5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49" fontId="6" fillId="0" borderId="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/>
    </xf>
    <xf numFmtId="49" fontId="0" fillId="0" borderId="50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49" fontId="0" fillId="0" borderId="39" xfId="0" applyNumberFormat="1" applyFont="1" applyBorder="1" applyAlignment="1">
      <alignment horizontal="center"/>
    </xf>
    <xf numFmtId="0" fontId="16" fillId="4" borderId="17" xfId="0" applyFont="1" applyFill="1" applyBorder="1" applyAlignment="1">
      <alignment horizontal="left" vertical="center" wrapText="1"/>
    </xf>
    <xf numFmtId="14" fontId="16" fillId="4" borderId="17" xfId="0" applyNumberFormat="1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vertical="center" wrapText="1"/>
    </xf>
    <xf numFmtId="49" fontId="16" fillId="4" borderId="17" xfId="0" applyNumberFormat="1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left" vertical="center" wrapText="1"/>
    </xf>
    <xf numFmtId="0" fontId="16" fillId="5" borderId="17" xfId="0" applyFont="1" applyFill="1" applyBorder="1" applyAlignment="1">
      <alignment horizontal="left" vertical="center" wrapText="1"/>
    </xf>
    <xf numFmtId="14" fontId="16" fillId="5" borderId="17" xfId="0" applyNumberFormat="1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vertical="center" wrapText="1"/>
    </xf>
    <xf numFmtId="49" fontId="16" fillId="5" borderId="17" xfId="0" applyNumberFormat="1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left" vertical="center" wrapText="1"/>
    </xf>
    <xf numFmtId="0" fontId="16" fillId="6" borderId="17" xfId="0" applyFont="1" applyFill="1" applyBorder="1" applyAlignment="1">
      <alignment horizontal="left" vertical="center" wrapText="1"/>
    </xf>
    <xf numFmtId="14" fontId="16" fillId="6" borderId="17" xfId="0" applyNumberFormat="1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vertical="center" wrapText="1"/>
    </xf>
    <xf numFmtId="49" fontId="16" fillId="6" borderId="17" xfId="0" applyNumberFormat="1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left" vertical="center" wrapText="1"/>
    </xf>
    <xf numFmtId="0" fontId="16" fillId="7" borderId="17" xfId="0" applyFont="1" applyFill="1" applyBorder="1" applyAlignment="1">
      <alignment horizontal="left" vertical="center" wrapText="1"/>
    </xf>
    <xf numFmtId="14" fontId="16" fillId="7" borderId="17" xfId="0" applyNumberFormat="1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vertical="center" wrapText="1"/>
    </xf>
    <xf numFmtId="49" fontId="16" fillId="7" borderId="17" xfId="0" applyNumberFormat="1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14" fontId="16" fillId="0" borderId="17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vertical="center" wrapText="1"/>
    </xf>
    <xf numFmtId="49" fontId="16" fillId="0" borderId="17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center" wrapText="1"/>
    </xf>
    <xf numFmtId="49" fontId="16" fillId="0" borderId="17" xfId="0" applyNumberFormat="1" applyFont="1" applyBorder="1" applyAlignment="1">
      <alignment horizontal="left" vertical="center" wrapText="1"/>
    </xf>
    <xf numFmtId="49" fontId="16" fillId="0" borderId="18" xfId="0" applyNumberFormat="1" applyFont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49" fontId="17" fillId="4" borderId="18" xfId="0" applyNumberFormat="1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49" fontId="17" fillId="4" borderId="22" xfId="0" applyNumberFormat="1" applyFont="1" applyFill="1" applyBorder="1" applyAlignment="1">
      <alignment horizontal="center" vertical="center" wrapText="1"/>
    </xf>
    <xf numFmtId="49" fontId="17" fillId="5" borderId="18" xfId="0" applyNumberFormat="1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49" fontId="17" fillId="5" borderId="22" xfId="0" applyNumberFormat="1" applyFont="1" applyFill="1" applyBorder="1" applyAlignment="1">
      <alignment horizontal="center" vertical="center" wrapText="1"/>
    </xf>
    <xf numFmtId="49" fontId="17" fillId="6" borderId="18" xfId="0" applyNumberFormat="1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 wrapText="1"/>
    </xf>
    <xf numFmtId="49" fontId="17" fillId="6" borderId="22" xfId="0" applyNumberFormat="1" applyFont="1" applyFill="1" applyBorder="1" applyAlignment="1">
      <alignment horizontal="center" vertical="center" wrapText="1"/>
    </xf>
    <xf numFmtId="49" fontId="17" fillId="7" borderId="18" xfId="0" applyNumberFormat="1" applyFont="1" applyFill="1" applyBorder="1" applyAlignment="1">
      <alignment horizontal="center" vertical="center" wrapText="1"/>
    </xf>
    <xf numFmtId="0" fontId="18" fillId="7" borderId="17" xfId="0" applyFont="1" applyFill="1" applyBorder="1" applyAlignment="1">
      <alignment horizontal="center" vertical="center" wrapText="1"/>
    </xf>
    <xf numFmtId="49" fontId="17" fillId="7" borderId="22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238125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38100</xdr:rowOff>
    </xdr:from>
    <xdr:to>
      <xdr:col>1</xdr:col>
      <xdr:colOff>400050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104775</xdr:rowOff>
    </xdr:from>
    <xdr:to>
      <xdr:col>1</xdr:col>
      <xdr:colOff>400050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775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ПРОТОКОЛ ХОДА СОРЕВНОВАНИЙ                                                                                                                                          Чемпионат России по САМБО среди мужчин</v>
          </cell>
        </row>
        <row r="3">
          <cell r="A3" t="str">
            <v>13-16 марта 2008 г. г. Москва</v>
          </cell>
          <cell r="L3" t="str">
            <v>Чемпионат России по САМБО среди мужчин 2008 г.</v>
          </cell>
        </row>
        <row r="7">
          <cell r="A7" t="str">
            <v>ИТОГОВЫЙ ПРОТОКОЛ                                                                                                                                                          Чемпионат России по САМБО среди мужчин</v>
          </cell>
        </row>
        <row r="11">
          <cell r="A11" t="str">
            <v>ПРОТОКОЛ ВЗВЕШИВАНИЯ                                                                                                                                                          Чемпионат России по САМБО среди мужчин</v>
          </cell>
        </row>
        <row r="14">
          <cell r="L14" t="str">
            <v>СТАРТОВЫЙ ПОТОКОЛ</v>
          </cell>
        </row>
        <row r="15">
          <cell r="A15" t="str">
            <v>13-16 марта 2008 г. г. Москва</v>
          </cell>
        </row>
        <row r="20">
          <cell r="A20" t="str">
            <v>Гл. судья, судья МК</v>
          </cell>
          <cell r="G20" t="str">
            <v>В.Т. Перчик</v>
          </cell>
        </row>
        <row r="21">
          <cell r="G21" t="str">
            <v>/г.Краснокамск/</v>
          </cell>
        </row>
        <row r="22">
          <cell r="A22" t="str">
            <v>Гл. секретарь, судья МК</v>
          </cell>
          <cell r="G22" t="str">
            <v>Р.М. Закиров</v>
          </cell>
        </row>
        <row r="23">
          <cell r="G23" t="str">
            <v>/г.Пермь/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93"/>
  <sheetViews>
    <sheetView tabSelected="1" workbookViewId="0" topLeftCell="A54">
      <selection activeCell="B88" sqref="B6:B89"/>
    </sheetView>
  </sheetViews>
  <sheetFormatPr defaultColWidth="9.140625" defaultRowHeight="12.75"/>
  <cols>
    <col min="1" max="1" width="4.8515625" style="0" customWidth="1"/>
    <col min="2" max="2" width="5.7109375" style="0" customWidth="1"/>
    <col min="3" max="3" width="25.28125" style="0" customWidth="1"/>
    <col min="4" max="4" width="13.28125" style="0" customWidth="1"/>
    <col min="5" max="5" width="22.421875" style="0" customWidth="1"/>
    <col min="6" max="6" width="8.28125" style="0" customWidth="1"/>
    <col min="7" max="7" width="23.57421875" style="0" customWidth="1"/>
  </cols>
  <sheetData>
    <row r="1" spans="1:7" ht="24" customHeight="1" thickBot="1">
      <c r="A1" s="131" t="str">
        <f>HYPERLINK('[1]реквизиты'!$A$7)</f>
        <v>ИТОГОВЫЙ ПРОТОКОЛ                                                                                                                                                          Чемпионат России по САМБО среди мужчин</v>
      </c>
      <c r="B1" s="132"/>
      <c r="C1" s="132"/>
      <c r="D1" s="132"/>
      <c r="E1" s="132"/>
      <c r="F1" s="132"/>
      <c r="G1" s="133"/>
    </row>
    <row r="2" spans="1:7" ht="13.5" customHeight="1">
      <c r="A2" s="134" t="str">
        <f>HYPERLINK('[1]реквизиты'!$A$3)</f>
        <v>13-16 марта 2008 г. г. Москва</v>
      </c>
      <c r="B2" s="134"/>
      <c r="C2" s="134"/>
      <c r="D2" s="134"/>
      <c r="E2" s="134"/>
      <c r="F2" s="134"/>
      <c r="G2" s="134"/>
    </row>
    <row r="3" spans="4:5" ht="9" customHeight="1">
      <c r="D3" s="130" t="s">
        <v>269</v>
      </c>
      <c r="E3" s="130"/>
    </row>
    <row r="4" spans="1:7" ht="9.75" customHeight="1">
      <c r="A4" s="271" t="s">
        <v>8</v>
      </c>
      <c r="B4" s="271" t="s">
        <v>3</v>
      </c>
      <c r="C4" s="271" t="s">
        <v>4</v>
      </c>
      <c r="D4" s="271" t="s">
        <v>5</v>
      </c>
      <c r="E4" s="271" t="s">
        <v>6</v>
      </c>
      <c r="F4" s="271" t="s">
        <v>9</v>
      </c>
      <c r="G4" s="271" t="s">
        <v>7</v>
      </c>
    </row>
    <row r="5" spans="1:7" ht="9.75" customHeight="1">
      <c r="A5" s="272"/>
      <c r="B5" s="272"/>
      <c r="C5" s="272"/>
      <c r="D5" s="272"/>
      <c r="E5" s="272"/>
      <c r="F5" s="272"/>
      <c r="G5" s="272"/>
    </row>
    <row r="6" spans="1:7" ht="8.25" customHeight="1">
      <c r="A6" s="273" t="s">
        <v>30</v>
      </c>
      <c r="B6" s="274">
        <v>21</v>
      </c>
      <c r="C6" s="239" t="s">
        <v>144</v>
      </c>
      <c r="D6" s="240" t="s">
        <v>145</v>
      </c>
      <c r="E6" s="241" t="s">
        <v>146</v>
      </c>
      <c r="F6" s="242" t="s">
        <v>147</v>
      </c>
      <c r="G6" s="239" t="s">
        <v>148</v>
      </c>
    </row>
    <row r="7" spans="1:7" ht="8.25" customHeight="1">
      <c r="A7" s="275"/>
      <c r="B7" s="274"/>
      <c r="C7" s="239"/>
      <c r="D7" s="243"/>
      <c r="E7" s="241"/>
      <c r="F7" s="242"/>
      <c r="G7" s="244"/>
    </row>
    <row r="8" spans="1:7" ht="8.25" customHeight="1">
      <c r="A8" s="276" t="s">
        <v>31</v>
      </c>
      <c r="B8" s="277">
        <v>28</v>
      </c>
      <c r="C8" s="245" t="s">
        <v>108</v>
      </c>
      <c r="D8" s="246" t="s">
        <v>109</v>
      </c>
      <c r="E8" s="247" t="s">
        <v>110</v>
      </c>
      <c r="F8" s="248" t="s">
        <v>111</v>
      </c>
      <c r="G8" s="245" t="s">
        <v>107</v>
      </c>
    </row>
    <row r="9" spans="1:7" ht="8.25" customHeight="1">
      <c r="A9" s="278"/>
      <c r="B9" s="277"/>
      <c r="C9" s="245"/>
      <c r="D9" s="249"/>
      <c r="E9" s="247"/>
      <c r="F9" s="248"/>
      <c r="G9" s="250"/>
    </row>
    <row r="10" spans="1:7" ht="8.25" customHeight="1">
      <c r="A10" s="279" t="s">
        <v>32</v>
      </c>
      <c r="B10" s="280">
        <v>27</v>
      </c>
      <c r="C10" s="251" t="s">
        <v>112</v>
      </c>
      <c r="D10" s="252" t="s">
        <v>109</v>
      </c>
      <c r="E10" s="253" t="s">
        <v>110</v>
      </c>
      <c r="F10" s="254" t="s">
        <v>113</v>
      </c>
      <c r="G10" s="251" t="s">
        <v>107</v>
      </c>
    </row>
    <row r="11" spans="1:7" ht="8.25" customHeight="1">
      <c r="A11" s="281"/>
      <c r="B11" s="280"/>
      <c r="C11" s="251"/>
      <c r="D11" s="255"/>
      <c r="E11" s="253"/>
      <c r="F11" s="254"/>
      <c r="G11" s="256"/>
    </row>
    <row r="12" spans="1:7" ht="8.25" customHeight="1">
      <c r="A12" s="279" t="s">
        <v>32</v>
      </c>
      <c r="B12" s="280">
        <v>38</v>
      </c>
      <c r="C12" s="251" t="s">
        <v>149</v>
      </c>
      <c r="D12" s="252" t="s">
        <v>150</v>
      </c>
      <c r="E12" s="253" t="s">
        <v>141</v>
      </c>
      <c r="F12" s="254" t="s">
        <v>151</v>
      </c>
      <c r="G12" s="251" t="s">
        <v>143</v>
      </c>
    </row>
    <row r="13" spans="1:7" ht="8.25" customHeight="1">
      <c r="A13" s="281"/>
      <c r="B13" s="280"/>
      <c r="C13" s="251"/>
      <c r="D13" s="255"/>
      <c r="E13" s="253"/>
      <c r="F13" s="254"/>
      <c r="G13" s="256"/>
    </row>
    <row r="14" spans="1:7" ht="8.25" customHeight="1">
      <c r="A14" s="282" t="s">
        <v>34</v>
      </c>
      <c r="B14" s="283">
        <v>9</v>
      </c>
      <c r="C14" s="257" t="s">
        <v>180</v>
      </c>
      <c r="D14" s="258" t="s">
        <v>181</v>
      </c>
      <c r="E14" s="259" t="s">
        <v>182</v>
      </c>
      <c r="F14" s="260" t="s">
        <v>183</v>
      </c>
      <c r="G14" s="257" t="s">
        <v>184</v>
      </c>
    </row>
    <row r="15" spans="1:7" ht="8.25" customHeight="1">
      <c r="A15" s="284"/>
      <c r="B15" s="283"/>
      <c r="C15" s="257"/>
      <c r="D15" s="261"/>
      <c r="E15" s="259"/>
      <c r="F15" s="260"/>
      <c r="G15" s="262"/>
    </row>
    <row r="16" spans="1:7" ht="8.25" customHeight="1">
      <c r="A16" s="282" t="s">
        <v>34</v>
      </c>
      <c r="B16" s="283">
        <v>20</v>
      </c>
      <c r="C16" s="257" t="s">
        <v>175</v>
      </c>
      <c r="D16" s="258" t="s">
        <v>176</v>
      </c>
      <c r="E16" s="259" t="s">
        <v>177</v>
      </c>
      <c r="F16" s="260" t="s">
        <v>178</v>
      </c>
      <c r="G16" s="257" t="s">
        <v>179</v>
      </c>
    </row>
    <row r="17" spans="1:7" ht="8.25" customHeight="1">
      <c r="A17" s="284"/>
      <c r="B17" s="283"/>
      <c r="C17" s="257"/>
      <c r="D17" s="261"/>
      <c r="E17" s="259"/>
      <c r="F17" s="260"/>
      <c r="G17" s="262"/>
    </row>
    <row r="18" spans="1:7" ht="8.25" customHeight="1">
      <c r="A18" s="285" t="s">
        <v>275</v>
      </c>
      <c r="B18" s="286">
        <v>11</v>
      </c>
      <c r="C18" s="263" t="s">
        <v>251</v>
      </c>
      <c r="D18" s="264" t="s">
        <v>252</v>
      </c>
      <c r="E18" s="265" t="s">
        <v>237</v>
      </c>
      <c r="F18" s="266" t="s">
        <v>253</v>
      </c>
      <c r="G18" s="263" t="s">
        <v>239</v>
      </c>
    </row>
    <row r="19" spans="1:7" ht="8.25" customHeight="1">
      <c r="A19" s="287"/>
      <c r="B19" s="286"/>
      <c r="C19" s="263"/>
      <c r="D19" s="267"/>
      <c r="E19" s="265"/>
      <c r="F19" s="266"/>
      <c r="G19" s="268"/>
    </row>
    <row r="20" spans="1:7" ht="8.25" customHeight="1">
      <c r="A20" s="285" t="s">
        <v>275</v>
      </c>
      <c r="B20" s="286">
        <v>14</v>
      </c>
      <c r="C20" s="263" t="s">
        <v>165</v>
      </c>
      <c r="D20" s="264" t="s">
        <v>166</v>
      </c>
      <c r="E20" s="265" t="s">
        <v>167</v>
      </c>
      <c r="F20" s="266" t="s">
        <v>168</v>
      </c>
      <c r="G20" s="263" t="s">
        <v>169</v>
      </c>
    </row>
    <row r="21" spans="1:7" ht="8.25" customHeight="1">
      <c r="A21" s="287"/>
      <c r="B21" s="286"/>
      <c r="C21" s="263"/>
      <c r="D21" s="267"/>
      <c r="E21" s="265"/>
      <c r="F21" s="266"/>
      <c r="G21" s="268"/>
    </row>
    <row r="22" spans="1:7" ht="8.25" customHeight="1">
      <c r="A22" s="285" t="s">
        <v>274</v>
      </c>
      <c r="B22" s="286">
        <v>10</v>
      </c>
      <c r="C22" s="263" t="s">
        <v>195</v>
      </c>
      <c r="D22" s="264" t="s">
        <v>196</v>
      </c>
      <c r="E22" s="265" t="s">
        <v>192</v>
      </c>
      <c r="F22" s="266" t="s">
        <v>197</v>
      </c>
      <c r="G22" s="263" t="s">
        <v>194</v>
      </c>
    </row>
    <row r="23" spans="1:7" ht="8.25" customHeight="1">
      <c r="A23" s="287"/>
      <c r="B23" s="286"/>
      <c r="C23" s="263"/>
      <c r="D23" s="267"/>
      <c r="E23" s="265"/>
      <c r="F23" s="266"/>
      <c r="G23" s="268"/>
    </row>
    <row r="24" spans="1:7" ht="8.25" customHeight="1">
      <c r="A24" s="285" t="s">
        <v>274</v>
      </c>
      <c r="B24" s="286">
        <v>16</v>
      </c>
      <c r="C24" s="263" t="s">
        <v>139</v>
      </c>
      <c r="D24" s="264" t="s">
        <v>140</v>
      </c>
      <c r="E24" s="265" t="s">
        <v>141</v>
      </c>
      <c r="F24" s="266" t="s">
        <v>142</v>
      </c>
      <c r="G24" s="263" t="s">
        <v>143</v>
      </c>
    </row>
    <row r="25" spans="1:7" ht="8.25" customHeight="1">
      <c r="A25" s="287"/>
      <c r="B25" s="286"/>
      <c r="C25" s="263"/>
      <c r="D25" s="267"/>
      <c r="E25" s="265"/>
      <c r="F25" s="266"/>
      <c r="G25" s="268"/>
    </row>
    <row r="26" spans="1:7" ht="8.25" customHeight="1">
      <c r="A26" s="285" t="s">
        <v>274</v>
      </c>
      <c r="B26" s="286">
        <v>23</v>
      </c>
      <c r="C26" s="263" t="s">
        <v>152</v>
      </c>
      <c r="D26" s="264" t="s">
        <v>153</v>
      </c>
      <c r="E26" s="265" t="s">
        <v>141</v>
      </c>
      <c r="F26" s="266" t="s">
        <v>154</v>
      </c>
      <c r="G26" s="263" t="s">
        <v>143</v>
      </c>
    </row>
    <row r="27" spans="1:7" ht="8.25" customHeight="1">
      <c r="A27" s="287"/>
      <c r="B27" s="286"/>
      <c r="C27" s="263"/>
      <c r="D27" s="267"/>
      <c r="E27" s="265"/>
      <c r="F27" s="266"/>
      <c r="G27" s="268"/>
    </row>
    <row r="28" spans="1:7" ht="8.25" customHeight="1">
      <c r="A28" s="285" t="s">
        <v>274</v>
      </c>
      <c r="B28" s="286">
        <v>29</v>
      </c>
      <c r="C28" s="263" t="s">
        <v>160</v>
      </c>
      <c r="D28" s="264" t="s">
        <v>161</v>
      </c>
      <c r="E28" s="265" t="s">
        <v>162</v>
      </c>
      <c r="F28" s="266" t="s">
        <v>163</v>
      </c>
      <c r="G28" s="263" t="s">
        <v>164</v>
      </c>
    </row>
    <row r="29" spans="1:7" ht="8.25" customHeight="1">
      <c r="A29" s="287"/>
      <c r="B29" s="286"/>
      <c r="C29" s="263"/>
      <c r="D29" s="267"/>
      <c r="E29" s="265"/>
      <c r="F29" s="266"/>
      <c r="G29" s="268"/>
    </row>
    <row r="30" spans="1:7" ht="8.25" customHeight="1">
      <c r="A30" s="285" t="s">
        <v>273</v>
      </c>
      <c r="B30" s="286">
        <v>6</v>
      </c>
      <c r="C30" s="263" t="s">
        <v>226</v>
      </c>
      <c r="D30" s="264" t="s">
        <v>227</v>
      </c>
      <c r="E30" s="265" t="s">
        <v>218</v>
      </c>
      <c r="F30" s="266" t="s">
        <v>228</v>
      </c>
      <c r="G30" s="263" t="s">
        <v>229</v>
      </c>
    </row>
    <row r="31" spans="1:7" ht="8.25" customHeight="1">
      <c r="A31" s="287"/>
      <c r="B31" s="286"/>
      <c r="C31" s="263"/>
      <c r="D31" s="267"/>
      <c r="E31" s="265"/>
      <c r="F31" s="266"/>
      <c r="G31" s="268"/>
    </row>
    <row r="32" spans="1:7" ht="8.25" customHeight="1">
      <c r="A32" s="285" t="s">
        <v>273</v>
      </c>
      <c r="B32" s="286">
        <v>12</v>
      </c>
      <c r="C32" s="263" t="s">
        <v>117</v>
      </c>
      <c r="D32" s="264" t="s">
        <v>118</v>
      </c>
      <c r="E32" s="265" t="s">
        <v>119</v>
      </c>
      <c r="F32" s="266" t="s">
        <v>120</v>
      </c>
      <c r="G32" s="263" t="s">
        <v>121</v>
      </c>
    </row>
    <row r="33" spans="1:7" ht="8.25" customHeight="1">
      <c r="A33" s="287"/>
      <c r="B33" s="286"/>
      <c r="C33" s="263"/>
      <c r="D33" s="267"/>
      <c r="E33" s="265"/>
      <c r="F33" s="266"/>
      <c r="G33" s="268"/>
    </row>
    <row r="34" spans="1:7" ht="8.25" customHeight="1">
      <c r="A34" s="285" t="s">
        <v>273</v>
      </c>
      <c r="B34" s="286">
        <v>35</v>
      </c>
      <c r="C34" s="263" t="s">
        <v>230</v>
      </c>
      <c r="D34" s="264" t="s">
        <v>231</v>
      </c>
      <c r="E34" s="265" t="s">
        <v>232</v>
      </c>
      <c r="F34" s="266" t="s">
        <v>233</v>
      </c>
      <c r="G34" s="263" t="s">
        <v>234</v>
      </c>
    </row>
    <row r="35" spans="1:7" ht="8.25" customHeight="1">
      <c r="A35" s="287"/>
      <c r="B35" s="286"/>
      <c r="C35" s="263"/>
      <c r="D35" s="267"/>
      <c r="E35" s="265"/>
      <c r="F35" s="266"/>
      <c r="G35" s="268"/>
    </row>
    <row r="36" spans="1:7" ht="8.25" customHeight="1">
      <c r="A36" s="285" t="s">
        <v>273</v>
      </c>
      <c r="B36" s="286">
        <v>37</v>
      </c>
      <c r="C36" s="263" t="s">
        <v>94</v>
      </c>
      <c r="D36" s="264" t="s">
        <v>95</v>
      </c>
      <c r="E36" s="265" t="s">
        <v>96</v>
      </c>
      <c r="F36" s="266" t="s">
        <v>97</v>
      </c>
      <c r="G36" s="263" t="s">
        <v>98</v>
      </c>
    </row>
    <row r="37" spans="1:7" ht="8.25" customHeight="1">
      <c r="A37" s="287"/>
      <c r="B37" s="286"/>
      <c r="C37" s="263"/>
      <c r="D37" s="267"/>
      <c r="E37" s="265"/>
      <c r="F37" s="266"/>
      <c r="G37" s="268"/>
    </row>
    <row r="38" spans="1:7" ht="8.25" customHeight="1">
      <c r="A38" s="285" t="s">
        <v>276</v>
      </c>
      <c r="B38" s="286">
        <v>22</v>
      </c>
      <c r="C38" s="263" t="s">
        <v>247</v>
      </c>
      <c r="D38" s="264" t="s">
        <v>248</v>
      </c>
      <c r="E38" s="265" t="s">
        <v>86</v>
      </c>
      <c r="F38" s="266" t="s">
        <v>249</v>
      </c>
      <c r="G38" s="263" t="s">
        <v>250</v>
      </c>
    </row>
    <row r="39" spans="1:7" ht="8.25" customHeight="1">
      <c r="A39" s="287"/>
      <c r="B39" s="286"/>
      <c r="C39" s="263"/>
      <c r="D39" s="267"/>
      <c r="E39" s="265"/>
      <c r="F39" s="266"/>
      <c r="G39" s="268"/>
    </row>
    <row r="40" spans="1:7" ht="8.25" customHeight="1">
      <c r="A40" s="285" t="s">
        <v>270</v>
      </c>
      <c r="B40" s="286">
        <v>1</v>
      </c>
      <c r="C40" s="263" t="s">
        <v>134</v>
      </c>
      <c r="D40" s="264" t="s">
        <v>135</v>
      </c>
      <c r="E40" s="265" t="s">
        <v>136</v>
      </c>
      <c r="F40" s="266" t="s">
        <v>137</v>
      </c>
      <c r="G40" s="263" t="s">
        <v>138</v>
      </c>
    </row>
    <row r="41" spans="1:7" ht="8.25" customHeight="1">
      <c r="A41" s="287"/>
      <c r="B41" s="286"/>
      <c r="C41" s="263"/>
      <c r="D41" s="267"/>
      <c r="E41" s="265"/>
      <c r="F41" s="266"/>
      <c r="G41" s="268"/>
    </row>
    <row r="42" spans="1:7" ht="8.25" customHeight="1">
      <c r="A42" s="285" t="s">
        <v>270</v>
      </c>
      <c r="B42" s="286">
        <v>18</v>
      </c>
      <c r="C42" s="263" t="s">
        <v>207</v>
      </c>
      <c r="D42" s="264" t="s">
        <v>208</v>
      </c>
      <c r="E42" s="265" t="s">
        <v>209</v>
      </c>
      <c r="F42" s="266" t="s">
        <v>210</v>
      </c>
      <c r="G42" s="263" t="s">
        <v>211</v>
      </c>
    </row>
    <row r="43" spans="1:7" ht="8.25" customHeight="1">
      <c r="A43" s="287"/>
      <c r="B43" s="286"/>
      <c r="C43" s="263"/>
      <c r="D43" s="267"/>
      <c r="E43" s="265"/>
      <c r="F43" s="266"/>
      <c r="G43" s="268"/>
    </row>
    <row r="44" spans="1:7" ht="8.25" customHeight="1">
      <c r="A44" s="285" t="s">
        <v>270</v>
      </c>
      <c r="B44" s="286">
        <v>24</v>
      </c>
      <c r="C44" s="263" t="s">
        <v>235</v>
      </c>
      <c r="D44" s="264" t="s">
        <v>236</v>
      </c>
      <c r="E44" s="265" t="s">
        <v>237</v>
      </c>
      <c r="F44" s="266" t="s">
        <v>238</v>
      </c>
      <c r="G44" s="263" t="s">
        <v>239</v>
      </c>
    </row>
    <row r="45" spans="1:7" ht="8.25" customHeight="1">
      <c r="A45" s="287"/>
      <c r="B45" s="286"/>
      <c r="C45" s="263"/>
      <c r="D45" s="267"/>
      <c r="E45" s="265"/>
      <c r="F45" s="266"/>
      <c r="G45" s="268"/>
    </row>
    <row r="46" spans="1:7" ht="8.25" customHeight="1">
      <c r="A46" s="285" t="s">
        <v>270</v>
      </c>
      <c r="B46" s="286">
        <v>31</v>
      </c>
      <c r="C46" s="263" t="s">
        <v>127</v>
      </c>
      <c r="D46" s="264" t="s">
        <v>128</v>
      </c>
      <c r="E46" s="265" t="s">
        <v>129</v>
      </c>
      <c r="F46" s="266"/>
      <c r="G46" s="269" t="s">
        <v>130</v>
      </c>
    </row>
    <row r="47" spans="1:7" ht="8.25" customHeight="1">
      <c r="A47" s="287"/>
      <c r="B47" s="286"/>
      <c r="C47" s="263"/>
      <c r="D47" s="267"/>
      <c r="E47" s="265"/>
      <c r="F47" s="266"/>
      <c r="G47" s="270"/>
    </row>
    <row r="48" spans="1:7" ht="8.25" customHeight="1">
      <c r="A48" s="285" t="s">
        <v>272</v>
      </c>
      <c r="B48" s="286">
        <v>4</v>
      </c>
      <c r="C48" s="263" t="s">
        <v>170</v>
      </c>
      <c r="D48" s="264" t="s">
        <v>171</v>
      </c>
      <c r="E48" s="265" t="s">
        <v>172</v>
      </c>
      <c r="F48" s="266" t="s">
        <v>173</v>
      </c>
      <c r="G48" s="263" t="s">
        <v>174</v>
      </c>
    </row>
    <row r="49" spans="1:7" ht="8.25" customHeight="1">
      <c r="A49" s="287"/>
      <c r="B49" s="286"/>
      <c r="C49" s="263"/>
      <c r="D49" s="267"/>
      <c r="E49" s="265"/>
      <c r="F49" s="266"/>
      <c r="G49" s="268"/>
    </row>
    <row r="50" spans="1:7" ht="8.25" customHeight="1">
      <c r="A50" s="285" t="s">
        <v>272</v>
      </c>
      <c r="B50" s="286">
        <v>13</v>
      </c>
      <c r="C50" s="263" t="s">
        <v>122</v>
      </c>
      <c r="D50" s="264" t="s">
        <v>123</v>
      </c>
      <c r="E50" s="265" t="s">
        <v>124</v>
      </c>
      <c r="F50" s="266" t="s">
        <v>125</v>
      </c>
      <c r="G50" s="263" t="s">
        <v>126</v>
      </c>
    </row>
    <row r="51" spans="1:7" ht="8.25" customHeight="1">
      <c r="A51" s="287"/>
      <c r="B51" s="286"/>
      <c r="C51" s="263"/>
      <c r="D51" s="267"/>
      <c r="E51" s="265"/>
      <c r="F51" s="266"/>
      <c r="G51" s="268"/>
    </row>
    <row r="52" spans="1:7" ht="8.25" customHeight="1">
      <c r="A52" s="285" t="s">
        <v>272</v>
      </c>
      <c r="B52" s="286">
        <v>15</v>
      </c>
      <c r="C52" s="263" t="s">
        <v>216</v>
      </c>
      <c r="D52" s="264" t="s">
        <v>217</v>
      </c>
      <c r="E52" s="265" t="s">
        <v>218</v>
      </c>
      <c r="F52" s="266" t="s">
        <v>219</v>
      </c>
      <c r="G52" s="263" t="s">
        <v>220</v>
      </c>
    </row>
    <row r="53" spans="1:7" ht="8.25" customHeight="1">
      <c r="A53" s="287"/>
      <c r="B53" s="286"/>
      <c r="C53" s="263"/>
      <c r="D53" s="267"/>
      <c r="E53" s="265"/>
      <c r="F53" s="266"/>
      <c r="G53" s="268"/>
    </row>
    <row r="54" spans="1:7" ht="8.25" customHeight="1">
      <c r="A54" s="285" t="s">
        <v>272</v>
      </c>
      <c r="B54" s="286">
        <v>17</v>
      </c>
      <c r="C54" s="263" t="s">
        <v>79</v>
      </c>
      <c r="D54" s="267" t="s">
        <v>80</v>
      </c>
      <c r="E54" s="265" t="s">
        <v>81</v>
      </c>
      <c r="F54" s="266" t="s">
        <v>82</v>
      </c>
      <c r="G54" s="263" t="s">
        <v>83</v>
      </c>
    </row>
    <row r="55" spans="1:7" ht="8.25" customHeight="1">
      <c r="A55" s="287"/>
      <c r="B55" s="286"/>
      <c r="C55" s="263"/>
      <c r="D55" s="267"/>
      <c r="E55" s="265"/>
      <c r="F55" s="266"/>
      <c r="G55" s="268"/>
    </row>
    <row r="56" spans="1:7" ht="8.25" customHeight="1">
      <c r="A56" s="285" t="s">
        <v>272</v>
      </c>
      <c r="B56" s="286">
        <v>19</v>
      </c>
      <c r="C56" s="263" t="s">
        <v>155</v>
      </c>
      <c r="D56" s="264" t="s">
        <v>156</v>
      </c>
      <c r="E56" s="265" t="s">
        <v>157</v>
      </c>
      <c r="F56" s="266" t="s">
        <v>158</v>
      </c>
      <c r="G56" s="263" t="s">
        <v>159</v>
      </c>
    </row>
    <row r="57" spans="1:7" ht="8.25" customHeight="1">
      <c r="A57" s="287"/>
      <c r="B57" s="286"/>
      <c r="C57" s="263"/>
      <c r="D57" s="267"/>
      <c r="E57" s="265"/>
      <c r="F57" s="266"/>
      <c r="G57" s="268"/>
    </row>
    <row r="58" spans="1:7" ht="8.25" customHeight="1">
      <c r="A58" s="285" t="s">
        <v>272</v>
      </c>
      <c r="B58" s="286">
        <v>25</v>
      </c>
      <c r="C58" s="263" t="s">
        <v>131</v>
      </c>
      <c r="D58" s="264" t="s">
        <v>132</v>
      </c>
      <c r="E58" s="265" t="s">
        <v>129</v>
      </c>
      <c r="F58" s="266" t="s">
        <v>133</v>
      </c>
      <c r="G58" s="269" t="s">
        <v>130</v>
      </c>
    </row>
    <row r="59" spans="1:7" ht="8.25" customHeight="1">
      <c r="A59" s="287"/>
      <c r="B59" s="286"/>
      <c r="C59" s="263"/>
      <c r="D59" s="267"/>
      <c r="E59" s="265"/>
      <c r="F59" s="266"/>
      <c r="G59" s="270"/>
    </row>
    <row r="60" spans="1:7" ht="8.25" customHeight="1">
      <c r="A60" s="285" t="s">
        <v>272</v>
      </c>
      <c r="B60" s="286">
        <v>26</v>
      </c>
      <c r="C60" s="263" t="s">
        <v>254</v>
      </c>
      <c r="D60" s="264" t="s">
        <v>255</v>
      </c>
      <c r="E60" s="265" t="s">
        <v>256</v>
      </c>
      <c r="F60" s="266" t="s">
        <v>257</v>
      </c>
      <c r="G60" s="263" t="s">
        <v>258</v>
      </c>
    </row>
    <row r="61" spans="1:7" ht="8.25" customHeight="1">
      <c r="A61" s="287"/>
      <c r="B61" s="286"/>
      <c r="C61" s="263"/>
      <c r="D61" s="267"/>
      <c r="E61" s="265"/>
      <c r="F61" s="266"/>
      <c r="G61" s="268"/>
    </row>
    <row r="62" spans="1:7" ht="8.25" customHeight="1">
      <c r="A62" s="285" t="s">
        <v>272</v>
      </c>
      <c r="B62" s="286">
        <v>30</v>
      </c>
      <c r="C62" s="263" t="s">
        <v>104</v>
      </c>
      <c r="D62" s="264" t="s">
        <v>105</v>
      </c>
      <c r="E62" s="265" t="s">
        <v>106</v>
      </c>
      <c r="F62" s="266"/>
      <c r="G62" s="263" t="s">
        <v>107</v>
      </c>
    </row>
    <row r="63" spans="1:7" ht="8.25" customHeight="1">
      <c r="A63" s="287"/>
      <c r="B63" s="286"/>
      <c r="C63" s="263"/>
      <c r="D63" s="267"/>
      <c r="E63" s="265"/>
      <c r="F63" s="266"/>
      <c r="G63" s="268"/>
    </row>
    <row r="64" spans="1:7" ht="8.25" customHeight="1">
      <c r="A64" s="285" t="s">
        <v>272</v>
      </c>
      <c r="B64" s="286">
        <v>32</v>
      </c>
      <c r="C64" s="263" t="s">
        <v>221</v>
      </c>
      <c r="D64" s="264" t="s">
        <v>222</v>
      </c>
      <c r="E64" s="265" t="s">
        <v>223</v>
      </c>
      <c r="F64" s="266" t="s">
        <v>224</v>
      </c>
      <c r="G64" s="263" t="s">
        <v>225</v>
      </c>
    </row>
    <row r="65" spans="1:7" ht="8.25" customHeight="1">
      <c r="A65" s="287"/>
      <c r="B65" s="286"/>
      <c r="C65" s="263"/>
      <c r="D65" s="267"/>
      <c r="E65" s="265"/>
      <c r="F65" s="266"/>
      <c r="G65" s="268"/>
    </row>
    <row r="66" spans="1:7" ht="8.25" customHeight="1">
      <c r="A66" s="285" t="s">
        <v>272</v>
      </c>
      <c r="B66" s="286">
        <v>39</v>
      </c>
      <c r="C66" s="263" t="s">
        <v>190</v>
      </c>
      <c r="D66" s="264" t="s">
        <v>191</v>
      </c>
      <c r="E66" s="265" t="s">
        <v>192</v>
      </c>
      <c r="F66" s="266" t="s">
        <v>193</v>
      </c>
      <c r="G66" s="263" t="s">
        <v>194</v>
      </c>
    </row>
    <row r="67" spans="1:7" ht="8.25" customHeight="1">
      <c r="A67" s="287"/>
      <c r="B67" s="286"/>
      <c r="C67" s="263"/>
      <c r="D67" s="267"/>
      <c r="E67" s="265"/>
      <c r="F67" s="266"/>
      <c r="G67" s="268"/>
    </row>
    <row r="68" spans="1:7" ht="8.25" customHeight="1">
      <c r="A68" s="285" t="s">
        <v>272</v>
      </c>
      <c r="B68" s="286">
        <v>40</v>
      </c>
      <c r="C68" s="263" t="s">
        <v>245</v>
      </c>
      <c r="D68" s="264" t="s">
        <v>181</v>
      </c>
      <c r="E68" s="265" t="s">
        <v>242</v>
      </c>
      <c r="F68" s="266" t="s">
        <v>246</v>
      </c>
      <c r="G68" s="263" t="s">
        <v>244</v>
      </c>
    </row>
    <row r="69" spans="1:7" ht="8.25" customHeight="1">
      <c r="A69" s="287"/>
      <c r="B69" s="286"/>
      <c r="C69" s="263"/>
      <c r="D69" s="267"/>
      <c r="E69" s="265"/>
      <c r="F69" s="266"/>
      <c r="G69" s="268"/>
    </row>
    <row r="70" spans="1:7" ht="8.25" customHeight="1">
      <c r="A70" s="285" t="s">
        <v>272</v>
      </c>
      <c r="B70" s="286">
        <v>2</v>
      </c>
      <c r="C70" s="263" t="s">
        <v>185</v>
      </c>
      <c r="D70" s="264" t="s">
        <v>186</v>
      </c>
      <c r="E70" s="265" t="s">
        <v>187</v>
      </c>
      <c r="F70" s="266" t="s">
        <v>188</v>
      </c>
      <c r="G70" s="263" t="s">
        <v>189</v>
      </c>
    </row>
    <row r="71" spans="1:7" ht="8.25" customHeight="1">
      <c r="A71" s="287"/>
      <c r="B71" s="286"/>
      <c r="C71" s="263"/>
      <c r="D71" s="267"/>
      <c r="E71" s="265"/>
      <c r="F71" s="266"/>
      <c r="G71" s="268"/>
    </row>
    <row r="72" spans="1:7" ht="8.25" customHeight="1">
      <c r="A72" s="285" t="s">
        <v>271</v>
      </c>
      <c r="B72" s="286">
        <v>3</v>
      </c>
      <c r="C72" s="263" t="s">
        <v>99</v>
      </c>
      <c r="D72" s="264" t="s">
        <v>100</v>
      </c>
      <c r="E72" s="265" t="s">
        <v>101</v>
      </c>
      <c r="F72" s="266" t="s">
        <v>102</v>
      </c>
      <c r="G72" s="263" t="s">
        <v>103</v>
      </c>
    </row>
    <row r="73" spans="1:7" ht="8.25" customHeight="1">
      <c r="A73" s="287"/>
      <c r="B73" s="286"/>
      <c r="C73" s="263"/>
      <c r="D73" s="267"/>
      <c r="E73" s="265"/>
      <c r="F73" s="266"/>
      <c r="G73" s="268"/>
    </row>
    <row r="74" spans="1:7" ht="8.25" customHeight="1">
      <c r="A74" s="285" t="s">
        <v>271</v>
      </c>
      <c r="B74" s="286">
        <v>5</v>
      </c>
      <c r="C74" s="263" t="s">
        <v>84</v>
      </c>
      <c r="D74" s="267" t="s">
        <v>85</v>
      </c>
      <c r="E74" s="265" t="s">
        <v>86</v>
      </c>
      <c r="F74" s="266" t="s">
        <v>87</v>
      </c>
      <c r="G74" s="263" t="s">
        <v>88</v>
      </c>
    </row>
    <row r="75" spans="1:7" ht="8.25" customHeight="1">
      <c r="A75" s="287"/>
      <c r="B75" s="286"/>
      <c r="C75" s="263"/>
      <c r="D75" s="267"/>
      <c r="E75" s="265"/>
      <c r="F75" s="266"/>
      <c r="G75" s="268"/>
    </row>
    <row r="76" spans="1:7" ht="8.25" customHeight="1">
      <c r="A76" s="285" t="s">
        <v>271</v>
      </c>
      <c r="B76" s="286">
        <v>7</v>
      </c>
      <c r="C76" s="263" t="s">
        <v>212</v>
      </c>
      <c r="D76" s="264" t="s">
        <v>213</v>
      </c>
      <c r="E76" s="265" t="s">
        <v>209</v>
      </c>
      <c r="F76" s="266" t="s">
        <v>214</v>
      </c>
      <c r="G76" s="263" t="s">
        <v>215</v>
      </c>
    </row>
    <row r="77" spans="1:7" ht="8.25" customHeight="1">
      <c r="A77" s="287"/>
      <c r="B77" s="286"/>
      <c r="C77" s="263"/>
      <c r="D77" s="267"/>
      <c r="E77" s="265"/>
      <c r="F77" s="266"/>
      <c r="G77" s="268"/>
    </row>
    <row r="78" spans="1:7" ht="8.25" customHeight="1">
      <c r="A78" s="285" t="s">
        <v>271</v>
      </c>
      <c r="B78" s="286">
        <v>8</v>
      </c>
      <c r="C78" s="263" t="s">
        <v>74</v>
      </c>
      <c r="D78" s="264" t="s">
        <v>75</v>
      </c>
      <c r="E78" s="265" t="s">
        <v>76</v>
      </c>
      <c r="F78" s="266" t="s">
        <v>77</v>
      </c>
      <c r="G78" s="263" t="s">
        <v>78</v>
      </c>
    </row>
    <row r="79" spans="1:7" ht="8.25" customHeight="1">
      <c r="A79" s="287"/>
      <c r="B79" s="286"/>
      <c r="C79" s="263"/>
      <c r="D79" s="267"/>
      <c r="E79" s="265"/>
      <c r="F79" s="266"/>
      <c r="G79" s="268"/>
    </row>
    <row r="80" spans="1:7" ht="8.25" customHeight="1">
      <c r="A80" s="285" t="s">
        <v>271</v>
      </c>
      <c r="B80" s="286">
        <v>33</v>
      </c>
      <c r="C80" s="263" t="s">
        <v>198</v>
      </c>
      <c r="D80" s="264" t="s">
        <v>199</v>
      </c>
      <c r="E80" s="265" t="s">
        <v>192</v>
      </c>
      <c r="F80" s="266" t="s">
        <v>200</v>
      </c>
      <c r="G80" s="263" t="s">
        <v>201</v>
      </c>
    </row>
    <row r="81" spans="1:7" ht="8.25" customHeight="1">
      <c r="A81" s="287"/>
      <c r="B81" s="286"/>
      <c r="C81" s="263"/>
      <c r="D81" s="267"/>
      <c r="E81" s="265"/>
      <c r="F81" s="266"/>
      <c r="G81" s="268"/>
    </row>
    <row r="82" spans="1:7" ht="8.25" customHeight="1">
      <c r="A82" s="285" t="s">
        <v>271</v>
      </c>
      <c r="B82" s="286">
        <v>34</v>
      </c>
      <c r="C82" s="263" t="s">
        <v>202</v>
      </c>
      <c r="D82" s="264" t="s">
        <v>203</v>
      </c>
      <c r="E82" s="265" t="s">
        <v>204</v>
      </c>
      <c r="F82" s="266" t="s">
        <v>205</v>
      </c>
      <c r="G82" s="263" t="s">
        <v>206</v>
      </c>
    </row>
    <row r="83" spans="1:7" ht="8.25" customHeight="1">
      <c r="A83" s="287"/>
      <c r="B83" s="286"/>
      <c r="C83" s="263"/>
      <c r="D83" s="267"/>
      <c r="E83" s="265"/>
      <c r="F83" s="266"/>
      <c r="G83" s="268"/>
    </row>
    <row r="84" spans="1:7" ht="8.25" customHeight="1">
      <c r="A84" s="285" t="s">
        <v>271</v>
      </c>
      <c r="B84" s="286">
        <v>36</v>
      </c>
      <c r="C84" s="263" t="s">
        <v>114</v>
      </c>
      <c r="D84" s="264" t="s">
        <v>115</v>
      </c>
      <c r="E84" s="265" t="s">
        <v>106</v>
      </c>
      <c r="F84" s="266" t="s">
        <v>116</v>
      </c>
      <c r="G84" s="263" t="s">
        <v>107</v>
      </c>
    </row>
    <row r="85" spans="1:7" ht="8.25" customHeight="1">
      <c r="A85" s="287"/>
      <c r="B85" s="286"/>
      <c r="C85" s="263"/>
      <c r="D85" s="267"/>
      <c r="E85" s="265"/>
      <c r="F85" s="266"/>
      <c r="G85" s="268"/>
    </row>
    <row r="86" spans="1:7" ht="8.25" customHeight="1">
      <c r="A86" s="285" t="s">
        <v>271</v>
      </c>
      <c r="B86" s="286">
        <v>41</v>
      </c>
      <c r="C86" s="263" t="s">
        <v>240</v>
      </c>
      <c r="D86" s="264" t="s">
        <v>241</v>
      </c>
      <c r="E86" s="265" t="s">
        <v>242</v>
      </c>
      <c r="F86" s="266" t="s">
        <v>243</v>
      </c>
      <c r="G86" s="263" t="s">
        <v>244</v>
      </c>
    </row>
    <row r="87" spans="1:7" ht="8.25" customHeight="1">
      <c r="A87" s="287"/>
      <c r="B87" s="286"/>
      <c r="C87" s="263"/>
      <c r="D87" s="267"/>
      <c r="E87" s="265"/>
      <c r="F87" s="266"/>
      <c r="G87" s="268"/>
    </row>
    <row r="88" spans="1:7" ht="8.25" customHeight="1">
      <c r="A88" s="285" t="s">
        <v>271</v>
      </c>
      <c r="B88" s="286">
        <v>42</v>
      </c>
      <c r="C88" s="263" t="s">
        <v>89</v>
      </c>
      <c r="D88" s="264" t="s">
        <v>90</v>
      </c>
      <c r="E88" s="265" t="s">
        <v>91</v>
      </c>
      <c r="F88" s="266" t="s">
        <v>92</v>
      </c>
      <c r="G88" s="263" t="s">
        <v>93</v>
      </c>
    </row>
    <row r="89" spans="1:7" ht="8.25" customHeight="1">
      <c r="A89" s="287"/>
      <c r="B89" s="286"/>
      <c r="C89" s="263"/>
      <c r="D89" s="267"/>
      <c r="E89" s="265"/>
      <c r="F89" s="266"/>
      <c r="G89" s="263"/>
    </row>
    <row r="91" spans="1:6" ht="12.75">
      <c r="A91" s="28" t="str">
        <f>HYPERLINK('[1]реквизиты'!$A$20)</f>
        <v>Гл. судья, судья МК</v>
      </c>
      <c r="B91" s="33"/>
      <c r="C91" s="33"/>
      <c r="D91" s="33"/>
      <c r="E91" s="29" t="str">
        <f>HYPERLINK('[1]реквизиты'!$G$20)</f>
        <v>В.Т. Перчик</v>
      </c>
      <c r="F91" s="31" t="str">
        <f>HYPERLINK('[1]реквизиты'!$G$21)</f>
        <v>/г.Краснокамск/</v>
      </c>
    </row>
    <row r="92" spans="1:4" ht="12.75">
      <c r="A92" s="33"/>
      <c r="B92" s="33"/>
      <c r="C92" s="33"/>
      <c r="D92" s="34"/>
    </row>
    <row r="93" spans="1:6" ht="12.75">
      <c r="A93" s="30" t="str">
        <f>HYPERLINK('[1]реквизиты'!$A$22)</f>
        <v>Гл. секретарь, судья МК</v>
      </c>
      <c r="B93" s="33"/>
      <c r="C93" s="33"/>
      <c r="D93" s="35"/>
      <c r="E93" s="29" t="str">
        <f>HYPERLINK('[1]реквизиты'!$G$22)</f>
        <v>Р.М. Закиров</v>
      </c>
      <c r="F93" s="32" t="str">
        <f>HYPERLINK('[1]реквизиты'!$G$23)</f>
        <v>/г.Пермь/</v>
      </c>
    </row>
  </sheetData>
  <mergeCells count="304">
    <mergeCell ref="E26:E27"/>
    <mergeCell ref="G26:G27"/>
    <mergeCell ref="E28:E29"/>
    <mergeCell ref="G28:G29"/>
    <mergeCell ref="E30:E31"/>
    <mergeCell ref="F30:F31"/>
    <mergeCell ref="A28:A29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D26:D27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E18:E19"/>
    <mergeCell ref="G18:G19"/>
    <mergeCell ref="E20:E21"/>
    <mergeCell ref="G20:G21"/>
    <mergeCell ref="E22:E23"/>
    <mergeCell ref="G22:G23"/>
    <mergeCell ref="A20:A21"/>
    <mergeCell ref="B20:B21"/>
    <mergeCell ref="C20:C21"/>
    <mergeCell ref="D20:D21"/>
    <mergeCell ref="F20:F21"/>
    <mergeCell ref="F22:F23"/>
    <mergeCell ref="A18:A19"/>
    <mergeCell ref="B18:B19"/>
    <mergeCell ref="C18:C19"/>
    <mergeCell ref="D18:D19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F12:F13"/>
    <mergeCell ref="F14:F15"/>
    <mergeCell ref="A10:A11"/>
    <mergeCell ref="B10:B11"/>
    <mergeCell ref="C10:C11"/>
    <mergeCell ref="D10:D11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E4:E5"/>
    <mergeCell ref="G4:G5"/>
    <mergeCell ref="E6:E7"/>
    <mergeCell ref="G6:G7"/>
    <mergeCell ref="F4:F5"/>
    <mergeCell ref="F6:F7"/>
    <mergeCell ref="A4:A5"/>
    <mergeCell ref="B4:B5"/>
    <mergeCell ref="C4:C5"/>
    <mergeCell ref="D4:D5"/>
    <mergeCell ref="F8:F9"/>
    <mergeCell ref="F10:F11"/>
    <mergeCell ref="F16:F17"/>
    <mergeCell ref="F18:F19"/>
    <mergeCell ref="F24:F25"/>
    <mergeCell ref="F26:F27"/>
    <mergeCell ref="F28:F29"/>
    <mergeCell ref="G30:G31"/>
    <mergeCell ref="F32:F33"/>
    <mergeCell ref="G32:G33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F44:F45"/>
    <mergeCell ref="G44:G45"/>
    <mergeCell ref="F46:F47"/>
    <mergeCell ref="G46:G47"/>
    <mergeCell ref="F48:F49"/>
    <mergeCell ref="G48:G49"/>
    <mergeCell ref="F50:F51"/>
    <mergeCell ref="G50:G51"/>
    <mergeCell ref="F52:F53"/>
    <mergeCell ref="G52:G53"/>
    <mergeCell ref="A1:G1"/>
    <mergeCell ref="A2:G2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G58:G59"/>
    <mergeCell ref="A56:A57"/>
    <mergeCell ref="B56:B57"/>
    <mergeCell ref="C56:C57"/>
    <mergeCell ref="D56:D57"/>
    <mergeCell ref="F58:F59"/>
    <mergeCell ref="F54:F55"/>
    <mergeCell ref="G54:G55"/>
    <mergeCell ref="E56:E57"/>
    <mergeCell ref="F56:F57"/>
    <mergeCell ref="G56:G57"/>
    <mergeCell ref="E54:E55"/>
    <mergeCell ref="F60:F61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E52:E53"/>
    <mergeCell ref="G70:G71"/>
    <mergeCell ref="A70:A71"/>
    <mergeCell ref="B70:B71"/>
    <mergeCell ref="C70:C71"/>
    <mergeCell ref="A62:A63"/>
    <mergeCell ref="B62:B63"/>
    <mergeCell ref="C62:C63"/>
    <mergeCell ref="D62:D63"/>
    <mergeCell ref="D70:D71"/>
    <mergeCell ref="D3:E3"/>
    <mergeCell ref="E68:E69"/>
    <mergeCell ref="E70:E71"/>
    <mergeCell ref="E58:E59"/>
    <mergeCell ref="E60:E61"/>
    <mergeCell ref="E48:E49"/>
    <mergeCell ref="E50:E51"/>
    <mergeCell ref="E44:E45"/>
    <mergeCell ref="E46:E47"/>
    <mergeCell ref="E66:E67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A72:A73"/>
    <mergeCell ref="B72:B73"/>
    <mergeCell ref="C72:C73"/>
    <mergeCell ref="D72:D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8:E79"/>
    <mergeCell ref="F78:F79"/>
    <mergeCell ref="C78:C79"/>
    <mergeCell ref="D78:D79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2:E83"/>
    <mergeCell ref="F82:F83"/>
    <mergeCell ref="C82:C83"/>
    <mergeCell ref="D82:D83"/>
    <mergeCell ref="E86:E87"/>
    <mergeCell ref="F86:F87"/>
    <mergeCell ref="F66:F67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F68:F69"/>
    <mergeCell ref="G68:G69"/>
    <mergeCell ref="A68:A69"/>
    <mergeCell ref="B68:B69"/>
    <mergeCell ref="C68:C69"/>
    <mergeCell ref="D68:D69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88"/>
  <sheetViews>
    <sheetView workbookViewId="0" topLeftCell="A1">
      <selection activeCell="D13" sqref="D13:D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>
      <c r="A1" s="143" t="str">
        <f>HYPERLINK('[1]реквизиты'!$A$11)</f>
        <v>ПРОТОКОЛ ВЗВЕШИВАНИЯ                                                                                                                                                          Чемпионат России по САМБО среди мужчин</v>
      </c>
      <c r="B1" s="143"/>
      <c r="C1" s="143"/>
      <c r="D1" s="143"/>
      <c r="E1" s="143"/>
      <c r="F1" s="143"/>
      <c r="G1" s="143"/>
    </row>
    <row r="2" spans="1:7" ht="14.25" customHeight="1">
      <c r="A2" s="144" t="str">
        <f>HYPERLINK('[1]реквизиты'!$A$15)</f>
        <v>13-16 марта 2008 г. г. Москва</v>
      </c>
      <c r="B2" s="144"/>
      <c r="C2" s="144"/>
      <c r="D2" s="144"/>
      <c r="E2" s="144"/>
      <c r="F2" s="144"/>
      <c r="G2" s="144"/>
    </row>
    <row r="3" spans="1:7" ht="12.75" customHeight="1">
      <c r="A3" s="135" t="s">
        <v>2</v>
      </c>
      <c r="B3" s="135" t="s">
        <v>3</v>
      </c>
      <c r="C3" s="135" t="s">
        <v>4</v>
      </c>
      <c r="D3" s="135" t="s">
        <v>5</v>
      </c>
      <c r="E3" s="135" t="s">
        <v>6</v>
      </c>
      <c r="F3" s="135" t="s">
        <v>9</v>
      </c>
      <c r="G3" s="135" t="s">
        <v>7</v>
      </c>
    </row>
    <row r="4" spans="1:7" ht="12.75">
      <c r="A4" s="136"/>
      <c r="B4" s="136"/>
      <c r="C4" s="136"/>
      <c r="D4" s="136"/>
      <c r="E4" s="136"/>
      <c r="F4" s="136"/>
      <c r="G4" s="136"/>
    </row>
    <row r="5" spans="1:7" ht="12.75" customHeight="1">
      <c r="A5" s="139" t="s">
        <v>30</v>
      </c>
      <c r="B5" s="140">
        <v>1</v>
      </c>
      <c r="C5" s="138" t="s">
        <v>134</v>
      </c>
      <c r="D5" s="141" t="s">
        <v>135</v>
      </c>
      <c r="E5" s="128" t="s">
        <v>136</v>
      </c>
      <c r="F5" s="137" t="s">
        <v>137</v>
      </c>
      <c r="G5" s="138" t="s">
        <v>138</v>
      </c>
    </row>
    <row r="6" spans="1:7" ht="12.75" customHeight="1">
      <c r="A6" s="139"/>
      <c r="B6" s="140"/>
      <c r="C6" s="138"/>
      <c r="D6" s="142"/>
      <c r="E6" s="128"/>
      <c r="F6" s="137"/>
      <c r="G6" s="129"/>
    </row>
    <row r="7" spans="1:7" ht="12.75" customHeight="1">
      <c r="A7" s="139" t="s">
        <v>31</v>
      </c>
      <c r="B7" s="140">
        <v>2</v>
      </c>
      <c r="C7" s="138" t="s">
        <v>185</v>
      </c>
      <c r="D7" s="141" t="s">
        <v>186</v>
      </c>
      <c r="E7" s="128" t="s">
        <v>187</v>
      </c>
      <c r="F7" s="137" t="s">
        <v>188</v>
      </c>
      <c r="G7" s="138" t="s">
        <v>189</v>
      </c>
    </row>
    <row r="8" spans="1:7" ht="12.75" customHeight="1">
      <c r="A8" s="139"/>
      <c r="B8" s="140"/>
      <c r="C8" s="138"/>
      <c r="D8" s="142"/>
      <c r="E8" s="128"/>
      <c r="F8" s="137"/>
      <c r="G8" s="129"/>
    </row>
    <row r="9" spans="1:7" ht="12.75" customHeight="1">
      <c r="A9" s="139" t="s">
        <v>32</v>
      </c>
      <c r="B9" s="140">
        <v>3</v>
      </c>
      <c r="C9" s="138" t="s">
        <v>99</v>
      </c>
      <c r="D9" s="141" t="s">
        <v>100</v>
      </c>
      <c r="E9" s="128" t="s">
        <v>101</v>
      </c>
      <c r="F9" s="137" t="s">
        <v>102</v>
      </c>
      <c r="G9" s="138" t="s">
        <v>103</v>
      </c>
    </row>
    <row r="10" spans="1:7" ht="15" customHeight="1">
      <c r="A10" s="139"/>
      <c r="B10" s="140"/>
      <c r="C10" s="138"/>
      <c r="D10" s="142"/>
      <c r="E10" s="128"/>
      <c r="F10" s="137"/>
      <c r="G10" s="129"/>
    </row>
    <row r="11" spans="1:7" ht="12.75" customHeight="1">
      <c r="A11" s="139" t="s">
        <v>33</v>
      </c>
      <c r="B11" s="140">
        <v>4</v>
      </c>
      <c r="C11" s="138" t="s">
        <v>170</v>
      </c>
      <c r="D11" s="141" t="s">
        <v>171</v>
      </c>
      <c r="E11" s="128" t="s">
        <v>172</v>
      </c>
      <c r="F11" s="137" t="s">
        <v>173</v>
      </c>
      <c r="G11" s="138" t="s">
        <v>174</v>
      </c>
    </row>
    <row r="12" spans="1:7" ht="15" customHeight="1">
      <c r="A12" s="139"/>
      <c r="B12" s="140"/>
      <c r="C12" s="138"/>
      <c r="D12" s="142"/>
      <c r="E12" s="128"/>
      <c r="F12" s="137"/>
      <c r="G12" s="129"/>
    </row>
    <row r="13" spans="1:7" ht="15" customHeight="1">
      <c r="A13" s="139" t="s">
        <v>34</v>
      </c>
      <c r="B13" s="140">
        <v>5</v>
      </c>
      <c r="C13" s="138" t="s">
        <v>84</v>
      </c>
      <c r="D13" s="142" t="s">
        <v>85</v>
      </c>
      <c r="E13" s="128" t="s">
        <v>86</v>
      </c>
      <c r="F13" s="137" t="s">
        <v>87</v>
      </c>
      <c r="G13" s="138" t="s">
        <v>88</v>
      </c>
    </row>
    <row r="14" spans="1:7" ht="15.75" customHeight="1">
      <c r="A14" s="139"/>
      <c r="B14" s="140"/>
      <c r="C14" s="138"/>
      <c r="D14" s="142"/>
      <c r="E14" s="128"/>
      <c r="F14" s="137"/>
      <c r="G14" s="129"/>
    </row>
    <row r="15" spans="1:7" ht="12.75" customHeight="1">
      <c r="A15" s="139" t="s">
        <v>35</v>
      </c>
      <c r="B15" s="140">
        <v>6</v>
      </c>
      <c r="C15" s="138" t="s">
        <v>226</v>
      </c>
      <c r="D15" s="141" t="s">
        <v>227</v>
      </c>
      <c r="E15" s="128" t="s">
        <v>218</v>
      </c>
      <c r="F15" s="137" t="s">
        <v>228</v>
      </c>
      <c r="G15" s="138" t="s">
        <v>229</v>
      </c>
    </row>
    <row r="16" spans="1:7" ht="15" customHeight="1">
      <c r="A16" s="139"/>
      <c r="B16" s="140"/>
      <c r="C16" s="138"/>
      <c r="D16" s="142"/>
      <c r="E16" s="128"/>
      <c r="F16" s="137"/>
      <c r="G16" s="129"/>
    </row>
    <row r="17" spans="1:7" ht="12.75" customHeight="1">
      <c r="A17" s="139" t="s">
        <v>36</v>
      </c>
      <c r="B17" s="140">
        <v>7</v>
      </c>
      <c r="C17" s="138" t="s">
        <v>212</v>
      </c>
      <c r="D17" s="141" t="s">
        <v>213</v>
      </c>
      <c r="E17" s="128" t="s">
        <v>209</v>
      </c>
      <c r="F17" s="137" t="s">
        <v>214</v>
      </c>
      <c r="G17" s="138" t="s">
        <v>215</v>
      </c>
    </row>
    <row r="18" spans="1:7" ht="15" customHeight="1">
      <c r="A18" s="139"/>
      <c r="B18" s="140"/>
      <c r="C18" s="138"/>
      <c r="D18" s="142"/>
      <c r="E18" s="128"/>
      <c r="F18" s="137"/>
      <c r="G18" s="129"/>
    </row>
    <row r="19" spans="1:7" ht="12.75" customHeight="1">
      <c r="A19" s="139" t="s">
        <v>37</v>
      </c>
      <c r="B19" s="140">
        <v>8</v>
      </c>
      <c r="C19" s="138" t="s">
        <v>74</v>
      </c>
      <c r="D19" s="141" t="s">
        <v>75</v>
      </c>
      <c r="E19" s="128" t="s">
        <v>76</v>
      </c>
      <c r="F19" s="137" t="s">
        <v>77</v>
      </c>
      <c r="G19" s="138" t="s">
        <v>78</v>
      </c>
    </row>
    <row r="20" spans="1:7" ht="15" customHeight="1">
      <c r="A20" s="139"/>
      <c r="B20" s="140"/>
      <c r="C20" s="138"/>
      <c r="D20" s="142"/>
      <c r="E20" s="128"/>
      <c r="F20" s="137"/>
      <c r="G20" s="129"/>
    </row>
    <row r="21" spans="1:7" ht="12.75" customHeight="1">
      <c r="A21" s="139" t="s">
        <v>38</v>
      </c>
      <c r="B21" s="140">
        <v>9</v>
      </c>
      <c r="C21" s="138" t="s">
        <v>180</v>
      </c>
      <c r="D21" s="141" t="s">
        <v>181</v>
      </c>
      <c r="E21" s="128" t="s">
        <v>182</v>
      </c>
      <c r="F21" s="137" t="s">
        <v>183</v>
      </c>
      <c r="G21" s="138" t="s">
        <v>184</v>
      </c>
    </row>
    <row r="22" spans="1:7" ht="15" customHeight="1">
      <c r="A22" s="139"/>
      <c r="B22" s="140"/>
      <c r="C22" s="138"/>
      <c r="D22" s="142"/>
      <c r="E22" s="128"/>
      <c r="F22" s="137"/>
      <c r="G22" s="129"/>
    </row>
    <row r="23" spans="1:7" ht="12.75" customHeight="1">
      <c r="A23" s="139" t="s">
        <v>39</v>
      </c>
      <c r="B23" s="140">
        <v>10</v>
      </c>
      <c r="C23" s="138" t="s">
        <v>195</v>
      </c>
      <c r="D23" s="141" t="s">
        <v>196</v>
      </c>
      <c r="E23" s="128" t="s">
        <v>192</v>
      </c>
      <c r="F23" s="137" t="s">
        <v>197</v>
      </c>
      <c r="G23" s="138" t="s">
        <v>194</v>
      </c>
    </row>
    <row r="24" spans="1:7" ht="15" customHeight="1">
      <c r="A24" s="139"/>
      <c r="B24" s="140"/>
      <c r="C24" s="138"/>
      <c r="D24" s="142"/>
      <c r="E24" s="128"/>
      <c r="F24" s="137"/>
      <c r="G24" s="129"/>
    </row>
    <row r="25" spans="1:7" ht="12.75" customHeight="1">
      <c r="A25" s="139" t="s">
        <v>40</v>
      </c>
      <c r="B25" s="140">
        <v>11</v>
      </c>
      <c r="C25" s="138" t="s">
        <v>251</v>
      </c>
      <c r="D25" s="141" t="s">
        <v>252</v>
      </c>
      <c r="E25" s="128" t="s">
        <v>237</v>
      </c>
      <c r="F25" s="137" t="s">
        <v>253</v>
      </c>
      <c r="G25" s="138" t="s">
        <v>239</v>
      </c>
    </row>
    <row r="26" spans="1:7" ht="15" customHeight="1">
      <c r="A26" s="139"/>
      <c r="B26" s="140"/>
      <c r="C26" s="138"/>
      <c r="D26" s="142"/>
      <c r="E26" s="128"/>
      <c r="F26" s="137"/>
      <c r="G26" s="129"/>
    </row>
    <row r="27" spans="1:7" ht="12.75" customHeight="1">
      <c r="A27" s="139" t="s">
        <v>41</v>
      </c>
      <c r="B27" s="140">
        <v>12</v>
      </c>
      <c r="C27" s="138" t="s">
        <v>117</v>
      </c>
      <c r="D27" s="141" t="s">
        <v>118</v>
      </c>
      <c r="E27" s="128" t="s">
        <v>119</v>
      </c>
      <c r="F27" s="137" t="s">
        <v>120</v>
      </c>
      <c r="G27" s="138" t="s">
        <v>121</v>
      </c>
    </row>
    <row r="28" spans="1:7" ht="15" customHeight="1">
      <c r="A28" s="139"/>
      <c r="B28" s="140"/>
      <c r="C28" s="138"/>
      <c r="D28" s="142"/>
      <c r="E28" s="128"/>
      <c r="F28" s="137"/>
      <c r="G28" s="129"/>
    </row>
    <row r="29" spans="1:7" ht="12.75" customHeight="1">
      <c r="A29" s="139" t="s">
        <v>42</v>
      </c>
      <c r="B29" s="140">
        <v>13</v>
      </c>
      <c r="C29" s="138" t="s">
        <v>122</v>
      </c>
      <c r="D29" s="141" t="s">
        <v>123</v>
      </c>
      <c r="E29" s="128" t="s">
        <v>124</v>
      </c>
      <c r="F29" s="137" t="s">
        <v>125</v>
      </c>
      <c r="G29" s="138" t="s">
        <v>126</v>
      </c>
    </row>
    <row r="30" spans="1:7" ht="15" customHeight="1">
      <c r="A30" s="139"/>
      <c r="B30" s="140"/>
      <c r="C30" s="138"/>
      <c r="D30" s="142"/>
      <c r="E30" s="128"/>
      <c r="F30" s="137"/>
      <c r="G30" s="129"/>
    </row>
    <row r="31" spans="1:7" ht="15.75" customHeight="1">
      <c r="A31" s="139" t="s">
        <v>43</v>
      </c>
      <c r="B31" s="140">
        <v>14</v>
      </c>
      <c r="C31" s="138" t="s">
        <v>165</v>
      </c>
      <c r="D31" s="141" t="s">
        <v>166</v>
      </c>
      <c r="E31" s="128" t="s">
        <v>167</v>
      </c>
      <c r="F31" s="137" t="s">
        <v>168</v>
      </c>
      <c r="G31" s="138" t="s">
        <v>169</v>
      </c>
    </row>
    <row r="32" spans="1:7" ht="15" customHeight="1">
      <c r="A32" s="139"/>
      <c r="B32" s="140"/>
      <c r="C32" s="138"/>
      <c r="D32" s="142"/>
      <c r="E32" s="128"/>
      <c r="F32" s="137"/>
      <c r="G32" s="129"/>
    </row>
    <row r="33" spans="1:7" ht="12.75" customHeight="1">
      <c r="A33" s="139" t="s">
        <v>44</v>
      </c>
      <c r="B33" s="140">
        <v>15</v>
      </c>
      <c r="C33" s="138" t="s">
        <v>216</v>
      </c>
      <c r="D33" s="141" t="s">
        <v>217</v>
      </c>
      <c r="E33" s="128" t="s">
        <v>218</v>
      </c>
      <c r="F33" s="137" t="s">
        <v>219</v>
      </c>
      <c r="G33" s="138" t="s">
        <v>220</v>
      </c>
    </row>
    <row r="34" spans="1:7" ht="15" customHeight="1">
      <c r="A34" s="139"/>
      <c r="B34" s="140"/>
      <c r="C34" s="138"/>
      <c r="D34" s="142"/>
      <c r="E34" s="128"/>
      <c r="F34" s="137"/>
      <c r="G34" s="129"/>
    </row>
    <row r="35" spans="1:7" ht="12.75" customHeight="1">
      <c r="A35" s="139" t="s">
        <v>45</v>
      </c>
      <c r="B35" s="140">
        <v>16</v>
      </c>
      <c r="C35" s="138" t="s">
        <v>139</v>
      </c>
      <c r="D35" s="141" t="s">
        <v>140</v>
      </c>
      <c r="E35" s="128" t="s">
        <v>141</v>
      </c>
      <c r="F35" s="137" t="s">
        <v>142</v>
      </c>
      <c r="G35" s="138" t="s">
        <v>143</v>
      </c>
    </row>
    <row r="36" spans="1:7" ht="15" customHeight="1">
      <c r="A36" s="139"/>
      <c r="B36" s="140"/>
      <c r="C36" s="138"/>
      <c r="D36" s="142"/>
      <c r="E36" s="128"/>
      <c r="F36" s="137"/>
      <c r="G36" s="129"/>
    </row>
    <row r="37" spans="1:7" ht="12.75" customHeight="1">
      <c r="A37" s="139" t="s">
        <v>46</v>
      </c>
      <c r="B37" s="140">
        <v>17</v>
      </c>
      <c r="C37" s="138" t="s">
        <v>79</v>
      </c>
      <c r="D37" s="142" t="s">
        <v>80</v>
      </c>
      <c r="E37" s="128" t="s">
        <v>81</v>
      </c>
      <c r="F37" s="137" t="s">
        <v>82</v>
      </c>
      <c r="G37" s="138" t="s">
        <v>83</v>
      </c>
    </row>
    <row r="38" spans="1:7" ht="15" customHeight="1">
      <c r="A38" s="139"/>
      <c r="B38" s="140"/>
      <c r="C38" s="138"/>
      <c r="D38" s="142"/>
      <c r="E38" s="128"/>
      <c r="F38" s="137"/>
      <c r="G38" s="129"/>
    </row>
    <row r="39" spans="1:7" ht="15.75" customHeight="1">
      <c r="A39" s="139" t="s">
        <v>47</v>
      </c>
      <c r="B39" s="140">
        <v>18</v>
      </c>
      <c r="C39" s="138" t="s">
        <v>207</v>
      </c>
      <c r="D39" s="141" t="s">
        <v>208</v>
      </c>
      <c r="E39" s="128" t="s">
        <v>209</v>
      </c>
      <c r="F39" s="137" t="s">
        <v>210</v>
      </c>
      <c r="G39" s="138" t="s">
        <v>211</v>
      </c>
    </row>
    <row r="40" spans="1:7" ht="12.75" customHeight="1">
      <c r="A40" s="139"/>
      <c r="B40" s="140"/>
      <c r="C40" s="138"/>
      <c r="D40" s="142"/>
      <c r="E40" s="128"/>
      <c r="F40" s="137"/>
      <c r="G40" s="129"/>
    </row>
    <row r="41" spans="1:7" ht="12.75" customHeight="1">
      <c r="A41" s="139" t="s">
        <v>48</v>
      </c>
      <c r="B41" s="140">
        <v>19</v>
      </c>
      <c r="C41" s="138" t="s">
        <v>155</v>
      </c>
      <c r="D41" s="141" t="s">
        <v>156</v>
      </c>
      <c r="E41" s="128" t="s">
        <v>157</v>
      </c>
      <c r="F41" s="137" t="s">
        <v>158</v>
      </c>
      <c r="G41" s="138" t="s">
        <v>159</v>
      </c>
    </row>
    <row r="42" spans="1:7" ht="12.75" customHeight="1">
      <c r="A42" s="139"/>
      <c r="B42" s="140"/>
      <c r="C42" s="138"/>
      <c r="D42" s="142"/>
      <c r="E42" s="128"/>
      <c r="F42" s="137"/>
      <c r="G42" s="129"/>
    </row>
    <row r="43" spans="1:7" ht="12.75" customHeight="1">
      <c r="A43" s="139" t="s">
        <v>49</v>
      </c>
      <c r="B43" s="140">
        <v>20</v>
      </c>
      <c r="C43" s="138" t="s">
        <v>175</v>
      </c>
      <c r="D43" s="141" t="s">
        <v>176</v>
      </c>
      <c r="E43" s="128" t="s">
        <v>177</v>
      </c>
      <c r="F43" s="137" t="s">
        <v>178</v>
      </c>
      <c r="G43" s="138" t="s">
        <v>179</v>
      </c>
    </row>
    <row r="44" spans="1:7" ht="12.75" customHeight="1">
      <c r="A44" s="139"/>
      <c r="B44" s="140"/>
      <c r="C44" s="138"/>
      <c r="D44" s="142"/>
      <c r="E44" s="128"/>
      <c r="F44" s="137"/>
      <c r="G44" s="129"/>
    </row>
    <row r="45" spans="1:7" ht="12.75" customHeight="1">
      <c r="A45" s="139" t="s">
        <v>50</v>
      </c>
      <c r="B45" s="140">
        <v>21</v>
      </c>
      <c r="C45" s="138" t="s">
        <v>144</v>
      </c>
      <c r="D45" s="141" t="s">
        <v>145</v>
      </c>
      <c r="E45" s="128" t="s">
        <v>146</v>
      </c>
      <c r="F45" s="137" t="s">
        <v>147</v>
      </c>
      <c r="G45" s="138" t="s">
        <v>148</v>
      </c>
    </row>
    <row r="46" spans="1:7" ht="12.75" customHeight="1">
      <c r="A46" s="139"/>
      <c r="B46" s="140"/>
      <c r="C46" s="138"/>
      <c r="D46" s="142"/>
      <c r="E46" s="128"/>
      <c r="F46" s="137"/>
      <c r="G46" s="129"/>
    </row>
    <row r="47" spans="1:7" ht="12.75" customHeight="1">
      <c r="A47" s="139" t="s">
        <v>51</v>
      </c>
      <c r="B47" s="140">
        <v>22</v>
      </c>
      <c r="C47" s="138" t="s">
        <v>247</v>
      </c>
      <c r="D47" s="141" t="s">
        <v>248</v>
      </c>
      <c r="E47" s="128" t="s">
        <v>86</v>
      </c>
      <c r="F47" s="137" t="s">
        <v>249</v>
      </c>
      <c r="G47" s="138" t="s">
        <v>250</v>
      </c>
    </row>
    <row r="48" spans="1:7" ht="12.75" customHeight="1">
      <c r="A48" s="139"/>
      <c r="B48" s="140"/>
      <c r="C48" s="138"/>
      <c r="D48" s="142"/>
      <c r="E48" s="128"/>
      <c r="F48" s="137"/>
      <c r="G48" s="129"/>
    </row>
    <row r="49" spans="1:7" ht="12.75" customHeight="1">
      <c r="A49" s="139" t="s">
        <v>52</v>
      </c>
      <c r="B49" s="140">
        <v>23</v>
      </c>
      <c r="C49" s="138" t="s">
        <v>152</v>
      </c>
      <c r="D49" s="141" t="s">
        <v>153</v>
      </c>
      <c r="E49" s="128" t="s">
        <v>141</v>
      </c>
      <c r="F49" s="137" t="s">
        <v>154</v>
      </c>
      <c r="G49" s="138" t="s">
        <v>143</v>
      </c>
    </row>
    <row r="50" spans="1:7" ht="12.75" customHeight="1">
      <c r="A50" s="139"/>
      <c r="B50" s="140"/>
      <c r="C50" s="138"/>
      <c r="D50" s="142"/>
      <c r="E50" s="128"/>
      <c r="F50" s="137"/>
      <c r="G50" s="129"/>
    </row>
    <row r="51" spans="1:7" ht="12.75" customHeight="1">
      <c r="A51" s="139" t="s">
        <v>53</v>
      </c>
      <c r="B51" s="140">
        <v>24</v>
      </c>
      <c r="C51" s="138" t="s">
        <v>235</v>
      </c>
      <c r="D51" s="141" t="s">
        <v>236</v>
      </c>
      <c r="E51" s="128" t="s">
        <v>237</v>
      </c>
      <c r="F51" s="137" t="s">
        <v>238</v>
      </c>
      <c r="G51" s="138" t="s">
        <v>239</v>
      </c>
    </row>
    <row r="52" spans="1:7" ht="12.75" customHeight="1">
      <c r="A52" s="139"/>
      <c r="B52" s="140"/>
      <c r="C52" s="138"/>
      <c r="D52" s="142"/>
      <c r="E52" s="128"/>
      <c r="F52" s="137"/>
      <c r="G52" s="129"/>
    </row>
    <row r="53" spans="1:7" ht="12.75" customHeight="1">
      <c r="A53" s="139" t="s">
        <v>54</v>
      </c>
      <c r="B53" s="140">
        <v>25</v>
      </c>
      <c r="C53" s="138" t="s">
        <v>131</v>
      </c>
      <c r="D53" s="141" t="s">
        <v>132</v>
      </c>
      <c r="E53" s="128" t="s">
        <v>129</v>
      </c>
      <c r="F53" s="137" t="s">
        <v>133</v>
      </c>
      <c r="G53" s="145" t="s">
        <v>130</v>
      </c>
    </row>
    <row r="54" spans="1:7" ht="12.75" customHeight="1">
      <c r="A54" s="139"/>
      <c r="B54" s="140"/>
      <c r="C54" s="138"/>
      <c r="D54" s="142"/>
      <c r="E54" s="128"/>
      <c r="F54" s="137"/>
      <c r="G54" s="146"/>
    </row>
    <row r="55" spans="1:7" ht="12.75" customHeight="1">
      <c r="A55" s="139" t="s">
        <v>55</v>
      </c>
      <c r="B55" s="140">
        <v>26</v>
      </c>
      <c r="C55" s="138" t="s">
        <v>254</v>
      </c>
      <c r="D55" s="141" t="s">
        <v>255</v>
      </c>
      <c r="E55" s="128" t="s">
        <v>256</v>
      </c>
      <c r="F55" s="137" t="s">
        <v>257</v>
      </c>
      <c r="G55" s="138" t="s">
        <v>258</v>
      </c>
    </row>
    <row r="56" spans="1:7" ht="12.75" customHeight="1">
      <c r="A56" s="139"/>
      <c r="B56" s="140"/>
      <c r="C56" s="138"/>
      <c r="D56" s="142"/>
      <c r="E56" s="128"/>
      <c r="F56" s="137"/>
      <c r="G56" s="129"/>
    </row>
    <row r="57" spans="1:7" ht="12.75" customHeight="1">
      <c r="A57" s="139" t="s">
        <v>56</v>
      </c>
      <c r="B57" s="140">
        <v>27</v>
      </c>
      <c r="C57" s="138" t="s">
        <v>112</v>
      </c>
      <c r="D57" s="141" t="s">
        <v>109</v>
      </c>
      <c r="E57" s="128" t="s">
        <v>110</v>
      </c>
      <c r="F57" s="137" t="s">
        <v>113</v>
      </c>
      <c r="G57" s="138" t="s">
        <v>107</v>
      </c>
    </row>
    <row r="58" spans="1:7" ht="12.75" customHeight="1">
      <c r="A58" s="139"/>
      <c r="B58" s="140"/>
      <c r="C58" s="138"/>
      <c r="D58" s="142"/>
      <c r="E58" s="128"/>
      <c r="F58" s="137"/>
      <c r="G58" s="129"/>
    </row>
    <row r="59" spans="1:7" ht="12.75" customHeight="1">
      <c r="A59" s="139" t="s">
        <v>57</v>
      </c>
      <c r="B59" s="140">
        <v>28</v>
      </c>
      <c r="C59" s="138" t="s">
        <v>108</v>
      </c>
      <c r="D59" s="141" t="s">
        <v>109</v>
      </c>
      <c r="E59" s="128" t="s">
        <v>110</v>
      </c>
      <c r="F59" s="137" t="s">
        <v>111</v>
      </c>
      <c r="G59" s="138" t="s">
        <v>107</v>
      </c>
    </row>
    <row r="60" spans="1:7" ht="12.75" customHeight="1">
      <c r="A60" s="139"/>
      <c r="B60" s="140"/>
      <c r="C60" s="138"/>
      <c r="D60" s="142"/>
      <c r="E60" s="128"/>
      <c r="F60" s="137"/>
      <c r="G60" s="129"/>
    </row>
    <row r="61" spans="1:7" ht="12.75" customHeight="1">
      <c r="A61" s="139" t="s">
        <v>58</v>
      </c>
      <c r="B61" s="140">
        <v>29</v>
      </c>
      <c r="C61" s="138" t="s">
        <v>160</v>
      </c>
      <c r="D61" s="141" t="s">
        <v>161</v>
      </c>
      <c r="E61" s="128" t="s">
        <v>162</v>
      </c>
      <c r="F61" s="137" t="s">
        <v>163</v>
      </c>
      <c r="G61" s="138" t="s">
        <v>164</v>
      </c>
    </row>
    <row r="62" spans="1:7" ht="12.75" customHeight="1">
      <c r="A62" s="139"/>
      <c r="B62" s="140"/>
      <c r="C62" s="138"/>
      <c r="D62" s="142"/>
      <c r="E62" s="128"/>
      <c r="F62" s="137"/>
      <c r="G62" s="129"/>
    </row>
    <row r="63" spans="1:7" ht="12.75" customHeight="1">
      <c r="A63" s="139" t="s">
        <v>59</v>
      </c>
      <c r="B63" s="140">
        <v>30</v>
      </c>
      <c r="C63" s="138" t="s">
        <v>104</v>
      </c>
      <c r="D63" s="141" t="s">
        <v>105</v>
      </c>
      <c r="E63" s="128" t="s">
        <v>106</v>
      </c>
      <c r="F63" s="137"/>
      <c r="G63" s="138" t="s">
        <v>107</v>
      </c>
    </row>
    <row r="64" spans="1:7" ht="12.75" customHeight="1">
      <c r="A64" s="139"/>
      <c r="B64" s="140"/>
      <c r="C64" s="138"/>
      <c r="D64" s="142"/>
      <c r="E64" s="128"/>
      <c r="F64" s="137"/>
      <c r="G64" s="129"/>
    </row>
    <row r="65" spans="1:7" ht="12.75" customHeight="1">
      <c r="A65" s="139" t="s">
        <v>60</v>
      </c>
      <c r="B65" s="140">
        <v>31</v>
      </c>
      <c r="C65" s="138" t="s">
        <v>127</v>
      </c>
      <c r="D65" s="141" t="s">
        <v>128</v>
      </c>
      <c r="E65" s="128" t="s">
        <v>129</v>
      </c>
      <c r="F65" s="137"/>
      <c r="G65" s="145" t="s">
        <v>130</v>
      </c>
    </row>
    <row r="66" spans="1:7" ht="12.75" customHeight="1">
      <c r="A66" s="139"/>
      <c r="B66" s="140"/>
      <c r="C66" s="138"/>
      <c r="D66" s="142"/>
      <c r="E66" s="128"/>
      <c r="F66" s="137"/>
      <c r="G66" s="146"/>
    </row>
    <row r="67" spans="1:7" ht="12.75" customHeight="1">
      <c r="A67" s="139" t="s">
        <v>61</v>
      </c>
      <c r="B67" s="140">
        <v>32</v>
      </c>
      <c r="C67" s="138" t="s">
        <v>221</v>
      </c>
      <c r="D67" s="141" t="s">
        <v>222</v>
      </c>
      <c r="E67" s="128" t="s">
        <v>223</v>
      </c>
      <c r="F67" s="137" t="s">
        <v>224</v>
      </c>
      <c r="G67" s="138" t="s">
        <v>225</v>
      </c>
    </row>
    <row r="68" spans="1:7" ht="12.75" customHeight="1">
      <c r="A68" s="139"/>
      <c r="B68" s="140"/>
      <c r="C68" s="138"/>
      <c r="D68" s="142"/>
      <c r="E68" s="128"/>
      <c r="F68" s="137"/>
      <c r="G68" s="129"/>
    </row>
    <row r="69" spans="1:7" ht="12.75" customHeight="1">
      <c r="A69" s="139" t="s">
        <v>62</v>
      </c>
      <c r="B69" s="140">
        <v>33</v>
      </c>
      <c r="C69" s="138" t="s">
        <v>198</v>
      </c>
      <c r="D69" s="141" t="s">
        <v>199</v>
      </c>
      <c r="E69" s="128" t="s">
        <v>192</v>
      </c>
      <c r="F69" s="137" t="s">
        <v>200</v>
      </c>
      <c r="G69" s="138" t="s">
        <v>201</v>
      </c>
    </row>
    <row r="70" spans="1:7" ht="12.75" customHeight="1">
      <c r="A70" s="139"/>
      <c r="B70" s="140"/>
      <c r="C70" s="138"/>
      <c r="D70" s="142"/>
      <c r="E70" s="128"/>
      <c r="F70" s="137"/>
      <c r="G70" s="129"/>
    </row>
    <row r="71" spans="1:7" ht="12.75" customHeight="1">
      <c r="A71" s="139" t="s">
        <v>63</v>
      </c>
      <c r="B71" s="140">
        <v>34</v>
      </c>
      <c r="C71" s="138" t="s">
        <v>202</v>
      </c>
      <c r="D71" s="141" t="s">
        <v>203</v>
      </c>
      <c r="E71" s="128" t="s">
        <v>204</v>
      </c>
      <c r="F71" s="137" t="s">
        <v>205</v>
      </c>
      <c r="G71" s="138" t="s">
        <v>206</v>
      </c>
    </row>
    <row r="72" spans="1:7" ht="12.75" customHeight="1">
      <c r="A72" s="139"/>
      <c r="B72" s="140"/>
      <c r="C72" s="138"/>
      <c r="D72" s="142"/>
      <c r="E72" s="128"/>
      <c r="F72" s="137"/>
      <c r="G72" s="129"/>
    </row>
    <row r="73" spans="1:7" ht="12.75" customHeight="1">
      <c r="A73" s="139" t="s">
        <v>64</v>
      </c>
      <c r="B73" s="140">
        <v>35</v>
      </c>
      <c r="C73" s="138" t="s">
        <v>230</v>
      </c>
      <c r="D73" s="141" t="s">
        <v>231</v>
      </c>
      <c r="E73" s="128" t="s">
        <v>232</v>
      </c>
      <c r="F73" s="137" t="s">
        <v>233</v>
      </c>
      <c r="G73" s="138" t="s">
        <v>234</v>
      </c>
    </row>
    <row r="74" spans="1:7" ht="12.75" customHeight="1">
      <c r="A74" s="139"/>
      <c r="B74" s="140"/>
      <c r="C74" s="138"/>
      <c r="D74" s="142"/>
      <c r="E74" s="128"/>
      <c r="F74" s="137"/>
      <c r="G74" s="129"/>
    </row>
    <row r="75" spans="1:7" ht="12.75" customHeight="1">
      <c r="A75" s="139" t="s">
        <v>65</v>
      </c>
      <c r="B75" s="140">
        <v>36</v>
      </c>
      <c r="C75" s="138" t="s">
        <v>114</v>
      </c>
      <c r="D75" s="141" t="s">
        <v>115</v>
      </c>
      <c r="E75" s="128" t="s">
        <v>106</v>
      </c>
      <c r="F75" s="137" t="s">
        <v>116</v>
      </c>
      <c r="G75" s="138" t="s">
        <v>107</v>
      </c>
    </row>
    <row r="76" spans="1:7" ht="12.75" customHeight="1">
      <c r="A76" s="139"/>
      <c r="B76" s="140"/>
      <c r="C76" s="138"/>
      <c r="D76" s="142"/>
      <c r="E76" s="128"/>
      <c r="F76" s="137"/>
      <c r="G76" s="129"/>
    </row>
    <row r="77" spans="1:7" ht="12.75" customHeight="1">
      <c r="A77" s="139" t="s">
        <v>66</v>
      </c>
      <c r="B77" s="140">
        <v>37</v>
      </c>
      <c r="C77" s="138" t="s">
        <v>94</v>
      </c>
      <c r="D77" s="141" t="s">
        <v>95</v>
      </c>
      <c r="E77" s="128" t="s">
        <v>96</v>
      </c>
      <c r="F77" s="137" t="s">
        <v>97</v>
      </c>
      <c r="G77" s="138" t="s">
        <v>98</v>
      </c>
    </row>
    <row r="78" spans="1:7" ht="12.75" customHeight="1">
      <c r="A78" s="139"/>
      <c r="B78" s="140"/>
      <c r="C78" s="138"/>
      <c r="D78" s="142"/>
      <c r="E78" s="128"/>
      <c r="F78" s="137"/>
      <c r="G78" s="129"/>
    </row>
    <row r="79" spans="1:7" ht="12.75" customHeight="1">
      <c r="A79" s="139" t="s">
        <v>67</v>
      </c>
      <c r="B79" s="140">
        <v>38</v>
      </c>
      <c r="C79" s="138" t="s">
        <v>149</v>
      </c>
      <c r="D79" s="141" t="s">
        <v>150</v>
      </c>
      <c r="E79" s="128" t="s">
        <v>141</v>
      </c>
      <c r="F79" s="137" t="s">
        <v>151</v>
      </c>
      <c r="G79" s="138" t="s">
        <v>143</v>
      </c>
    </row>
    <row r="80" spans="1:7" ht="12.75" customHeight="1">
      <c r="A80" s="139"/>
      <c r="B80" s="140"/>
      <c r="C80" s="138"/>
      <c r="D80" s="142"/>
      <c r="E80" s="128"/>
      <c r="F80" s="137"/>
      <c r="G80" s="129"/>
    </row>
    <row r="81" spans="1:7" ht="12.75" customHeight="1">
      <c r="A81" s="139" t="s">
        <v>68</v>
      </c>
      <c r="B81" s="140">
        <v>39</v>
      </c>
      <c r="C81" s="138" t="s">
        <v>190</v>
      </c>
      <c r="D81" s="141" t="s">
        <v>191</v>
      </c>
      <c r="E81" s="128" t="s">
        <v>192</v>
      </c>
      <c r="F81" s="137" t="s">
        <v>193</v>
      </c>
      <c r="G81" s="138" t="s">
        <v>194</v>
      </c>
    </row>
    <row r="82" spans="1:7" ht="12.75" customHeight="1">
      <c r="A82" s="139"/>
      <c r="B82" s="140"/>
      <c r="C82" s="138"/>
      <c r="D82" s="142"/>
      <c r="E82" s="128"/>
      <c r="F82" s="137"/>
      <c r="G82" s="129"/>
    </row>
    <row r="83" spans="1:7" ht="12.75" customHeight="1">
      <c r="A83" s="139" t="s">
        <v>69</v>
      </c>
      <c r="B83" s="140">
        <v>40</v>
      </c>
      <c r="C83" s="138" t="s">
        <v>245</v>
      </c>
      <c r="D83" s="141" t="s">
        <v>181</v>
      </c>
      <c r="E83" s="128" t="s">
        <v>242</v>
      </c>
      <c r="F83" s="137" t="s">
        <v>246</v>
      </c>
      <c r="G83" s="138" t="s">
        <v>244</v>
      </c>
    </row>
    <row r="84" spans="1:7" ht="12.75" customHeight="1">
      <c r="A84" s="139"/>
      <c r="B84" s="140"/>
      <c r="C84" s="138"/>
      <c r="D84" s="142"/>
      <c r="E84" s="128"/>
      <c r="F84" s="137"/>
      <c r="G84" s="129"/>
    </row>
    <row r="85" spans="1:7" ht="12.75" customHeight="1">
      <c r="A85" s="139" t="s">
        <v>70</v>
      </c>
      <c r="B85" s="140">
        <v>41</v>
      </c>
      <c r="C85" s="138" t="s">
        <v>240</v>
      </c>
      <c r="D85" s="141" t="s">
        <v>241</v>
      </c>
      <c r="E85" s="128" t="s">
        <v>242</v>
      </c>
      <c r="F85" s="137" t="s">
        <v>243</v>
      </c>
      <c r="G85" s="138" t="s">
        <v>244</v>
      </c>
    </row>
    <row r="86" spans="1:7" ht="12.75" customHeight="1">
      <c r="A86" s="139"/>
      <c r="B86" s="140"/>
      <c r="C86" s="138"/>
      <c r="D86" s="142"/>
      <c r="E86" s="128"/>
      <c r="F86" s="137"/>
      <c r="G86" s="129"/>
    </row>
    <row r="87" spans="1:7" ht="12.75" customHeight="1">
      <c r="A87" s="139" t="s">
        <v>71</v>
      </c>
      <c r="B87" s="140">
        <v>42</v>
      </c>
      <c r="C87" s="138" t="s">
        <v>89</v>
      </c>
      <c r="D87" s="141" t="s">
        <v>90</v>
      </c>
      <c r="E87" s="128" t="s">
        <v>91</v>
      </c>
      <c r="F87" s="137" t="s">
        <v>92</v>
      </c>
      <c r="G87" s="138" t="s">
        <v>93</v>
      </c>
    </row>
    <row r="88" spans="1:7" ht="12.75" customHeight="1">
      <c r="A88" s="139"/>
      <c r="B88" s="140"/>
      <c r="C88" s="138"/>
      <c r="D88" s="142"/>
      <c r="E88" s="128"/>
      <c r="F88" s="137"/>
      <c r="G88" s="138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</sheetData>
  <mergeCells count="303">
    <mergeCell ref="E27:E28"/>
    <mergeCell ref="G27:G28"/>
    <mergeCell ref="E29:E30"/>
    <mergeCell ref="G29:G30"/>
    <mergeCell ref="F29:F30"/>
    <mergeCell ref="E31:E32"/>
    <mergeCell ref="G31:G32"/>
    <mergeCell ref="A29:A30"/>
    <mergeCell ref="B29:B30"/>
    <mergeCell ref="C29:C30"/>
    <mergeCell ref="D29:D30"/>
    <mergeCell ref="A31:A32"/>
    <mergeCell ref="B31:B32"/>
    <mergeCell ref="C31:C32"/>
    <mergeCell ref="D31:D32"/>
    <mergeCell ref="A27:A28"/>
    <mergeCell ref="B27:B28"/>
    <mergeCell ref="C27:C28"/>
    <mergeCell ref="D27:D28"/>
    <mergeCell ref="E25:E26"/>
    <mergeCell ref="G25:G26"/>
    <mergeCell ref="A23:A24"/>
    <mergeCell ref="B23:B24"/>
    <mergeCell ref="A25:A26"/>
    <mergeCell ref="B25:B26"/>
    <mergeCell ref="C25:C26"/>
    <mergeCell ref="D25:D26"/>
    <mergeCell ref="C23:C24"/>
    <mergeCell ref="D23:D24"/>
    <mergeCell ref="E19:E20"/>
    <mergeCell ref="G19:G20"/>
    <mergeCell ref="E21:E22"/>
    <mergeCell ref="G21:G22"/>
    <mergeCell ref="E23:E24"/>
    <mergeCell ref="G23:G24"/>
    <mergeCell ref="A21:A22"/>
    <mergeCell ref="B21:B22"/>
    <mergeCell ref="C21:C22"/>
    <mergeCell ref="D21:D22"/>
    <mergeCell ref="F21:F22"/>
    <mergeCell ref="F23:F24"/>
    <mergeCell ref="A19:A20"/>
    <mergeCell ref="B19:B20"/>
    <mergeCell ref="C19:C20"/>
    <mergeCell ref="D19:D20"/>
    <mergeCell ref="E17:E18"/>
    <mergeCell ref="G17:G18"/>
    <mergeCell ref="A15:A16"/>
    <mergeCell ref="B15:B16"/>
    <mergeCell ref="A17:A18"/>
    <mergeCell ref="B17:B18"/>
    <mergeCell ref="C17:C18"/>
    <mergeCell ref="D17:D18"/>
    <mergeCell ref="C15:C16"/>
    <mergeCell ref="D15:D16"/>
    <mergeCell ref="A13:A14"/>
    <mergeCell ref="B13:B14"/>
    <mergeCell ref="C13:C14"/>
    <mergeCell ref="D13:D14"/>
    <mergeCell ref="B9:B10"/>
    <mergeCell ref="C9:C10"/>
    <mergeCell ref="E15:E16"/>
    <mergeCell ref="G15:G16"/>
    <mergeCell ref="E11:E12"/>
    <mergeCell ref="G11:G12"/>
    <mergeCell ref="E13:E14"/>
    <mergeCell ref="G13:G14"/>
    <mergeCell ref="D9:D10"/>
    <mergeCell ref="F11:F12"/>
    <mergeCell ref="A11:A12"/>
    <mergeCell ref="B11:B12"/>
    <mergeCell ref="C11:C12"/>
    <mergeCell ref="D11:D12"/>
    <mergeCell ref="G5:G6"/>
    <mergeCell ref="E9:E10"/>
    <mergeCell ref="G9:G10"/>
    <mergeCell ref="E7:E8"/>
    <mergeCell ref="G7:G8"/>
    <mergeCell ref="G3:G4"/>
    <mergeCell ref="D7:D8"/>
    <mergeCell ref="A7:A8"/>
    <mergeCell ref="B7:B8"/>
    <mergeCell ref="C7:C8"/>
    <mergeCell ref="E5:E6"/>
    <mergeCell ref="A5:A6"/>
    <mergeCell ref="B5:B6"/>
    <mergeCell ref="C5:C6"/>
    <mergeCell ref="D5:D6"/>
    <mergeCell ref="B3:B4"/>
    <mergeCell ref="C3:C4"/>
    <mergeCell ref="D3:D4"/>
    <mergeCell ref="E3:E4"/>
    <mergeCell ref="C33:C34"/>
    <mergeCell ref="D33:D34"/>
    <mergeCell ref="E33:E34"/>
    <mergeCell ref="G33:G34"/>
    <mergeCell ref="F33:F34"/>
    <mergeCell ref="C35:C36"/>
    <mergeCell ref="D35:D36"/>
    <mergeCell ref="E35:E36"/>
    <mergeCell ref="G35:G36"/>
    <mergeCell ref="F35:F36"/>
    <mergeCell ref="C37:C38"/>
    <mergeCell ref="D37:D38"/>
    <mergeCell ref="E37:E38"/>
    <mergeCell ref="G37:G38"/>
    <mergeCell ref="F37:F38"/>
    <mergeCell ref="C39:C40"/>
    <mergeCell ref="D39:D40"/>
    <mergeCell ref="E39:E40"/>
    <mergeCell ref="G39:G40"/>
    <mergeCell ref="F39:F40"/>
    <mergeCell ref="B33:B34"/>
    <mergeCell ref="B35:B36"/>
    <mergeCell ref="B37:B38"/>
    <mergeCell ref="B39:B40"/>
    <mergeCell ref="A33:A34"/>
    <mergeCell ref="A35:A36"/>
    <mergeCell ref="A37:A38"/>
    <mergeCell ref="A39:A40"/>
    <mergeCell ref="A41:A42"/>
    <mergeCell ref="B41:B42"/>
    <mergeCell ref="C41:C42"/>
    <mergeCell ref="D41:D42"/>
    <mergeCell ref="E41:E42"/>
    <mergeCell ref="G41:G42"/>
    <mergeCell ref="A43:A44"/>
    <mergeCell ref="B43:B44"/>
    <mergeCell ref="C43:C44"/>
    <mergeCell ref="D43:D44"/>
    <mergeCell ref="E43:E44"/>
    <mergeCell ref="G43:G44"/>
    <mergeCell ref="F41:F42"/>
    <mergeCell ref="F43:F44"/>
    <mergeCell ref="A45:A46"/>
    <mergeCell ref="B45:B46"/>
    <mergeCell ref="C45:C46"/>
    <mergeCell ref="D45:D46"/>
    <mergeCell ref="E45:E46"/>
    <mergeCell ref="G45:G46"/>
    <mergeCell ref="A47:A48"/>
    <mergeCell ref="B47:B48"/>
    <mergeCell ref="C47:C48"/>
    <mergeCell ref="D47:D48"/>
    <mergeCell ref="E47:E48"/>
    <mergeCell ref="G47:G48"/>
    <mergeCell ref="F45:F46"/>
    <mergeCell ref="F47:F48"/>
    <mergeCell ref="A49:A50"/>
    <mergeCell ref="B49:B50"/>
    <mergeCell ref="C49:C50"/>
    <mergeCell ref="D49:D50"/>
    <mergeCell ref="E49:E50"/>
    <mergeCell ref="G49:G50"/>
    <mergeCell ref="A51:A52"/>
    <mergeCell ref="B51:B52"/>
    <mergeCell ref="C51:C52"/>
    <mergeCell ref="D51:D52"/>
    <mergeCell ref="E51:E52"/>
    <mergeCell ref="G51:G52"/>
    <mergeCell ref="F49:F50"/>
    <mergeCell ref="F51:F52"/>
    <mergeCell ref="A53:A54"/>
    <mergeCell ref="B53:B54"/>
    <mergeCell ref="C53:C54"/>
    <mergeCell ref="D53:D54"/>
    <mergeCell ref="E53:E54"/>
    <mergeCell ref="G53:G54"/>
    <mergeCell ref="A55:A56"/>
    <mergeCell ref="B55:B56"/>
    <mergeCell ref="C55:C56"/>
    <mergeCell ref="D55:D56"/>
    <mergeCell ref="E55:E56"/>
    <mergeCell ref="G55:G56"/>
    <mergeCell ref="F53:F54"/>
    <mergeCell ref="F55:F56"/>
    <mergeCell ref="A57:A58"/>
    <mergeCell ref="B57:B58"/>
    <mergeCell ref="C57:C58"/>
    <mergeCell ref="D57:D58"/>
    <mergeCell ref="E57:E58"/>
    <mergeCell ref="G57:G58"/>
    <mergeCell ref="A59:A60"/>
    <mergeCell ref="B59:B60"/>
    <mergeCell ref="C59:C60"/>
    <mergeCell ref="D59:D60"/>
    <mergeCell ref="E59:E60"/>
    <mergeCell ref="G59:G60"/>
    <mergeCell ref="F57:F58"/>
    <mergeCell ref="F59:F60"/>
    <mergeCell ref="A61:A62"/>
    <mergeCell ref="B61:B62"/>
    <mergeCell ref="C61:C62"/>
    <mergeCell ref="D61:D62"/>
    <mergeCell ref="E61:E62"/>
    <mergeCell ref="G61:G62"/>
    <mergeCell ref="A63:A64"/>
    <mergeCell ref="B63:B64"/>
    <mergeCell ref="C63:C64"/>
    <mergeCell ref="D63:D64"/>
    <mergeCell ref="E63:E64"/>
    <mergeCell ref="G63:G64"/>
    <mergeCell ref="F61:F62"/>
    <mergeCell ref="F63:F64"/>
    <mergeCell ref="A65:A66"/>
    <mergeCell ref="B65:B66"/>
    <mergeCell ref="C65:C66"/>
    <mergeCell ref="D65:D66"/>
    <mergeCell ref="E65:E66"/>
    <mergeCell ref="G65:G66"/>
    <mergeCell ref="A67:A68"/>
    <mergeCell ref="B67:B68"/>
    <mergeCell ref="C67:C68"/>
    <mergeCell ref="D67:D68"/>
    <mergeCell ref="E67:E68"/>
    <mergeCell ref="G67:G68"/>
    <mergeCell ref="F65:F66"/>
    <mergeCell ref="F67:F68"/>
    <mergeCell ref="F31:F32"/>
    <mergeCell ref="F13:F14"/>
    <mergeCell ref="F15:F16"/>
    <mergeCell ref="F17:F18"/>
    <mergeCell ref="F19:F20"/>
    <mergeCell ref="A1:G1"/>
    <mergeCell ref="A2:G2"/>
    <mergeCell ref="F25:F26"/>
    <mergeCell ref="F27:F28"/>
    <mergeCell ref="F3:F4"/>
    <mergeCell ref="F5:F6"/>
    <mergeCell ref="F7:F8"/>
    <mergeCell ref="F9:F10"/>
    <mergeCell ref="A9:A10"/>
    <mergeCell ref="A3:A4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workbookViewId="0" topLeftCell="A1">
      <selection activeCell="H45" sqref="A1:H45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30" customHeight="1">
      <c r="A1" s="147" t="str">
        <f>HYPERLINK('[1]реквизиты'!$L$3)</f>
        <v>Чемпионат России по САМБО среди мужчин 2008 г.</v>
      </c>
      <c r="B1" s="147"/>
      <c r="C1" s="147"/>
      <c r="D1" s="147"/>
      <c r="E1" s="147"/>
      <c r="F1" s="147"/>
      <c r="G1" s="147"/>
      <c r="H1" s="147"/>
    </row>
    <row r="2" spans="4:5" ht="12.75">
      <c r="D2" s="69" t="s">
        <v>12</v>
      </c>
      <c r="E2" s="69" t="s">
        <v>267</v>
      </c>
    </row>
    <row r="3" ht="19.5" customHeight="1" hidden="1">
      <c r="C3" s="70" t="s">
        <v>73</v>
      </c>
    </row>
    <row r="4" ht="21" customHeight="1" hidden="1">
      <c r="C4" s="71" t="s">
        <v>13</v>
      </c>
    </row>
    <row r="5" spans="1:8" ht="12.75" hidden="1">
      <c r="A5" s="142" t="s">
        <v>14</v>
      </c>
      <c r="B5" s="142" t="s">
        <v>3</v>
      </c>
      <c r="C5" s="136" t="s">
        <v>4</v>
      </c>
      <c r="D5" s="142" t="s">
        <v>15</v>
      </c>
      <c r="E5" s="142" t="s">
        <v>16</v>
      </c>
      <c r="F5" s="142" t="s">
        <v>17</v>
      </c>
      <c r="G5" s="142" t="s">
        <v>18</v>
      </c>
      <c r="H5" s="142" t="s">
        <v>19</v>
      </c>
    </row>
    <row r="6" spans="1:8" ht="12.75" hidden="1">
      <c r="A6" s="135"/>
      <c r="B6" s="135"/>
      <c r="C6" s="135"/>
      <c r="D6" s="135"/>
      <c r="E6" s="135"/>
      <c r="F6" s="135"/>
      <c r="G6" s="135"/>
      <c r="H6" s="135"/>
    </row>
    <row r="7" spans="1:8" ht="12.75" hidden="1">
      <c r="A7" s="148"/>
      <c r="B7" s="149">
        <v>9</v>
      </c>
      <c r="C7" s="150" t="str">
        <f>VLOOKUP(B7,'пр.взв.'!B5:C68,2,FALSE)</f>
        <v>Шабуров Александр Владимирович</v>
      </c>
      <c r="D7" s="150" t="str">
        <f>VLOOKUP(C7,'пр.взв.'!C5:D68,2,FALSE)</f>
        <v>20.05.86 мс</v>
      </c>
      <c r="E7" s="150" t="str">
        <f>VLOOKUP(D7,'пр.взв.'!D5:E68,2,FALSE)</f>
        <v>УФО Курган ВС</v>
      </c>
      <c r="F7" s="151"/>
      <c r="G7" s="137"/>
      <c r="H7" s="142"/>
    </row>
    <row r="8" spans="1:8" ht="12.75" hidden="1">
      <c r="A8" s="148"/>
      <c r="B8" s="142"/>
      <c r="C8" s="150"/>
      <c r="D8" s="150"/>
      <c r="E8" s="150"/>
      <c r="F8" s="151"/>
      <c r="G8" s="137"/>
      <c r="H8" s="142"/>
    </row>
    <row r="9" spans="1:8" ht="12.75" customHeight="1" hidden="1">
      <c r="A9" s="152"/>
      <c r="B9" s="149">
        <v>38</v>
      </c>
      <c r="C9" s="150" t="str">
        <f>VLOOKUP(полуфинал!B9,'пр.взв.'!B5:E88,2,FALSE)</f>
        <v>Мухин Денис Владиславович</v>
      </c>
      <c r="D9" s="150" t="str">
        <f>VLOOKUP(полуфинал!C9,'пр.взв.'!C5:F88,2,FALSE)</f>
        <v>23.04.80 змс</v>
      </c>
      <c r="E9" s="150" t="str">
        <f>VLOOKUP(полуфинал!D9,'пр.взв.'!D5:G88,2,FALSE)</f>
        <v>ПФО Нижегородская Выкса ПР</v>
      </c>
      <c r="F9" s="151"/>
      <c r="G9" s="142"/>
      <c r="H9" s="142"/>
    </row>
    <row r="10" spans="1:8" ht="12.75" customHeight="1" hidden="1">
      <c r="A10" s="152"/>
      <c r="B10" s="142"/>
      <c r="C10" s="150"/>
      <c r="D10" s="150"/>
      <c r="E10" s="150"/>
      <c r="F10" s="151"/>
      <c r="G10" s="142"/>
      <c r="H10" s="142"/>
    </row>
    <row r="11" spans="1:2" ht="34.5" customHeight="1" hidden="1">
      <c r="A11" s="36" t="s">
        <v>20</v>
      </c>
      <c r="B11" s="36"/>
    </row>
    <row r="12" spans="2:8" ht="19.5" customHeight="1" hidden="1">
      <c r="B12" s="36" t="s">
        <v>0</v>
      </c>
      <c r="C12" s="72"/>
      <c r="D12" s="72"/>
      <c r="E12" s="72"/>
      <c r="F12" s="72"/>
      <c r="G12" s="72"/>
      <c r="H12" s="72"/>
    </row>
    <row r="13" spans="2:8" ht="19.5" customHeight="1" hidden="1">
      <c r="B13" s="36" t="s">
        <v>1</v>
      </c>
      <c r="C13" s="72"/>
      <c r="D13" s="72"/>
      <c r="E13" s="72"/>
      <c r="F13" s="72"/>
      <c r="G13" s="72"/>
      <c r="H13" s="72"/>
    </row>
    <row r="14" ht="19.5" customHeight="1" hidden="1"/>
    <row r="15" ht="24" customHeight="1" hidden="1">
      <c r="C15" s="70" t="s">
        <v>73</v>
      </c>
    </row>
    <row r="16" spans="3:5" ht="13.5" hidden="1">
      <c r="C16" s="71" t="s">
        <v>21</v>
      </c>
      <c r="E16" s="69"/>
    </row>
    <row r="17" spans="1:8" ht="12.75" hidden="1">
      <c r="A17" s="142" t="s">
        <v>14</v>
      </c>
      <c r="B17" s="142" t="s">
        <v>3</v>
      </c>
      <c r="C17" s="136" t="s">
        <v>4</v>
      </c>
      <c r="D17" s="142" t="s">
        <v>15</v>
      </c>
      <c r="E17" s="142" t="s">
        <v>16</v>
      </c>
      <c r="F17" s="142" t="s">
        <v>17</v>
      </c>
      <c r="G17" s="142" t="s">
        <v>18</v>
      </c>
      <c r="H17" s="142" t="s">
        <v>19</v>
      </c>
    </row>
    <row r="18" spans="1:8" ht="12.75" hidden="1">
      <c r="A18" s="135"/>
      <c r="B18" s="135"/>
      <c r="C18" s="135"/>
      <c r="D18" s="135"/>
      <c r="E18" s="135"/>
      <c r="F18" s="135"/>
      <c r="G18" s="135"/>
      <c r="H18" s="135"/>
    </row>
    <row r="19" spans="1:8" ht="12.75" hidden="1">
      <c r="A19" s="148"/>
      <c r="B19" s="149">
        <v>20</v>
      </c>
      <c r="C19" s="150" t="str">
        <f>VLOOKUP(B19,'пр.взв.'!B5:C68,2,FALSE)</f>
        <v>Джичоев Тамаз Тамазович</v>
      </c>
      <c r="D19" s="150" t="str">
        <f>VLOOKUP(C19,'пр.взв.'!C5:D68,2,FALSE)</f>
        <v>18.09.84 кмс</v>
      </c>
      <c r="E19" s="150" t="str">
        <f>VLOOKUP(D19,'пр.взв.'!D5:E68,2,FALSE)</f>
        <v>ЮФО РСО-Алания МО</v>
      </c>
      <c r="F19" s="151"/>
      <c r="G19" s="137"/>
      <c r="H19" s="142"/>
    </row>
    <row r="20" spans="1:8" ht="12.75" hidden="1">
      <c r="A20" s="148"/>
      <c r="B20" s="142"/>
      <c r="C20" s="150"/>
      <c r="D20" s="150"/>
      <c r="E20" s="150"/>
      <c r="F20" s="151"/>
      <c r="G20" s="137"/>
      <c r="H20" s="142"/>
    </row>
    <row r="21" spans="1:8" ht="12.75" hidden="1">
      <c r="A21" s="152"/>
      <c r="B21" s="149">
        <v>27</v>
      </c>
      <c r="C21" s="150" t="str">
        <f>VLOOKUP(B21,'пр.взв.'!B7:C70,2,FALSE)</f>
        <v>Лебедев Илья Александрович</v>
      </c>
      <c r="D21" s="150" t="str">
        <f>VLOOKUP(C21,'пр.взв.'!C7:D70,2,FALSE)</f>
        <v>08.09.82 мсмк</v>
      </c>
      <c r="E21" s="150" t="str">
        <f>VLOOKUP(D21,'пр.взв.'!D7:E70,2,FALSE)</f>
        <v>УФО Свердловская В.Пышма ВС</v>
      </c>
      <c r="F21" s="151"/>
      <c r="G21" s="142"/>
      <c r="H21" s="142"/>
    </row>
    <row r="22" spans="1:8" ht="12.75" hidden="1">
      <c r="A22" s="152"/>
      <c r="B22" s="142"/>
      <c r="C22" s="150"/>
      <c r="D22" s="150"/>
      <c r="E22" s="150"/>
      <c r="F22" s="151"/>
      <c r="G22" s="142"/>
      <c r="H22" s="142"/>
    </row>
    <row r="23" spans="1:2" ht="32.25" customHeight="1" hidden="1">
      <c r="A23" s="36" t="s">
        <v>20</v>
      </c>
      <c r="B23" s="36"/>
    </row>
    <row r="24" spans="2:8" ht="19.5" customHeight="1" hidden="1">
      <c r="B24" s="36" t="s">
        <v>0</v>
      </c>
      <c r="C24" s="72"/>
      <c r="D24" s="72"/>
      <c r="E24" s="72"/>
      <c r="F24" s="72"/>
      <c r="G24" s="72"/>
      <c r="H24" s="72"/>
    </row>
    <row r="25" spans="2:8" ht="19.5" customHeight="1" hidden="1">
      <c r="B25" s="36" t="s">
        <v>1</v>
      </c>
      <c r="C25" s="72"/>
      <c r="D25" s="72"/>
      <c r="E25" s="72"/>
      <c r="F25" s="72"/>
      <c r="G25" s="72"/>
      <c r="H25" s="72"/>
    </row>
    <row r="26" ht="12.75" hidden="1"/>
    <row r="27" ht="12.75" hidden="1"/>
    <row r="28" ht="12.75" hidden="1"/>
    <row r="29" spans="3:5" ht="15">
      <c r="C29" s="68" t="s">
        <v>22</v>
      </c>
      <c r="E29" s="69"/>
    </row>
    <row r="30" spans="1:8" ht="12.75">
      <c r="A30" s="142" t="s">
        <v>14</v>
      </c>
      <c r="B30" s="142" t="s">
        <v>3</v>
      </c>
      <c r="C30" s="136" t="s">
        <v>4</v>
      </c>
      <c r="D30" s="142" t="s">
        <v>15</v>
      </c>
      <c r="E30" s="142" t="s">
        <v>16</v>
      </c>
      <c r="F30" s="142" t="s">
        <v>17</v>
      </c>
      <c r="G30" s="142" t="s">
        <v>18</v>
      </c>
      <c r="H30" s="142" t="s">
        <v>19</v>
      </c>
    </row>
    <row r="31" spans="1:8" ht="12.75">
      <c r="A31" s="135"/>
      <c r="B31" s="135"/>
      <c r="C31" s="135"/>
      <c r="D31" s="135"/>
      <c r="E31" s="135"/>
      <c r="F31" s="135"/>
      <c r="G31" s="135"/>
      <c r="H31" s="135"/>
    </row>
    <row r="32" spans="1:8" ht="12.75">
      <c r="A32" s="148"/>
      <c r="B32" s="149">
        <v>21</v>
      </c>
      <c r="C32" s="150" t="str">
        <f>VLOOKUP(B32,'пр.взв.'!B5:C68,2,FALSE)</f>
        <v>Шаров Александр Валерьевич</v>
      </c>
      <c r="D32" s="150" t="str">
        <f>VLOOKUP(C32,'пр.взв.'!C5:D68,2,FALSE)</f>
        <v>23.10.79 мсмк</v>
      </c>
      <c r="E32" s="150" t="str">
        <f>VLOOKUP(D32,'пр.взв.'!D5:E68,2,FALSE)</f>
        <v>ПФО Нижегородская Кстово Д</v>
      </c>
      <c r="F32" s="151"/>
      <c r="G32" s="137"/>
      <c r="H32" s="142"/>
    </row>
    <row r="33" spans="1:8" ht="12.75">
      <c r="A33" s="148"/>
      <c r="B33" s="142"/>
      <c r="C33" s="150"/>
      <c r="D33" s="150"/>
      <c r="E33" s="150"/>
      <c r="F33" s="151"/>
      <c r="G33" s="137"/>
      <c r="H33" s="142"/>
    </row>
    <row r="34" spans="1:8" ht="12.75">
      <c r="A34" s="152"/>
      <c r="B34" s="149">
        <v>28</v>
      </c>
      <c r="C34" s="150" t="str">
        <f>VLOOKUP(B34,'пр.взв.'!B7:C70,2,FALSE)</f>
        <v>Лебедев Дмитрий Александрович</v>
      </c>
      <c r="D34" s="150" t="str">
        <f>VLOOKUP(C34,'пр.взв.'!C7:D70,2,FALSE)</f>
        <v>08.09.82 мсмк</v>
      </c>
      <c r="E34" s="150" t="str">
        <f>VLOOKUP(D34,'пр.взв.'!D7:E70,2,FALSE)</f>
        <v>УФО Свердловская В.Пышма ВС</v>
      </c>
      <c r="F34" s="151"/>
      <c r="G34" s="142"/>
      <c r="H34" s="142"/>
    </row>
    <row r="35" spans="1:8" ht="12.75">
      <c r="A35" s="152"/>
      <c r="B35" s="142"/>
      <c r="C35" s="150"/>
      <c r="D35" s="150"/>
      <c r="E35" s="150"/>
      <c r="F35" s="151"/>
      <c r="G35" s="142"/>
      <c r="H35" s="142"/>
    </row>
    <row r="36" spans="1:2" ht="38.25" customHeight="1">
      <c r="A36" s="36" t="s">
        <v>20</v>
      </c>
      <c r="B36" s="36"/>
    </row>
    <row r="37" spans="2:8" ht="19.5" customHeight="1">
      <c r="B37" s="36" t="s">
        <v>0</v>
      </c>
      <c r="C37" s="72"/>
      <c r="D37" s="72"/>
      <c r="E37" s="72"/>
      <c r="F37" s="72"/>
      <c r="G37" s="72"/>
      <c r="H37" s="72"/>
    </row>
    <row r="38" spans="2:8" ht="19.5" customHeight="1">
      <c r="B38" s="36" t="s">
        <v>1</v>
      </c>
      <c r="C38" s="72"/>
      <c r="D38" s="72"/>
      <c r="E38" s="72"/>
      <c r="F38" s="72"/>
      <c r="G38" s="72"/>
      <c r="H38" s="72"/>
    </row>
    <row r="42" spans="1:7" ht="12.75">
      <c r="A42" s="28" t="str">
        <f>HYPERLINK('[1]реквизиты'!$A$20)</f>
        <v>Гл. судья, судья МК</v>
      </c>
      <c r="B42" s="33"/>
      <c r="C42" s="33"/>
      <c r="D42" s="33"/>
      <c r="E42" s="12"/>
      <c r="F42" s="73" t="str">
        <f>HYPERLINK('[1]реквизиты'!$G$20)</f>
        <v>В.Т. Перчик</v>
      </c>
      <c r="G42" s="31" t="str">
        <f>HYPERLINK('[1]реквизиты'!$G$21)</f>
        <v>/г.Краснокамск/</v>
      </c>
    </row>
    <row r="43" spans="1:7" ht="12.75">
      <c r="A43" s="33"/>
      <c r="B43" s="33"/>
      <c r="C43" s="33"/>
      <c r="D43" s="34"/>
      <c r="E43" s="13"/>
      <c r="F43" s="74"/>
      <c r="G43" s="13"/>
    </row>
    <row r="44" spans="1:7" ht="12.75">
      <c r="A44" s="30" t="str">
        <f>HYPERLINK('[1]реквизиты'!$A$22)</f>
        <v>Гл. секретарь, судья МК</v>
      </c>
      <c r="C44" s="33"/>
      <c r="D44" s="35"/>
      <c r="E44" s="75"/>
      <c r="F44" s="73" t="str">
        <f>HYPERLINK('[1]реквизиты'!$G$22)</f>
        <v>Р.М. Закиров</v>
      </c>
      <c r="G44" s="32" t="str">
        <f>HYPERLINK('[1]реквизиты'!$G$23)</f>
        <v>/г.Пермь/</v>
      </c>
    </row>
  </sheetData>
  <mergeCells count="73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I110"/>
  <sheetViews>
    <sheetView workbookViewId="0" topLeftCell="A1">
      <selection activeCell="H69" sqref="A1:H69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7" ht="12.75" customHeight="1">
      <c r="A1" s="143" t="str">
        <f>HYPERLINK('[1]реквизиты'!$L$14)</f>
        <v>СТАРТОВЫЙ ПОТОКОЛ</v>
      </c>
      <c r="B1" s="173"/>
      <c r="C1" s="173"/>
      <c r="D1" s="173"/>
      <c r="E1" s="173"/>
      <c r="F1" s="173"/>
      <c r="G1" s="173"/>
    </row>
    <row r="2" spans="1:8" ht="13.5" customHeight="1" thickBot="1">
      <c r="A2" s="144"/>
      <c r="B2" s="174"/>
      <c r="C2" s="174"/>
      <c r="D2" s="174"/>
      <c r="E2" s="174"/>
      <c r="F2" s="174"/>
      <c r="G2" s="174"/>
      <c r="H2" s="175" t="s">
        <v>263</v>
      </c>
    </row>
    <row r="3" spans="1:8" ht="12" customHeight="1">
      <c r="A3" s="159">
        <v>2</v>
      </c>
      <c r="B3" s="160" t="str">
        <f>VLOOKUP(A3,'пр.взв.'!B5:C132,2,FALSE)</f>
        <v>Козлов Александр Валерьевич</v>
      </c>
      <c r="C3" s="170" t="str">
        <f>VLOOKUP(B3,'пр.взв.'!C5:D132,2,FALSE)</f>
        <v>30.10.87 мс</v>
      </c>
      <c r="D3" s="170" t="str">
        <f>VLOOKUP('Стартовый Б'!A3:A4,'пр.взв.'!B5:E132,4,FALSE)</f>
        <v>ЦФО Московская Димитров Д</v>
      </c>
      <c r="H3" s="175"/>
    </row>
    <row r="4" spans="1:6" ht="12" customHeight="1">
      <c r="A4" s="153"/>
      <c r="B4" s="161"/>
      <c r="C4" s="171"/>
      <c r="D4" s="171"/>
      <c r="E4" s="1"/>
      <c r="F4" s="1"/>
    </row>
    <row r="5" spans="1:7" ht="12" customHeight="1">
      <c r="A5" s="153">
        <v>34</v>
      </c>
      <c r="B5" s="164" t="str">
        <f>VLOOKUP(A5,'пр.взв.'!B9:C136,2,FALSE)</f>
        <v>Астафьев Алексей Владимирович</v>
      </c>
      <c r="C5" s="172" t="str">
        <f>VLOOKUP(B5,'пр.взв.'!C9:D136,2,FALSE)</f>
        <v>26.01.84 мс</v>
      </c>
      <c r="D5" s="172" t="str">
        <f>VLOOKUP(A5,'пр.взв.'!B9:E136,4,FALSE)</f>
        <v>СФО Красноярский Д</v>
      </c>
      <c r="E5" s="3"/>
      <c r="F5" s="1"/>
      <c r="G5" s="1"/>
    </row>
    <row r="6" spans="1:7" ht="12" customHeight="1" thickBot="1">
      <c r="A6" s="154"/>
      <c r="B6" s="161"/>
      <c r="C6" s="171"/>
      <c r="D6" s="171"/>
      <c r="E6" s="4"/>
      <c r="F6" s="8"/>
      <c r="G6" s="1"/>
    </row>
    <row r="7" spans="1:7" ht="12" customHeight="1">
      <c r="A7" s="159">
        <v>18</v>
      </c>
      <c r="B7" s="160" t="str">
        <f>VLOOKUP(A7,'пр.взв.'!B11:C138,2,FALSE)</f>
        <v>Цыганов Олег Олегович</v>
      </c>
      <c r="C7" s="170" t="str">
        <f>VLOOKUP(B7,'пр.взв.'!C11:D138,2,FALSE)</f>
        <v>12.09.86 мс</v>
      </c>
      <c r="D7" s="170" t="str">
        <f>VLOOKUP(A7,'пр.взв.'!B11:E138,4,FALSE)</f>
        <v>ПФО Татарстан Казань ПР</v>
      </c>
      <c r="E7" s="4"/>
      <c r="F7" s="5"/>
      <c r="G7" s="1"/>
    </row>
    <row r="8" spans="1:7" ht="12" customHeight="1">
      <c r="A8" s="153"/>
      <c r="B8" s="161"/>
      <c r="C8" s="171"/>
      <c r="D8" s="171"/>
      <c r="E8" s="9"/>
      <c r="F8" s="6"/>
      <c r="G8" s="1"/>
    </row>
    <row r="9" spans="1:7" ht="12" customHeight="1">
      <c r="A9" s="153">
        <v>50</v>
      </c>
      <c r="B9" s="162" t="e">
        <f>VLOOKUP(A9,'пр.взв.'!B13:C140,2,FALSE)</f>
        <v>#N/A</v>
      </c>
      <c r="C9" s="165" t="e">
        <f>VLOOKUP(B9,'пр.взв.'!C13:D140,2,FALSE)</f>
        <v>#N/A</v>
      </c>
      <c r="D9" s="165" t="e">
        <f>VLOOKUP(C9,'пр.взв.'!D13:E140,2,FALSE)</f>
        <v>#N/A</v>
      </c>
      <c r="E9" s="2"/>
      <c r="F9" s="6"/>
      <c r="G9" s="1"/>
    </row>
    <row r="10" spans="1:7" ht="12" customHeight="1" thickBot="1">
      <c r="A10" s="154"/>
      <c r="B10" s="163"/>
      <c r="C10" s="166"/>
      <c r="D10" s="166"/>
      <c r="E10" s="1"/>
      <c r="F10" s="6"/>
      <c r="G10" s="8"/>
    </row>
    <row r="11" spans="1:7" ht="12" customHeight="1">
      <c r="A11" s="159">
        <v>10</v>
      </c>
      <c r="B11" s="160" t="str">
        <f>VLOOKUP(A11,'пр.взв.'!B15:C142,2,FALSE)</f>
        <v>Устюхин Александр Юрьевич</v>
      </c>
      <c r="C11" s="170" t="str">
        <f>VLOOKUP(B11,'пр.взв.'!C15:D142,2,FALSE)</f>
        <v>04.05.83 мс</v>
      </c>
      <c r="D11" s="170" t="str">
        <f>VLOOKUP(A11,'пр.взв.'!B15:E142,4,FALSE)</f>
        <v>ЦФО Тула Д</v>
      </c>
      <c r="E11" s="1"/>
      <c r="F11" s="6"/>
      <c r="G11" s="5"/>
    </row>
    <row r="12" spans="1:7" ht="12" customHeight="1">
      <c r="A12" s="153"/>
      <c r="B12" s="161"/>
      <c r="C12" s="171"/>
      <c r="D12" s="171"/>
      <c r="E12" s="7"/>
      <c r="F12" s="6"/>
      <c r="G12" s="6"/>
    </row>
    <row r="13" spans="1:7" ht="12" customHeight="1">
      <c r="A13" s="153">
        <v>42</v>
      </c>
      <c r="B13" s="164" t="str">
        <f>VLOOKUP(A13,'пр.взв.'!B17:C144,2,FALSE)</f>
        <v>Кодзоков Мурат Муаедович</v>
      </c>
      <c r="C13" s="172" t="str">
        <f>VLOOKUP(B13,'пр.взв.'!C17:D144,2,FALSE)</f>
        <v>21.07.86 мс</v>
      </c>
      <c r="D13" s="172" t="str">
        <f>VLOOKUP(A13,'пр.взв.'!B17:E144,4,FALSE)</f>
        <v>ЮФО КБР ВС</v>
      </c>
      <c r="E13" s="3"/>
      <c r="F13" s="6"/>
      <c r="G13" s="6"/>
    </row>
    <row r="14" spans="1:7" ht="12" customHeight="1" thickBot="1">
      <c r="A14" s="154"/>
      <c r="B14" s="161"/>
      <c r="C14" s="171"/>
      <c r="D14" s="171"/>
      <c r="E14" s="4"/>
      <c r="F14" s="10"/>
      <c r="G14" s="6"/>
    </row>
    <row r="15" spans="1:7" ht="12" customHeight="1">
      <c r="A15" s="159">
        <v>26</v>
      </c>
      <c r="B15" s="160" t="str">
        <f>VLOOKUP(A15,'пр.взв.'!B19:C146,2,FALSE)</f>
        <v>Гончаров Дмитрий Александрович</v>
      </c>
      <c r="C15" s="170" t="str">
        <f>VLOOKUP(B15,'пр.взв.'!C19:D146,2,FALSE)</f>
        <v>01.05.85 мс</v>
      </c>
      <c r="D15" s="170" t="str">
        <f>VLOOKUP(A15,'пр.взв.'!B19:E146,4,FALSE)</f>
        <v>Москва ПР</v>
      </c>
      <c r="E15" s="4"/>
      <c r="F15" s="1"/>
      <c r="G15" s="6"/>
    </row>
    <row r="16" spans="1:7" ht="12" customHeight="1">
      <c r="A16" s="153"/>
      <c r="B16" s="161"/>
      <c r="C16" s="171"/>
      <c r="D16" s="171"/>
      <c r="E16" s="9"/>
      <c r="F16" s="1"/>
      <c r="G16" s="6"/>
    </row>
    <row r="17" spans="1:7" ht="12" customHeight="1">
      <c r="A17" s="153">
        <v>58</v>
      </c>
      <c r="B17" s="162" t="e">
        <f>VLOOKUP(A17,'пр.взв.'!B21:C148,2,FALSE)</f>
        <v>#N/A</v>
      </c>
      <c r="C17" s="165" t="e">
        <f>VLOOKUP(B17,'пр.взв.'!C21:D148,2,FALSE)</f>
        <v>#N/A</v>
      </c>
      <c r="D17" s="165" t="e">
        <f>VLOOKUP(A17,'пр.взв.'!B21:E148,4,FALSE)</f>
        <v>#N/A</v>
      </c>
      <c r="E17" s="2"/>
      <c r="F17" s="1"/>
      <c r="G17" s="6"/>
    </row>
    <row r="18" spans="1:7" ht="12" customHeight="1" thickBot="1">
      <c r="A18" s="154"/>
      <c r="B18" s="163"/>
      <c r="C18" s="166"/>
      <c r="D18" s="166"/>
      <c r="E18" s="1"/>
      <c r="F18" s="1"/>
      <c r="G18" s="6"/>
    </row>
    <row r="19" spans="1:8" ht="12" customHeight="1">
      <c r="A19" s="159">
        <v>6</v>
      </c>
      <c r="B19" s="160" t="str">
        <f>VLOOKUP(A19,'пр.взв.'!B7:C134,2,FALSE)</f>
        <v>Носов Павел Евгеньевич</v>
      </c>
      <c r="C19" s="170" t="str">
        <f>VLOOKUP(B19,'пр.взв.'!C7:D134,2,FALSE)</f>
        <v>16.12.83 мс</v>
      </c>
      <c r="D19" s="170" t="str">
        <f>VLOOKUP(A19,'пр.взв.'!B5:E132,4,FALSE)</f>
        <v>ПФО Пензенская Д</v>
      </c>
      <c r="E19" s="1"/>
      <c r="F19" s="1"/>
      <c r="G19" s="6"/>
      <c r="H19" s="66"/>
    </row>
    <row r="20" spans="1:8" ht="12" customHeight="1">
      <c r="A20" s="153"/>
      <c r="B20" s="161"/>
      <c r="C20" s="171"/>
      <c r="D20" s="171"/>
      <c r="E20" s="7"/>
      <c r="F20" s="1"/>
      <c r="G20" s="6"/>
      <c r="H20" s="65"/>
    </row>
    <row r="21" spans="1:8" ht="12" customHeight="1">
      <c r="A21" s="153">
        <v>38</v>
      </c>
      <c r="B21" s="164" t="str">
        <f>VLOOKUP(A21,'пр.взв.'!B25:C152,2,FALSE)</f>
        <v>Мухин Денис Владиславович</v>
      </c>
      <c r="C21" s="172" t="str">
        <f>VLOOKUP(B21,'пр.взв.'!C25:D152,2,FALSE)</f>
        <v>23.04.80 змс</v>
      </c>
      <c r="D21" s="172" t="str">
        <f>VLOOKUP(A21,'пр.взв.'!B25:E152,4,FALSE)</f>
        <v>ПФО Нижегородская Выкса ПР</v>
      </c>
      <c r="E21" s="3"/>
      <c r="F21" s="1"/>
      <c r="G21" s="6"/>
      <c r="H21" s="65"/>
    </row>
    <row r="22" spans="1:8" ht="12" customHeight="1" thickBot="1">
      <c r="A22" s="154"/>
      <c r="B22" s="161"/>
      <c r="C22" s="171"/>
      <c r="D22" s="171"/>
      <c r="E22" s="4"/>
      <c r="F22" s="8"/>
      <c r="G22" s="6"/>
      <c r="H22" s="65"/>
    </row>
    <row r="23" spans="1:8" ht="12" customHeight="1">
      <c r="A23" s="159">
        <v>22</v>
      </c>
      <c r="B23" s="160" t="str">
        <f>VLOOKUP(A23,'пр.взв.'!B27:C154,2,FALSE)</f>
        <v>Менезенцев Николай Александрович</v>
      </c>
      <c r="C23" s="170" t="str">
        <f>VLOOKUP(B23,'пр.взв.'!C27:D154,2,FALSE)</f>
        <v>17.12.87 мс</v>
      </c>
      <c r="D23" s="170" t="str">
        <f>VLOOKUP(A23,'пр.взв.'!B27:E154,4,FALSE)</f>
        <v>ЦФО Липецк ЛОК</v>
      </c>
      <c r="E23" s="4"/>
      <c r="F23" s="5"/>
      <c r="G23" s="6"/>
      <c r="H23" s="65"/>
    </row>
    <row r="24" spans="1:8" ht="12" customHeight="1">
      <c r="A24" s="153"/>
      <c r="B24" s="161"/>
      <c r="C24" s="171"/>
      <c r="D24" s="171"/>
      <c r="E24" s="9"/>
      <c r="F24" s="6"/>
      <c r="G24" s="6"/>
      <c r="H24" s="65"/>
    </row>
    <row r="25" spans="1:8" ht="12" customHeight="1">
      <c r="A25" s="153">
        <v>54</v>
      </c>
      <c r="B25" s="162" t="e">
        <f>VLOOKUP(A25,'пр.взв.'!B29:C156,2,FALSE)</f>
        <v>#N/A</v>
      </c>
      <c r="C25" s="165" t="e">
        <f>VLOOKUP(B25,'пр.взв.'!C29:D156,2,FALSE)</f>
        <v>#N/A</v>
      </c>
      <c r="D25" s="165" t="e">
        <f>VLOOKUP(A25,'пр.взв.'!B5:E132,4,FALSE)</f>
        <v>#N/A</v>
      </c>
      <c r="E25" s="2"/>
      <c r="F25" s="6"/>
      <c r="G25" s="6"/>
      <c r="H25" s="65"/>
    </row>
    <row r="26" spans="1:8" ht="12" customHeight="1" thickBot="1">
      <c r="A26" s="154"/>
      <c r="B26" s="163"/>
      <c r="C26" s="166"/>
      <c r="D26" s="166"/>
      <c r="E26" s="1"/>
      <c r="F26" s="6"/>
      <c r="G26" s="6"/>
      <c r="H26" s="65"/>
    </row>
    <row r="27" spans="1:8" ht="12" customHeight="1">
      <c r="A27" s="159">
        <v>14</v>
      </c>
      <c r="B27" s="160" t="str">
        <f>VLOOKUP(A27,'пр.взв.'!B5:C132,2,FALSE)</f>
        <v>Хахук Артур Азметович</v>
      </c>
      <c r="C27" s="170" t="str">
        <f>VLOOKUP(B27,'пр.взв.'!C5:D132,2,FALSE)</f>
        <v>08.02.84 мс</v>
      </c>
      <c r="D27" s="170" t="str">
        <f>VLOOKUP(A27,'пр.взв.'!B5:E132,4,FALSE)</f>
        <v>ЮФО Краснодарски Лабинск Д</v>
      </c>
      <c r="E27" s="1"/>
      <c r="F27" s="6"/>
      <c r="G27" s="10"/>
      <c r="H27" s="65"/>
    </row>
    <row r="28" spans="1:8" ht="12" customHeight="1">
      <c r="A28" s="153"/>
      <c r="B28" s="161"/>
      <c r="C28" s="171"/>
      <c r="D28" s="171"/>
      <c r="E28" s="7"/>
      <c r="F28" s="6"/>
      <c r="G28" s="1"/>
      <c r="H28" s="65"/>
    </row>
    <row r="29" spans="1:8" ht="12" customHeight="1">
      <c r="A29" s="153">
        <v>46</v>
      </c>
      <c r="B29" s="162" t="e">
        <f>VLOOKUP(A29,'пр.взв.'!B33:C160,2,FALSE)</f>
        <v>#N/A</v>
      </c>
      <c r="C29" s="165" t="e">
        <f>VLOOKUP(B29,'пр.взв.'!C33:D160,2,FALSE)</f>
        <v>#N/A</v>
      </c>
      <c r="D29" s="165" t="e">
        <f>VLOOKUP(A29,'пр.взв.'!B33:E160,4,FALSE)</f>
        <v>#N/A</v>
      </c>
      <c r="E29" s="3"/>
      <c r="F29" s="6"/>
      <c r="G29" s="1"/>
      <c r="H29" s="65"/>
    </row>
    <row r="30" spans="1:8" ht="12" customHeight="1" thickBot="1">
      <c r="A30" s="154"/>
      <c r="B30" s="163"/>
      <c r="C30" s="166"/>
      <c r="D30" s="166"/>
      <c r="E30" s="4"/>
      <c r="F30" s="10"/>
      <c r="G30" s="1"/>
      <c r="H30" s="65"/>
    </row>
    <row r="31" spans="1:8" ht="12" customHeight="1">
      <c r="A31" s="159">
        <v>30</v>
      </c>
      <c r="B31" s="160" t="str">
        <f>VLOOKUP(A31,'пр.взв.'!B35:C162,2,FALSE)</f>
        <v>Чирич Алексей Михайлович</v>
      </c>
      <c r="C31" s="170" t="str">
        <f>VLOOKUP(B31,'пр.взв.'!C35:D162,2,FALSE)</f>
        <v>05.12.82 мсмк</v>
      </c>
      <c r="D31" s="170" t="str">
        <f>VLOOKUP(A31,'пр.взв.'!B35:E162,4,FALSE)</f>
        <v>УФО Свердловская В.Пышма ПР</v>
      </c>
      <c r="E31" s="4"/>
      <c r="F31" s="1"/>
      <c r="G31" s="1"/>
      <c r="H31" s="65"/>
    </row>
    <row r="32" spans="1:8" ht="12" customHeight="1">
      <c r="A32" s="153"/>
      <c r="B32" s="161"/>
      <c r="C32" s="171"/>
      <c r="D32" s="171"/>
      <c r="E32" s="9"/>
      <c r="F32" s="1"/>
      <c r="G32" s="1"/>
      <c r="H32" s="65"/>
    </row>
    <row r="33" spans="1:8" ht="12" customHeight="1">
      <c r="A33" s="153">
        <v>62</v>
      </c>
      <c r="B33" s="162" t="e">
        <f>VLOOKUP(A33,'пр.взв.'!B37:C164,2,FALSE)</f>
        <v>#N/A</v>
      </c>
      <c r="C33" s="165" t="e">
        <f>VLOOKUP(B33,'пр.взв.'!C37:D164,2,FALSE)</f>
        <v>#N/A</v>
      </c>
      <c r="D33" s="165" t="e">
        <f>VLOOKUP(A33,'пр.взв.'!B37:E164,4,FALSE)</f>
        <v>#N/A</v>
      </c>
      <c r="E33" s="2"/>
      <c r="F33" s="1"/>
      <c r="G33" s="1"/>
      <c r="H33" s="65"/>
    </row>
    <row r="34" spans="1:8" ht="12" customHeight="1" thickBot="1">
      <c r="A34" s="154"/>
      <c r="B34" s="156"/>
      <c r="C34" s="158"/>
      <c r="D34" s="158"/>
      <c r="H34" s="65"/>
    </row>
    <row r="35" spans="1:8" ht="12" customHeight="1" thickBot="1">
      <c r="A35" s="87"/>
      <c r="B35" s="94"/>
      <c r="C35" s="101"/>
      <c r="D35" s="101"/>
      <c r="E35" s="1"/>
      <c r="F35" s="1"/>
      <c r="G35" s="1"/>
      <c r="H35" s="67"/>
    </row>
    <row r="36" spans="1:8" ht="12" customHeight="1">
      <c r="A36" s="159">
        <v>4</v>
      </c>
      <c r="B36" s="160" t="str">
        <f>VLOOKUP(A36,'пр.взв.'!B7:C134,2,FALSE)</f>
        <v>Омоктуев Баир Доржиевич</v>
      </c>
      <c r="C36" s="160" t="str">
        <f>VLOOKUP(B36,'пр.взв.'!C7:D134,2,FALSE)</f>
        <v>02.12.84 мс</v>
      </c>
      <c r="D36" s="160" t="str">
        <f>VLOOKUP(C36,'пр.взв.'!D7:E134,2,FALSE)</f>
        <v>СФО Бурятия  МО</v>
      </c>
      <c r="H36" s="65"/>
    </row>
    <row r="37" spans="1:8" ht="12" customHeight="1">
      <c r="A37" s="153"/>
      <c r="B37" s="161"/>
      <c r="C37" s="161"/>
      <c r="D37" s="161"/>
      <c r="E37" s="1"/>
      <c r="F37" s="1"/>
      <c r="H37" s="65"/>
    </row>
    <row r="38" spans="1:8" ht="12" customHeight="1">
      <c r="A38" s="153">
        <v>36</v>
      </c>
      <c r="B38" s="168" t="str">
        <f>VLOOKUP(A38,'пр.взв.'!B9:C136,2,FALSE)</f>
        <v>Бердников Федор Владимирович</v>
      </c>
      <c r="C38" s="168" t="str">
        <f>VLOOKUP(B38,'пр.взв.'!C9:D136,2,FALSE)</f>
        <v>14.04.87 мс</v>
      </c>
      <c r="D38" s="168" t="str">
        <f>VLOOKUP(C38,'пр.взв.'!D9:E136,2,FALSE)</f>
        <v>УФО Свердловская В.Пышма ПР</v>
      </c>
      <c r="E38" s="3"/>
      <c r="F38" s="1"/>
      <c r="G38" s="1"/>
      <c r="H38" s="65"/>
    </row>
    <row r="39" spans="1:8" ht="12" customHeight="1" thickBot="1">
      <c r="A39" s="154"/>
      <c r="B39" s="169"/>
      <c r="C39" s="169"/>
      <c r="D39" s="169"/>
      <c r="E39" s="4"/>
      <c r="F39" s="8"/>
      <c r="G39" s="1"/>
      <c r="H39" s="65"/>
    </row>
    <row r="40" spans="1:8" ht="12" customHeight="1">
      <c r="A40" s="167">
        <v>20</v>
      </c>
      <c r="B40" s="164" t="str">
        <f>VLOOKUP(A40,'пр.взв.'!B5:E76,2,FALSE)</f>
        <v>Джичоев Тамаз Тамазович</v>
      </c>
      <c r="C40" s="164" t="str">
        <f>VLOOKUP(B40,'пр.взв.'!C5:F76,2,FALSE)</f>
        <v>18.09.84 кмс</v>
      </c>
      <c r="D40" s="164" t="str">
        <f>VLOOKUP(C40,'пр.взв.'!D5:G76,2,FALSE)</f>
        <v>ЮФО РСО-Алания МО</v>
      </c>
      <c r="E40" s="4"/>
      <c r="F40" s="5"/>
      <c r="G40" s="1"/>
      <c r="H40" s="65"/>
    </row>
    <row r="41" spans="1:8" ht="12" customHeight="1">
      <c r="A41" s="153"/>
      <c r="B41" s="161"/>
      <c r="C41" s="161"/>
      <c r="D41" s="161"/>
      <c r="E41" s="9"/>
      <c r="F41" s="6"/>
      <c r="G41" s="1"/>
      <c r="H41" s="65"/>
    </row>
    <row r="42" spans="1:8" ht="12" customHeight="1">
      <c r="A42" s="153">
        <v>52</v>
      </c>
      <c r="B42" s="162" t="e">
        <f>VLOOKUP(A42,'пр.взв.'!B13:C140,2,FALSE)</f>
        <v>#N/A</v>
      </c>
      <c r="C42" s="162" t="e">
        <f>VLOOKUP(B42,'пр.взв.'!C13:D140,2,FALSE)</f>
        <v>#N/A</v>
      </c>
      <c r="D42" s="162" t="e">
        <f>VLOOKUP(C42,'пр.взв.'!D13:E140,2,FALSE)</f>
        <v>#N/A</v>
      </c>
      <c r="E42" s="2"/>
      <c r="F42" s="6"/>
      <c r="G42" s="1"/>
      <c r="H42" s="65"/>
    </row>
    <row r="43" spans="1:8" ht="12" customHeight="1" thickBot="1">
      <c r="A43" s="154"/>
      <c r="B43" s="163"/>
      <c r="C43" s="163"/>
      <c r="D43" s="163"/>
      <c r="E43" s="1"/>
      <c r="F43" s="6"/>
      <c r="G43" s="8"/>
      <c r="H43" s="65"/>
    </row>
    <row r="44" spans="1:8" ht="12" customHeight="1">
      <c r="A44" s="159">
        <v>12</v>
      </c>
      <c r="B44" s="160" t="str">
        <f>VLOOKUP(A44,'пр.взв.'!B5:E76,2,FALSE)</f>
        <v>Письменных Денис Михайлович</v>
      </c>
      <c r="C44" s="160" t="str">
        <f>VLOOKUP(B44,'пр.взв.'!C5:F76,2,FALSE)</f>
        <v>17.06 85 мс</v>
      </c>
      <c r="D44" s="160" t="str">
        <f>VLOOKUP(C44,'пр.взв.'!D5:G76,2,FALSE)</f>
        <v>СФО р.Алтай Д</v>
      </c>
      <c r="E44" s="1"/>
      <c r="F44" s="6"/>
      <c r="G44" s="5"/>
      <c r="H44" s="65"/>
    </row>
    <row r="45" spans="1:8" ht="12" customHeight="1">
      <c r="A45" s="153"/>
      <c r="B45" s="161"/>
      <c r="C45" s="161"/>
      <c r="D45" s="161"/>
      <c r="E45" s="7"/>
      <c r="F45" s="6"/>
      <c r="G45" s="6"/>
      <c r="H45" s="65"/>
    </row>
    <row r="46" spans="1:8" ht="12" customHeight="1">
      <c r="A46" s="153">
        <v>44</v>
      </c>
      <c r="B46" s="162" t="e">
        <f>VLOOKUP(A46,'пр.взв.'!B17:C144,2,FALSE)</f>
        <v>#N/A</v>
      </c>
      <c r="C46" s="162" t="e">
        <f>VLOOKUP(B46,'пр.взв.'!C17:D144,2,FALSE)</f>
        <v>#N/A</v>
      </c>
      <c r="D46" s="162" t="e">
        <f>VLOOKUP(C46,'пр.взв.'!D17:E144,2,FALSE)</f>
        <v>#N/A</v>
      </c>
      <c r="E46" s="3"/>
      <c r="F46" s="6"/>
      <c r="G46" s="6"/>
      <c r="H46" s="65"/>
    </row>
    <row r="47" spans="1:8" ht="12" customHeight="1" thickBot="1">
      <c r="A47" s="154"/>
      <c r="B47" s="163"/>
      <c r="C47" s="163"/>
      <c r="D47" s="163"/>
      <c r="E47" s="4"/>
      <c r="F47" s="10"/>
      <c r="G47" s="6"/>
      <c r="H47" s="65"/>
    </row>
    <row r="48" spans="1:8" ht="12" customHeight="1">
      <c r="A48" s="159">
        <v>28</v>
      </c>
      <c r="B48" s="160" t="str">
        <f>VLOOKUP(A48,'пр.взв.'!B19:C146,2,FALSE)</f>
        <v>Лебедев Дмитрий Александрович</v>
      </c>
      <c r="C48" s="160" t="str">
        <f>VLOOKUP(B48,'пр.взв.'!C19:D146,2,FALSE)</f>
        <v>08.09.82 мсмк</v>
      </c>
      <c r="D48" s="160" t="str">
        <f>VLOOKUP(C48,'пр.взв.'!D19:E146,2,FALSE)</f>
        <v>УФО Свердловская В.Пышма ВС</v>
      </c>
      <c r="E48" s="4"/>
      <c r="F48" s="1"/>
      <c r="G48" s="6"/>
      <c r="H48" s="65"/>
    </row>
    <row r="49" spans="1:8" ht="12" customHeight="1">
      <c r="A49" s="153"/>
      <c r="B49" s="161"/>
      <c r="C49" s="161"/>
      <c r="D49" s="161"/>
      <c r="E49" s="9"/>
      <c r="F49" s="1"/>
      <c r="G49" s="6"/>
      <c r="H49" s="65"/>
    </row>
    <row r="50" spans="1:8" ht="12" customHeight="1">
      <c r="A50" s="153">
        <v>60</v>
      </c>
      <c r="B50" s="162" t="e">
        <f>VLOOKUP(A50,'пр.взв.'!B7:C134,2,FALSE)</f>
        <v>#N/A</v>
      </c>
      <c r="C50" s="165" t="e">
        <f>VLOOKUP(B50,'пр.взв.'!C7:D134,2,FALSE)</f>
        <v>#N/A</v>
      </c>
      <c r="D50" s="165" t="e">
        <f>VLOOKUP(A50,'пр.взв.'!B21:E148,4,FALSE)</f>
        <v>#N/A</v>
      </c>
      <c r="E50" s="2"/>
      <c r="F50" s="1"/>
      <c r="G50" s="6"/>
      <c r="H50" s="65"/>
    </row>
    <row r="51" spans="1:8" ht="12" customHeight="1" thickBot="1">
      <c r="A51" s="154"/>
      <c r="B51" s="163"/>
      <c r="C51" s="166"/>
      <c r="D51" s="166"/>
      <c r="E51" s="1"/>
      <c r="F51" s="1"/>
      <c r="G51" s="6"/>
      <c r="H51" s="65"/>
    </row>
    <row r="52" spans="1:8" ht="12" customHeight="1">
      <c r="A52" s="159">
        <v>8</v>
      </c>
      <c r="B52" s="160" t="str">
        <f>VLOOKUP(A52,'пр.взв.'!B5:E76,2,FALSE)</f>
        <v>Чекинев Александр Иванович</v>
      </c>
      <c r="C52" s="160" t="str">
        <f>VLOOKUP(B52,'пр.взв.'!C5:F76,2,FALSE)</f>
        <v>12.06.89 кмс</v>
      </c>
      <c r="D52" s="160" t="str">
        <f>VLOOKUP(C52,'пр.взв.'!D5:G76,2,FALSE)</f>
        <v>ЦФО Тула ЛОК</v>
      </c>
      <c r="E52" s="1"/>
      <c r="F52" s="1"/>
      <c r="G52" s="6"/>
      <c r="H52" s="65"/>
    </row>
    <row r="53" spans="1:8" ht="12" customHeight="1">
      <c r="A53" s="153"/>
      <c r="B53" s="161"/>
      <c r="C53" s="161"/>
      <c r="D53" s="161"/>
      <c r="E53" s="7"/>
      <c r="F53" s="1"/>
      <c r="G53" s="6"/>
      <c r="H53" s="67"/>
    </row>
    <row r="54" spans="1:7" ht="12" customHeight="1">
      <c r="A54" s="153">
        <v>40</v>
      </c>
      <c r="B54" s="164" t="str">
        <f>VLOOKUP(A54,'пр.взв.'!B25:C152,2,FALSE)</f>
        <v>Федяев Николай Александрович</v>
      </c>
      <c r="C54" s="164" t="str">
        <f>VLOOKUP(B54,'пр.взв.'!C25:D152,2,FALSE)</f>
        <v>20.05.86 мс</v>
      </c>
      <c r="D54" s="164" t="str">
        <f>VLOOKUP(C54,'пр.взв.'!D25:E152,2,FALSE)</f>
        <v>Москва МО</v>
      </c>
      <c r="E54" s="3"/>
      <c r="F54" s="1"/>
      <c r="G54" s="6"/>
    </row>
    <row r="55" spans="1:7" ht="12" customHeight="1" thickBot="1">
      <c r="A55" s="154"/>
      <c r="B55" s="161"/>
      <c r="C55" s="161"/>
      <c r="D55" s="161"/>
      <c r="E55" s="4"/>
      <c r="F55" s="8"/>
      <c r="G55" s="6"/>
    </row>
    <row r="56" spans="1:7" ht="12" customHeight="1">
      <c r="A56" s="159">
        <v>24</v>
      </c>
      <c r="B56" s="160" t="str">
        <f>VLOOKUP(A56,'пр.взв.'!B27:C154,2,FALSE)</f>
        <v>Перепелюк Андрей Александрович</v>
      </c>
      <c r="C56" s="160" t="str">
        <f>VLOOKUP(B56,'пр.взв.'!C27:D154,2,FALSE)</f>
        <v>06.08.85 мс</v>
      </c>
      <c r="D56" s="160" t="str">
        <f>VLOOKUP(C56,'пр.взв.'!D27:E154,2,FALSE)</f>
        <v>Москва Д</v>
      </c>
      <c r="E56" s="4"/>
      <c r="F56" s="5"/>
      <c r="G56" s="6"/>
    </row>
    <row r="57" spans="1:7" ht="12" customHeight="1">
      <c r="A57" s="153"/>
      <c r="B57" s="161"/>
      <c r="C57" s="161"/>
      <c r="D57" s="161"/>
      <c r="E57" s="9"/>
      <c r="F57" s="6"/>
      <c r="G57" s="6"/>
    </row>
    <row r="58" spans="1:7" ht="12" customHeight="1">
      <c r="A58" s="153">
        <v>56</v>
      </c>
      <c r="B58" s="162" t="e">
        <f>VLOOKUP(A58,'пр.взв.'!B29:C156,2,FALSE)</f>
        <v>#N/A</v>
      </c>
      <c r="C58" s="162" t="e">
        <f>VLOOKUP(B58,'пр.взв.'!C29:D156,2,FALSE)</f>
        <v>#N/A</v>
      </c>
      <c r="D58" s="162" t="e">
        <f>VLOOKUP(C58,'пр.взв.'!D29:E156,2,FALSE)</f>
        <v>#N/A</v>
      </c>
      <c r="E58" s="2"/>
      <c r="F58" s="6"/>
      <c r="G58" s="6"/>
    </row>
    <row r="59" spans="1:7" ht="12" customHeight="1" thickBot="1">
      <c r="A59" s="154"/>
      <c r="B59" s="163"/>
      <c r="C59" s="163"/>
      <c r="D59" s="163"/>
      <c r="E59" s="1"/>
      <c r="F59" s="6"/>
      <c r="G59" s="6"/>
    </row>
    <row r="60" spans="1:7" ht="12" customHeight="1">
      <c r="A60" s="159">
        <v>16</v>
      </c>
      <c r="B60" s="160" t="str">
        <f>VLOOKUP(A60,'пр.взв.'!B31:C158,2,FALSE)</f>
        <v>Ходнев Андрей Викторович</v>
      </c>
      <c r="C60" s="160" t="str">
        <f>VLOOKUP(B60,'пр.взв.'!C31:D158,2,FALSE)</f>
        <v>03.12.79 мс</v>
      </c>
      <c r="D60" s="160" t="str">
        <f>VLOOKUP(C60,'пр.взв.'!D31:E158,2,FALSE)</f>
        <v>ПФО Нижегородская Выкса ПР</v>
      </c>
      <c r="E60" s="1"/>
      <c r="F60" s="6"/>
      <c r="G60" s="10"/>
    </row>
    <row r="61" spans="1:7" ht="12" customHeight="1">
      <c r="A61" s="153"/>
      <c r="B61" s="161"/>
      <c r="C61" s="161"/>
      <c r="D61" s="161"/>
      <c r="E61" s="7"/>
      <c r="F61" s="6"/>
      <c r="G61" s="1"/>
    </row>
    <row r="62" spans="1:7" ht="12" customHeight="1">
      <c r="A62" s="153">
        <v>48</v>
      </c>
      <c r="B62" s="162" t="e">
        <f>VLOOKUP(A62,'пр.взв.'!B33:C160,2,FALSE)</f>
        <v>#N/A</v>
      </c>
      <c r="C62" s="162" t="e">
        <f>VLOOKUP(B62,'пр.взв.'!C33:D160,2,FALSE)</f>
        <v>#N/A</v>
      </c>
      <c r="D62" s="162" t="e">
        <f>VLOOKUP(C62,'пр.взв.'!D33:E160,2,FALSE)</f>
        <v>#N/A</v>
      </c>
      <c r="E62" s="3"/>
      <c r="F62" s="6"/>
      <c r="G62" s="1"/>
    </row>
    <row r="63" spans="1:7" ht="12" customHeight="1" thickBot="1">
      <c r="A63" s="154"/>
      <c r="B63" s="163"/>
      <c r="C63" s="163"/>
      <c r="D63" s="163"/>
      <c r="E63" s="4"/>
      <c r="F63" s="10"/>
      <c r="G63" s="1"/>
    </row>
    <row r="64" spans="1:7" ht="12" customHeight="1">
      <c r="A64" s="159">
        <v>32</v>
      </c>
      <c r="B64" s="160" t="str">
        <f>VLOOKUP(A64,'пр.взв.'!B35:C162,2,FALSE)</f>
        <v>Киселев Михаил Владимирович</v>
      </c>
      <c r="C64" s="160" t="str">
        <f>VLOOKUP(B64,'пр.взв.'!C35:D162,2,FALSE)</f>
        <v>06.08.88 мс</v>
      </c>
      <c r="D64" s="160" t="str">
        <f>VLOOKUP(C64,'пр.взв.'!D35:E162,2,FALSE)</f>
        <v>ПФО Пензенская ВС</v>
      </c>
      <c r="E64" s="4"/>
      <c r="F64" s="1"/>
      <c r="G64" s="1"/>
    </row>
    <row r="65" spans="1:7" ht="12" customHeight="1">
      <c r="A65" s="153"/>
      <c r="B65" s="161"/>
      <c r="C65" s="161"/>
      <c r="D65" s="161"/>
      <c r="E65" s="9"/>
      <c r="F65" s="1"/>
      <c r="G65" s="1"/>
    </row>
    <row r="66" spans="1:7" ht="12" customHeight="1">
      <c r="A66" s="153">
        <v>64</v>
      </c>
      <c r="B66" s="155" t="e">
        <f>VLOOKUP(A66,'пр.взв.'!B7:C134,2,FALSE)</f>
        <v>#N/A</v>
      </c>
      <c r="C66" s="157" t="e">
        <f>VLOOKUP(B66,'пр.взв.'!C7:D134,2,FALSE)</f>
        <v>#N/A</v>
      </c>
      <c r="D66" s="157" t="e">
        <f>VLOOKUP(A66,'пр.взв.'!B5:E132,4,FALSE)</f>
        <v>#N/A</v>
      </c>
      <c r="E66" s="2"/>
      <c r="F66" s="1"/>
      <c r="G66" s="1"/>
    </row>
    <row r="67" spans="1:4" ht="12" customHeight="1" thickBot="1">
      <c r="A67" s="154"/>
      <c r="B67" s="156"/>
      <c r="C67" s="158"/>
      <c r="D67" s="158"/>
    </row>
    <row r="68" spans="2:4" ht="12" customHeight="1">
      <c r="B68" s="95"/>
      <c r="C68" s="95"/>
      <c r="D68" s="95"/>
    </row>
    <row r="69" spans="2:4" ht="27.75" customHeight="1">
      <c r="B69" s="95"/>
      <c r="C69" s="95"/>
      <c r="D69" s="95"/>
    </row>
    <row r="70" spans="1:7" ht="19.5" customHeight="1">
      <c r="A70" s="36" t="s">
        <v>24</v>
      </c>
      <c r="B70" s="95"/>
      <c r="C70" s="95"/>
      <c r="D70" s="95"/>
      <c r="F70" s="11" t="s">
        <v>262</v>
      </c>
      <c r="G70" s="36" t="s">
        <v>25</v>
      </c>
    </row>
    <row r="71" spans="2:4" ht="12.75">
      <c r="B71" s="95"/>
      <c r="C71" s="95"/>
      <c r="D71" s="95"/>
    </row>
    <row r="72" spans="2:4" ht="19.5" customHeight="1">
      <c r="B72" s="95"/>
      <c r="C72" s="95"/>
      <c r="D72" s="95"/>
    </row>
    <row r="73" spans="1:6" ht="19.5" customHeight="1">
      <c r="A73" s="17"/>
      <c r="B73" s="96"/>
      <c r="C73" s="95"/>
      <c r="D73" s="95"/>
      <c r="F73" s="53"/>
    </row>
    <row r="74" spans="1:6" ht="19.5" customHeight="1">
      <c r="A74" s="12"/>
      <c r="B74" s="97"/>
      <c r="C74" s="76"/>
      <c r="D74" s="90"/>
      <c r="E74" s="18"/>
      <c r="F74" s="47"/>
    </row>
    <row r="75" spans="2:7" ht="19.5" customHeight="1">
      <c r="B75" s="98"/>
      <c r="C75" s="22"/>
      <c r="D75" s="99"/>
      <c r="E75" s="19"/>
      <c r="F75" s="18"/>
      <c r="G75" s="53"/>
    </row>
    <row r="76" spans="1:7" ht="19.5" customHeight="1">
      <c r="A76" s="17"/>
      <c r="B76" s="100"/>
      <c r="C76" s="89"/>
      <c r="D76" s="97"/>
      <c r="E76" s="21"/>
      <c r="F76" s="14"/>
      <c r="G76" s="53"/>
    </row>
    <row r="77" spans="1:6" ht="19.5" customHeight="1">
      <c r="A77" s="12"/>
      <c r="B77" s="97"/>
      <c r="C77" s="95"/>
      <c r="D77" s="95"/>
      <c r="E77" s="67"/>
      <c r="F77" s="66"/>
    </row>
    <row r="78" spans="2:6" ht="19.5" customHeight="1">
      <c r="B78" s="95"/>
      <c r="C78" s="95"/>
      <c r="D78" s="95"/>
      <c r="F78" s="65"/>
    </row>
    <row r="79" spans="1:7" ht="19.5" customHeight="1">
      <c r="A79" s="17"/>
      <c r="B79" s="23"/>
      <c r="C79" s="14"/>
      <c r="D79" s="98"/>
      <c r="E79" s="22"/>
      <c r="F79" s="77"/>
      <c r="G79" s="53"/>
    </row>
    <row r="80" spans="1:9" ht="19.5" customHeight="1">
      <c r="A80" s="12"/>
      <c r="B80" s="20"/>
      <c r="C80" s="76"/>
      <c r="D80" s="90"/>
      <c r="E80" s="15"/>
      <c r="F80" s="21"/>
      <c r="G80" s="86"/>
      <c r="I80" s="13"/>
    </row>
    <row r="81" spans="2:9" ht="19.5" customHeight="1">
      <c r="B81" s="98"/>
      <c r="C81" s="22"/>
      <c r="D81" s="99"/>
      <c r="E81" s="19"/>
      <c r="F81" s="21"/>
      <c r="G81" s="82"/>
      <c r="I81" s="13"/>
    </row>
    <row r="82" spans="1:9" ht="19.5" customHeight="1">
      <c r="A82" s="17"/>
      <c r="B82" s="100"/>
      <c r="C82" s="89"/>
      <c r="D82" s="97"/>
      <c r="E82" s="21"/>
      <c r="F82" s="16"/>
      <c r="G82" s="82"/>
      <c r="I82" s="13"/>
    </row>
    <row r="83" spans="1:9" ht="19.5" customHeight="1">
      <c r="A83" s="12"/>
      <c r="B83" s="97"/>
      <c r="C83" s="95"/>
      <c r="D83" s="95"/>
      <c r="E83" s="67"/>
      <c r="G83" s="65"/>
      <c r="H83" s="17"/>
      <c r="I83" s="13"/>
    </row>
    <row r="84" spans="2:9" ht="19.5" customHeight="1">
      <c r="B84" s="95"/>
      <c r="C84" s="95"/>
      <c r="D84" s="95"/>
      <c r="G84" s="65"/>
      <c r="H84" s="13"/>
      <c r="I84" s="13"/>
    </row>
    <row r="85" spans="2:9" ht="19.5" customHeight="1">
      <c r="B85" s="95"/>
      <c r="C85" s="95"/>
      <c r="D85" s="95"/>
      <c r="G85" s="67"/>
      <c r="H85" s="13"/>
      <c r="I85" s="13"/>
    </row>
    <row r="86" spans="1:9" ht="19.5" customHeight="1">
      <c r="A86" s="13"/>
      <c r="B86" s="117"/>
      <c r="C86" s="117"/>
      <c r="D86" s="117"/>
      <c r="H86" s="13"/>
      <c r="I86" s="13"/>
    </row>
    <row r="87" spans="1:9" ht="19.5" customHeight="1">
      <c r="A87" s="13"/>
      <c r="B87" s="117"/>
      <c r="C87" s="117"/>
      <c r="D87" s="117"/>
      <c r="F87" s="53"/>
      <c r="G87" s="13"/>
      <c r="H87" s="13"/>
      <c r="I87" s="13"/>
    </row>
    <row r="88" spans="1:9" ht="19.5" customHeight="1">
      <c r="A88" s="13"/>
      <c r="B88" s="117"/>
      <c r="C88" s="24"/>
      <c r="D88" s="93"/>
      <c r="E88" s="22"/>
      <c r="F88" s="50"/>
      <c r="G88" s="13"/>
      <c r="H88" s="13"/>
      <c r="I88" s="13"/>
    </row>
    <row r="89" spans="1:9" ht="19.5" customHeight="1">
      <c r="A89" s="13"/>
      <c r="B89" s="106"/>
      <c r="C89" s="22"/>
      <c r="D89" s="106"/>
      <c r="E89" s="24"/>
      <c r="F89" s="22"/>
      <c r="G89" s="53"/>
      <c r="H89" s="13"/>
      <c r="I89" s="13"/>
    </row>
    <row r="90" spans="1:9" ht="19.5" customHeight="1">
      <c r="A90" s="13"/>
      <c r="B90" s="106"/>
      <c r="C90" s="24"/>
      <c r="D90" s="117"/>
      <c r="E90" s="22"/>
      <c r="F90" s="93"/>
      <c r="G90" s="53"/>
      <c r="H90" s="13"/>
      <c r="I90" s="13"/>
    </row>
    <row r="91" spans="1:9" ht="19.5" customHeight="1">
      <c r="A91" s="13"/>
      <c r="B91" s="13"/>
      <c r="C91" s="13"/>
      <c r="D91" s="13"/>
      <c r="E91" s="13"/>
      <c r="F91" s="13"/>
      <c r="G91" s="13"/>
      <c r="H91" s="13"/>
      <c r="I91" s="13"/>
    </row>
    <row r="92" spans="1:9" ht="19.5" customHeight="1">
      <c r="A92" s="13"/>
      <c r="B92" s="13"/>
      <c r="C92" s="13"/>
      <c r="D92" s="13"/>
      <c r="E92" s="13"/>
      <c r="F92" s="13"/>
      <c r="H92" s="13"/>
      <c r="I92" s="13"/>
    </row>
    <row r="93" spans="1:9" ht="19.5" customHeight="1">
      <c r="A93" s="13"/>
      <c r="B93" s="22"/>
      <c r="C93" s="93"/>
      <c r="D93" s="13"/>
      <c r="E93" s="22"/>
      <c r="F93" s="24"/>
      <c r="G93" s="53"/>
      <c r="H93" s="13"/>
      <c r="I93" s="13"/>
    </row>
    <row r="94" spans="1:9" ht="19.5" customHeight="1">
      <c r="A94" s="13"/>
      <c r="B94" s="22"/>
      <c r="C94" s="24"/>
      <c r="D94" s="93"/>
      <c r="E94" s="93"/>
      <c r="F94" s="22"/>
      <c r="G94" s="53"/>
      <c r="H94" s="13"/>
      <c r="I94" s="13"/>
    </row>
    <row r="95" spans="1:9" ht="19.5" customHeight="1">
      <c r="A95" s="13"/>
      <c r="B95" s="13"/>
      <c r="C95" s="22"/>
      <c r="D95" s="13"/>
      <c r="E95" s="24"/>
      <c r="F95" s="22"/>
      <c r="G95" s="53"/>
      <c r="H95" s="13"/>
      <c r="I95" s="13"/>
    </row>
    <row r="96" spans="1:9" ht="19.5" customHeight="1">
      <c r="A96" s="13"/>
      <c r="B96" s="13"/>
      <c r="C96" s="24"/>
      <c r="D96" s="13"/>
      <c r="E96" s="22"/>
      <c r="F96" s="93"/>
      <c r="G96" s="53"/>
      <c r="H96" s="13"/>
      <c r="I96" s="13"/>
    </row>
    <row r="97" spans="1:9" ht="19.5" customHeight="1">
      <c r="A97" s="13"/>
      <c r="B97" s="13"/>
      <c r="C97" s="13"/>
      <c r="D97" s="13"/>
      <c r="E97" s="13"/>
      <c r="F97" s="13"/>
      <c r="G97" s="13"/>
      <c r="H97" s="13"/>
      <c r="I97" s="13"/>
    </row>
    <row r="98" spans="5:9" ht="19.5" customHeight="1">
      <c r="E98" s="13"/>
      <c r="F98" s="13"/>
      <c r="G98" s="13"/>
      <c r="H98" s="13"/>
      <c r="I98" s="13"/>
    </row>
    <row r="99" spans="5:9" ht="19.5" customHeight="1">
      <c r="E99" s="13"/>
      <c r="F99" s="13"/>
      <c r="G99" s="13"/>
      <c r="H99" s="13"/>
      <c r="I99" s="13"/>
    </row>
    <row r="100" spans="5:9" ht="19.5" customHeight="1">
      <c r="E100" s="13"/>
      <c r="F100" s="13"/>
      <c r="G100" s="13"/>
      <c r="H100" s="13"/>
      <c r="I100" s="13"/>
    </row>
    <row r="101" spans="5:9" ht="19.5" customHeight="1">
      <c r="E101" s="13"/>
      <c r="F101" s="13"/>
      <c r="G101" s="13"/>
      <c r="H101" s="13"/>
      <c r="I101" s="13"/>
    </row>
    <row r="102" ht="19.5" customHeight="1">
      <c r="I102" s="13"/>
    </row>
    <row r="103" ht="19.5" customHeight="1">
      <c r="I103" s="13"/>
    </row>
    <row r="104" ht="19.5" customHeight="1">
      <c r="I104" s="13"/>
    </row>
    <row r="105" ht="19.5" customHeight="1">
      <c r="I105" s="13"/>
    </row>
    <row r="106" ht="19.5" customHeight="1">
      <c r="I106" s="13"/>
    </row>
    <row r="107" ht="19.5" customHeight="1">
      <c r="I107" s="13"/>
    </row>
    <row r="108" ht="19.5" customHeight="1">
      <c r="I108" s="13"/>
    </row>
    <row r="109" ht="19.5" customHeight="1">
      <c r="I109" s="13"/>
    </row>
    <row r="110" ht="19.5" customHeight="1">
      <c r="I110" s="13"/>
    </row>
  </sheetData>
  <mergeCells count="131">
    <mergeCell ref="A1:G1"/>
    <mergeCell ref="A2:G2"/>
    <mergeCell ref="H2:H3"/>
    <mergeCell ref="A3:A4"/>
    <mergeCell ref="B3:B4"/>
    <mergeCell ref="C3:C4"/>
    <mergeCell ref="D3:D4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T125"/>
  <sheetViews>
    <sheetView workbookViewId="0" topLeftCell="A80">
      <selection activeCell="H1" sqref="A1:H8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143" t="str">
        <f>HYPERLINK('[1]реквизиты'!$L$14)</f>
        <v>СТАРТОВЫЙ ПОТОКОЛ</v>
      </c>
      <c r="B1" s="173"/>
      <c r="C1" s="173"/>
      <c r="D1" s="173"/>
      <c r="E1" s="173"/>
      <c r="F1" s="173"/>
      <c r="G1" s="173"/>
      <c r="H1" s="98"/>
      <c r="O1" s="37"/>
      <c r="P1" s="37"/>
      <c r="Q1" s="37"/>
      <c r="R1" s="38"/>
      <c r="S1" s="13"/>
      <c r="T1" s="13"/>
    </row>
    <row r="2" spans="1:19" ht="12.75" customHeight="1" thickBot="1">
      <c r="A2" s="180"/>
      <c r="B2" s="181"/>
      <c r="C2" s="181"/>
      <c r="D2" s="181"/>
      <c r="E2" s="181"/>
      <c r="F2" s="181"/>
      <c r="G2" s="181"/>
      <c r="H2" s="175" t="s">
        <v>260</v>
      </c>
      <c r="O2" s="39"/>
      <c r="P2" s="39"/>
      <c r="Q2" s="39"/>
      <c r="R2" s="26"/>
      <c r="S2" s="26"/>
    </row>
    <row r="3" spans="1:8" ht="12" customHeight="1">
      <c r="A3" s="159">
        <v>1</v>
      </c>
      <c r="B3" s="160" t="str">
        <f>VLOOKUP(A3,'пр.взв.'!B5:E76,2,FALSE)</f>
        <v>Хлопецкий Владимир Анатольевич</v>
      </c>
      <c r="C3" s="160" t="str">
        <f>VLOOKUP(B3,'пр.взв.'!C5:F76,2,FALSE)</f>
        <v>27.11.87 мс</v>
      </c>
      <c r="D3" s="160" t="str">
        <f>VLOOKUP(C3,'пр.взв.'!D5:G76,2,FALSE)</f>
        <v>СЗФО Калининград Д</v>
      </c>
      <c r="E3" s="95"/>
      <c r="F3" s="95"/>
      <c r="G3" s="95"/>
      <c r="H3" s="175"/>
    </row>
    <row r="4" spans="1:8" ht="12" customHeight="1">
      <c r="A4" s="153"/>
      <c r="B4" s="161"/>
      <c r="C4" s="161"/>
      <c r="D4" s="161"/>
      <c r="E4" s="1"/>
      <c r="F4" s="1"/>
      <c r="G4" s="98"/>
      <c r="H4" s="98"/>
    </row>
    <row r="5" spans="1:8" ht="12" customHeight="1">
      <c r="A5" s="153">
        <v>33</v>
      </c>
      <c r="B5" s="164" t="str">
        <f>VLOOKUP(A5,'пр.взв.'!B9:C136,2,FALSE)</f>
        <v>Копейкин Павел Сергеевич</v>
      </c>
      <c r="C5" s="164" t="str">
        <f>VLOOKUP(B5,'пр.взв.'!C9:D136,2,FALSE)</f>
        <v>18.03.86 кмс</v>
      </c>
      <c r="D5" s="164" t="str">
        <f>VLOOKUP(A5,'пр.взв.'!B9:E136,4,FALSE)</f>
        <v>ЦФО Тула Д</v>
      </c>
      <c r="E5" s="3"/>
      <c r="F5" s="1"/>
      <c r="G5" s="1"/>
      <c r="H5" s="98"/>
    </row>
    <row r="6" spans="1:8" ht="12" customHeight="1" thickBot="1">
      <c r="A6" s="154"/>
      <c r="B6" s="161"/>
      <c r="C6" s="161"/>
      <c r="D6" s="161"/>
      <c r="E6" s="4"/>
      <c r="F6" s="8"/>
      <c r="G6" s="1"/>
      <c r="H6" s="98"/>
    </row>
    <row r="7" spans="1:8" ht="12" customHeight="1">
      <c r="A7" s="159">
        <v>17</v>
      </c>
      <c r="B7" s="160" t="str">
        <f>VLOOKUP(A7,'пр.взв.'!B11:C138,2,FALSE)</f>
        <v>Войтюк Владимир  Сергеевич</v>
      </c>
      <c r="C7" s="160" t="str">
        <f>VLOOKUP(B7,'пр.взв.'!C11:D138,2,FALSE)</f>
        <v>30.08.83 мс</v>
      </c>
      <c r="D7" s="160" t="str">
        <f>VLOOKUP(A7,'пр.взв.'!B11:E138,4,FALSE)</f>
        <v>ПФО Пермск Нытва Д</v>
      </c>
      <c r="E7" s="4"/>
      <c r="F7" s="5"/>
      <c r="G7" s="1"/>
      <c r="H7" s="98"/>
    </row>
    <row r="8" spans="1:8" ht="12" customHeight="1">
      <c r="A8" s="153"/>
      <c r="B8" s="161"/>
      <c r="C8" s="161"/>
      <c r="D8" s="161"/>
      <c r="E8" s="9"/>
      <c r="F8" s="6"/>
      <c r="G8" s="1"/>
      <c r="H8" s="98"/>
    </row>
    <row r="9" spans="1:8" ht="12" customHeight="1">
      <c r="A9" s="153">
        <v>49</v>
      </c>
      <c r="B9" s="162" t="e">
        <f>VLOOKUP(A9,'пр.взв.'!B13:C140,2,FALSE)</f>
        <v>#N/A</v>
      </c>
      <c r="C9" s="162" t="e">
        <f>VLOOKUP(B9,'пр.взв.'!C13:D140,2,FALSE)</f>
        <v>#N/A</v>
      </c>
      <c r="D9" s="162" t="e">
        <f>VLOOKUP(A9,'пр.взв.'!B13:E140,4,FALSE)</f>
        <v>#N/A</v>
      </c>
      <c r="E9" s="2"/>
      <c r="F9" s="6"/>
      <c r="G9" s="1"/>
      <c r="H9" s="98"/>
    </row>
    <row r="10" spans="1:8" ht="12" customHeight="1" thickBot="1">
      <c r="A10" s="154"/>
      <c r="B10" s="163"/>
      <c r="C10" s="163"/>
      <c r="D10" s="163"/>
      <c r="E10" s="1"/>
      <c r="F10" s="6"/>
      <c r="G10" s="8"/>
      <c r="H10" s="98"/>
    </row>
    <row r="11" spans="1:8" ht="12" customHeight="1">
      <c r="A11" s="159">
        <v>9</v>
      </c>
      <c r="B11" s="160" t="str">
        <f>VLOOKUP(A11,'пр.взв.'!B15:C142,2,FALSE)</f>
        <v>Шабуров Александр Владимирович</v>
      </c>
      <c r="C11" s="160" t="str">
        <f>VLOOKUP(B11,'пр.взв.'!C15:D142,2,FALSE)</f>
        <v>20.05.86 мс</v>
      </c>
      <c r="D11" s="160" t="str">
        <f>VLOOKUP(A11,'пр.взв.'!B15:E142,4,FALSE)</f>
        <v>УФО Курган ВС</v>
      </c>
      <c r="E11" s="1"/>
      <c r="F11" s="6"/>
      <c r="G11" s="5"/>
      <c r="H11" s="98"/>
    </row>
    <row r="12" spans="1:8" ht="12" customHeight="1">
      <c r="A12" s="153"/>
      <c r="B12" s="161"/>
      <c r="C12" s="161"/>
      <c r="D12" s="161"/>
      <c r="E12" s="7"/>
      <c r="F12" s="6"/>
      <c r="G12" s="6"/>
      <c r="H12" s="98"/>
    </row>
    <row r="13" spans="1:8" ht="12" customHeight="1">
      <c r="A13" s="153">
        <v>41</v>
      </c>
      <c r="B13" s="164" t="str">
        <f>VLOOKUP(A13,'пр.взв.'!B17:C144,2,FALSE)</f>
        <v>Золотухин Александр владимирович</v>
      </c>
      <c r="C13" s="164" t="str">
        <f>VLOOKUP(B13,'пр.взв.'!C17:D144,2,FALSE)</f>
        <v>30.10.84 мс</v>
      </c>
      <c r="D13" s="164" t="str">
        <f>VLOOKUP(A13,'пр.взв.'!B17:E144,4,FALSE)</f>
        <v>Москва МО</v>
      </c>
      <c r="E13" s="3"/>
      <c r="F13" s="6"/>
      <c r="G13" s="6"/>
      <c r="H13" s="98"/>
    </row>
    <row r="14" spans="1:8" ht="12" customHeight="1" thickBot="1">
      <c r="A14" s="154"/>
      <c r="B14" s="161"/>
      <c r="C14" s="161"/>
      <c r="D14" s="161"/>
      <c r="E14" s="4"/>
      <c r="F14" s="10"/>
      <c r="G14" s="6"/>
      <c r="H14" s="98"/>
    </row>
    <row r="15" spans="1:8" ht="12" customHeight="1">
      <c r="A15" s="159">
        <v>25</v>
      </c>
      <c r="B15" s="160" t="str">
        <f>VLOOKUP(A15,'пр.взв.'!B19:C146,2,FALSE)</f>
        <v>Потапов Владимир Вячеславович</v>
      </c>
      <c r="C15" s="160" t="str">
        <f>VLOOKUP(B15,'пр.взв.'!C19:D146,2,FALSE)</f>
        <v>26.06.84 мс</v>
      </c>
      <c r="D15" s="160" t="str">
        <f>VLOOKUP(A15,'пр.взв.'!B19:E146,4,FALSE)</f>
        <v>СФО Кемеровская Новокузнецк Д</v>
      </c>
      <c r="E15" s="4"/>
      <c r="F15" s="1"/>
      <c r="G15" s="6"/>
      <c r="H15" s="98"/>
    </row>
    <row r="16" spans="1:8" ht="12" customHeight="1">
      <c r="A16" s="153"/>
      <c r="B16" s="161"/>
      <c r="C16" s="161"/>
      <c r="D16" s="161"/>
      <c r="E16" s="9"/>
      <c r="F16" s="1"/>
      <c r="G16" s="6"/>
      <c r="H16" s="98"/>
    </row>
    <row r="17" spans="1:8" ht="12" customHeight="1">
      <c r="A17" s="153">
        <v>57</v>
      </c>
      <c r="B17" s="162" t="e">
        <f>VLOOKUP(A17,'пр.взв.'!B21:C148,2,FALSE)</f>
        <v>#N/A</v>
      </c>
      <c r="C17" s="162" t="e">
        <f>VLOOKUP(B17,'пр.взв.'!C21:D148,2,FALSE)</f>
        <v>#N/A</v>
      </c>
      <c r="D17" s="162" t="e">
        <f>VLOOKUP(A17,'пр.взв.'!B21:E148,4,FALSE)</f>
        <v>#N/A</v>
      </c>
      <c r="E17" s="2"/>
      <c r="F17" s="1"/>
      <c r="G17" s="6"/>
      <c r="H17" s="98"/>
    </row>
    <row r="18" spans="1:8" ht="12" customHeight="1" thickBot="1">
      <c r="A18" s="154"/>
      <c r="B18" s="163"/>
      <c r="C18" s="163"/>
      <c r="D18" s="163"/>
      <c r="E18" s="1"/>
      <c r="F18" s="1"/>
      <c r="G18" s="6"/>
      <c r="H18" s="98"/>
    </row>
    <row r="19" spans="1:8" ht="12" customHeight="1">
      <c r="A19" s="159">
        <v>5</v>
      </c>
      <c r="B19" s="160" t="str">
        <f>VLOOKUP(A19,'пр.взв.'!B7:C134,2,FALSE)</f>
        <v>Рахман Иван Владимирович</v>
      </c>
      <c r="C19" s="160" t="str">
        <f>VLOOKUP(B19,'пр.взв.'!C7:D134,2,FALSE)</f>
        <v>23.08.85 кмс</v>
      </c>
      <c r="D19" s="160" t="str">
        <f>VLOOKUP(C19,'пр.взв.'!D7:E134,2,FALSE)</f>
        <v>ЦФО Липецк ЛОК</v>
      </c>
      <c r="E19" s="1"/>
      <c r="F19" s="1"/>
      <c r="G19" s="6"/>
      <c r="H19" s="100"/>
    </row>
    <row r="20" spans="1:8" ht="12" customHeight="1">
      <c r="A20" s="153"/>
      <c r="B20" s="161"/>
      <c r="C20" s="161"/>
      <c r="D20" s="161"/>
      <c r="E20" s="7"/>
      <c r="F20" s="1"/>
      <c r="G20" s="6"/>
      <c r="H20" s="99"/>
    </row>
    <row r="21" spans="1:8" ht="12" customHeight="1">
      <c r="A21" s="153">
        <v>37</v>
      </c>
      <c r="B21" s="164" t="str">
        <f>VLOOKUP(A21,'пр.взв.'!B25:C152,2,FALSE)</f>
        <v>Мешавкин Алексей Сергеевич</v>
      </c>
      <c r="C21" s="164" t="str">
        <f>VLOOKUP(B21,'пр.взв.'!C25:D152,2,FALSE)</f>
        <v>06.05.78 мсмк</v>
      </c>
      <c r="D21" s="164" t="str">
        <f>VLOOKUP(A21,'пр.взв.'!B25:E152,4,FALSE)</f>
        <v>УФО Свердловская Екатеринбург </v>
      </c>
      <c r="E21" s="3"/>
      <c r="F21" s="1"/>
      <c r="G21" s="6"/>
      <c r="H21" s="99"/>
    </row>
    <row r="22" spans="1:8" ht="12" customHeight="1" thickBot="1">
      <c r="A22" s="154"/>
      <c r="B22" s="161"/>
      <c r="C22" s="161"/>
      <c r="D22" s="161"/>
      <c r="E22" s="4"/>
      <c r="F22" s="8"/>
      <c r="G22" s="6"/>
      <c r="H22" s="99"/>
    </row>
    <row r="23" spans="1:8" ht="12" customHeight="1">
      <c r="A23" s="159">
        <v>21</v>
      </c>
      <c r="B23" s="160" t="str">
        <f>VLOOKUP(A23,'пр.взв.'!B27:C154,2,FALSE)</f>
        <v>Шаров Александр Валерьевич</v>
      </c>
      <c r="C23" s="160" t="str">
        <f>VLOOKUP(B23,'пр.взв.'!C27:D154,2,FALSE)</f>
        <v>23.10.79 мсмк</v>
      </c>
      <c r="D23" s="160" t="str">
        <f>VLOOKUP(A23,'пр.взв.'!B27:E154,4,FALSE)</f>
        <v>ПФО Нижегородская Кстово Д</v>
      </c>
      <c r="E23" s="4"/>
      <c r="F23" s="5"/>
      <c r="G23" s="6"/>
      <c r="H23" s="99"/>
    </row>
    <row r="24" spans="1:8" ht="12" customHeight="1">
      <c r="A24" s="153"/>
      <c r="B24" s="161"/>
      <c r="C24" s="161"/>
      <c r="D24" s="161"/>
      <c r="E24" s="9"/>
      <c r="F24" s="6"/>
      <c r="G24" s="6"/>
      <c r="H24" s="99"/>
    </row>
    <row r="25" spans="1:8" ht="12" customHeight="1">
      <c r="A25" s="153">
        <v>53</v>
      </c>
      <c r="B25" s="162" t="e">
        <f>VLOOKUP(A25,'пр.взв.'!B29:C156,2,FALSE)</f>
        <v>#N/A</v>
      </c>
      <c r="C25" s="162" t="e">
        <f>VLOOKUP(B25,'пр.взв.'!C29:D156,2,FALSE)</f>
        <v>#N/A</v>
      </c>
      <c r="D25" s="162" t="e">
        <f>VLOOKUP(C25,'пр.взв.'!D29:E156,2,FALSE)</f>
        <v>#N/A</v>
      </c>
      <c r="E25" s="2"/>
      <c r="F25" s="6"/>
      <c r="G25" s="6"/>
      <c r="H25" s="99"/>
    </row>
    <row r="26" spans="1:8" ht="12" customHeight="1" thickBot="1">
      <c r="A26" s="154"/>
      <c r="B26" s="163"/>
      <c r="C26" s="163"/>
      <c r="D26" s="163"/>
      <c r="E26" s="1"/>
      <c r="F26" s="6"/>
      <c r="G26" s="6"/>
      <c r="H26" s="99"/>
    </row>
    <row r="27" spans="1:8" ht="12" customHeight="1">
      <c r="A27" s="159">
        <v>13</v>
      </c>
      <c r="B27" s="160" t="str">
        <f>VLOOKUP(A27,'пр.взв.'!B5:E76,2,FALSE)</f>
        <v>Станчук Дмитрий Владимирович</v>
      </c>
      <c r="C27" s="160" t="str">
        <f>VLOOKUP(B27,'пр.взв.'!C5:F76,2,FALSE)</f>
        <v>12.02.84 мс</v>
      </c>
      <c r="D27" s="160" t="str">
        <f>VLOOKUP(C27,'пр.взв.'!D5:G76,2,FALSE)</f>
        <v>ЦФО Владимир Д</v>
      </c>
      <c r="E27" s="1"/>
      <c r="F27" s="6"/>
      <c r="G27" s="10"/>
      <c r="H27" s="99"/>
    </row>
    <row r="28" spans="1:8" ht="12" customHeight="1">
      <c r="A28" s="153"/>
      <c r="B28" s="161"/>
      <c r="C28" s="161"/>
      <c r="D28" s="161"/>
      <c r="E28" s="7"/>
      <c r="F28" s="6"/>
      <c r="G28" s="1"/>
      <c r="H28" s="99"/>
    </row>
    <row r="29" spans="1:8" ht="12" customHeight="1">
      <c r="A29" s="153">
        <v>45</v>
      </c>
      <c r="B29" s="162" t="e">
        <f>VLOOKUP(A29,'пр.взв.'!B33:C160,2,FALSE)</f>
        <v>#N/A</v>
      </c>
      <c r="C29" s="162" t="e">
        <f>VLOOKUP(B29,'пр.взв.'!C33:D160,2,FALSE)</f>
        <v>#N/A</v>
      </c>
      <c r="D29" s="162" t="e">
        <f>VLOOKUP(A29,'пр.взв.'!B33:E160,4,FALSE)</f>
        <v>#N/A</v>
      </c>
      <c r="E29" s="3"/>
      <c r="F29" s="6"/>
      <c r="G29" s="1"/>
      <c r="H29" s="99"/>
    </row>
    <row r="30" spans="1:8" ht="12" customHeight="1" thickBot="1">
      <c r="A30" s="154"/>
      <c r="B30" s="163"/>
      <c r="C30" s="163"/>
      <c r="D30" s="163"/>
      <c r="E30" s="4"/>
      <c r="F30" s="10"/>
      <c r="G30" s="1"/>
      <c r="H30" s="99"/>
    </row>
    <row r="31" spans="1:8" ht="12" customHeight="1">
      <c r="A31" s="159">
        <v>29</v>
      </c>
      <c r="B31" s="160" t="str">
        <f>VLOOKUP(A31,'пр.взв.'!B35:C162,2,FALSE)</f>
        <v>Вальков Алексей Игоревич</v>
      </c>
      <c r="C31" s="160" t="str">
        <f>VLOOKUP(B31,'пр.взв.'!C35:D162,2,FALSE)</f>
        <v>04.09.87 мс</v>
      </c>
      <c r="D31" s="160" t="str">
        <f>VLOOKUP(A31,'пр.взв.'!B35:E162,4,FALSE)</f>
        <v>ЮФО Краснодарски Курганинскк Д</v>
      </c>
      <c r="E31" s="4"/>
      <c r="F31" s="1"/>
      <c r="G31" s="1"/>
      <c r="H31" s="99"/>
    </row>
    <row r="32" spans="1:8" ht="12" customHeight="1">
      <c r="A32" s="153"/>
      <c r="B32" s="161"/>
      <c r="C32" s="161"/>
      <c r="D32" s="161"/>
      <c r="E32" s="9"/>
      <c r="F32" s="1"/>
      <c r="G32" s="1"/>
      <c r="H32" s="99"/>
    </row>
    <row r="33" spans="1:8" ht="12" customHeight="1">
      <c r="A33" s="153">
        <v>61</v>
      </c>
      <c r="B33" s="162" t="e">
        <f>VLOOKUP(A33,'пр.взв.'!B37:C164,2,FALSE)</f>
        <v>#N/A</v>
      </c>
      <c r="C33" s="162" t="e">
        <f>VLOOKUP(B33,'пр.взв.'!C37:D164,2,FALSE)</f>
        <v>#N/A</v>
      </c>
      <c r="D33" s="162" t="e">
        <f>VLOOKUP(A33,'пр.взв.'!B37:E164,4,FALSE)</f>
        <v>#N/A</v>
      </c>
      <c r="E33" s="2"/>
      <c r="F33" s="1"/>
      <c r="G33" s="1"/>
      <c r="H33" s="99"/>
    </row>
    <row r="34" spans="1:8" ht="12" customHeight="1" thickBot="1">
      <c r="A34" s="154"/>
      <c r="B34" s="156"/>
      <c r="C34" s="156"/>
      <c r="D34" s="156"/>
      <c r="E34" s="95"/>
      <c r="F34" s="95"/>
      <c r="G34" s="95"/>
      <c r="H34" s="102"/>
    </row>
    <row r="35" spans="1:16" ht="12" customHeight="1" thickBot="1">
      <c r="A35" s="87"/>
      <c r="B35" s="94"/>
      <c r="C35" s="94"/>
      <c r="D35" s="95"/>
      <c r="E35" s="1"/>
      <c r="F35" s="1"/>
      <c r="G35" s="1"/>
      <c r="H35" s="103"/>
      <c r="P35" s="27"/>
    </row>
    <row r="36" spans="1:8" ht="12" customHeight="1">
      <c r="A36" s="159">
        <v>3</v>
      </c>
      <c r="B36" s="160" t="str">
        <f>VLOOKUP(A36,'пр.взв.'!B7:C134,2,FALSE)</f>
        <v>Гаджиев Бахруз Архан-оглы</v>
      </c>
      <c r="C36" s="160" t="str">
        <f>VLOOKUP(B36,'пр.взв.'!C7:D134,2,FALSE)</f>
        <v>87 мс</v>
      </c>
      <c r="D36" s="160" t="str">
        <f>VLOOKUP(C36,'пр.взв.'!D7:E134,2,FALSE)</f>
        <v>УФО Свердловская Н.Тагил</v>
      </c>
      <c r="E36" s="95"/>
      <c r="F36" s="95"/>
      <c r="G36" s="95"/>
      <c r="H36" s="102"/>
    </row>
    <row r="37" spans="1:16" ht="12" customHeight="1">
      <c r="A37" s="153"/>
      <c r="B37" s="161"/>
      <c r="C37" s="161"/>
      <c r="D37" s="161"/>
      <c r="E37" s="1"/>
      <c r="F37" s="1"/>
      <c r="G37" s="98"/>
      <c r="H37" s="99"/>
      <c r="P37" s="13"/>
    </row>
    <row r="38" spans="1:8" ht="12" customHeight="1">
      <c r="A38" s="153">
        <v>35</v>
      </c>
      <c r="B38" s="164" t="str">
        <f>VLOOKUP(A38,'пр.взв.'!B9:C136,2,FALSE)</f>
        <v>Ристов Мурат Борисович</v>
      </c>
      <c r="C38" s="164" t="str">
        <f>VLOOKUP(B38,'пр.взв.'!C9:D136,2,FALSE)</f>
        <v>24.07.83 мсмк</v>
      </c>
      <c r="D38" s="164" t="str">
        <f>VLOOKUP(C38,'пр.взв.'!D9:E136,2,FALSE)</f>
        <v>ЮФО Адыгея Майкоп ВС</v>
      </c>
      <c r="E38" s="3"/>
      <c r="F38" s="1"/>
      <c r="G38" s="1"/>
      <c r="H38" s="99"/>
    </row>
    <row r="39" spans="1:8" ht="12" customHeight="1" thickBot="1">
      <c r="A39" s="154"/>
      <c r="B39" s="161"/>
      <c r="C39" s="161"/>
      <c r="D39" s="161"/>
      <c r="E39" s="4"/>
      <c r="F39" s="8"/>
      <c r="G39" s="1"/>
      <c r="H39" s="99"/>
    </row>
    <row r="40" spans="1:8" ht="12" customHeight="1">
      <c r="A40" s="159">
        <v>19</v>
      </c>
      <c r="B40" s="160" t="str">
        <f>VLOOKUP(A40,'пр.взв.'!B5:E76,2,FALSE)</f>
        <v>Дмитриев Александр Сергеевич</v>
      </c>
      <c r="C40" s="160" t="str">
        <f>VLOOKUP(B40,'пр.взв.'!C5:F76,2,FALSE)</f>
        <v>07.07.86 мс</v>
      </c>
      <c r="D40" s="160" t="str">
        <f>VLOOKUP(A40,'пр.взв.'!B11:E138,4,FALSE)</f>
        <v>СЗФО Коми Инта МО</v>
      </c>
      <c r="E40" s="4"/>
      <c r="F40" s="5"/>
      <c r="G40" s="1"/>
      <c r="H40" s="99"/>
    </row>
    <row r="41" spans="1:8" ht="12" customHeight="1">
      <c r="A41" s="153"/>
      <c r="B41" s="161"/>
      <c r="C41" s="161"/>
      <c r="D41" s="161"/>
      <c r="E41" s="9"/>
      <c r="F41" s="6"/>
      <c r="G41" s="1"/>
      <c r="H41" s="99"/>
    </row>
    <row r="42" spans="1:8" ht="12" customHeight="1">
      <c r="A42" s="153">
        <v>51</v>
      </c>
      <c r="B42" s="162" t="e">
        <f>VLOOKUP(A42,'пр.взв.'!B13:C140,2,FALSE)</f>
        <v>#N/A</v>
      </c>
      <c r="C42" s="162" t="e">
        <f>VLOOKUP(B42,'пр.взв.'!C13:D140,2,FALSE)</f>
        <v>#N/A</v>
      </c>
      <c r="D42" s="162" t="e">
        <f>VLOOKUP(A42,'пр.взв.'!B13:E140,4,FALSE)</f>
        <v>#N/A</v>
      </c>
      <c r="E42" s="2"/>
      <c r="F42" s="6"/>
      <c r="G42" s="1"/>
      <c r="H42" s="99"/>
    </row>
    <row r="43" spans="1:8" ht="12" customHeight="1" thickBot="1">
      <c r="A43" s="178"/>
      <c r="B43" s="179"/>
      <c r="C43" s="179"/>
      <c r="D43" s="179"/>
      <c r="E43" s="1"/>
      <c r="F43" s="6"/>
      <c r="G43" s="8"/>
      <c r="H43" s="99"/>
    </row>
    <row r="44" spans="1:8" ht="12" customHeight="1">
      <c r="A44" s="159">
        <v>11</v>
      </c>
      <c r="B44" s="160" t="str">
        <f>VLOOKUP(A44,'пр.взв.'!B5:D76,2,FALSE)</f>
        <v>Перепелюк Александр Александрович</v>
      </c>
      <c r="C44" s="160" t="str">
        <f>VLOOKUP(B44,'пр.взв.'!C5:E76,2,FALSE)</f>
        <v>18.08.85 мс</v>
      </c>
      <c r="D44" s="160" t="str">
        <f>VLOOKUP(C44,'пр.взв.'!D5:F76,2,FALSE)</f>
        <v>Москва Д</v>
      </c>
      <c r="E44" s="1"/>
      <c r="F44" s="6"/>
      <c r="G44" s="5"/>
      <c r="H44" s="99"/>
    </row>
    <row r="45" spans="1:8" ht="12" customHeight="1">
      <c r="A45" s="153"/>
      <c r="B45" s="161"/>
      <c r="C45" s="161"/>
      <c r="D45" s="161"/>
      <c r="E45" s="7"/>
      <c r="F45" s="6"/>
      <c r="G45" s="6"/>
      <c r="H45" s="99"/>
    </row>
    <row r="46" spans="1:8" ht="12" customHeight="1">
      <c r="A46" s="153">
        <v>43</v>
      </c>
      <c r="B46" s="162" t="e">
        <f>VLOOKUP(A46,'пр.взв.'!B17:C144,2,FALSE)</f>
        <v>#N/A</v>
      </c>
      <c r="C46" s="162" t="e">
        <f>VLOOKUP(B46,'пр.взв.'!C17:D144,2,FALSE)</f>
        <v>#N/A</v>
      </c>
      <c r="D46" s="162" t="e">
        <f>VLOOKUP(C46,'пр.взв.'!D17:E144,2,FALSE)</f>
        <v>#N/A</v>
      </c>
      <c r="E46" s="3"/>
      <c r="F46" s="6"/>
      <c r="G46" s="6"/>
      <c r="H46" s="99"/>
    </row>
    <row r="47" spans="1:8" ht="12" customHeight="1" thickBot="1">
      <c r="A47" s="154"/>
      <c r="B47" s="156"/>
      <c r="C47" s="156"/>
      <c r="D47" s="156"/>
      <c r="E47" s="4"/>
      <c r="F47" s="10"/>
      <c r="G47" s="6"/>
      <c r="H47" s="99"/>
    </row>
    <row r="48" spans="1:8" ht="12" customHeight="1">
      <c r="A48" s="159">
        <v>27</v>
      </c>
      <c r="B48" s="160" t="str">
        <f>VLOOKUP(A48,'пр.взв.'!B19:C146,2,FALSE)</f>
        <v>Лебедев Илья Александрович</v>
      </c>
      <c r="C48" s="160" t="str">
        <f>VLOOKUP(B48,'пр.взв.'!C19:D146,2,FALSE)</f>
        <v>08.09.82 мсмк</v>
      </c>
      <c r="D48" s="160" t="str">
        <f>VLOOKUP(C48,'пр.взв.'!D19:E146,2,FALSE)</f>
        <v>УФО Свердловская В.Пышма ВС</v>
      </c>
      <c r="E48" s="4"/>
      <c r="F48" s="1"/>
      <c r="G48" s="6"/>
      <c r="H48" s="99"/>
    </row>
    <row r="49" spans="1:8" ht="12" customHeight="1">
      <c r="A49" s="153"/>
      <c r="B49" s="161"/>
      <c r="C49" s="161"/>
      <c r="D49" s="161"/>
      <c r="E49" s="9"/>
      <c r="F49" s="1"/>
      <c r="G49" s="6"/>
      <c r="H49" s="99"/>
    </row>
    <row r="50" spans="1:8" ht="12" customHeight="1">
      <c r="A50" s="153">
        <v>59</v>
      </c>
      <c r="B50" s="162" t="e">
        <f>VLOOKUP(A50,'пр.взв.'!B7:C134,2,FALSE)</f>
        <v>#N/A</v>
      </c>
      <c r="C50" s="162" t="e">
        <f>VLOOKUP(B50,'пр.взв.'!C7:D134,2,FALSE)</f>
        <v>#N/A</v>
      </c>
      <c r="D50" s="162" t="e">
        <f>VLOOKUP(A50,'пр.взв.'!B21:E148,4,FALSE)</f>
        <v>#N/A</v>
      </c>
      <c r="E50" s="2"/>
      <c r="F50" s="1"/>
      <c r="G50" s="6"/>
      <c r="H50" s="99"/>
    </row>
    <row r="51" spans="1:8" ht="12" customHeight="1" thickBot="1">
      <c r="A51" s="154"/>
      <c r="B51" s="163"/>
      <c r="C51" s="163"/>
      <c r="D51" s="163"/>
      <c r="E51" s="1"/>
      <c r="F51" s="1"/>
      <c r="G51" s="6"/>
      <c r="H51" s="99"/>
    </row>
    <row r="52" spans="1:8" ht="12" customHeight="1">
      <c r="A52" s="159">
        <v>7</v>
      </c>
      <c r="B52" s="160" t="str">
        <f>VLOOKUP(A52,'пр.взв.'!B5:E76,2,FALSE)</f>
        <v>Гафиятуллин Руслан Алмазович</v>
      </c>
      <c r="C52" s="160" t="str">
        <f>VLOOKUP(B52,'пр.взв.'!C5:F76,2,FALSE)</f>
        <v>19.05.83 мс</v>
      </c>
      <c r="D52" s="160" t="str">
        <f>VLOOKUP(C52,'пр.взв.'!D5:G76,2,FALSE)</f>
        <v>ПФО Татарстан Казань ПР</v>
      </c>
      <c r="E52" s="1"/>
      <c r="F52" s="1"/>
      <c r="G52" s="6"/>
      <c r="H52" s="99"/>
    </row>
    <row r="53" spans="1:8" ht="12" customHeight="1">
      <c r="A53" s="153"/>
      <c r="B53" s="161"/>
      <c r="C53" s="161"/>
      <c r="D53" s="161"/>
      <c r="E53" s="7"/>
      <c r="F53" s="1"/>
      <c r="G53" s="6"/>
      <c r="H53" s="103"/>
    </row>
    <row r="54" spans="1:8" ht="12" customHeight="1">
      <c r="A54" s="153">
        <v>39</v>
      </c>
      <c r="B54" s="164" t="str">
        <f>VLOOKUP(A54,'пр.взв.'!B25:C152,2,FALSE)</f>
        <v>Марченко Иван Николаевич</v>
      </c>
      <c r="C54" s="164" t="str">
        <f>VLOOKUP(B54,'пр.взв.'!C25:D152,2,FALSE)</f>
        <v>07.07.83 мс</v>
      </c>
      <c r="D54" s="164" t="str">
        <f>VLOOKUP(C54,'пр.взв.'!D25:E152,2,FALSE)</f>
        <v>ЦФО Тула Д</v>
      </c>
      <c r="E54" s="3"/>
      <c r="F54" s="1"/>
      <c r="G54" s="6"/>
      <c r="H54" s="98"/>
    </row>
    <row r="55" spans="1:8" ht="12" customHeight="1" thickBot="1">
      <c r="A55" s="154"/>
      <c r="B55" s="161"/>
      <c r="C55" s="161"/>
      <c r="D55" s="161"/>
      <c r="E55" s="4"/>
      <c r="F55" s="8"/>
      <c r="G55" s="6"/>
      <c r="H55" s="98"/>
    </row>
    <row r="56" spans="1:8" ht="12" customHeight="1">
      <c r="A56" s="159">
        <v>23</v>
      </c>
      <c r="B56" s="160" t="str">
        <f>VLOOKUP(A56,'пр.взв.'!B27:C154,2,FALSE)</f>
        <v>Боярченков  Дмитрий Александрович</v>
      </c>
      <c r="C56" s="160" t="str">
        <f>VLOOKUP(B56,'пр.взв.'!C27:D154,2,FALSE)</f>
        <v>28.09.81 мс</v>
      </c>
      <c r="D56" s="160" t="str">
        <f>VLOOKUP(C56,'пр.взв.'!D27:E154,2,FALSE)</f>
        <v>ПФО Нижегородская Выкса ПР</v>
      </c>
      <c r="E56" s="4"/>
      <c r="F56" s="5"/>
      <c r="G56" s="6"/>
      <c r="H56" s="98"/>
    </row>
    <row r="57" spans="1:8" ht="12" customHeight="1">
      <c r="A57" s="153"/>
      <c r="B57" s="161"/>
      <c r="C57" s="161"/>
      <c r="D57" s="161"/>
      <c r="E57" s="9"/>
      <c r="F57" s="6"/>
      <c r="G57" s="6"/>
      <c r="H57" s="98"/>
    </row>
    <row r="58" spans="1:8" ht="12" customHeight="1">
      <c r="A58" s="153">
        <v>55</v>
      </c>
      <c r="B58" s="162" t="e">
        <f>VLOOKUP(A58,'пр.взв.'!B29:C156,2,FALSE)</f>
        <v>#N/A</v>
      </c>
      <c r="C58" s="162" t="e">
        <f>VLOOKUP(B58,'пр.взв.'!C29:D156,2,FALSE)</f>
        <v>#N/A</v>
      </c>
      <c r="D58" s="162" t="e">
        <f>VLOOKUP(C58,'пр.взв.'!D29:E156,2,FALSE)</f>
        <v>#N/A</v>
      </c>
      <c r="E58" s="2"/>
      <c r="F58" s="6"/>
      <c r="G58" s="6"/>
      <c r="H58" s="98"/>
    </row>
    <row r="59" spans="1:8" ht="12" customHeight="1" thickBot="1">
      <c r="A59" s="154"/>
      <c r="B59" s="163"/>
      <c r="C59" s="163"/>
      <c r="D59" s="163"/>
      <c r="E59" s="1"/>
      <c r="F59" s="6"/>
      <c r="G59" s="6"/>
      <c r="H59" s="98"/>
    </row>
    <row r="60" spans="1:8" ht="12" customHeight="1">
      <c r="A60" s="159">
        <v>15</v>
      </c>
      <c r="B60" s="160" t="str">
        <f>VLOOKUP(A60,'пр.взв.'!B31:C158,2,FALSE)</f>
        <v>Кузькин Денис Владимирович</v>
      </c>
      <c r="C60" s="160" t="str">
        <f>VLOOKUP(B60,'пр.взв.'!C31:D158,2,FALSE)</f>
        <v>17.05.87 мс</v>
      </c>
      <c r="D60" s="160" t="str">
        <f>VLOOKUP(C60,'пр.взв.'!D31:E158,2,FALSE)</f>
        <v>ПФО Пензенская Д</v>
      </c>
      <c r="E60" s="1"/>
      <c r="F60" s="6"/>
      <c r="G60" s="10"/>
      <c r="H60" s="98"/>
    </row>
    <row r="61" spans="1:8" ht="12" customHeight="1">
      <c r="A61" s="153"/>
      <c r="B61" s="161"/>
      <c r="C61" s="161"/>
      <c r="D61" s="161"/>
      <c r="E61" s="7"/>
      <c r="F61" s="6"/>
      <c r="G61" s="1"/>
      <c r="H61" s="98"/>
    </row>
    <row r="62" spans="1:8" ht="12" customHeight="1">
      <c r="A62" s="153">
        <v>47</v>
      </c>
      <c r="B62" s="176" t="e">
        <f>VLOOKUP(A62,'пр.взв.'!B33:C160,2,FALSE)</f>
        <v>#N/A</v>
      </c>
      <c r="C62" s="176" t="e">
        <f>VLOOKUP(B62,'пр.взв.'!C33:D160,2,FALSE)</f>
        <v>#N/A</v>
      </c>
      <c r="D62" s="176" t="e">
        <f>VLOOKUP(C62,'пр.взв.'!D33:E160,2,FALSE)</f>
        <v>#N/A</v>
      </c>
      <c r="E62" s="3"/>
      <c r="F62" s="6"/>
      <c r="G62" s="1"/>
      <c r="H62" s="98"/>
    </row>
    <row r="63" spans="1:8" ht="12" customHeight="1" thickBot="1">
      <c r="A63" s="154"/>
      <c r="B63" s="177"/>
      <c r="C63" s="177"/>
      <c r="D63" s="177"/>
      <c r="E63" s="4"/>
      <c r="F63" s="10"/>
      <c r="G63" s="1"/>
      <c r="H63" s="98"/>
    </row>
    <row r="64" spans="1:8" ht="12" customHeight="1">
      <c r="A64" s="159">
        <v>31</v>
      </c>
      <c r="B64" s="160" t="str">
        <f>VLOOKUP(A64,'пр.взв.'!B35:C162,2,FALSE)</f>
        <v>Любченко Александр Сергеевич</v>
      </c>
      <c r="C64" s="160" t="str">
        <f>VLOOKUP(B64,'пр.взв.'!C35:D162,2,FALSE)</f>
        <v>07.09.83 мс</v>
      </c>
      <c r="D64" s="160" t="str">
        <f>VLOOKUP(C64,'пр.взв.'!D35:E162,2,FALSE)</f>
        <v>СФО Кемеровская Новокузнецк Д</v>
      </c>
      <c r="E64" s="4"/>
      <c r="F64" s="1"/>
      <c r="G64" s="1"/>
      <c r="H64" s="98"/>
    </row>
    <row r="65" spans="1:8" ht="12" customHeight="1">
      <c r="A65" s="153"/>
      <c r="B65" s="161"/>
      <c r="C65" s="161"/>
      <c r="D65" s="161"/>
      <c r="E65" s="9"/>
      <c r="F65" s="1"/>
      <c r="G65" s="1"/>
      <c r="H65" s="98"/>
    </row>
    <row r="66" spans="1:8" ht="12" customHeight="1">
      <c r="A66" s="153">
        <v>63</v>
      </c>
      <c r="B66" s="155" t="e">
        <f>VLOOKUP(A66,'пр.взв.'!B7:C134,2,FALSE)</f>
        <v>#N/A</v>
      </c>
      <c r="C66" s="162" t="e">
        <f>VLOOKUP('пр.хода А'!A68,'пр.взв.'!B21:E148,3,FALSE)</f>
        <v>#N/A</v>
      </c>
      <c r="D66" s="155" t="e">
        <f>VLOOKUP(A66,'пр.взв.'!B37:E164,4,FALSE)</f>
        <v>#N/A</v>
      </c>
      <c r="E66" s="2"/>
      <c r="F66" s="1"/>
      <c r="G66" s="1"/>
      <c r="H66" s="98"/>
    </row>
    <row r="67" spans="1:8" ht="12" customHeight="1" thickBot="1">
      <c r="A67" s="154"/>
      <c r="B67" s="156"/>
      <c r="C67" s="156"/>
      <c r="D67" s="156"/>
      <c r="E67" s="95"/>
      <c r="F67" s="95"/>
      <c r="G67" s="95"/>
      <c r="H67" s="95"/>
    </row>
    <row r="68" spans="1:8" ht="12.75">
      <c r="A68" s="95"/>
      <c r="B68" s="95"/>
      <c r="C68" s="95"/>
      <c r="D68" s="95"/>
      <c r="E68" s="95"/>
      <c r="F68" s="95"/>
      <c r="G68" s="95"/>
      <c r="H68" s="95"/>
    </row>
    <row r="69" spans="1:8" ht="12.75">
      <c r="A69" s="95"/>
      <c r="B69" s="95"/>
      <c r="C69" s="95"/>
      <c r="D69" s="95"/>
      <c r="E69" s="95"/>
      <c r="F69" s="95"/>
      <c r="G69" s="95"/>
      <c r="H69" s="95"/>
    </row>
    <row r="70" spans="1:8" ht="12.75">
      <c r="A70" s="95"/>
      <c r="B70" s="95"/>
      <c r="C70" s="95"/>
      <c r="D70" s="95"/>
      <c r="E70" s="95"/>
      <c r="F70" s="95"/>
      <c r="G70" s="95"/>
      <c r="H70" s="95"/>
    </row>
    <row r="71" spans="1:8" ht="12.75">
      <c r="A71" s="95"/>
      <c r="B71" s="95"/>
      <c r="C71" s="95"/>
      <c r="D71" s="95"/>
      <c r="E71" s="95"/>
      <c r="F71" s="95"/>
      <c r="G71" s="95"/>
      <c r="H71" s="95"/>
    </row>
    <row r="72" spans="1:8" ht="15">
      <c r="A72" s="36" t="s">
        <v>24</v>
      </c>
      <c r="B72" s="98"/>
      <c r="C72" s="98"/>
      <c r="D72" s="98"/>
      <c r="E72" s="11" t="s">
        <v>261</v>
      </c>
      <c r="F72" s="98"/>
      <c r="G72" s="36" t="s">
        <v>26</v>
      </c>
      <c r="H72" s="98"/>
    </row>
    <row r="73" spans="1:8" ht="12.75">
      <c r="A73" s="98"/>
      <c r="B73" s="98"/>
      <c r="C73" s="98"/>
      <c r="D73" s="98"/>
      <c r="E73" s="98"/>
      <c r="F73" s="98"/>
      <c r="G73" s="98"/>
      <c r="H73" s="98"/>
    </row>
    <row r="74" spans="1:8" ht="19.5" customHeight="1">
      <c r="A74" s="98"/>
      <c r="B74" s="98"/>
      <c r="C74" s="98"/>
      <c r="D74" s="98"/>
      <c r="E74" s="98"/>
      <c r="F74" s="98"/>
      <c r="G74" s="98"/>
      <c r="H74" s="98"/>
    </row>
    <row r="75" spans="1:8" ht="19.5" customHeight="1">
      <c r="A75" s="104"/>
      <c r="B75" s="100"/>
      <c r="C75" s="98"/>
      <c r="D75" s="98"/>
      <c r="E75" s="98"/>
      <c r="F75" s="53"/>
      <c r="G75" s="98"/>
      <c r="H75" s="98"/>
    </row>
    <row r="76" spans="1:8" ht="19.5" customHeight="1">
      <c r="A76" s="105"/>
      <c r="B76" s="103"/>
      <c r="C76" s="76"/>
      <c r="D76" s="90"/>
      <c r="E76" s="18"/>
      <c r="F76" s="47"/>
      <c r="G76" s="95"/>
      <c r="H76" s="95"/>
    </row>
    <row r="77" spans="1:8" ht="19.5" customHeight="1">
      <c r="A77" s="95"/>
      <c r="B77" s="95"/>
      <c r="C77" s="22"/>
      <c r="D77" s="99"/>
      <c r="E77" s="19"/>
      <c r="F77" s="18"/>
      <c r="G77" s="53"/>
      <c r="H77" s="98"/>
    </row>
    <row r="78" spans="1:8" ht="19.5" customHeight="1">
      <c r="A78" s="104"/>
      <c r="B78" s="100"/>
      <c r="C78" s="89"/>
      <c r="D78" s="97"/>
      <c r="E78" s="21"/>
      <c r="F78" s="14"/>
      <c r="G78" s="53"/>
      <c r="H78" s="98"/>
    </row>
    <row r="79" spans="1:8" ht="19.5" customHeight="1">
      <c r="A79" s="105"/>
      <c r="B79" s="103"/>
      <c r="C79" s="98"/>
      <c r="D79" s="98"/>
      <c r="E79" s="103"/>
      <c r="F79" s="100"/>
      <c r="G79" s="98"/>
      <c r="H79" s="98"/>
    </row>
    <row r="80" spans="1:8" ht="19.5" customHeight="1">
      <c r="A80" s="98"/>
      <c r="B80" s="98"/>
      <c r="C80" s="98"/>
      <c r="D80" s="98"/>
      <c r="E80" s="98"/>
      <c r="F80" s="99"/>
      <c r="G80" s="98"/>
      <c r="H80" s="98"/>
    </row>
    <row r="81" spans="1:8" ht="19.5" customHeight="1">
      <c r="A81" s="104"/>
      <c r="B81" s="23"/>
      <c r="C81" s="14"/>
      <c r="D81" s="98"/>
      <c r="E81" s="22"/>
      <c r="F81" s="77"/>
      <c r="G81" s="53"/>
      <c r="H81" s="98"/>
    </row>
    <row r="82" spans="1:8" ht="19.5" customHeight="1">
      <c r="A82" s="105"/>
      <c r="B82" s="20"/>
      <c r="C82" s="76"/>
      <c r="D82" s="90"/>
      <c r="E82" s="15"/>
      <c r="F82" s="21"/>
      <c r="G82" s="86"/>
      <c r="H82" s="98"/>
    </row>
    <row r="83" spans="1:8" ht="19.5" customHeight="1">
      <c r="A83" s="98"/>
      <c r="B83" s="98"/>
      <c r="C83" s="22"/>
      <c r="D83" s="99"/>
      <c r="E83" s="19"/>
      <c r="F83" s="21"/>
      <c r="G83" s="82"/>
      <c r="H83" s="98"/>
    </row>
    <row r="84" spans="1:8" ht="19.5" customHeight="1">
      <c r="A84" s="104"/>
      <c r="B84" s="100"/>
      <c r="C84" s="89"/>
      <c r="D84" s="97"/>
      <c r="E84" s="21"/>
      <c r="F84" s="16"/>
      <c r="G84" s="82"/>
      <c r="H84" s="98"/>
    </row>
    <row r="85" spans="1:9" ht="19.5" customHeight="1">
      <c r="A85" s="105"/>
      <c r="B85" s="103"/>
      <c r="C85" s="98"/>
      <c r="D85" s="98"/>
      <c r="E85" s="103"/>
      <c r="F85" s="98"/>
      <c r="G85" s="99"/>
      <c r="H85" s="104"/>
      <c r="I85" s="13"/>
    </row>
    <row r="86" spans="1:9" ht="19.5" customHeight="1">
      <c r="A86" s="98"/>
      <c r="B86" s="98"/>
      <c r="C86" s="98"/>
      <c r="D86" s="98"/>
      <c r="E86" s="98"/>
      <c r="F86" s="98"/>
      <c r="G86" s="99"/>
      <c r="H86" s="106"/>
      <c r="I86" s="13"/>
    </row>
    <row r="87" spans="1:9" ht="19.5" customHeight="1">
      <c r="A87" s="98"/>
      <c r="B87" s="98"/>
      <c r="C87" s="98"/>
      <c r="D87" s="98"/>
      <c r="E87" s="98"/>
      <c r="F87" s="98"/>
      <c r="G87" s="103"/>
      <c r="H87" s="106"/>
      <c r="I87" s="13"/>
    </row>
    <row r="88" spans="1:9" ht="19.5" customHeight="1">
      <c r="A88" s="98"/>
      <c r="B88" s="98"/>
      <c r="C88" s="98"/>
      <c r="D88" s="98"/>
      <c r="E88" s="98"/>
      <c r="F88" s="98"/>
      <c r="G88" s="98"/>
      <c r="H88" s="106"/>
      <c r="I88" s="13"/>
    </row>
    <row r="89" spans="1:9" ht="19.5" customHeight="1">
      <c r="A89" s="106"/>
      <c r="B89" s="106"/>
      <c r="C89" s="106"/>
      <c r="D89" s="106"/>
      <c r="E89" s="106"/>
      <c r="F89" s="53"/>
      <c r="G89" s="98"/>
      <c r="H89" s="106"/>
      <c r="I89" s="13"/>
    </row>
    <row r="90" spans="1:9" ht="19.5" customHeight="1">
      <c r="A90" s="106"/>
      <c r="B90" s="106"/>
      <c r="C90" s="24"/>
      <c r="D90" s="93"/>
      <c r="E90" s="22"/>
      <c r="F90" s="50"/>
      <c r="G90" s="95"/>
      <c r="H90" s="117"/>
      <c r="I90" s="13"/>
    </row>
    <row r="91" spans="1:9" ht="19.5" customHeight="1">
      <c r="A91" s="117"/>
      <c r="B91" s="117"/>
      <c r="C91" s="22"/>
      <c r="D91" s="106"/>
      <c r="E91" s="24"/>
      <c r="F91" s="22"/>
      <c r="G91" s="53"/>
      <c r="H91" s="106"/>
      <c r="I91" s="13"/>
    </row>
    <row r="92" spans="1:9" ht="19.5" customHeight="1">
      <c r="A92" s="106"/>
      <c r="B92" s="106"/>
      <c r="C92" s="24"/>
      <c r="D92" s="117"/>
      <c r="E92" s="22"/>
      <c r="F92" s="93"/>
      <c r="G92" s="53"/>
      <c r="H92" s="106"/>
      <c r="I92" s="13"/>
    </row>
    <row r="93" spans="1:9" ht="19.5" customHeight="1">
      <c r="A93" s="106"/>
      <c r="B93" s="106"/>
      <c r="C93" s="106"/>
      <c r="D93" s="106"/>
      <c r="E93" s="106"/>
      <c r="F93" s="106"/>
      <c r="G93" s="98"/>
      <c r="H93" s="106"/>
      <c r="I93" s="13"/>
    </row>
    <row r="94" spans="1:9" ht="19.5" customHeight="1">
      <c r="A94" s="106"/>
      <c r="B94" s="106"/>
      <c r="C94" s="106"/>
      <c r="D94" s="106"/>
      <c r="E94" s="106"/>
      <c r="F94" s="106"/>
      <c r="G94" s="98"/>
      <c r="H94" s="106"/>
      <c r="I94" s="13"/>
    </row>
    <row r="95" spans="1:9" ht="19.5" customHeight="1">
      <c r="A95" s="106"/>
      <c r="B95" s="22"/>
      <c r="C95" s="93"/>
      <c r="D95" s="106"/>
      <c r="E95" s="22"/>
      <c r="F95" s="24"/>
      <c r="G95" s="53"/>
      <c r="H95" s="106"/>
      <c r="I95" s="13"/>
    </row>
    <row r="96" spans="1:9" ht="19.5" customHeight="1">
      <c r="A96" s="106"/>
      <c r="B96" s="22"/>
      <c r="C96" s="24"/>
      <c r="D96" s="93"/>
      <c r="E96" s="93"/>
      <c r="F96" s="22"/>
      <c r="G96" s="53"/>
      <c r="H96" s="106"/>
      <c r="I96" s="13"/>
    </row>
    <row r="97" spans="1:9" ht="19.5" customHeight="1">
      <c r="A97" s="98"/>
      <c r="B97" s="106"/>
      <c r="C97" s="22"/>
      <c r="D97" s="106"/>
      <c r="E97" s="24"/>
      <c r="F97" s="22"/>
      <c r="G97" s="53"/>
      <c r="H97" s="106"/>
      <c r="I97" s="13"/>
    </row>
    <row r="98" spans="1:9" ht="19.5" customHeight="1">
      <c r="A98" s="104"/>
      <c r="B98" s="106"/>
      <c r="C98" s="24"/>
      <c r="D98" s="117"/>
      <c r="E98" s="22"/>
      <c r="F98" s="93"/>
      <c r="G98" s="53"/>
      <c r="H98" s="106"/>
      <c r="I98" s="13"/>
    </row>
    <row r="99" spans="1:9" ht="19.5" customHeight="1">
      <c r="A99" s="105"/>
      <c r="B99" s="106"/>
      <c r="C99" s="106"/>
      <c r="D99" s="106"/>
      <c r="E99" s="106"/>
      <c r="F99" s="106"/>
      <c r="G99" s="106"/>
      <c r="H99" s="106"/>
      <c r="I99" s="13"/>
    </row>
    <row r="100" spans="1:9" ht="19.5" customHeight="1">
      <c r="A100" s="98"/>
      <c r="B100" s="106"/>
      <c r="C100" s="106"/>
      <c r="D100" s="106"/>
      <c r="E100" s="106"/>
      <c r="F100" s="106"/>
      <c r="G100" s="106"/>
      <c r="H100" s="106"/>
      <c r="I100" s="13"/>
    </row>
    <row r="101" spans="1:9" ht="12.75">
      <c r="A101" s="98"/>
      <c r="B101" s="106"/>
      <c r="C101" s="106"/>
      <c r="D101" s="106"/>
      <c r="E101" s="106"/>
      <c r="F101" s="106"/>
      <c r="G101" s="106"/>
      <c r="H101" s="106"/>
      <c r="I101" s="13"/>
    </row>
    <row r="102" spans="2:9" ht="12.75">
      <c r="B102" s="13"/>
      <c r="C102" s="13"/>
      <c r="D102" s="13"/>
      <c r="E102" s="13"/>
      <c r="F102" s="13"/>
      <c r="G102" s="13"/>
      <c r="H102" s="13"/>
      <c r="I102" s="13"/>
    </row>
    <row r="103" spans="2:9" ht="12.75">
      <c r="B103" s="13"/>
      <c r="C103" s="13"/>
      <c r="D103" s="13"/>
      <c r="E103" s="13"/>
      <c r="F103" s="13"/>
      <c r="G103" s="13"/>
      <c r="H103" s="13"/>
      <c r="I103" s="13"/>
    </row>
    <row r="104" spans="2:9" ht="12.75">
      <c r="B104" s="13"/>
      <c r="C104" s="13"/>
      <c r="D104" s="13"/>
      <c r="E104" s="13"/>
      <c r="F104" s="13"/>
      <c r="G104" s="13"/>
      <c r="H104" s="13"/>
      <c r="I104" s="13"/>
    </row>
    <row r="105" spans="2:9" ht="12.75">
      <c r="B105" s="13"/>
      <c r="C105" s="13"/>
      <c r="D105" s="13"/>
      <c r="E105" s="13"/>
      <c r="F105" s="13"/>
      <c r="G105" s="13"/>
      <c r="H105" s="13"/>
      <c r="I105" s="13"/>
    </row>
    <row r="106" spans="2:9" ht="12.75">
      <c r="B106" s="13"/>
      <c r="C106" s="13"/>
      <c r="D106" s="13"/>
      <c r="E106" s="13"/>
      <c r="F106" s="13"/>
      <c r="G106" s="13"/>
      <c r="H106" s="13"/>
      <c r="I106" s="13"/>
    </row>
    <row r="107" spans="2:9" ht="12.75">
      <c r="B107" s="13"/>
      <c r="C107" s="13"/>
      <c r="D107" s="13"/>
      <c r="E107" s="13"/>
      <c r="F107" s="13"/>
      <c r="G107" s="13"/>
      <c r="H107" s="13"/>
      <c r="I107" s="13"/>
    </row>
    <row r="108" spans="2:9" ht="12.75">
      <c r="B108" s="13"/>
      <c r="C108" s="13"/>
      <c r="D108" s="13"/>
      <c r="E108" s="13"/>
      <c r="F108" s="13"/>
      <c r="G108" s="13"/>
      <c r="H108" s="13"/>
      <c r="I108" s="13"/>
    </row>
    <row r="109" spans="2:9" ht="12.75">
      <c r="B109" s="13"/>
      <c r="C109" s="13"/>
      <c r="D109" s="13"/>
      <c r="E109" s="13"/>
      <c r="F109" s="13"/>
      <c r="G109" s="13"/>
      <c r="H109" s="13"/>
      <c r="I109" s="13"/>
    </row>
    <row r="110" spans="8:9" ht="12.75">
      <c r="H110" s="13"/>
      <c r="I110" s="13"/>
    </row>
    <row r="111" spans="8:9" ht="12.75">
      <c r="H111" s="13"/>
      <c r="I111" s="13"/>
    </row>
    <row r="112" spans="8:9" ht="12.75">
      <c r="H112" s="13"/>
      <c r="I112" s="13"/>
    </row>
    <row r="113" spans="8:9" ht="12.75">
      <c r="H113" s="13"/>
      <c r="I113" s="13"/>
    </row>
    <row r="114" spans="8:9" ht="12.75">
      <c r="H114" s="13"/>
      <c r="I114" s="13"/>
    </row>
    <row r="115" spans="8:9" ht="12.75">
      <c r="H115" s="13"/>
      <c r="I115" s="13"/>
    </row>
    <row r="116" spans="8:9" ht="12.75">
      <c r="H116" s="13"/>
      <c r="I116" s="13"/>
    </row>
    <row r="117" spans="8:9" ht="12.75">
      <c r="H117" s="13"/>
      <c r="I117" s="13"/>
    </row>
    <row r="118" spans="8:9" ht="12.75">
      <c r="H118" s="13"/>
      <c r="I118" s="13"/>
    </row>
    <row r="119" spans="8:9" ht="12.75">
      <c r="H119" s="13"/>
      <c r="I119" s="13"/>
    </row>
    <row r="120" spans="8:9" ht="12.75">
      <c r="H120" s="13"/>
      <c r="I120" s="13"/>
    </row>
    <row r="121" spans="8:9" ht="12.75">
      <c r="H121" s="13"/>
      <c r="I121" s="13"/>
    </row>
    <row r="122" spans="8:9" ht="12.75">
      <c r="H122" s="13"/>
      <c r="I122" s="13"/>
    </row>
    <row r="123" spans="8:9" ht="12.75">
      <c r="H123" s="13"/>
      <c r="I123" s="13"/>
    </row>
    <row r="124" spans="8:9" ht="12.75">
      <c r="H124" s="13"/>
      <c r="I124" s="13"/>
    </row>
    <row r="125" spans="8:9" ht="12.75">
      <c r="H125" s="13"/>
      <c r="I125" s="13"/>
    </row>
  </sheetData>
  <mergeCells count="131">
    <mergeCell ref="A1:G1"/>
    <mergeCell ref="A2:G2"/>
    <mergeCell ref="H2:H3"/>
    <mergeCell ref="A3:A4"/>
    <mergeCell ref="B3:B4"/>
    <mergeCell ref="C3:C4"/>
    <mergeCell ref="D3:D4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S70"/>
  <sheetViews>
    <sheetView workbookViewId="0" topLeftCell="A56">
      <selection activeCell="S1" sqref="A1:S70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23.25" customHeight="1" thickBot="1">
      <c r="A1" s="107"/>
      <c r="B1" s="91"/>
      <c r="C1" s="91"/>
      <c r="D1" s="186" t="str">
        <f>HYPERLINK('[1]реквизиты'!$A$2)</f>
        <v>ПРОТОКОЛ ХОДА СОРЕВНОВАНИЙ                                                                                                                                          Чемпионат России по САМБО среди мужчин</v>
      </c>
      <c r="E1" s="187"/>
      <c r="F1" s="187"/>
      <c r="G1" s="187"/>
      <c r="H1" s="187"/>
      <c r="I1" s="187"/>
      <c r="J1" s="187"/>
      <c r="K1" s="187"/>
      <c r="L1" s="187"/>
      <c r="M1" s="187"/>
      <c r="N1" s="188"/>
      <c r="O1" s="91"/>
      <c r="P1" s="91"/>
      <c r="Q1" s="91"/>
      <c r="R1" s="91"/>
    </row>
    <row r="2" spans="1:19" ht="15" thickBot="1">
      <c r="A2" s="26"/>
      <c r="B2" s="26"/>
      <c r="C2" s="98"/>
      <c r="D2" s="39"/>
      <c r="E2" s="185" t="s">
        <v>23</v>
      </c>
      <c r="F2" s="185"/>
      <c r="G2" s="185"/>
      <c r="H2" s="185"/>
      <c r="I2" s="185"/>
      <c r="J2" s="185"/>
      <c r="K2" s="185"/>
      <c r="L2" s="185"/>
      <c r="M2" s="185"/>
      <c r="N2" s="185"/>
      <c r="O2" s="95"/>
      <c r="P2" s="189" t="s">
        <v>259</v>
      </c>
      <c r="Q2" s="190"/>
      <c r="R2" s="191"/>
      <c r="S2" s="85"/>
    </row>
    <row r="3" spans="1:18" ht="12" customHeight="1" thickBot="1">
      <c r="A3" s="159">
        <v>2</v>
      </c>
      <c r="B3" s="160" t="str">
        <f>VLOOKUP(A3,'пр.взв.'!B5:C132,2,FALSE)</f>
        <v>Козлов Александр Валерьевич</v>
      </c>
      <c r="C3" s="160" t="str">
        <f>VLOOKUP(B3,'пр.взв.'!C5:D132,2,FALSE)</f>
        <v>30.10.87 мс</v>
      </c>
      <c r="D3" s="160" t="str">
        <f>VLOOKUP(A3,'пр.взв.'!B5:E132,4,FALSE)</f>
        <v>ЦФО Московская Димитров Д</v>
      </c>
      <c r="E3" s="108"/>
      <c r="F3" s="108"/>
      <c r="G3" s="44"/>
      <c r="H3" s="88" t="s">
        <v>11</v>
      </c>
      <c r="I3" s="78"/>
      <c r="J3" s="109"/>
      <c r="K3" s="110"/>
      <c r="L3" s="110"/>
      <c r="M3" s="110"/>
      <c r="N3" s="98"/>
      <c r="O3" s="92"/>
      <c r="P3" s="192"/>
      <c r="Q3" s="193"/>
      <c r="R3" s="194"/>
    </row>
    <row r="4" spans="1:19" ht="12" customHeight="1">
      <c r="A4" s="153"/>
      <c r="B4" s="161"/>
      <c r="C4" s="161"/>
      <c r="D4" s="161"/>
      <c r="E4" s="42" t="s">
        <v>31</v>
      </c>
      <c r="F4" s="40"/>
      <c r="G4" s="48"/>
      <c r="H4" s="49"/>
      <c r="I4" s="50"/>
      <c r="J4" s="84"/>
      <c r="K4" s="110"/>
      <c r="L4" s="14"/>
      <c r="M4" s="14"/>
      <c r="N4" s="111"/>
      <c r="O4" s="111"/>
      <c r="P4" s="111"/>
      <c r="Q4" s="106"/>
      <c r="R4" s="53"/>
      <c r="S4" s="13"/>
    </row>
    <row r="5" spans="1:19" ht="12" customHeight="1" thickBot="1">
      <c r="A5" s="153">
        <v>34</v>
      </c>
      <c r="B5" s="164" t="str">
        <f>VLOOKUP(A5,'пр.взв.'!B7:C134,2,FALSE)</f>
        <v>Астафьев Алексей Владимирович</v>
      </c>
      <c r="C5" s="164" t="str">
        <f>VLOOKUP(B5,'пр.взв.'!C7:D134,2,FALSE)</f>
        <v>26.01.84 мс</v>
      </c>
      <c r="D5" s="164" t="str">
        <f>VLOOKUP(A5,'пр.взв.'!B7:E134,4,FALSE)</f>
        <v>СФО Красноярский Д</v>
      </c>
      <c r="E5" s="43" t="s">
        <v>264</v>
      </c>
      <c r="F5" s="54"/>
      <c r="G5" s="40"/>
      <c r="H5" s="55"/>
      <c r="I5" s="52"/>
      <c r="J5" s="109"/>
      <c r="K5" s="110"/>
      <c r="L5" s="115"/>
      <c r="M5" s="14">
        <v>6</v>
      </c>
      <c r="N5" s="111"/>
      <c r="O5" s="111"/>
      <c r="P5" s="111"/>
      <c r="Q5" s="184" t="s">
        <v>29</v>
      </c>
      <c r="R5" s="184"/>
      <c r="S5" s="13"/>
    </row>
    <row r="6" spans="1:19" ht="12" customHeight="1" thickBot="1">
      <c r="A6" s="154"/>
      <c r="B6" s="161"/>
      <c r="C6" s="161"/>
      <c r="D6" s="161"/>
      <c r="E6" s="40"/>
      <c r="F6" s="41"/>
      <c r="G6" s="42" t="s">
        <v>47</v>
      </c>
      <c r="H6" s="51"/>
      <c r="I6" s="50"/>
      <c r="J6" s="112"/>
      <c r="K6" s="108"/>
      <c r="L6" s="93"/>
      <c r="M6" s="19"/>
      <c r="N6" s="14">
        <v>6</v>
      </c>
      <c r="O6" s="101"/>
      <c r="P6" s="14"/>
      <c r="Q6" s="184"/>
      <c r="R6" s="184"/>
      <c r="S6" s="13"/>
    </row>
    <row r="7" spans="1:19" ht="12" customHeight="1" thickBot="1">
      <c r="A7" s="159">
        <v>18</v>
      </c>
      <c r="B7" s="160" t="str">
        <f>VLOOKUP(A7,'пр.взв.'!B9:C136,2,FALSE)</f>
        <v>Цыганов Олег Олегович</v>
      </c>
      <c r="C7" s="160" t="str">
        <f>VLOOKUP(B7,'пр.взв.'!C9:D136,2,FALSE)</f>
        <v>12.09.86 мс</v>
      </c>
      <c r="D7" s="160" t="str">
        <f>VLOOKUP(A7,'пр.взв.'!B9:E136,4,FALSE)</f>
        <v>ПФО Татарстан Казань ПР</v>
      </c>
      <c r="E7" s="108"/>
      <c r="F7" s="40"/>
      <c r="G7" s="43" t="s">
        <v>266</v>
      </c>
      <c r="H7" s="79"/>
      <c r="I7" s="80"/>
      <c r="J7" s="109"/>
      <c r="K7" s="110"/>
      <c r="L7" s="212"/>
      <c r="M7" s="60"/>
      <c r="N7" s="57" t="s">
        <v>264</v>
      </c>
      <c r="O7" s="46"/>
      <c r="P7" s="212"/>
      <c r="Q7" s="51"/>
      <c r="R7" s="53"/>
      <c r="S7" s="13"/>
    </row>
    <row r="8" spans="1:19" ht="12" customHeight="1">
      <c r="A8" s="153"/>
      <c r="B8" s="161"/>
      <c r="C8" s="161"/>
      <c r="D8" s="161"/>
      <c r="E8" s="42" t="s">
        <v>47</v>
      </c>
      <c r="F8" s="56"/>
      <c r="G8" s="40"/>
      <c r="H8" s="49"/>
      <c r="I8" s="81"/>
      <c r="J8" s="52"/>
      <c r="K8" s="110"/>
      <c r="L8" s="212"/>
      <c r="M8" s="216" t="s">
        <v>51</v>
      </c>
      <c r="N8" s="60"/>
      <c r="O8" s="45" t="s">
        <v>43</v>
      </c>
      <c r="P8" s="212"/>
      <c r="Q8" s="212"/>
      <c r="R8" s="53"/>
      <c r="S8" s="13"/>
    </row>
    <row r="9" spans="1:19" ht="12" customHeight="1" thickBot="1">
      <c r="A9" s="153">
        <v>50</v>
      </c>
      <c r="B9" s="162" t="e">
        <f>VLOOKUP(A9,'пр.взв.'!B11:C138,2,FALSE)</f>
        <v>#N/A</v>
      </c>
      <c r="C9" s="162" t="e">
        <f>VLOOKUP(B9,'пр.взв.'!C11:D138,2,FALSE)</f>
        <v>#N/A</v>
      </c>
      <c r="D9" s="162" t="e">
        <f>VLOOKUP(A9,'пр.взв.'!B11:E138,4,FALSE)</f>
        <v>#N/A</v>
      </c>
      <c r="E9" s="43"/>
      <c r="F9" s="40"/>
      <c r="G9" s="40"/>
      <c r="H9" s="55"/>
      <c r="I9" s="81"/>
      <c r="J9" s="52"/>
      <c r="K9" s="110"/>
      <c r="L9" s="212"/>
      <c r="M9" s="212"/>
      <c r="N9" s="61" t="s">
        <v>43</v>
      </c>
      <c r="O9" s="217"/>
      <c r="P9" s="212"/>
      <c r="Q9" s="212"/>
      <c r="R9" s="98"/>
      <c r="S9" s="13"/>
    </row>
    <row r="10" spans="1:19" ht="12" customHeight="1" thickBot="1">
      <c r="A10" s="154"/>
      <c r="B10" s="163"/>
      <c r="C10" s="163"/>
      <c r="D10" s="163"/>
      <c r="E10" s="40"/>
      <c r="F10" s="40"/>
      <c r="G10" s="41"/>
      <c r="H10" s="52"/>
      <c r="I10" s="113"/>
      <c r="J10" s="109"/>
      <c r="K10" s="110"/>
      <c r="L10" s="212"/>
      <c r="M10" s="212"/>
      <c r="N10" s="212"/>
      <c r="O10" s="58"/>
      <c r="P10" s="45" t="s">
        <v>43</v>
      </c>
      <c r="Q10" s="212"/>
      <c r="R10" s="106"/>
      <c r="S10" s="13"/>
    </row>
    <row r="11" spans="1:19" ht="12" customHeight="1" thickBot="1">
      <c r="A11" s="159">
        <v>10</v>
      </c>
      <c r="B11" s="160" t="str">
        <f>VLOOKUP(A11,'пр.взв.'!B13:C140,2,FALSE)</f>
        <v>Устюхин Александр Юрьевич</v>
      </c>
      <c r="C11" s="160" t="str">
        <f>VLOOKUP(B11,'пр.взв.'!C13:D140,2,FALSE)</f>
        <v>04.05.83 мс</v>
      </c>
      <c r="D11" s="160" t="str">
        <f>VLOOKUP(A11,'пр.взв.'!B13:E140,4,FALSE)</f>
        <v>ЦФО Тула Д</v>
      </c>
      <c r="E11" s="108"/>
      <c r="F11" s="108"/>
      <c r="G11" s="40"/>
      <c r="H11" s="50"/>
      <c r="I11" s="42" t="s">
        <v>39</v>
      </c>
      <c r="J11" s="114"/>
      <c r="K11" s="109"/>
      <c r="L11" s="45"/>
      <c r="M11" s="212"/>
      <c r="N11" s="52"/>
      <c r="O11" s="218" t="s">
        <v>39</v>
      </c>
      <c r="P11" s="219" t="s">
        <v>265</v>
      </c>
      <c r="Q11" s="220"/>
      <c r="R11" s="53"/>
      <c r="S11" s="13"/>
    </row>
    <row r="12" spans="1:19" ht="12" customHeight="1" thickBot="1">
      <c r="A12" s="153"/>
      <c r="B12" s="161"/>
      <c r="C12" s="161"/>
      <c r="D12" s="161"/>
      <c r="E12" s="42" t="s">
        <v>39</v>
      </c>
      <c r="F12" s="40"/>
      <c r="G12" s="40"/>
      <c r="H12" s="60"/>
      <c r="I12" s="43" t="s">
        <v>264</v>
      </c>
      <c r="J12" s="109"/>
      <c r="K12" s="64"/>
      <c r="L12" s="49"/>
      <c r="M12" s="51"/>
      <c r="N12" s="212"/>
      <c r="O12" s="212"/>
      <c r="P12" s="49"/>
      <c r="Q12" s="220"/>
      <c r="R12" s="53"/>
      <c r="S12" s="13"/>
    </row>
    <row r="13" spans="1:19" ht="12" customHeight="1" thickBot="1">
      <c r="A13" s="153">
        <v>42</v>
      </c>
      <c r="B13" s="164" t="str">
        <f>VLOOKUP(A13,'пр.взв.'!B15:C142,2,FALSE)</f>
        <v>Кодзоков Мурат Муаедович</v>
      </c>
      <c r="C13" s="164" t="str">
        <f>VLOOKUP(B13,'пр.взв.'!C15:D142,2,FALSE)</f>
        <v>21.07.86 мс</v>
      </c>
      <c r="D13" s="164" t="str">
        <f>VLOOKUP(A13,'пр.взв.'!B15:E142,4,FALSE)</f>
        <v>ЮФО КБР ВС</v>
      </c>
      <c r="E13" s="43" t="s">
        <v>265</v>
      </c>
      <c r="F13" s="54"/>
      <c r="G13" s="40"/>
      <c r="H13" s="59"/>
      <c r="I13" s="112"/>
      <c r="J13" s="112"/>
      <c r="K13" s="116"/>
      <c r="L13" s="51"/>
      <c r="M13" s="50"/>
      <c r="N13" s="45" t="s">
        <v>41</v>
      </c>
      <c r="O13" s="46"/>
      <c r="P13" s="53"/>
      <c r="Q13" s="81" t="s">
        <v>49</v>
      </c>
      <c r="R13" s="53"/>
      <c r="S13" s="13"/>
    </row>
    <row r="14" spans="1:19" ht="12" customHeight="1" thickBot="1">
      <c r="A14" s="154"/>
      <c r="B14" s="161"/>
      <c r="C14" s="161"/>
      <c r="D14" s="161"/>
      <c r="E14" s="40"/>
      <c r="F14" s="41"/>
      <c r="G14" s="42" t="s">
        <v>39</v>
      </c>
      <c r="H14" s="61"/>
      <c r="I14" s="109"/>
      <c r="J14" s="109"/>
      <c r="K14" s="64"/>
      <c r="L14" s="49"/>
      <c r="M14" s="52"/>
      <c r="N14" s="214"/>
      <c r="O14" s="46"/>
      <c r="P14" s="49"/>
      <c r="Q14" s="222" t="s">
        <v>264</v>
      </c>
      <c r="R14" s="98"/>
      <c r="S14" s="13"/>
    </row>
    <row r="15" spans="1:19" ht="12" customHeight="1" thickBot="1">
      <c r="A15" s="159">
        <v>26</v>
      </c>
      <c r="B15" s="160" t="str">
        <f>VLOOKUP(A15,'пр.взв.'!B17:C144,2,FALSE)</f>
        <v>Гончаров Дмитрий Александрович</v>
      </c>
      <c r="C15" s="160" t="str">
        <f>VLOOKUP(B15,'пр.взв.'!C17:D144,2,FALSE)</f>
        <v>01.05.85 мс</v>
      </c>
      <c r="D15" s="160" t="str">
        <f>VLOOKUP(A15,'пр.взв.'!B17:E144,4,FALSE)</f>
        <v>Москва ПР</v>
      </c>
      <c r="E15" s="108"/>
      <c r="F15" s="40"/>
      <c r="G15" s="43" t="s">
        <v>264</v>
      </c>
      <c r="H15" s="55"/>
      <c r="I15" s="112"/>
      <c r="J15" s="112"/>
      <c r="K15" s="116"/>
      <c r="L15" s="224"/>
      <c r="M15" s="50"/>
      <c r="N15" s="60"/>
      <c r="O15" s="45" t="s">
        <v>49</v>
      </c>
      <c r="P15" s="49"/>
      <c r="Q15" s="223"/>
      <c r="R15" s="98"/>
      <c r="S15" s="13"/>
    </row>
    <row r="16" spans="1:19" ht="12" customHeight="1" thickBot="1">
      <c r="A16" s="153"/>
      <c r="B16" s="161"/>
      <c r="C16" s="161"/>
      <c r="D16" s="161"/>
      <c r="E16" s="42" t="s">
        <v>55</v>
      </c>
      <c r="F16" s="56"/>
      <c r="G16" s="40"/>
      <c r="H16" s="49"/>
      <c r="I16" s="109"/>
      <c r="J16" s="109"/>
      <c r="K16" s="125"/>
      <c r="L16" s="49"/>
      <c r="M16" s="212"/>
      <c r="N16" s="61" t="s">
        <v>49</v>
      </c>
      <c r="O16" s="217" t="s">
        <v>266</v>
      </c>
      <c r="P16" s="49"/>
      <c r="Q16" s="223"/>
      <c r="R16" s="98"/>
      <c r="S16" s="13"/>
    </row>
    <row r="17" spans="1:19" ht="12" customHeight="1" thickBot="1">
      <c r="A17" s="153">
        <v>58</v>
      </c>
      <c r="B17" s="162" t="e">
        <f>VLOOKUP(A17,'пр.взв.'!B19:C146,2,FALSE)</f>
        <v>#N/A</v>
      </c>
      <c r="C17" s="162" t="e">
        <f>VLOOKUP(B17,'пр.взв.'!C19:D146,2,FALSE)</f>
        <v>#N/A</v>
      </c>
      <c r="D17" s="162" t="e">
        <f>VLOOKUP(A17,'пр.взв.'!B19:E146,4,FALSE)</f>
        <v>#N/A</v>
      </c>
      <c r="E17" s="43"/>
      <c r="F17" s="40"/>
      <c r="G17" s="40"/>
      <c r="H17" s="55"/>
      <c r="I17" s="112"/>
      <c r="J17" s="112"/>
      <c r="K17" s="126"/>
      <c r="L17" s="108"/>
      <c r="M17" s="108"/>
      <c r="N17" s="112"/>
      <c r="O17" s="230"/>
      <c r="P17" s="228" t="s">
        <v>49</v>
      </c>
      <c r="Q17" s="231"/>
      <c r="R17" s="123">
        <v>27</v>
      </c>
      <c r="S17" s="13"/>
    </row>
    <row r="18" spans="1:19" ht="12" customHeight="1" thickBot="1">
      <c r="A18" s="154"/>
      <c r="B18" s="163"/>
      <c r="C18" s="163"/>
      <c r="D18" s="163"/>
      <c r="E18" s="40"/>
      <c r="F18" s="40"/>
      <c r="G18" s="40"/>
      <c r="H18" s="49"/>
      <c r="I18" s="109"/>
      <c r="J18" s="109"/>
      <c r="K18" s="123">
        <v>38</v>
      </c>
      <c r="L18" s="110"/>
      <c r="M18" s="110"/>
      <c r="N18" s="109"/>
      <c r="O18" s="218" t="s">
        <v>45</v>
      </c>
      <c r="P18" s="55" t="s">
        <v>266</v>
      </c>
      <c r="Q18" s="58"/>
      <c r="R18" s="43" t="s">
        <v>265</v>
      </c>
      <c r="S18" s="13"/>
    </row>
    <row r="19" spans="1:19" ht="12" customHeight="1" thickBot="1">
      <c r="A19" s="159">
        <v>6</v>
      </c>
      <c r="B19" s="160" t="str">
        <f>VLOOKUP(A19,'пр.взв.'!B5:C132,2,FALSE)</f>
        <v>Носов Павел Евгеньевич</v>
      </c>
      <c r="C19" s="160" t="str">
        <f>VLOOKUP(B19,'пр.взв.'!C5:D132,2,FALSE)</f>
        <v>16.12.83 мс</v>
      </c>
      <c r="D19" s="160" t="str">
        <f>VLOOKUP(C19,'пр.взв.'!D5:E132,2,FALSE)</f>
        <v>ПФО Пензенская Д</v>
      </c>
      <c r="E19" s="108"/>
      <c r="F19" s="108"/>
      <c r="G19" s="44"/>
      <c r="H19" s="44"/>
      <c r="I19" s="45"/>
      <c r="J19" s="46"/>
      <c r="K19" s="43" t="s">
        <v>265</v>
      </c>
      <c r="L19" s="118"/>
      <c r="M19" s="64"/>
      <c r="N19" s="109"/>
      <c r="O19" s="110"/>
      <c r="P19" s="50"/>
      <c r="Q19" s="227"/>
      <c r="R19" s="95"/>
      <c r="S19" s="41"/>
    </row>
    <row r="20" spans="1:19" ht="12" customHeight="1">
      <c r="A20" s="153"/>
      <c r="B20" s="161"/>
      <c r="C20" s="161"/>
      <c r="D20" s="161"/>
      <c r="E20" s="42" t="s">
        <v>67</v>
      </c>
      <c r="F20" s="40"/>
      <c r="G20" s="48"/>
      <c r="H20" s="49"/>
      <c r="I20" s="50"/>
      <c r="J20" s="51"/>
      <c r="K20" s="63"/>
      <c r="L20" s="109"/>
      <c r="M20" s="64"/>
      <c r="N20" s="109"/>
      <c r="O20" s="110"/>
      <c r="P20" s="53"/>
      <c r="Q20" s="226"/>
      <c r="R20" s="98"/>
      <c r="S20" s="40"/>
    </row>
    <row r="21" spans="1:19" ht="12" customHeight="1" thickBot="1">
      <c r="A21" s="153">
        <v>38</v>
      </c>
      <c r="B21" s="164" t="str">
        <f>VLOOKUP(A21,'пр.взв.'!B23:C150,2,FALSE)</f>
        <v>Мухин Денис Владиславович</v>
      </c>
      <c r="C21" s="164" t="str">
        <f>VLOOKUP(B21,'пр.взв.'!C23:D150,2,FALSE)</f>
        <v>23.04.80 змс</v>
      </c>
      <c r="D21" s="164" t="str">
        <f>VLOOKUP(A21,'пр.взв.'!B23:E150,4,FALSE)</f>
        <v>ПФО Нижегородская Выкса ПР</v>
      </c>
      <c r="E21" s="43" t="s">
        <v>265</v>
      </c>
      <c r="F21" s="54"/>
      <c r="G21" s="40"/>
      <c r="H21" s="55"/>
      <c r="I21" s="52"/>
      <c r="J21" s="50"/>
      <c r="K21" s="116"/>
      <c r="L21" s="112"/>
      <c r="M21" s="116"/>
      <c r="N21" s="112"/>
      <c r="O21" s="108"/>
      <c r="P21" s="108"/>
      <c r="Q21" s="61" t="s">
        <v>56</v>
      </c>
      <c r="R21" s="95"/>
      <c r="S21" s="13"/>
    </row>
    <row r="22" spans="1:19" ht="12" customHeight="1" thickBot="1">
      <c r="A22" s="154"/>
      <c r="B22" s="161"/>
      <c r="C22" s="161"/>
      <c r="D22" s="161"/>
      <c r="E22" s="40"/>
      <c r="F22" s="41"/>
      <c r="G22" s="42" t="s">
        <v>67</v>
      </c>
      <c r="H22" s="51"/>
      <c r="I22" s="50"/>
      <c r="J22" s="52"/>
      <c r="K22" s="64"/>
      <c r="L22" s="109"/>
      <c r="M22" s="64"/>
      <c r="N22" s="106"/>
      <c r="O22" s="24"/>
      <c r="P22" s="22"/>
      <c r="Q22" s="93"/>
      <c r="R22" s="53"/>
      <c r="S22" s="13"/>
    </row>
    <row r="23" spans="1:19" ht="12" customHeight="1" thickBot="1">
      <c r="A23" s="159">
        <v>22</v>
      </c>
      <c r="B23" s="160" t="str">
        <f>VLOOKUP(A23,'пр.взв.'!B25:C152,2,FALSE)</f>
        <v>Менезенцев Николай Александрович</v>
      </c>
      <c r="C23" s="160" t="str">
        <f>VLOOKUP(B23,'пр.взв.'!C25:D152,2,FALSE)</f>
        <v>17.12.87 мс</v>
      </c>
      <c r="D23" s="160" t="str">
        <f>VLOOKUP(A23,'пр.взв.'!B25:E152,4,FALSE)</f>
        <v>ЦФО Липецк ЛОК</v>
      </c>
      <c r="E23" s="108"/>
      <c r="F23" s="40"/>
      <c r="G23" s="43" t="s">
        <v>264</v>
      </c>
      <c r="H23" s="57"/>
      <c r="I23" s="51"/>
      <c r="J23" s="52"/>
      <c r="K23" s="63"/>
      <c r="L23" s="109"/>
      <c r="M23" s="64"/>
      <c r="N23" s="106"/>
      <c r="O23" s="106"/>
      <c r="Q23" s="106"/>
      <c r="R23" s="106"/>
      <c r="S23" s="13"/>
    </row>
    <row r="24" spans="1:19" ht="12" customHeight="1">
      <c r="A24" s="153"/>
      <c r="B24" s="161"/>
      <c r="C24" s="161"/>
      <c r="D24" s="161"/>
      <c r="E24" s="42" t="s">
        <v>51</v>
      </c>
      <c r="F24" s="56"/>
      <c r="G24" s="40"/>
      <c r="H24" s="58"/>
      <c r="I24" s="52"/>
      <c r="J24" s="51"/>
      <c r="K24" s="64"/>
      <c r="L24" s="109"/>
      <c r="M24" s="64"/>
      <c r="S24" s="13"/>
    </row>
    <row r="25" spans="1:19" ht="12" customHeight="1" thickBot="1">
      <c r="A25" s="153">
        <v>54</v>
      </c>
      <c r="B25" s="162" t="e">
        <f>VLOOKUP(A25,'пр.взв.'!B27:C154,2,FALSE)</f>
        <v>#N/A</v>
      </c>
      <c r="C25" s="162" t="e">
        <f>VLOOKUP(B25,'пр.взв.'!C27:D154,2,FALSE)</f>
        <v>#N/A</v>
      </c>
      <c r="D25" s="162" t="e">
        <f>VLOOKUP(C25,'пр.взв.'!D27:E154,2,FALSE)</f>
        <v>#N/A</v>
      </c>
      <c r="E25" s="43"/>
      <c r="F25" s="40"/>
      <c r="G25" s="40"/>
      <c r="H25" s="59"/>
      <c r="I25" s="52"/>
      <c r="J25" s="50"/>
      <c r="K25" s="116"/>
      <c r="L25" s="112"/>
      <c r="M25" s="116"/>
      <c r="P25" s="22" t="s">
        <v>27</v>
      </c>
      <c r="S25" s="13"/>
    </row>
    <row r="26" spans="1:19" ht="12" customHeight="1" thickBot="1">
      <c r="A26" s="154"/>
      <c r="B26" s="163"/>
      <c r="C26" s="163"/>
      <c r="D26" s="163"/>
      <c r="E26" s="40"/>
      <c r="F26" s="40"/>
      <c r="G26" s="41"/>
      <c r="H26" s="52"/>
      <c r="I26" s="42" t="s">
        <v>67</v>
      </c>
      <c r="J26" s="62"/>
      <c r="K26" s="64"/>
      <c r="L26" s="109"/>
      <c r="M26" s="64"/>
      <c r="N26" s="106"/>
      <c r="O26" s="106"/>
      <c r="P26" s="24"/>
      <c r="Q26" s="22"/>
      <c r="R26" s="53"/>
      <c r="S26" s="13"/>
    </row>
    <row r="27" spans="1:19" ht="12" customHeight="1" thickBot="1">
      <c r="A27" s="159">
        <v>14</v>
      </c>
      <c r="B27" s="160" t="str">
        <f>VLOOKUP(A27,'пр.взв.'!B29:C156,2,FALSE)</f>
        <v>Хахук Артур Азметович</v>
      </c>
      <c r="C27" s="160" t="str">
        <f>VLOOKUP(B27,'пр.взв.'!C29:D156,2,FALSE)</f>
        <v>08.02.84 мс</v>
      </c>
      <c r="D27" s="160" t="str">
        <f>VLOOKUP(A27,'пр.взв.'!B29:E156,4,FALSE)</f>
        <v>ЮФО Краснодарски Лабинск Д</v>
      </c>
      <c r="E27" s="108"/>
      <c r="F27" s="108"/>
      <c r="G27" s="40"/>
      <c r="H27" s="50"/>
      <c r="I27" s="229" t="s">
        <v>268</v>
      </c>
      <c r="J27" s="52"/>
      <c r="K27" s="109"/>
      <c r="L27" s="109"/>
      <c r="M27" s="64"/>
      <c r="N27" s="232" t="str">
        <f>VLOOKUP(R17,'пр.взв.'!B5:C88,2,FALSE)</f>
        <v>Лебедев Илья Александрович</v>
      </c>
      <c r="O27" s="233"/>
      <c r="P27" s="233"/>
      <c r="Q27" s="233"/>
      <c r="R27" s="234"/>
      <c r="S27" s="13"/>
    </row>
    <row r="28" spans="1:19" ht="12" customHeight="1" thickBot="1">
      <c r="A28" s="153"/>
      <c r="B28" s="161"/>
      <c r="C28" s="161"/>
      <c r="D28" s="161"/>
      <c r="E28" s="42" t="s">
        <v>43</v>
      </c>
      <c r="F28" s="40"/>
      <c r="G28" s="40"/>
      <c r="H28" s="60"/>
      <c r="I28" s="109"/>
      <c r="J28" s="110"/>
      <c r="K28" s="110"/>
      <c r="L28" s="109"/>
      <c r="M28" s="64"/>
      <c r="N28" s="235"/>
      <c r="O28" s="236"/>
      <c r="P28" s="236"/>
      <c r="Q28" s="236"/>
      <c r="R28" s="237"/>
      <c r="S28" s="13"/>
    </row>
    <row r="29" spans="1:19" ht="12" customHeight="1" thickBot="1">
      <c r="A29" s="153">
        <v>46</v>
      </c>
      <c r="B29" s="162" t="e">
        <f>VLOOKUP(A29,'пр.взв.'!B31:C158,2,FALSE)</f>
        <v>#N/A</v>
      </c>
      <c r="C29" s="162" t="e">
        <f>VLOOKUP(B29,'пр.взв.'!C31:D158,2,FALSE)</f>
        <v>#N/A</v>
      </c>
      <c r="D29" s="162" t="e">
        <f>VLOOKUP(A29,'пр.взв.'!B31:E158,4,FALSE)</f>
        <v>#N/A</v>
      </c>
      <c r="E29" s="43"/>
      <c r="F29" s="54"/>
      <c r="G29" s="40"/>
      <c r="H29" s="59"/>
      <c r="I29" s="112"/>
      <c r="J29" s="108"/>
      <c r="K29" s="108"/>
      <c r="L29" s="112"/>
      <c r="M29" s="116"/>
      <c r="N29" s="117"/>
      <c r="O29" s="117"/>
      <c r="P29" s="117"/>
      <c r="Q29" s="117"/>
      <c r="R29" s="117"/>
      <c r="S29" s="13"/>
    </row>
    <row r="30" spans="1:19" ht="12" customHeight="1" thickBot="1">
      <c r="A30" s="154"/>
      <c r="B30" s="163"/>
      <c r="C30" s="163"/>
      <c r="D30" s="163"/>
      <c r="E30" s="40"/>
      <c r="F30" s="41"/>
      <c r="G30" s="42" t="s">
        <v>43</v>
      </c>
      <c r="H30" s="61"/>
      <c r="I30" s="109"/>
      <c r="J30" s="110"/>
      <c r="K30" s="110"/>
      <c r="L30" s="109"/>
      <c r="M30" s="64"/>
      <c r="N30" s="106"/>
      <c r="O30" s="106"/>
      <c r="P30" s="106"/>
      <c r="Q30" s="106"/>
      <c r="R30" s="106"/>
      <c r="S30" s="13"/>
    </row>
    <row r="31" spans="1:18" ht="12" customHeight="1" thickBot="1">
      <c r="A31" s="159">
        <v>30</v>
      </c>
      <c r="B31" s="160" t="str">
        <f>VLOOKUP(A31,'пр.взв.'!B33:C160,2,FALSE)</f>
        <v>Чирич Алексей Михайлович</v>
      </c>
      <c r="C31" s="160" t="str">
        <f>VLOOKUP(B31,'пр.взв.'!C33:D160,2,FALSE)</f>
        <v>05.12.82 мсмк</v>
      </c>
      <c r="D31" s="160" t="str">
        <f>VLOOKUP(A31,'пр.взв.'!B33:E160,4,FALSE)</f>
        <v>УФО Свердловская В.Пышма ПР</v>
      </c>
      <c r="E31" s="108"/>
      <c r="F31" s="40"/>
      <c r="G31" s="43" t="s">
        <v>265</v>
      </c>
      <c r="H31" s="55"/>
      <c r="I31" s="112"/>
      <c r="J31" s="108"/>
      <c r="K31" s="108"/>
      <c r="L31" s="112"/>
      <c r="M31" s="116"/>
      <c r="N31" s="117"/>
      <c r="O31" s="117"/>
      <c r="P31" s="95"/>
      <c r="Q31" s="95"/>
      <c r="R31" s="95"/>
    </row>
    <row r="32" spans="1:18" ht="12" customHeight="1">
      <c r="A32" s="153"/>
      <c r="B32" s="161"/>
      <c r="C32" s="161"/>
      <c r="D32" s="161"/>
      <c r="E32" s="42" t="s">
        <v>59</v>
      </c>
      <c r="F32" s="56"/>
      <c r="G32" s="40"/>
      <c r="H32" s="49"/>
      <c r="I32" s="109"/>
      <c r="J32" s="110"/>
      <c r="K32" s="110"/>
      <c r="L32" s="109"/>
      <c r="M32" s="64"/>
      <c r="N32" s="106"/>
      <c r="O32" s="106"/>
      <c r="P32" s="98"/>
      <c r="Q32" s="98"/>
      <c r="R32" s="98"/>
    </row>
    <row r="33" spans="1:18" ht="12" customHeight="1" thickBot="1">
      <c r="A33" s="153">
        <v>62</v>
      </c>
      <c r="B33" s="162" t="e">
        <f>VLOOKUP(A33,'пр.взв.'!B35:C162,2,FALSE)</f>
        <v>#N/A</v>
      </c>
      <c r="C33" s="162" t="e">
        <f>VLOOKUP(B33,'пр.взв.'!C35:D162,2,FALSE)</f>
        <v>#N/A</v>
      </c>
      <c r="D33" s="162" t="e">
        <f>VLOOKUP(A33,'пр.взв.'!B35:E162,4,FALSE)</f>
        <v>#N/A</v>
      </c>
      <c r="E33" s="43"/>
      <c r="F33" s="40"/>
      <c r="G33" s="40"/>
      <c r="H33" s="55"/>
      <c r="I33" s="112"/>
      <c r="J33" s="108"/>
      <c r="K33" s="108"/>
      <c r="L33" s="112"/>
      <c r="M33" s="116"/>
      <c r="N33" s="117"/>
      <c r="O33" s="117"/>
      <c r="P33" s="95"/>
      <c r="Q33" s="95"/>
      <c r="R33" s="95"/>
    </row>
    <row r="34" spans="1:18" ht="12" customHeight="1" thickBot="1">
      <c r="A34" s="154"/>
      <c r="B34" s="156"/>
      <c r="C34" s="156"/>
      <c r="D34" s="156"/>
      <c r="E34" s="40"/>
      <c r="F34" s="40"/>
      <c r="G34" s="40"/>
      <c r="H34" s="49"/>
      <c r="I34" s="109"/>
      <c r="J34" s="110"/>
      <c r="K34" s="110"/>
      <c r="L34" s="109"/>
      <c r="M34" s="83" t="s">
        <v>57</v>
      </c>
      <c r="N34" s="106"/>
      <c r="O34" s="106"/>
      <c r="P34" s="98"/>
      <c r="Q34" s="98"/>
      <c r="R34" s="98"/>
    </row>
    <row r="35" spans="1:18" ht="5.25" customHeight="1" thickBot="1">
      <c r="A35" s="87"/>
      <c r="B35" s="94"/>
      <c r="C35" s="94"/>
      <c r="D35" s="95"/>
      <c r="E35" s="40"/>
      <c r="F35" s="40"/>
      <c r="G35" s="40"/>
      <c r="H35" s="109"/>
      <c r="I35" s="52"/>
      <c r="J35" s="110"/>
      <c r="K35" s="110"/>
      <c r="L35" s="109"/>
      <c r="M35" s="119"/>
      <c r="N35" s="106"/>
      <c r="O35" s="106"/>
      <c r="P35" s="98"/>
      <c r="Q35" s="98"/>
      <c r="R35" s="98"/>
    </row>
    <row r="36" spans="1:18" ht="12" customHeight="1" thickBot="1">
      <c r="A36" s="159">
        <v>4</v>
      </c>
      <c r="B36" s="160" t="str">
        <f>VLOOKUP(A36,'пр.взв.'!B5:C132,2,FALSE)</f>
        <v>Омоктуев Баир Доржиевич</v>
      </c>
      <c r="C36" s="160" t="str">
        <f>VLOOKUP(B36,'пр.взв.'!C5:D132,2,FALSE)</f>
        <v>02.12.84 мс</v>
      </c>
      <c r="D36" s="160" t="str">
        <f>VLOOKUP(C36,'пр.взв.'!D5:E132,2,FALSE)</f>
        <v>СФО Бурятия  МО</v>
      </c>
      <c r="E36" s="108"/>
      <c r="F36" s="108"/>
      <c r="G36" s="44"/>
      <c r="H36" s="110"/>
      <c r="I36" s="78"/>
      <c r="J36" s="109"/>
      <c r="K36" s="110"/>
      <c r="L36" s="109"/>
      <c r="M36" s="120" t="s">
        <v>265</v>
      </c>
      <c r="N36" s="106"/>
      <c r="O36" s="106"/>
      <c r="P36" s="98"/>
      <c r="Q36" s="98"/>
      <c r="R36" s="98"/>
    </row>
    <row r="37" spans="1:18" ht="12" customHeight="1">
      <c r="A37" s="153"/>
      <c r="B37" s="161"/>
      <c r="C37" s="161"/>
      <c r="D37" s="161"/>
      <c r="E37" s="42" t="s">
        <v>33</v>
      </c>
      <c r="F37" s="40"/>
      <c r="G37" s="48"/>
      <c r="H37" s="49"/>
      <c r="I37" s="50"/>
      <c r="J37" s="84"/>
      <c r="K37" s="110"/>
      <c r="L37" s="109"/>
      <c r="M37" s="64"/>
      <c r="N37" s="106"/>
      <c r="O37" s="106"/>
      <c r="P37" s="98"/>
      <c r="Q37" s="98"/>
      <c r="R37" s="98"/>
    </row>
    <row r="38" spans="1:18" ht="12" customHeight="1" thickBot="1">
      <c r="A38" s="153">
        <v>36</v>
      </c>
      <c r="B38" s="164" t="str">
        <f>VLOOKUP(A38,'пр.взв.'!B7:C134,2,FALSE)</f>
        <v>Бердников Федор Владимирович</v>
      </c>
      <c r="C38" s="164" t="str">
        <f>VLOOKUP(B38,'пр.взв.'!C7:D134,2,FALSE)</f>
        <v>14.04.87 мс</v>
      </c>
      <c r="D38" s="164" t="str">
        <f>VLOOKUP(C38,'пр.взв.'!D7:E134,2,FALSE)</f>
        <v>УФО Свердловская В.Пышма ПР</v>
      </c>
      <c r="E38" s="43" t="s">
        <v>266</v>
      </c>
      <c r="F38" s="54"/>
      <c r="G38" s="40"/>
      <c r="H38" s="55"/>
      <c r="I38" s="52"/>
      <c r="J38" s="109"/>
      <c r="K38" s="110"/>
      <c r="L38" s="109"/>
      <c r="M38" s="64"/>
      <c r="N38" s="106"/>
      <c r="O38" s="106"/>
      <c r="P38" s="98"/>
      <c r="Q38" s="98"/>
      <c r="R38" s="98"/>
    </row>
    <row r="39" spans="1:18" ht="12" customHeight="1" thickBot="1">
      <c r="A39" s="154"/>
      <c r="B39" s="161"/>
      <c r="C39" s="161"/>
      <c r="D39" s="161"/>
      <c r="E39" s="40"/>
      <c r="F39" s="41"/>
      <c r="G39" s="42" t="s">
        <v>49</v>
      </c>
      <c r="H39" s="51"/>
      <c r="I39" s="50"/>
      <c r="J39" s="112"/>
      <c r="K39" s="108"/>
      <c r="L39" s="112"/>
      <c r="M39" s="116"/>
      <c r="N39" s="117"/>
      <c r="O39" s="117"/>
      <c r="P39" s="95"/>
      <c r="Q39" s="95"/>
      <c r="R39" s="95"/>
    </row>
    <row r="40" spans="1:18" ht="12" customHeight="1" thickBot="1">
      <c r="A40" s="159">
        <v>20</v>
      </c>
      <c r="B40" s="160" t="str">
        <f>VLOOKUP(A40,'пр.взв.'!B9:C136,2,FALSE)</f>
        <v>Джичоев Тамаз Тамазович</v>
      </c>
      <c r="C40" s="160" t="str">
        <f>VLOOKUP(B40,'пр.взв.'!C9:D136,2,FALSE)</f>
        <v>18.09.84 кмс</v>
      </c>
      <c r="D40" s="160" t="str">
        <f>VLOOKUP(C40,'пр.взв.'!D9:E136,2,FALSE)</f>
        <v>ЮФО РСО-Алания МО</v>
      </c>
      <c r="E40" s="108"/>
      <c r="F40" s="40"/>
      <c r="G40" s="43" t="s">
        <v>266</v>
      </c>
      <c r="H40" s="79"/>
      <c r="I40" s="80"/>
      <c r="J40" s="109"/>
      <c r="K40" s="110"/>
      <c r="L40" s="109"/>
      <c r="M40" s="64"/>
      <c r="N40" s="106"/>
      <c r="O40" s="106"/>
      <c r="P40" s="98"/>
      <c r="Q40" s="98"/>
      <c r="R40" s="98"/>
    </row>
    <row r="41" spans="1:18" ht="12" customHeight="1">
      <c r="A41" s="153"/>
      <c r="B41" s="161"/>
      <c r="C41" s="161"/>
      <c r="D41" s="161"/>
      <c r="E41" s="42" t="s">
        <v>49</v>
      </c>
      <c r="F41" s="56"/>
      <c r="G41" s="40"/>
      <c r="H41" s="49"/>
      <c r="I41" s="81"/>
      <c r="J41" s="52"/>
      <c r="K41" s="110"/>
      <c r="L41" s="109"/>
      <c r="M41" s="64"/>
      <c r="N41" s="106"/>
      <c r="O41" s="106"/>
      <c r="P41" s="98"/>
      <c r="Q41" s="98"/>
      <c r="R41" s="98"/>
    </row>
    <row r="42" spans="1:18" ht="12" customHeight="1" thickBot="1">
      <c r="A42" s="153">
        <v>52</v>
      </c>
      <c r="B42" s="162" t="e">
        <f>VLOOKUP(A42,'пр.взв.'!B11:C138,2,FALSE)</f>
        <v>#N/A</v>
      </c>
      <c r="C42" s="162" t="e">
        <f>VLOOKUP(B42,'пр.взв.'!C11:D138,2,FALSE)</f>
        <v>#N/A</v>
      </c>
      <c r="D42" s="162" t="e">
        <f>VLOOKUP(C42,'пр.взв.'!D11:E138,2,FALSE)</f>
        <v>#N/A</v>
      </c>
      <c r="E42" s="43"/>
      <c r="F42" s="40"/>
      <c r="G42" s="40"/>
      <c r="H42" s="55"/>
      <c r="I42" s="81"/>
      <c r="J42" s="52"/>
      <c r="K42" s="110"/>
      <c r="L42" s="109"/>
      <c r="M42" s="64"/>
      <c r="N42" s="106"/>
      <c r="O42" s="106"/>
      <c r="P42" s="98"/>
      <c r="Q42" s="98"/>
      <c r="R42" s="98"/>
    </row>
    <row r="43" spans="1:18" ht="12" customHeight="1" thickBot="1">
      <c r="A43" s="154"/>
      <c r="B43" s="163"/>
      <c r="C43" s="163"/>
      <c r="D43" s="163"/>
      <c r="E43" s="40"/>
      <c r="F43" s="40"/>
      <c r="G43" s="41"/>
      <c r="H43" s="52"/>
      <c r="I43" s="113"/>
      <c r="J43" s="109"/>
      <c r="K43" s="110"/>
      <c r="L43" s="109"/>
      <c r="M43" s="64"/>
      <c r="N43" s="106"/>
      <c r="O43" s="106"/>
      <c r="P43" s="98"/>
      <c r="Q43" s="98"/>
      <c r="R43" s="98"/>
    </row>
    <row r="44" spans="1:18" ht="12" customHeight="1" thickBot="1">
      <c r="A44" s="159">
        <v>12</v>
      </c>
      <c r="B44" s="160" t="str">
        <f>VLOOKUP(A44,'пр.взв.'!B13:C140,2,FALSE)</f>
        <v>Письменных Денис Михайлович</v>
      </c>
      <c r="C44" s="160" t="str">
        <f>VLOOKUP(B44,'пр.взв.'!C13:D140,2,FALSE)</f>
        <v>17.06 85 мс</v>
      </c>
      <c r="D44" s="160" t="str">
        <f>VLOOKUP(C44,'пр.взв.'!D13:E140,2,FALSE)</f>
        <v>СФО р.Алтай Д</v>
      </c>
      <c r="E44" s="108"/>
      <c r="F44" s="108"/>
      <c r="G44" s="40"/>
      <c r="H44" s="50"/>
      <c r="I44" s="42" t="s">
        <v>57</v>
      </c>
      <c r="J44" s="114"/>
      <c r="K44" s="110"/>
      <c r="L44" s="109"/>
      <c r="M44" s="64"/>
      <c r="N44" s="106"/>
      <c r="O44" s="106"/>
      <c r="P44" s="98"/>
      <c r="Q44" s="98"/>
      <c r="R44" s="98"/>
    </row>
    <row r="45" spans="1:18" ht="12" customHeight="1" thickBot="1">
      <c r="A45" s="153"/>
      <c r="B45" s="161"/>
      <c r="C45" s="161"/>
      <c r="D45" s="161"/>
      <c r="E45" s="42" t="s">
        <v>41</v>
      </c>
      <c r="F45" s="40"/>
      <c r="G45" s="40"/>
      <c r="H45" s="60"/>
      <c r="I45" s="43" t="s">
        <v>265</v>
      </c>
      <c r="J45" s="109"/>
      <c r="K45" s="64"/>
      <c r="L45" s="109"/>
      <c r="M45" s="64"/>
      <c r="N45" s="106"/>
      <c r="O45" s="106"/>
      <c r="P45" s="98"/>
      <c r="Q45" s="98"/>
      <c r="R45" s="98"/>
    </row>
    <row r="46" spans="1:18" ht="12" customHeight="1" thickBot="1">
      <c r="A46" s="153">
        <v>44</v>
      </c>
      <c r="B46" s="162" t="e">
        <f>VLOOKUP(A46,'пр.взв.'!B15:C142,2,FALSE)</f>
        <v>#N/A</v>
      </c>
      <c r="C46" s="162" t="e">
        <f>VLOOKUP(B46,'пр.взв.'!C15:D142,2,FALSE)</f>
        <v>#N/A</v>
      </c>
      <c r="D46" s="162" t="e">
        <f>VLOOKUP(C46,'пр.взв.'!D15:E142,2,FALSE)</f>
        <v>#N/A</v>
      </c>
      <c r="E46" s="43"/>
      <c r="F46" s="54"/>
      <c r="G46" s="40"/>
      <c r="H46" s="59"/>
      <c r="I46" s="112"/>
      <c r="J46" s="112"/>
      <c r="K46" s="116"/>
      <c r="L46" s="112"/>
      <c r="M46" s="116"/>
      <c r="N46" s="117"/>
      <c r="O46" s="117"/>
      <c r="P46" s="95"/>
      <c r="Q46" s="95"/>
      <c r="R46" s="95"/>
    </row>
    <row r="47" spans="1:18" ht="12" customHeight="1" thickBot="1">
      <c r="A47" s="154"/>
      <c r="B47" s="163"/>
      <c r="C47" s="163"/>
      <c r="D47" s="163"/>
      <c r="E47" s="40"/>
      <c r="F47" s="41"/>
      <c r="G47" s="42" t="s">
        <v>57</v>
      </c>
      <c r="H47" s="61"/>
      <c r="I47" s="109"/>
      <c r="J47" s="109"/>
      <c r="K47" s="64"/>
      <c r="L47" s="109"/>
      <c r="M47" s="64"/>
      <c r="N47" s="106"/>
      <c r="O47" s="106"/>
      <c r="P47" s="98"/>
      <c r="Q47" s="98"/>
      <c r="R47" s="98"/>
    </row>
    <row r="48" spans="1:18" ht="12" customHeight="1" thickBot="1">
      <c r="A48" s="159">
        <v>28</v>
      </c>
      <c r="B48" s="160" t="str">
        <f>VLOOKUP(A48,'пр.взв.'!B17:C144,2,FALSE)</f>
        <v>Лебедев Дмитрий Александрович</v>
      </c>
      <c r="C48" s="160" t="str">
        <f>VLOOKUP(B48,'пр.взв.'!C17:D144,2,FALSE)</f>
        <v>08.09.82 мсмк</v>
      </c>
      <c r="D48" s="160" t="str">
        <f>VLOOKUP(C48,'пр.взв.'!D17:E144,2,FALSE)</f>
        <v>УФО Свердловская В.Пышма ВС</v>
      </c>
      <c r="E48" s="108"/>
      <c r="F48" s="40"/>
      <c r="G48" s="43" t="s">
        <v>264</v>
      </c>
      <c r="H48" s="55"/>
      <c r="I48" s="112"/>
      <c r="J48" s="112"/>
      <c r="K48" s="116"/>
      <c r="L48" s="112"/>
      <c r="M48" s="116"/>
      <c r="N48" s="117"/>
      <c r="O48" s="117"/>
      <c r="P48" s="95"/>
      <c r="Q48" s="95"/>
      <c r="R48" s="95"/>
    </row>
    <row r="49" spans="1:18" ht="12" customHeight="1">
      <c r="A49" s="153"/>
      <c r="B49" s="161"/>
      <c r="C49" s="161"/>
      <c r="D49" s="161"/>
      <c r="E49" s="42" t="s">
        <v>57</v>
      </c>
      <c r="F49" s="56"/>
      <c r="G49" s="40"/>
      <c r="H49" s="49"/>
      <c r="I49" s="109"/>
      <c r="J49" s="109"/>
      <c r="K49" s="64"/>
      <c r="L49" s="109"/>
      <c r="M49" s="64"/>
      <c r="N49" s="106"/>
      <c r="O49" s="106"/>
      <c r="P49" s="98"/>
      <c r="Q49" s="98"/>
      <c r="R49" s="98"/>
    </row>
    <row r="50" spans="1:18" ht="12" customHeight="1" thickBot="1">
      <c r="A50" s="153">
        <v>60</v>
      </c>
      <c r="B50" s="182" t="e">
        <f>VLOOKUP(A50,'пр.взв.'!B5:C132,2,FALSE)</f>
        <v>#N/A</v>
      </c>
      <c r="C50" s="182" t="e">
        <f>VLOOKUP(B50,'пр.взв.'!C5:D132,2,FALSE)</f>
        <v>#N/A</v>
      </c>
      <c r="D50" s="182" t="e">
        <f>VLOOKUP(A50,'пр.взв.'!B19:E146,4,FALSE)</f>
        <v>#N/A</v>
      </c>
      <c r="E50" s="43"/>
      <c r="F50" s="40"/>
      <c r="G50" s="40"/>
      <c r="H50" s="55"/>
      <c r="I50" s="112"/>
      <c r="J50" s="112"/>
      <c r="K50" s="116"/>
      <c r="L50" s="112"/>
      <c r="M50" s="116"/>
      <c r="N50" s="117"/>
      <c r="O50" s="117"/>
      <c r="P50" s="95"/>
      <c r="Q50" s="95"/>
      <c r="R50" s="95"/>
    </row>
    <row r="51" spans="1:18" ht="12" customHeight="1" thickBot="1">
      <c r="A51" s="154"/>
      <c r="B51" s="183"/>
      <c r="C51" s="183"/>
      <c r="D51" s="183"/>
      <c r="E51" s="40"/>
      <c r="F51" s="40"/>
      <c r="G51" s="40"/>
      <c r="H51" s="49"/>
      <c r="I51" s="109"/>
      <c r="J51" s="109"/>
      <c r="K51" s="42" t="s">
        <v>57</v>
      </c>
      <c r="L51" s="121"/>
      <c r="M51" s="64"/>
      <c r="N51" s="106"/>
      <c r="O51" s="106"/>
      <c r="P51" s="98"/>
      <c r="Q51" s="98"/>
      <c r="R51" s="98"/>
    </row>
    <row r="52" spans="1:18" ht="12" customHeight="1" thickBot="1">
      <c r="A52" s="159">
        <v>8</v>
      </c>
      <c r="B52" s="160" t="str">
        <f>VLOOKUP(A52,'пр.взв.'!B5:E76,2,FALSE)</f>
        <v>Чекинев Александр Иванович</v>
      </c>
      <c r="C52" s="160" t="str">
        <f>VLOOKUP(B52,'пр.взв.'!C5:F76,2,FALSE)</f>
        <v>12.06.89 кмс</v>
      </c>
      <c r="D52" s="160" t="str">
        <f>VLOOKUP(C52,'пр.взв.'!D5:G76,2,FALSE)</f>
        <v>ЦФО Тула ЛОК</v>
      </c>
      <c r="E52" s="108"/>
      <c r="F52" s="108"/>
      <c r="G52" s="44"/>
      <c r="H52" s="44"/>
      <c r="I52" s="45"/>
      <c r="J52" s="46"/>
      <c r="K52" s="43" t="s">
        <v>266</v>
      </c>
      <c r="L52" s="110"/>
      <c r="M52" s="110"/>
      <c r="N52" s="98"/>
      <c r="O52" s="98"/>
      <c r="P52" s="98"/>
      <c r="Q52" s="98"/>
      <c r="R52" s="98"/>
    </row>
    <row r="53" spans="1:18" ht="12" customHeight="1">
      <c r="A53" s="153"/>
      <c r="B53" s="161"/>
      <c r="C53" s="161"/>
      <c r="D53" s="161"/>
      <c r="E53" s="42" t="s">
        <v>69</v>
      </c>
      <c r="F53" s="40"/>
      <c r="G53" s="48"/>
      <c r="H53" s="49"/>
      <c r="I53" s="50"/>
      <c r="J53" s="51"/>
      <c r="K53" s="64"/>
      <c r="L53" s="110"/>
      <c r="M53" s="110"/>
      <c r="N53" s="98"/>
      <c r="O53" s="98"/>
      <c r="P53" s="98"/>
      <c r="Q53" s="98"/>
      <c r="R53" s="98"/>
    </row>
    <row r="54" spans="1:18" ht="12" customHeight="1" thickBot="1">
      <c r="A54" s="153">
        <v>40</v>
      </c>
      <c r="B54" s="164" t="str">
        <f>VLOOKUP(A54,'пр.взв.'!B23:C150,2,FALSE)</f>
        <v>Федяев Николай Александрович</v>
      </c>
      <c r="C54" s="164" t="str">
        <f>VLOOKUP(B54,'пр.взв.'!C23:D150,2,FALSE)</f>
        <v>20.05.86 мс</v>
      </c>
      <c r="D54" s="164" t="str">
        <f>VLOOKUP(C54,'пр.взв.'!D23:E150,2,FALSE)</f>
        <v>Москва МО</v>
      </c>
      <c r="E54" s="43" t="s">
        <v>265</v>
      </c>
      <c r="F54" s="54"/>
      <c r="G54" s="40"/>
      <c r="H54" s="55"/>
      <c r="I54" s="52"/>
      <c r="J54" s="50"/>
      <c r="K54" s="116"/>
      <c r="L54" s="108"/>
      <c r="M54" s="108"/>
      <c r="N54" s="95"/>
      <c r="O54" s="95"/>
      <c r="P54" s="95"/>
      <c r="Q54" s="95"/>
      <c r="R54" s="95"/>
    </row>
    <row r="55" spans="1:18" ht="12" customHeight="1" thickBot="1">
      <c r="A55" s="154"/>
      <c r="B55" s="161"/>
      <c r="C55" s="161"/>
      <c r="D55" s="161"/>
      <c r="E55" s="40"/>
      <c r="F55" s="41"/>
      <c r="G55" s="42" t="s">
        <v>53</v>
      </c>
      <c r="H55" s="51"/>
      <c r="I55" s="50"/>
      <c r="J55" s="52"/>
      <c r="K55" s="64"/>
      <c r="L55" s="110"/>
      <c r="M55" s="110"/>
      <c r="N55" s="98"/>
      <c r="O55" s="98"/>
      <c r="P55" s="98"/>
      <c r="Q55" s="98"/>
      <c r="R55" s="98"/>
    </row>
    <row r="56" spans="1:18" ht="12" customHeight="1" thickBot="1">
      <c r="A56" s="159">
        <v>24</v>
      </c>
      <c r="B56" s="160" t="str">
        <f>VLOOKUP(A56,'пр.взв.'!B25:C152,2,FALSE)</f>
        <v>Перепелюк Андрей Александрович</v>
      </c>
      <c r="C56" s="160" t="str">
        <f>VLOOKUP(B56,'пр.взв.'!C25:D152,2,FALSE)</f>
        <v>06.08.85 мс</v>
      </c>
      <c r="D56" s="160" t="str">
        <f>VLOOKUP(C56,'пр.взв.'!D25:E152,2,FALSE)</f>
        <v>Москва Д</v>
      </c>
      <c r="E56" s="108"/>
      <c r="F56" s="40"/>
      <c r="G56" s="43" t="s">
        <v>264</v>
      </c>
      <c r="H56" s="57"/>
      <c r="I56" s="51"/>
      <c r="J56" s="52"/>
      <c r="K56" s="64"/>
      <c r="L56" s="110"/>
      <c r="M56" s="110"/>
      <c r="N56" s="98"/>
      <c r="O56" s="98"/>
      <c r="P56" s="98"/>
      <c r="Q56" s="98"/>
      <c r="R56" s="98"/>
    </row>
    <row r="57" spans="1:18" ht="12" customHeight="1">
      <c r="A57" s="153"/>
      <c r="B57" s="161"/>
      <c r="C57" s="161"/>
      <c r="D57" s="161"/>
      <c r="E57" s="42" t="s">
        <v>53</v>
      </c>
      <c r="F57" s="56"/>
      <c r="G57" s="40"/>
      <c r="H57" s="58"/>
      <c r="I57" s="52"/>
      <c r="J57" s="51"/>
      <c r="K57" s="64"/>
      <c r="L57" s="110"/>
      <c r="M57" s="110"/>
      <c r="N57" s="98"/>
      <c r="O57" s="98"/>
      <c r="P57" s="98"/>
      <c r="Q57" s="98"/>
      <c r="R57" s="98"/>
    </row>
    <row r="58" spans="1:18" ht="12" customHeight="1" thickBot="1">
      <c r="A58" s="153">
        <v>56</v>
      </c>
      <c r="B58" s="162" t="e">
        <f>VLOOKUP(A58,'пр.взв.'!B27:C154,2,FALSE)</f>
        <v>#N/A</v>
      </c>
      <c r="C58" s="162" t="e">
        <f>VLOOKUP(B58,'пр.взв.'!C27:D154,2,FALSE)</f>
        <v>#N/A</v>
      </c>
      <c r="D58" s="162" t="e">
        <f>VLOOKUP(C58,'пр.взв.'!D27:E154,2,FALSE)</f>
        <v>#N/A</v>
      </c>
      <c r="E58" s="43"/>
      <c r="F58" s="40"/>
      <c r="G58" s="40"/>
      <c r="H58" s="59"/>
      <c r="I58" s="52"/>
      <c r="J58" s="50"/>
      <c r="K58" s="116"/>
      <c r="L58" s="108"/>
      <c r="M58" s="108"/>
      <c r="N58" s="95"/>
      <c r="O58" s="95"/>
      <c r="P58" s="95"/>
      <c r="Q58" s="95"/>
      <c r="R58" s="95"/>
    </row>
    <row r="59" spans="1:18" ht="12" customHeight="1" thickBot="1">
      <c r="A59" s="154"/>
      <c r="B59" s="163"/>
      <c r="C59" s="163"/>
      <c r="D59" s="163"/>
      <c r="E59" s="40"/>
      <c r="F59" s="40"/>
      <c r="G59" s="41"/>
      <c r="H59" s="52"/>
      <c r="I59" s="42" t="s">
        <v>45</v>
      </c>
      <c r="J59" s="62"/>
      <c r="K59" s="64"/>
      <c r="L59" s="110"/>
      <c r="M59" s="110"/>
      <c r="N59" s="98"/>
      <c r="O59" s="98"/>
      <c r="P59" s="98"/>
      <c r="Q59" s="98"/>
      <c r="R59" s="98"/>
    </row>
    <row r="60" spans="1:18" ht="12" customHeight="1" thickBot="1">
      <c r="A60" s="159">
        <v>16</v>
      </c>
      <c r="B60" s="160" t="str">
        <f>VLOOKUP(A60,'пр.взв.'!B29:C156,2,FALSE)</f>
        <v>Ходнев Андрей Викторович</v>
      </c>
      <c r="C60" s="160" t="str">
        <f>VLOOKUP(B60,'пр.взв.'!C29:D156,2,FALSE)</f>
        <v>03.12.79 мс</v>
      </c>
      <c r="D60" s="160" t="str">
        <f>VLOOKUP(C60,'пр.взв.'!D29:E156,2,FALSE)</f>
        <v>ПФО Нижегородская Выкса ПР</v>
      </c>
      <c r="E60" s="108"/>
      <c r="F60" s="108"/>
      <c r="G60" s="40"/>
      <c r="H60" s="50"/>
      <c r="I60" s="43" t="s">
        <v>266</v>
      </c>
      <c r="J60" s="52"/>
      <c r="K60" s="110"/>
      <c r="L60" s="110"/>
      <c r="M60" s="110"/>
      <c r="N60" s="98"/>
      <c r="O60" s="98"/>
      <c r="P60" s="98"/>
      <c r="Q60" s="98"/>
      <c r="R60" s="98"/>
    </row>
    <row r="61" spans="1:18" ht="12" customHeight="1">
      <c r="A61" s="153"/>
      <c r="B61" s="161"/>
      <c r="C61" s="161"/>
      <c r="D61" s="161"/>
      <c r="E61" s="42" t="s">
        <v>45</v>
      </c>
      <c r="F61" s="40"/>
      <c r="G61" s="40"/>
      <c r="H61" s="60"/>
      <c r="I61" s="109"/>
      <c r="J61" s="110"/>
      <c r="K61" s="110"/>
      <c r="L61" s="110"/>
      <c r="M61" s="110"/>
      <c r="N61" s="98"/>
      <c r="O61" s="98"/>
      <c r="P61" s="98"/>
      <c r="Q61" s="98"/>
      <c r="R61" s="98"/>
    </row>
    <row r="62" spans="1:18" ht="12" customHeight="1" thickBot="1">
      <c r="A62" s="153">
        <v>48</v>
      </c>
      <c r="B62" s="162" t="e">
        <f>VLOOKUP(A62,'пр.взв.'!B31:C158,2,FALSE)</f>
        <v>#N/A</v>
      </c>
      <c r="C62" s="162" t="e">
        <f>VLOOKUP(B62,'пр.взв.'!C31:D158,2,FALSE)</f>
        <v>#N/A</v>
      </c>
      <c r="D62" s="162" t="e">
        <f>VLOOKUP(C62,'пр.взв.'!D31:E158,2,FALSE)</f>
        <v>#N/A</v>
      </c>
      <c r="E62" s="43"/>
      <c r="F62" s="54"/>
      <c r="G62" s="40"/>
      <c r="H62" s="59"/>
      <c r="I62" s="112"/>
      <c r="J62" s="108"/>
      <c r="K62" s="95"/>
      <c r="L62" s="95"/>
      <c r="M62" s="95"/>
      <c r="N62" s="95"/>
      <c r="O62" s="95"/>
      <c r="P62" s="95"/>
      <c r="Q62" s="95"/>
      <c r="R62" s="95"/>
    </row>
    <row r="63" spans="1:18" ht="12" customHeight="1" thickBot="1">
      <c r="A63" s="154"/>
      <c r="B63" s="163"/>
      <c r="C63" s="163"/>
      <c r="D63" s="163"/>
      <c r="E63" s="40"/>
      <c r="F63" s="41"/>
      <c r="G63" s="42" t="s">
        <v>45</v>
      </c>
      <c r="H63" s="61"/>
      <c r="I63" s="109"/>
      <c r="J63" s="110"/>
      <c r="K63" s="110"/>
      <c r="L63" s="110"/>
      <c r="M63" s="110"/>
      <c r="N63" s="98"/>
      <c r="O63" s="98"/>
      <c r="P63" s="98"/>
      <c r="Q63" s="98"/>
      <c r="R63" s="98"/>
    </row>
    <row r="64" spans="1:18" ht="12" customHeight="1" thickBot="1">
      <c r="A64" s="159">
        <v>32</v>
      </c>
      <c r="B64" s="160" t="str">
        <f>VLOOKUP(A64,'пр.взв.'!B5:E76,2,FALSE)</f>
        <v>Киселев Михаил Владимирович</v>
      </c>
      <c r="C64" s="160" t="str">
        <f>VLOOKUP(B64,'пр.взв.'!C5:F76,2,FALSE)</f>
        <v>06.08.88 мс</v>
      </c>
      <c r="D64" s="160" t="str">
        <f>VLOOKUP(C64,'пр.взв.'!D5:G76,2,FALSE)</f>
        <v>ПФО Пензенская ВС</v>
      </c>
      <c r="E64" s="108"/>
      <c r="F64" s="40"/>
      <c r="G64" s="43" t="s">
        <v>266</v>
      </c>
      <c r="H64" s="55"/>
      <c r="I64" s="112"/>
      <c r="J64" s="108"/>
      <c r="K64" s="108"/>
      <c r="L64" s="108"/>
      <c r="M64" s="108"/>
      <c r="N64" s="95"/>
      <c r="O64" s="95"/>
      <c r="P64" s="95"/>
      <c r="Q64" s="95"/>
      <c r="R64" s="95"/>
    </row>
    <row r="65" spans="1:18" ht="12" customHeight="1">
      <c r="A65" s="153"/>
      <c r="B65" s="161"/>
      <c r="C65" s="161"/>
      <c r="D65" s="161"/>
      <c r="E65" s="42" t="s">
        <v>61</v>
      </c>
      <c r="F65" s="56"/>
      <c r="G65" s="40"/>
      <c r="H65" s="49"/>
      <c r="I65" s="109"/>
      <c r="J65" s="110"/>
      <c r="K65" s="110"/>
      <c r="L65" s="110"/>
      <c r="M65" s="110"/>
      <c r="N65" s="98"/>
      <c r="O65" s="98"/>
      <c r="P65" s="98"/>
      <c r="Q65" s="98"/>
      <c r="R65" s="98"/>
    </row>
    <row r="66" spans="1:18" ht="12" customHeight="1" thickBot="1">
      <c r="A66" s="153">
        <v>64</v>
      </c>
      <c r="B66" s="155" t="e">
        <f>VLOOKUP(A66,'пр.взв.'!B5:C132,2,FALSE)</f>
        <v>#N/A</v>
      </c>
      <c r="C66" s="155" t="e">
        <f>VLOOKUP('пр.хода А'!A66,'пр.взв.'!B19:E146,3,FALSE)</f>
        <v>#N/A</v>
      </c>
      <c r="D66" s="155" t="e">
        <f>VLOOKUP(A66,'пр.взв.'!B35:E162,4,FALSE)</f>
        <v>#N/A</v>
      </c>
      <c r="E66" s="43"/>
      <c r="F66" s="40"/>
      <c r="G66" s="40"/>
      <c r="H66" s="28" t="str">
        <f>HYPERLINK('[1]реквизиты'!$A$20)</f>
        <v>Гл. судья, судья МК</v>
      </c>
      <c r="I66" s="33"/>
      <c r="J66" s="33"/>
      <c r="K66" s="33"/>
      <c r="L66" s="106"/>
      <c r="M66" s="105"/>
      <c r="N66" s="105"/>
      <c r="O66" s="105"/>
      <c r="P66" s="98"/>
      <c r="Q66" s="29" t="str">
        <f>HYPERLINK('[1]реквизиты'!$G$20)</f>
        <v>В.Т. Перчик</v>
      </c>
      <c r="R66" s="98"/>
    </row>
    <row r="67" spans="1:18" ht="12" customHeight="1" thickBot="1">
      <c r="A67" s="154"/>
      <c r="B67" s="156"/>
      <c r="C67" s="156"/>
      <c r="D67" s="156"/>
      <c r="E67" s="40"/>
      <c r="F67" s="40"/>
      <c r="G67" s="40"/>
      <c r="H67" s="49"/>
      <c r="I67" s="109"/>
      <c r="J67" s="110"/>
      <c r="K67" s="110"/>
      <c r="L67" s="109"/>
      <c r="M67" s="110"/>
      <c r="N67" s="98"/>
      <c r="O67" s="98"/>
      <c r="P67" s="31" t="str">
        <f>HYPERLINK('[1]реквизиты'!$G$21)</f>
        <v>/г.Краснокамск/</v>
      </c>
      <c r="Q67" s="95"/>
      <c r="R67" s="95"/>
    </row>
    <row r="68" spans="1:18" ht="6.75" customHeight="1">
      <c r="A68" s="95"/>
      <c r="B68" s="127"/>
      <c r="C68" s="127"/>
      <c r="D68" s="127"/>
      <c r="E68" s="95"/>
      <c r="F68" s="95"/>
      <c r="G68" s="95"/>
      <c r="H68" s="95"/>
      <c r="I68" s="95"/>
      <c r="J68" s="95"/>
      <c r="K68" s="95"/>
      <c r="L68" s="95"/>
      <c r="M68" s="117"/>
      <c r="N68" s="117"/>
      <c r="O68" s="117"/>
      <c r="P68" s="95"/>
      <c r="Q68" s="95"/>
      <c r="R68" s="95"/>
    </row>
    <row r="69" spans="1:18" ht="12" customHeight="1">
      <c r="A69" s="95"/>
      <c r="B69" s="95"/>
      <c r="C69" s="95"/>
      <c r="D69" s="95"/>
      <c r="E69" s="95"/>
      <c r="F69" s="95"/>
      <c r="G69" s="95"/>
      <c r="H69" s="30" t="str">
        <f>HYPERLINK('[1]реквизиты'!$A$22)</f>
        <v>Гл. секретарь, судья МК</v>
      </c>
      <c r="I69" s="33"/>
      <c r="J69" s="33"/>
      <c r="K69" s="33"/>
      <c r="L69" s="98"/>
      <c r="M69" s="105"/>
      <c r="N69" s="105"/>
      <c r="O69" s="105"/>
      <c r="P69" s="98"/>
      <c r="Q69" s="29" t="str">
        <f>HYPERLINK('[1]реквизиты'!$G$22)</f>
        <v>Р.М. Закиров</v>
      </c>
      <c r="R69" s="98"/>
    </row>
    <row r="70" spans="1:18" ht="12" customHeight="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106"/>
      <c r="L70" s="98"/>
      <c r="M70" s="98"/>
      <c r="N70" s="98"/>
      <c r="O70" s="98"/>
      <c r="P70" s="32" t="str">
        <f>HYPERLINK('[1]реквизиты'!$G$23)</f>
        <v>/г.Пермь/</v>
      </c>
      <c r="Q70" s="95"/>
      <c r="R70" s="95"/>
    </row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</sheetData>
  <mergeCells count="133">
    <mergeCell ref="N27:R28"/>
    <mergeCell ref="Q5:R6"/>
    <mergeCell ref="E2:N2"/>
    <mergeCell ref="D1:N1"/>
    <mergeCell ref="P2:R3"/>
    <mergeCell ref="A5:A6"/>
    <mergeCell ref="B5:B6"/>
    <mergeCell ref="C5:C6"/>
    <mergeCell ref="D5:D6"/>
    <mergeCell ref="A3:A4"/>
    <mergeCell ref="B3:B4"/>
    <mergeCell ref="C3:C4"/>
    <mergeCell ref="D3:D4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79"/>
  <sheetViews>
    <sheetView workbookViewId="0" topLeftCell="A23">
      <selection activeCell="Q36" sqref="Q36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2:18" ht="25.5" customHeight="1" thickBot="1">
      <c r="B1" s="91"/>
      <c r="C1" s="91"/>
      <c r="D1" s="186" t="str">
        <f>HYPERLINK('[1]реквизиты'!$A$2)</f>
        <v>ПРОТОКОЛ ХОДА СОРЕВНОВАНИЙ                                                                                                                                          Чемпионат России по САМБО среди мужчин</v>
      </c>
      <c r="E1" s="187"/>
      <c r="F1" s="187"/>
      <c r="G1" s="187"/>
      <c r="H1" s="187"/>
      <c r="I1" s="187"/>
      <c r="J1" s="187"/>
      <c r="K1" s="187"/>
      <c r="L1" s="187"/>
      <c r="M1" s="187"/>
      <c r="N1" s="188"/>
      <c r="O1" s="91"/>
      <c r="P1" s="91"/>
      <c r="Q1" s="91"/>
      <c r="R1" s="91"/>
    </row>
    <row r="2" spans="1:20" ht="14.25" customHeight="1" thickBot="1">
      <c r="A2" s="122"/>
      <c r="B2" s="122"/>
      <c r="C2" s="107"/>
      <c r="D2" s="39"/>
      <c r="E2" s="195" t="s">
        <v>23</v>
      </c>
      <c r="F2" s="195"/>
      <c r="G2" s="195"/>
      <c r="H2" s="195"/>
      <c r="I2" s="195"/>
      <c r="J2" s="195"/>
      <c r="K2" s="195"/>
      <c r="L2" s="195"/>
      <c r="M2" s="195"/>
      <c r="N2" s="195"/>
      <c r="O2" s="95"/>
      <c r="P2" s="189" t="s">
        <v>259</v>
      </c>
      <c r="Q2" s="190"/>
      <c r="R2" s="191"/>
      <c r="S2" s="85"/>
      <c r="T2" s="85"/>
    </row>
    <row r="3" spans="1:18" ht="12" customHeight="1" thickBot="1">
      <c r="A3" s="159">
        <v>1</v>
      </c>
      <c r="B3" s="160" t="str">
        <f>VLOOKUP(A3,'пр.взв.'!B5:C132,2,FALSE)</f>
        <v>Хлопецкий Владимир Анатольевич</v>
      </c>
      <c r="C3" s="160" t="str">
        <f>VLOOKUP(B3,'пр.взв.'!C5:D132,2,FALSE)</f>
        <v>27.11.87 мс</v>
      </c>
      <c r="D3" s="160" t="str">
        <f>VLOOKUP(A3,'пр.взв.'!B5:E132,4,FALSE)</f>
        <v>СЗФО Калининград Д</v>
      </c>
      <c r="E3" s="108"/>
      <c r="F3" s="108"/>
      <c r="G3" s="44"/>
      <c r="H3" s="88" t="s">
        <v>10</v>
      </c>
      <c r="I3" s="78"/>
      <c r="J3" s="109"/>
      <c r="K3" s="110"/>
      <c r="L3" s="110"/>
      <c r="M3" s="110"/>
      <c r="N3" s="98"/>
      <c r="O3" s="92"/>
      <c r="P3" s="192"/>
      <c r="Q3" s="193"/>
      <c r="R3" s="194"/>
    </row>
    <row r="4" spans="1:18" ht="12" customHeight="1">
      <c r="A4" s="153"/>
      <c r="B4" s="161"/>
      <c r="C4" s="161"/>
      <c r="D4" s="161"/>
      <c r="E4" s="42" t="s">
        <v>30</v>
      </c>
      <c r="F4" s="40"/>
      <c r="G4" s="48"/>
      <c r="H4" s="49"/>
      <c r="I4" s="50"/>
      <c r="J4" s="84"/>
      <c r="K4" s="110"/>
      <c r="L4" s="110"/>
      <c r="M4" s="110"/>
      <c r="N4" s="98"/>
      <c r="O4" s="98"/>
      <c r="P4" s="98"/>
      <c r="Q4" s="98"/>
      <c r="R4" s="98"/>
    </row>
    <row r="5" spans="1:19" ht="12" customHeight="1" thickBot="1">
      <c r="A5" s="153">
        <v>33</v>
      </c>
      <c r="B5" s="164" t="str">
        <f>VLOOKUP(A5,'пр.взв.'!B7:C134,2,FALSE)</f>
        <v>Копейкин Павел Сергеевич</v>
      </c>
      <c r="C5" s="164" t="str">
        <f>VLOOKUP(B5,'пр.взв.'!C7:D134,2,FALSE)</f>
        <v>18.03.86 кмс</v>
      </c>
      <c r="D5" s="164" t="str">
        <f>VLOOKUP(A5,'пр.взв.'!B7:E134,4,FALSE)</f>
        <v>ЦФО Тула Д</v>
      </c>
      <c r="E5" s="43" t="s">
        <v>266</v>
      </c>
      <c r="F5" s="54"/>
      <c r="G5" s="40"/>
      <c r="H5" s="55"/>
      <c r="I5" s="52"/>
      <c r="J5" s="109"/>
      <c r="K5" s="110"/>
      <c r="L5" s="51"/>
      <c r="M5" s="51"/>
      <c r="N5" s="212"/>
      <c r="O5" s="212"/>
      <c r="P5" s="212"/>
      <c r="Q5" s="213" t="s">
        <v>28</v>
      </c>
      <c r="R5" s="213"/>
      <c r="S5" s="25"/>
    </row>
    <row r="6" spans="1:19" ht="12" customHeight="1" thickBot="1">
      <c r="A6" s="154"/>
      <c r="B6" s="161"/>
      <c r="C6" s="161"/>
      <c r="D6" s="161"/>
      <c r="E6" s="40"/>
      <c r="F6" s="41"/>
      <c r="G6" s="42" t="s">
        <v>30</v>
      </c>
      <c r="H6" s="51"/>
      <c r="I6" s="50"/>
      <c r="J6" s="112"/>
      <c r="K6" s="108"/>
      <c r="L6" s="224"/>
      <c r="M6" s="51"/>
      <c r="N6" s="212"/>
      <c r="O6" s="212"/>
      <c r="P6" s="212"/>
      <c r="Q6" s="213"/>
      <c r="R6" s="213"/>
      <c r="S6" s="25"/>
    </row>
    <row r="7" spans="1:19" ht="12" customHeight="1" thickBot="1">
      <c r="A7" s="159">
        <v>17</v>
      </c>
      <c r="B7" s="160" t="str">
        <f>VLOOKUP(A7,'пр.взв.'!B9:C136,2,FALSE)</f>
        <v>Войтюк Владимир  Сергеевич</v>
      </c>
      <c r="C7" s="160" t="str">
        <f>VLOOKUP(B7,'пр.взв.'!C9:D136,2,FALSE)</f>
        <v>30.08.83 мс</v>
      </c>
      <c r="D7" s="160" t="str">
        <f>VLOOKUP(A7,'пр.взв.'!B9:E136,4,FALSE)</f>
        <v>ПФО Пермск Нытва Д</v>
      </c>
      <c r="E7" s="108"/>
      <c r="F7" s="40"/>
      <c r="G7" s="43" t="s">
        <v>266</v>
      </c>
      <c r="H7" s="79"/>
      <c r="I7" s="80"/>
      <c r="J7" s="109"/>
      <c r="K7" s="110"/>
      <c r="L7" s="51"/>
      <c r="M7" s="50"/>
      <c r="N7" s="45" t="s">
        <v>66</v>
      </c>
      <c r="O7" s="215"/>
      <c r="P7" s="45"/>
      <c r="Q7" s="46"/>
      <c r="R7" s="47"/>
      <c r="S7" s="25"/>
    </row>
    <row r="8" spans="1:19" ht="12" customHeight="1">
      <c r="A8" s="153"/>
      <c r="B8" s="161"/>
      <c r="C8" s="161"/>
      <c r="D8" s="161"/>
      <c r="E8" s="42" t="s">
        <v>46</v>
      </c>
      <c r="F8" s="56"/>
      <c r="G8" s="40"/>
      <c r="H8" s="49"/>
      <c r="I8" s="81"/>
      <c r="J8" s="52"/>
      <c r="K8" s="110"/>
      <c r="L8" s="49"/>
      <c r="M8" s="52"/>
      <c r="N8" s="214"/>
      <c r="O8" s="46"/>
      <c r="P8" s="212"/>
      <c r="Q8" s="212"/>
      <c r="R8" s="53"/>
      <c r="S8" s="25"/>
    </row>
    <row r="9" spans="1:19" ht="12" customHeight="1" thickBot="1">
      <c r="A9" s="153">
        <v>49</v>
      </c>
      <c r="B9" s="162" t="e">
        <f>VLOOKUP(A9,'пр.взв.'!B11:C138,2,FALSE)</f>
        <v>#N/A</v>
      </c>
      <c r="C9" s="162" t="e">
        <f>VLOOKUP(B9,'пр.взв.'!C11:D138,2,FALSE)</f>
        <v>#N/A</v>
      </c>
      <c r="D9" s="162" t="e">
        <f>VLOOKUP(A9,'пр.взв.'!B11:E138,4,FALSE)</f>
        <v>#N/A</v>
      </c>
      <c r="E9" s="43"/>
      <c r="F9" s="40"/>
      <c r="G9" s="40"/>
      <c r="H9" s="55"/>
      <c r="I9" s="81"/>
      <c r="J9" s="52"/>
      <c r="K9" s="110"/>
      <c r="L9" s="49"/>
      <c r="M9" s="50"/>
      <c r="N9" s="60"/>
      <c r="O9" s="45" t="s">
        <v>58</v>
      </c>
      <c r="P9" s="212"/>
      <c r="Q9" s="212"/>
      <c r="R9" s="53"/>
      <c r="S9" s="25"/>
    </row>
    <row r="10" spans="1:19" ht="12" customHeight="1" thickBot="1">
      <c r="A10" s="154"/>
      <c r="B10" s="163"/>
      <c r="C10" s="163"/>
      <c r="D10" s="163"/>
      <c r="E10" s="40"/>
      <c r="F10" s="40"/>
      <c r="G10" s="41"/>
      <c r="H10" s="52"/>
      <c r="I10" s="113"/>
      <c r="J10" s="109"/>
      <c r="K10" s="110"/>
      <c r="L10" s="212"/>
      <c r="M10" s="212"/>
      <c r="N10" s="61" t="s">
        <v>58</v>
      </c>
      <c r="O10" s="217" t="s">
        <v>268</v>
      </c>
      <c r="P10" s="212"/>
      <c r="Q10" s="212"/>
      <c r="R10" s="110"/>
      <c r="S10" s="25"/>
    </row>
    <row r="11" spans="1:19" ht="12" customHeight="1" thickBot="1">
      <c r="A11" s="159">
        <v>9</v>
      </c>
      <c r="B11" s="160" t="str">
        <f>VLOOKUP(A11,'пр.взв.'!B13:C140,2,FALSE)</f>
        <v>Шабуров Александр Владимирович</v>
      </c>
      <c r="C11" s="160" t="str">
        <f>VLOOKUP(B11,'пр.взв.'!C13:D140,2,FALSE)</f>
        <v>20.05.86 мс</v>
      </c>
      <c r="D11" s="160" t="str">
        <f>VLOOKUP(A11,'пр.взв.'!B13:E140,4,FALSE)</f>
        <v>УФО Курган ВС</v>
      </c>
      <c r="E11" s="108"/>
      <c r="F11" s="108"/>
      <c r="G11" s="40"/>
      <c r="H11" s="50"/>
      <c r="I11" s="42" t="s">
        <v>38</v>
      </c>
      <c r="J11" s="114"/>
      <c r="K11" s="109"/>
      <c r="L11" s="49"/>
      <c r="M11" s="49"/>
      <c r="N11" s="212"/>
      <c r="O11" s="58"/>
      <c r="P11" s="45">
        <v>9</v>
      </c>
      <c r="Q11" s="212"/>
      <c r="R11" s="109"/>
      <c r="S11" s="25"/>
    </row>
    <row r="12" spans="1:19" ht="12" customHeight="1" thickBot="1">
      <c r="A12" s="153"/>
      <c r="B12" s="161"/>
      <c r="C12" s="161"/>
      <c r="D12" s="161"/>
      <c r="E12" s="42" t="s">
        <v>38</v>
      </c>
      <c r="F12" s="40"/>
      <c r="G12" s="40"/>
      <c r="H12" s="60"/>
      <c r="I12" s="43" t="s">
        <v>265</v>
      </c>
      <c r="J12" s="109"/>
      <c r="K12" s="109"/>
      <c r="L12" s="51"/>
      <c r="M12" s="49"/>
      <c r="N12" s="52"/>
      <c r="O12" s="218" t="s">
        <v>38</v>
      </c>
      <c r="P12" s="219" t="s">
        <v>266</v>
      </c>
      <c r="Q12" s="220"/>
      <c r="R12" s="53"/>
      <c r="S12" s="25"/>
    </row>
    <row r="13" spans="1:19" ht="12" customHeight="1" thickBot="1">
      <c r="A13" s="153">
        <v>41</v>
      </c>
      <c r="B13" s="164" t="str">
        <f>VLOOKUP(A13,'пр.взв.'!B15:C142,2,FALSE)</f>
        <v>Золотухин Александр владимирович</v>
      </c>
      <c r="C13" s="164" t="str">
        <f>VLOOKUP(B13,'пр.взв.'!C15:D142,2,FALSE)</f>
        <v>30.10.84 мс</v>
      </c>
      <c r="D13" s="164" t="str">
        <f>VLOOKUP(A13,'пр.взв.'!B15:E142,4,FALSE)</f>
        <v>Москва МО</v>
      </c>
      <c r="E13" s="43" t="s">
        <v>265</v>
      </c>
      <c r="F13" s="54"/>
      <c r="G13" s="40"/>
      <c r="H13" s="59"/>
      <c r="I13" s="112"/>
      <c r="J13" s="112"/>
      <c r="K13" s="112"/>
      <c r="L13" s="224"/>
      <c r="M13" s="51"/>
      <c r="N13" s="212"/>
      <c r="O13" s="212"/>
      <c r="P13" s="49"/>
      <c r="Q13" s="220"/>
      <c r="R13" s="53"/>
      <c r="S13" s="221"/>
    </row>
    <row r="14" spans="1:19" ht="12" customHeight="1" thickBot="1">
      <c r="A14" s="154"/>
      <c r="B14" s="161"/>
      <c r="C14" s="161"/>
      <c r="D14" s="161"/>
      <c r="E14" s="40"/>
      <c r="F14" s="41"/>
      <c r="G14" s="42" t="s">
        <v>38</v>
      </c>
      <c r="H14" s="61"/>
      <c r="I14" s="109"/>
      <c r="J14" s="109"/>
      <c r="K14" s="109"/>
      <c r="L14" s="51"/>
      <c r="M14" s="50"/>
      <c r="N14" s="45" t="s">
        <v>40</v>
      </c>
      <c r="O14" s="46"/>
      <c r="P14" s="53"/>
      <c r="Q14" s="81">
        <v>9</v>
      </c>
      <c r="R14" s="53"/>
      <c r="S14" s="221"/>
    </row>
    <row r="15" spans="1:21" ht="12" customHeight="1" thickBot="1">
      <c r="A15" s="159">
        <v>25</v>
      </c>
      <c r="B15" s="160" t="str">
        <f>VLOOKUP(A15,'пр.взв.'!B17:C144,2,FALSE)</f>
        <v>Потапов Владимир Вячеславович</v>
      </c>
      <c r="C15" s="160" t="str">
        <f>VLOOKUP(B15,'пр.взв.'!C17:D144,2,FALSE)</f>
        <v>26.06.84 мс</v>
      </c>
      <c r="D15" s="160" t="str">
        <f>VLOOKUP(A15,'пр.взв.'!B17:E144,4,FALSE)</f>
        <v>СФО Кемеровская Новокузнецк Д</v>
      </c>
      <c r="E15" s="108"/>
      <c r="F15" s="40"/>
      <c r="G15" s="43" t="s">
        <v>265</v>
      </c>
      <c r="H15" s="55"/>
      <c r="I15" s="112"/>
      <c r="J15" s="112"/>
      <c r="K15" s="112"/>
      <c r="L15" s="224"/>
      <c r="M15" s="52"/>
      <c r="N15" s="57"/>
      <c r="O15" s="46"/>
      <c r="P15" s="49"/>
      <c r="Q15" s="222" t="s">
        <v>266</v>
      </c>
      <c r="R15" s="110"/>
      <c r="S15" s="221"/>
      <c r="T15" s="13"/>
      <c r="U15" s="13"/>
    </row>
    <row r="16" spans="1:21" ht="12" customHeight="1">
      <c r="A16" s="153"/>
      <c r="B16" s="161"/>
      <c r="C16" s="161"/>
      <c r="D16" s="161"/>
      <c r="E16" s="42" t="s">
        <v>54</v>
      </c>
      <c r="F16" s="56"/>
      <c r="G16" s="40"/>
      <c r="H16" s="49"/>
      <c r="I16" s="109"/>
      <c r="J16" s="109"/>
      <c r="K16" s="109"/>
      <c r="L16" s="49"/>
      <c r="M16" s="50"/>
      <c r="N16" s="60"/>
      <c r="O16" s="45" t="s">
        <v>40</v>
      </c>
      <c r="P16" s="49"/>
      <c r="Q16" s="223"/>
      <c r="R16" s="110"/>
      <c r="S16" s="221"/>
      <c r="T16" s="13"/>
      <c r="U16" s="13"/>
    </row>
    <row r="17" spans="1:21" ht="12" customHeight="1" thickBot="1">
      <c r="A17" s="153">
        <v>57</v>
      </c>
      <c r="B17" s="162" t="e">
        <f>VLOOKUP(A17,'пр.взв.'!B19:C146,2,FALSE)</f>
        <v>#N/A</v>
      </c>
      <c r="C17" s="162" t="e">
        <f>VLOOKUP(B17,'пр.взв.'!C19:D146,2,FALSE)</f>
        <v>#N/A</v>
      </c>
      <c r="D17" s="162" t="e">
        <f>VLOOKUP(A17,'пр.взв.'!B19:E146,4,FALSE)</f>
        <v>#N/A</v>
      </c>
      <c r="E17" s="43"/>
      <c r="F17" s="40"/>
      <c r="G17" s="40"/>
      <c r="H17" s="55"/>
      <c r="I17" s="112"/>
      <c r="J17" s="112"/>
      <c r="K17" s="116"/>
      <c r="L17" s="224"/>
      <c r="M17" s="215"/>
      <c r="N17" s="61" t="s">
        <v>64</v>
      </c>
      <c r="O17" s="217" t="s">
        <v>264</v>
      </c>
      <c r="P17" s="49"/>
      <c r="Q17" s="223"/>
      <c r="R17" s="110"/>
      <c r="S17" s="221"/>
      <c r="T17" s="13"/>
      <c r="U17" s="13"/>
    </row>
    <row r="18" spans="1:21" ht="12" customHeight="1" thickBot="1">
      <c r="A18" s="154"/>
      <c r="B18" s="163"/>
      <c r="C18" s="163"/>
      <c r="D18" s="163"/>
      <c r="E18" s="40"/>
      <c r="F18" s="40"/>
      <c r="G18" s="40"/>
      <c r="H18" s="49"/>
      <c r="I18" s="109"/>
      <c r="J18" s="109"/>
      <c r="K18" s="42" t="s">
        <v>50</v>
      </c>
      <c r="L18" s="225"/>
      <c r="M18" s="212"/>
      <c r="N18" s="212"/>
      <c r="O18" s="58"/>
      <c r="P18" s="228" t="s">
        <v>40</v>
      </c>
      <c r="Q18" s="223"/>
      <c r="R18" s="123">
        <v>38</v>
      </c>
      <c r="S18" s="221"/>
      <c r="T18" s="13"/>
      <c r="U18" s="13"/>
    </row>
    <row r="19" spans="1:21" ht="12" customHeight="1" thickBot="1">
      <c r="A19" s="159">
        <v>5</v>
      </c>
      <c r="B19" s="160" t="str">
        <f>VLOOKUP(A19,'пр.взв.'!B5:C132,2,FALSE)</f>
        <v>Рахман Иван Владимирович</v>
      </c>
      <c r="C19" s="160" t="str">
        <f>VLOOKUP(B19,'пр.взв.'!C5:D132,2,FALSE)</f>
        <v>23.08.85 кмс</v>
      </c>
      <c r="D19" s="160" t="str">
        <f>VLOOKUP(C19,'пр.взв.'!D5:E132,2,FALSE)</f>
        <v>ЦФО Липецк ЛОК</v>
      </c>
      <c r="E19" s="108"/>
      <c r="F19" s="108"/>
      <c r="G19" s="44"/>
      <c r="H19" s="44"/>
      <c r="I19" s="45"/>
      <c r="J19" s="46"/>
      <c r="K19" s="43" t="s">
        <v>265</v>
      </c>
      <c r="L19" s="60"/>
      <c r="M19" s="51"/>
      <c r="N19" s="52"/>
      <c r="O19" s="218" t="s">
        <v>52</v>
      </c>
      <c r="P19" s="55" t="s">
        <v>265</v>
      </c>
      <c r="Q19" s="58"/>
      <c r="R19" s="43" t="s">
        <v>265</v>
      </c>
      <c r="S19" s="221"/>
      <c r="T19" s="13"/>
      <c r="U19" s="13"/>
    </row>
    <row r="20" spans="1:21" ht="12" customHeight="1">
      <c r="A20" s="153"/>
      <c r="B20" s="161"/>
      <c r="C20" s="161"/>
      <c r="D20" s="161"/>
      <c r="E20" s="42" t="s">
        <v>66</v>
      </c>
      <c r="F20" s="40"/>
      <c r="G20" s="48"/>
      <c r="H20" s="49"/>
      <c r="I20" s="50"/>
      <c r="J20" s="51"/>
      <c r="K20" s="63"/>
      <c r="L20" s="226"/>
      <c r="M20" s="110"/>
      <c r="N20" s="110"/>
      <c r="O20" s="110"/>
      <c r="P20" s="50"/>
      <c r="Q20" s="227"/>
      <c r="R20" s="108"/>
      <c r="S20" s="221"/>
      <c r="T20" s="13"/>
      <c r="U20" s="13"/>
    </row>
    <row r="21" spans="1:21" ht="12" customHeight="1" thickBot="1">
      <c r="A21" s="153">
        <v>37</v>
      </c>
      <c r="B21" s="164" t="str">
        <f>VLOOKUP(A21,'пр.взв.'!B23:C150,2,FALSE)</f>
        <v>Мешавкин Алексей Сергеевич</v>
      </c>
      <c r="C21" s="164" t="str">
        <f>VLOOKUP(B21,'пр.взв.'!C23:D150,2,FALSE)</f>
        <v>06.05.78 мсмк</v>
      </c>
      <c r="D21" s="164" t="str">
        <f>VLOOKUP(A21,'пр.взв.'!B23:E150,4,FALSE)</f>
        <v>УФО Свердловская Екатеринбург </v>
      </c>
      <c r="E21" s="43" t="s">
        <v>264</v>
      </c>
      <c r="F21" s="54"/>
      <c r="G21" s="40"/>
      <c r="H21" s="55"/>
      <c r="I21" s="52"/>
      <c r="J21" s="50"/>
      <c r="K21" s="116"/>
      <c r="L21" s="227"/>
      <c r="M21" s="108"/>
      <c r="N21" s="108"/>
      <c r="O21" s="108"/>
      <c r="P21" s="53"/>
      <c r="Q21" s="226"/>
      <c r="R21" s="110"/>
      <c r="S21" s="41"/>
      <c r="T21" s="13"/>
      <c r="U21" s="13"/>
    </row>
    <row r="22" spans="1:21" ht="12" customHeight="1" thickBot="1">
      <c r="A22" s="154"/>
      <c r="B22" s="161"/>
      <c r="C22" s="161"/>
      <c r="D22" s="161"/>
      <c r="E22" s="40"/>
      <c r="F22" s="41"/>
      <c r="G22" s="42" t="s">
        <v>50</v>
      </c>
      <c r="H22" s="51"/>
      <c r="I22" s="50"/>
      <c r="J22" s="52"/>
      <c r="K22" s="64"/>
      <c r="L22" s="109"/>
      <c r="M22" s="64"/>
      <c r="N22" s="110"/>
      <c r="O22" s="110"/>
      <c r="P22" s="110"/>
      <c r="Q22" s="61">
        <v>38</v>
      </c>
      <c r="R22" s="110"/>
      <c r="S22" s="40"/>
      <c r="T22" s="13"/>
      <c r="U22" s="13"/>
    </row>
    <row r="23" spans="1:21" ht="12" customHeight="1" thickBot="1">
      <c r="A23" s="159">
        <v>21</v>
      </c>
      <c r="B23" s="160" t="str">
        <f>VLOOKUP(A23,'пр.взв.'!B25:C152,2,FALSE)</f>
        <v>Шаров Александр Валерьевич</v>
      </c>
      <c r="C23" s="160" t="str">
        <f>VLOOKUP(B23,'пр.взв.'!C25:D152,2,FALSE)</f>
        <v>23.10.79 мсмк</v>
      </c>
      <c r="D23" s="160" t="str">
        <f>VLOOKUP(A23,'пр.взв.'!B25:E152,4,FALSE)</f>
        <v>ПФО Нижегородская Кстово Д</v>
      </c>
      <c r="E23" s="108"/>
      <c r="F23" s="40"/>
      <c r="G23" s="43" t="s">
        <v>265</v>
      </c>
      <c r="H23" s="57"/>
      <c r="I23" s="51"/>
      <c r="J23" s="52"/>
      <c r="K23" s="63"/>
      <c r="L23" s="109"/>
      <c r="M23" s="64"/>
      <c r="N23" s="106"/>
      <c r="O23" s="24"/>
      <c r="P23" s="22"/>
      <c r="Q23" s="93"/>
      <c r="R23" s="53"/>
      <c r="S23" s="13"/>
      <c r="T23" s="13"/>
      <c r="U23" s="13"/>
    </row>
    <row r="24" spans="1:21" ht="12" customHeight="1">
      <c r="A24" s="153"/>
      <c r="B24" s="161"/>
      <c r="C24" s="161"/>
      <c r="D24" s="161"/>
      <c r="E24" s="42" t="s">
        <v>50</v>
      </c>
      <c r="F24" s="56"/>
      <c r="G24" s="40"/>
      <c r="H24" s="58"/>
      <c r="I24" s="52"/>
      <c r="J24" s="51"/>
      <c r="K24" s="64"/>
      <c r="L24" s="109"/>
      <c r="M24" s="64"/>
      <c r="N24" s="106"/>
      <c r="O24" s="106"/>
      <c r="Q24" s="106"/>
      <c r="R24" s="106"/>
      <c r="S24" s="13"/>
      <c r="T24" s="13"/>
      <c r="U24" s="13"/>
    </row>
    <row r="25" spans="1:21" ht="12" customHeight="1" thickBot="1">
      <c r="A25" s="153">
        <v>53</v>
      </c>
      <c r="B25" s="162" t="e">
        <f>VLOOKUP(A25,'пр.взв.'!B27:C154,2,FALSE)</f>
        <v>#N/A</v>
      </c>
      <c r="C25" s="162" t="e">
        <f>VLOOKUP(B25,'пр.взв.'!C27:D154,2,FALSE)</f>
        <v>#N/A</v>
      </c>
      <c r="D25" s="162" t="e">
        <f>VLOOKUP(C25,'пр.взв.'!D27:E154,2,FALSE)</f>
        <v>#N/A</v>
      </c>
      <c r="E25" s="43"/>
      <c r="F25" s="40"/>
      <c r="G25" s="40"/>
      <c r="H25" s="59"/>
      <c r="I25" s="52"/>
      <c r="J25" s="50"/>
      <c r="K25" s="116"/>
      <c r="L25" s="112"/>
      <c r="M25" s="116"/>
      <c r="P25" s="33" t="s">
        <v>27</v>
      </c>
      <c r="S25" s="13"/>
      <c r="T25" s="13"/>
      <c r="U25" s="13"/>
    </row>
    <row r="26" spans="1:21" ht="12" customHeight="1" thickBot="1">
      <c r="A26" s="154"/>
      <c r="B26" s="163"/>
      <c r="C26" s="163"/>
      <c r="D26" s="163"/>
      <c r="E26" s="40"/>
      <c r="F26" s="40"/>
      <c r="G26" s="41"/>
      <c r="H26" s="52"/>
      <c r="I26" s="42" t="s">
        <v>50</v>
      </c>
      <c r="J26" s="62"/>
      <c r="K26" s="64"/>
      <c r="L26" s="109"/>
      <c r="M26" s="64"/>
      <c r="S26" s="13"/>
      <c r="T26" s="13"/>
      <c r="U26" s="13"/>
    </row>
    <row r="27" spans="1:21" ht="12" customHeight="1" thickBot="1">
      <c r="A27" s="159">
        <v>13</v>
      </c>
      <c r="B27" s="160" t="str">
        <f>VLOOKUP(A27,'пр.взв.'!B29:C156,2,FALSE)</f>
        <v>Станчук Дмитрий Владимирович</v>
      </c>
      <c r="C27" s="160" t="str">
        <f>VLOOKUP(B27,'пр.взв.'!C29:D156,2,FALSE)</f>
        <v>12.02.84 мс</v>
      </c>
      <c r="D27" s="160" t="str">
        <f>VLOOKUP(A27,'пр.взв.'!B29:E156,4,FALSE)</f>
        <v>ЦФО Владимир Д</v>
      </c>
      <c r="E27" s="108"/>
      <c r="F27" s="108"/>
      <c r="G27" s="40"/>
      <c r="H27" s="50"/>
      <c r="I27" s="43" t="s">
        <v>264</v>
      </c>
      <c r="J27" s="52"/>
      <c r="K27" s="109"/>
      <c r="L27" s="109"/>
      <c r="M27" s="64"/>
      <c r="N27" s="206" t="str">
        <f>VLOOKUP(R18,'пр.взв.'!B5:D132,2,FALSE)</f>
        <v>Мухин Денис Владиславович</v>
      </c>
      <c r="O27" s="207"/>
      <c r="P27" s="207"/>
      <c r="Q27" s="207"/>
      <c r="R27" s="208"/>
      <c r="S27" s="13"/>
      <c r="T27" s="13"/>
      <c r="U27" s="13"/>
    </row>
    <row r="28" spans="1:21" ht="12" customHeight="1" thickBot="1">
      <c r="A28" s="153"/>
      <c r="B28" s="161"/>
      <c r="C28" s="161"/>
      <c r="D28" s="161"/>
      <c r="E28" s="42" t="s">
        <v>42</v>
      </c>
      <c r="F28" s="40"/>
      <c r="G28" s="40"/>
      <c r="H28" s="60"/>
      <c r="I28" s="109"/>
      <c r="J28" s="110"/>
      <c r="K28" s="110"/>
      <c r="L28" s="109"/>
      <c r="M28" s="64"/>
      <c r="N28" s="209"/>
      <c r="O28" s="210"/>
      <c r="P28" s="210"/>
      <c r="Q28" s="210"/>
      <c r="R28" s="211"/>
      <c r="S28" s="13"/>
      <c r="T28" s="13"/>
      <c r="U28" s="13"/>
    </row>
    <row r="29" spans="1:21" ht="12" customHeight="1" thickBot="1">
      <c r="A29" s="153">
        <v>45</v>
      </c>
      <c r="B29" s="162" t="e">
        <f>VLOOKUP(A29,'пр.взв.'!B31:C158,2,FALSE)</f>
        <v>#N/A</v>
      </c>
      <c r="C29" s="162" t="e">
        <f>VLOOKUP(B29,'пр.взв.'!C31:D158,2,FALSE)</f>
        <v>#N/A</v>
      </c>
      <c r="D29" s="162" t="e">
        <f>VLOOKUP(A29,'пр.взв.'!B31:E158,4,FALSE)</f>
        <v>#N/A</v>
      </c>
      <c r="E29" s="43"/>
      <c r="F29" s="54"/>
      <c r="G29" s="40"/>
      <c r="H29" s="59"/>
      <c r="I29" s="112"/>
      <c r="J29" s="108"/>
      <c r="K29" s="108"/>
      <c r="L29" s="112"/>
      <c r="M29" s="116"/>
      <c r="N29" s="117"/>
      <c r="O29" s="22"/>
      <c r="P29" s="22"/>
      <c r="Q29" s="93"/>
      <c r="R29" s="53"/>
      <c r="S29" s="13"/>
      <c r="T29" s="13"/>
      <c r="U29" s="13"/>
    </row>
    <row r="30" spans="1:21" ht="12" customHeight="1" thickBot="1">
      <c r="A30" s="154"/>
      <c r="B30" s="163"/>
      <c r="C30" s="163"/>
      <c r="D30" s="163"/>
      <c r="E30" s="40"/>
      <c r="F30" s="41"/>
      <c r="G30" s="42" t="s">
        <v>58</v>
      </c>
      <c r="H30" s="61"/>
      <c r="I30" s="109"/>
      <c r="J30" s="110"/>
      <c r="K30" s="110"/>
      <c r="L30" s="109"/>
      <c r="M30" s="64"/>
      <c r="N30" s="106"/>
      <c r="O30" s="106"/>
      <c r="P30" s="106"/>
      <c r="Q30" s="106"/>
      <c r="R30" s="106"/>
      <c r="S30" s="13"/>
      <c r="T30" s="13"/>
      <c r="U30" s="13"/>
    </row>
    <row r="31" spans="1:21" ht="12" customHeight="1" thickBot="1">
      <c r="A31" s="159">
        <v>29</v>
      </c>
      <c r="B31" s="160" t="str">
        <f>VLOOKUP(A31,'пр.взв.'!B33:C160,2,FALSE)</f>
        <v>Вальков Алексей Игоревич</v>
      </c>
      <c r="C31" s="160" t="str">
        <f>VLOOKUP(B31,'пр.взв.'!C33:D160,2,FALSE)</f>
        <v>04.09.87 мс</v>
      </c>
      <c r="D31" s="160" t="str">
        <f>VLOOKUP(A31,'пр.взв.'!B33:E160,4,FALSE)</f>
        <v>ЮФО Краснодарски Курганинскк Д</v>
      </c>
      <c r="E31" s="108"/>
      <c r="F31" s="40"/>
      <c r="G31" s="43" t="s">
        <v>266</v>
      </c>
      <c r="H31" s="55"/>
      <c r="I31" s="112"/>
      <c r="J31" s="108"/>
      <c r="K31" s="108"/>
      <c r="L31" s="112"/>
      <c r="M31" s="116"/>
      <c r="N31" s="117"/>
      <c r="O31" s="117"/>
      <c r="P31" s="117"/>
      <c r="Q31" s="117"/>
      <c r="R31" s="117"/>
      <c r="S31" s="13"/>
      <c r="T31" s="13"/>
      <c r="U31" s="13"/>
    </row>
    <row r="32" spans="1:19" ht="12" customHeight="1">
      <c r="A32" s="153"/>
      <c r="B32" s="161"/>
      <c r="C32" s="161"/>
      <c r="D32" s="161"/>
      <c r="E32" s="42" t="s">
        <v>58</v>
      </c>
      <c r="F32" s="56"/>
      <c r="G32" s="40"/>
      <c r="H32" s="49"/>
      <c r="I32" s="109"/>
      <c r="J32" s="110"/>
      <c r="K32" s="110"/>
      <c r="L32" s="109"/>
      <c r="M32" s="64"/>
      <c r="N32" s="106"/>
      <c r="O32" s="106"/>
      <c r="P32" s="106"/>
      <c r="Q32" s="106"/>
      <c r="R32" s="106"/>
      <c r="S32" s="13"/>
    </row>
    <row r="33" spans="1:18" ht="12" customHeight="1" thickBot="1">
      <c r="A33" s="153">
        <v>61</v>
      </c>
      <c r="B33" s="162" t="e">
        <f>VLOOKUP(A33,'пр.взв.'!B35:C162,2,FALSE)</f>
        <v>#N/A</v>
      </c>
      <c r="C33" s="162" t="e">
        <f>VLOOKUP(B33,'пр.взв.'!C35:D162,2,FALSE)</f>
        <v>#N/A</v>
      </c>
      <c r="D33" s="162" t="e">
        <f>VLOOKUP(A33,'пр.взв.'!B35:E162,4,FALSE)</f>
        <v>#N/A</v>
      </c>
      <c r="E33" s="43"/>
      <c r="F33" s="40"/>
      <c r="G33" s="40"/>
      <c r="H33" s="55"/>
      <c r="I33" s="112"/>
      <c r="J33" s="108"/>
      <c r="K33" s="108"/>
      <c r="L33" s="112"/>
      <c r="M33" s="116"/>
      <c r="N33" s="117"/>
      <c r="O33" s="117"/>
      <c r="P33" s="95"/>
      <c r="Q33" s="95"/>
      <c r="R33" s="95"/>
    </row>
    <row r="34" spans="1:18" ht="12" customHeight="1" thickBot="1">
      <c r="A34" s="154"/>
      <c r="B34" s="156"/>
      <c r="C34" s="156"/>
      <c r="D34" s="156"/>
      <c r="E34" s="40"/>
      <c r="F34" s="40"/>
      <c r="G34" s="40"/>
      <c r="H34" s="49"/>
      <c r="I34" s="109"/>
      <c r="J34" s="110"/>
      <c r="K34" s="110"/>
      <c r="L34" s="109"/>
      <c r="M34" s="124">
        <v>21</v>
      </c>
      <c r="N34" s="106"/>
      <c r="O34" s="106"/>
      <c r="P34" s="98"/>
      <c r="Q34" s="98"/>
      <c r="R34" s="98"/>
    </row>
    <row r="35" spans="1:18" ht="6" customHeight="1" thickBot="1">
      <c r="A35" s="87"/>
      <c r="B35" s="94"/>
      <c r="C35" s="94"/>
      <c r="D35" s="95"/>
      <c r="E35" s="40"/>
      <c r="F35" s="40"/>
      <c r="G35" s="40"/>
      <c r="H35" s="109"/>
      <c r="I35" s="52"/>
      <c r="J35" s="110"/>
      <c r="K35" s="110"/>
      <c r="L35" s="109"/>
      <c r="M35" s="119"/>
      <c r="N35" s="106"/>
      <c r="O35" s="106"/>
      <c r="P35" s="98"/>
      <c r="Q35" s="98"/>
      <c r="R35" s="98"/>
    </row>
    <row r="36" spans="1:18" ht="12" customHeight="1" thickBot="1">
      <c r="A36" s="159">
        <v>3</v>
      </c>
      <c r="B36" s="160" t="str">
        <f>VLOOKUP(A36,'пр.взв.'!B5:C132,2,FALSE)</f>
        <v>Гаджиев Бахруз Архан-оглы</v>
      </c>
      <c r="C36" s="160" t="str">
        <f>VLOOKUP(B36,'пр.взв.'!C5:D132,2,FALSE)</f>
        <v>87 мс</v>
      </c>
      <c r="D36" s="160" t="str">
        <f>VLOOKUP(C36,'пр.взв.'!D5:E132,2,FALSE)</f>
        <v>УФО Свердловская Н.Тагил</v>
      </c>
      <c r="E36" s="108"/>
      <c r="F36" s="108"/>
      <c r="G36" s="44"/>
      <c r="H36" s="110"/>
      <c r="I36" s="78"/>
      <c r="J36" s="109"/>
      <c r="K36" s="110"/>
      <c r="L36" s="109"/>
      <c r="M36" s="120" t="s">
        <v>265</v>
      </c>
      <c r="N36" s="106"/>
      <c r="O36" s="106"/>
      <c r="P36" s="98"/>
      <c r="Q36" s="98"/>
      <c r="R36" s="98"/>
    </row>
    <row r="37" spans="1:19" ht="12" customHeight="1">
      <c r="A37" s="153"/>
      <c r="B37" s="161"/>
      <c r="C37" s="161"/>
      <c r="D37" s="161"/>
      <c r="E37" s="42" t="s">
        <v>64</v>
      </c>
      <c r="F37" s="40"/>
      <c r="G37" s="48"/>
      <c r="H37" s="49"/>
      <c r="I37" s="50"/>
      <c r="J37" s="84"/>
      <c r="K37" s="110"/>
      <c r="L37" s="109"/>
      <c r="M37" s="125"/>
      <c r="N37" s="202"/>
      <c r="O37" s="202"/>
      <c r="P37" s="203" t="s">
        <v>72</v>
      </c>
      <c r="Q37" s="204"/>
      <c r="R37" s="204"/>
      <c r="S37" s="205"/>
    </row>
    <row r="38" spans="1:43" ht="12" customHeight="1" thickBot="1">
      <c r="A38" s="153">
        <v>35</v>
      </c>
      <c r="B38" s="164" t="str">
        <f>VLOOKUP(A38,'пр.взв.'!B7:C134,2,FALSE)</f>
        <v>Ристов Мурат Борисович</v>
      </c>
      <c r="C38" s="164" t="str">
        <f>VLOOKUP(B38,'пр.взв.'!C7:D134,2,FALSE)</f>
        <v>24.07.83 мсмк</v>
      </c>
      <c r="D38" s="164" t="str">
        <f>VLOOKUP(C38,'пр.взв.'!D7:E134,2,FALSE)</f>
        <v>ЮФО Адыгея Майкоп ВС</v>
      </c>
      <c r="E38" s="43" t="s">
        <v>264</v>
      </c>
      <c r="F38" s="54"/>
      <c r="G38" s="40"/>
      <c r="H38" s="55"/>
      <c r="I38" s="52"/>
      <c r="J38" s="109"/>
      <c r="K38" s="110"/>
      <c r="L38" s="109"/>
      <c r="M38" s="125"/>
      <c r="N38" s="203">
        <v>21</v>
      </c>
      <c r="O38" s="202"/>
      <c r="P38" s="204"/>
      <c r="Q38" s="204"/>
      <c r="R38" s="204"/>
      <c r="S38" s="205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</row>
    <row r="39" spans="1:43" ht="12" customHeight="1" thickBot="1">
      <c r="A39" s="154"/>
      <c r="B39" s="161"/>
      <c r="C39" s="161"/>
      <c r="D39" s="161"/>
      <c r="E39" s="40"/>
      <c r="F39" s="41"/>
      <c r="G39" s="42" t="s">
        <v>64</v>
      </c>
      <c r="H39" s="51"/>
      <c r="I39" s="50"/>
      <c r="J39" s="112"/>
      <c r="K39" s="108"/>
      <c r="L39" s="112"/>
      <c r="M39" s="116"/>
      <c r="N39" s="196" t="str">
        <f>VLOOKUP(N38,'пр.взв.'!B5:D88,2,FALSE)</f>
        <v>Шаров Александр Валерьевич</v>
      </c>
      <c r="O39" s="197"/>
      <c r="P39" s="197"/>
      <c r="Q39" s="197"/>
      <c r="R39" s="198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</row>
    <row r="40" spans="1:43" ht="12" customHeight="1" thickBot="1">
      <c r="A40" s="159">
        <v>19</v>
      </c>
      <c r="B40" s="160" t="str">
        <f>VLOOKUP(A40,'пр.взв.'!B9:C136,2,FALSE)</f>
        <v>Дмитриев Александр Сергеевич</v>
      </c>
      <c r="C40" s="160" t="str">
        <f>VLOOKUP(B40,'пр.взв.'!C9:D136,2,FALSE)</f>
        <v>07.07.86 мс</v>
      </c>
      <c r="D40" s="160" t="str">
        <f>VLOOKUP(C40,'пр.взв.'!D9:E136,2,FALSE)</f>
        <v>СЗФО Коми Инта МО</v>
      </c>
      <c r="E40" s="108"/>
      <c r="F40" s="40"/>
      <c r="G40" s="43" t="s">
        <v>265</v>
      </c>
      <c r="H40" s="79"/>
      <c r="I40" s="80"/>
      <c r="J40" s="109"/>
      <c r="K40" s="110"/>
      <c r="L40" s="109"/>
      <c r="M40" s="64"/>
      <c r="N40" s="199"/>
      <c r="O40" s="200"/>
      <c r="P40" s="200"/>
      <c r="Q40" s="200"/>
      <c r="R40" s="201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</row>
    <row r="41" spans="1:43" ht="12" customHeight="1">
      <c r="A41" s="153"/>
      <c r="B41" s="161"/>
      <c r="C41" s="161"/>
      <c r="D41" s="161"/>
      <c r="E41" s="42" t="s">
        <v>48</v>
      </c>
      <c r="F41" s="56"/>
      <c r="G41" s="40"/>
      <c r="H41" s="49"/>
      <c r="I41" s="81"/>
      <c r="J41" s="52"/>
      <c r="K41" s="110"/>
      <c r="L41" s="109"/>
      <c r="M41" s="64"/>
      <c r="N41" s="22"/>
      <c r="O41" s="238" t="s">
        <v>265</v>
      </c>
      <c r="P41" s="238"/>
      <c r="Q41" s="238"/>
      <c r="R41" s="5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</row>
    <row r="42" spans="1:43" ht="12" customHeight="1" thickBot="1">
      <c r="A42" s="153">
        <v>51</v>
      </c>
      <c r="B42" s="162" t="e">
        <f>VLOOKUP(A42,'пр.взв.'!B11:C138,2,FALSE)</f>
        <v>#N/A</v>
      </c>
      <c r="C42" s="162" t="e">
        <f>VLOOKUP(B42,'пр.взв.'!C11:D138,2,FALSE)</f>
        <v>#N/A</v>
      </c>
      <c r="D42" s="162" t="e">
        <f>VLOOKUP(C42,'пр.взв.'!D11:E138,2,FALSE)</f>
        <v>#N/A</v>
      </c>
      <c r="E42" s="43"/>
      <c r="F42" s="40"/>
      <c r="G42" s="40"/>
      <c r="H42" s="55"/>
      <c r="I42" s="81"/>
      <c r="J42" s="52"/>
      <c r="K42" s="110"/>
      <c r="L42" s="109"/>
      <c r="M42" s="64"/>
      <c r="N42" s="106"/>
      <c r="P42" s="24"/>
      <c r="Q42" s="22"/>
      <c r="R42" s="5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</row>
    <row r="43" spans="1:18" ht="12" customHeight="1" thickBot="1">
      <c r="A43" s="154"/>
      <c r="B43" s="163"/>
      <c r="C43" s="163"/>
      <c r="D43" s="163"/>
      <c r="E43" s="40"/>
      <c r="F43" s="40"/>
      <c r="G43" s="41"/>
      <c r="H43" s="52"/>
      <c r="I43" s="113"/>
      <c r="J43" s="109"/>
      <c r="K43" s="110"/>
      <c r="L43" s="109"/>
      <c r="M43" s="64"/>
      <c r="N43" s="106"/>
      <c r="O43" s="106"/>
      <c r="P43" s="98"/>
      <c r="Q43" s="98"/>
      <c r="R43" s="98"/>
    </row>
    <row r="44" spans="1:18" ht="12" customHeight="1" thickBot="1">
      <c r="A44" s="159">
        <v>11</v>
      </c>
      <c r="B44" s="160" t="str">
        <f>VLOOKUP(A44,'пр.взв.'!B13:C140,2,FALSE)</f>
        <v>Перепелюк Александр Александрович</v>
      </c>
      <c r="C44" s="160" t="str">
        <f>VLOOKUP(B44,'пр.взв.'!C13:D140,2,FALSE)</f>
        <v>18.08.85 мс</v>
      </c>
      <c r="D44" s="160" t="str">
        <f>VLOOKUP(C44,'пр.взв.'!D13:E140,2,FALSE)</f>
        <v>Москва Д</v>
      </c>
      <c r="E44" s="108"/>
      <c r="F44" s="108"/>
      <c r="G44" s="40"/>
      <c r="H44" s="50"/>
      <c r="I44" s="42" t="s">
        <v>56</v>
      </c>
      <c r="J44" s="114"/>
      <c r="K44" s="110"/>
      <c r="L44" s="109"/>
      <c r="M44" s="64"/>
      <c r="N44" s="106"/>
      <c r="O44" s="106"/>
      <c r="P44" s="98"/>
      <c r="Q44" s="98"/>
      <c r="R44" s="98"/>
    </row>
    <row r="45" spans="1:18" ht="12" customHeight="1" thickBot="1">
      <c r="A45" s="153"/>
      <c r="B45" s="161"/>
      <c r="C45" s="161"/>
      <c r="D45" s="161"/>
      <c r="E45" s="42" t="s">
        <v>40</v>
      </c>
      <c r="F45" s="40"/>
      <c r="G45" s="40"/>
      <c r="H45" s="60"/>
      <c r="I45" s="43" t="s">
        <v>265</v>
      </c>
      <c r="J45" s="109"/>
      <c r="K45" s="64"/>
      <c r="L45" s="109"/>
      <c r="M45" s="64"/>
      <c r="N45" s="106"/>
      <c r="O45" s="106"/>
      <c r="P45" s="98"/>
      <c r="Q45" s="98"/>
      <c r="R45" s="98"/>
    </row>
    <row r="46" spans="1:18" ht="12" customHeight="1" thickBot="1">
      <c r="A46" s="153">
        <v>43</v>
      </c>
      <c r="B46" s="162" t="e">
        <f>VLOOKUP(A46,'пр.взв.'!B15:C142,2,FALSE)</f>
        <v>#N/A</v>
      </c>
      <c r="C46" s="162" t="e">
        <f>VLOOKUP(B46,'пр.взв.'!C15:D142,2,FALSE)</f>
        <v>#N/A</v>
      </c>
      <c r="D46" s="162" t="e">
        <f>VLOOKUP(C46,'пр.взв.'!D15:E142,2,FALSE)</f>
        <v>#N/A</v>
      </c>
      <c r="E46" s="43"/>
      <c r="F46" s="54"/>
      <c r="G46" s="40"/>
      <c r="H46" s="59"/>
      <c r="I46" s="112"/>
      <c r="J46" s="112"/>
      <c r="K46" s="116"/>
      <c r="L46" s="112"/>
      <c r="M46" s="116"/>
      <c r="N46" s="117"/>
      <c r="O46" s="117"/>
      <c r="P46" s="95"/>
      <c r="Q46" s="95"/>
      <c r="R46" s="95"/>
    </row>
    <row r="47" spans="1:18" ht="12" customHeight="1" thickBot="1">
      <c r="A47" s="154"/>
      <c r="B47" s="163"/>
      <c r="C47" s="163"/>
      <c r="D47" s="163"/>
      <c r="E47" s="40"/>
      <c r="F47" s="41"/>
      <c r="G47" s="42" t="s">
        <v>56</v>
      </c>
      <c r="H47" s="61"/>
      <c r="I47" s="109"/>
      <c r="J47" s="109"/>
      <c r="K47" s="64"/>
      <c r="L47" s="109"/>
      <c r="M47" s="64"/>
      <c r="N47" s="106"/>
      <c r="O47" s="106"/>
      <c r="P47" s="98"/>
      <c r="Q47" s="98"/>
      <c r="R47" s="98"/>
    </row>
    <row r="48" spans="1:18" ht="12" customHeight="1" thickBot="1">
      <c r="A48" s="159">
        <v>27</v>
      </c>
      <c r="B48" s="160" t="str">
        <f>VLOOKUP(A48,'пр.взв.'!B5:E76,2,FALSE)</f>
        <v>Лебедев Илья Александрович</v>
      </c>
      <c r="C48" s="160" t="str">
        <f>VLOOKUP(B48,'пр.взв.'!C5:F76,2,FALSE)</f>
        <v>08.09.82 мсмк</v>
      </c>
      <c r="D48" s="160" t="str">
        <f>VLOOKUP(C48,'пр.взв.'!D5:G76,2,FALSE)</f>
        <v>УФО Свердловская В.Пышма ВС</v>
      </c>
      <c r="E48" s="108"/>
      <c r="F48" s="40"/>
      <c r="G48" s="43" t="s">
        <v>265</v>
      </c>
      <c r="H48" s="55"/>
      <c r="I48" s="112"/>
      <c r="J48" s="112"/>
      <c r="K48" s="116"/>
      <c r="L48" s="112"/>
      <c r="M48" s="116"/>
      <c r="N48" s="117"/>
      <c r="O48" s="117"/>
      <c r="P48" s="95"/>
      <c r="Q48" s="95"/>
      <c r="R48" s="95"/>
    </row>
    <row r="49" spans="1:18" ht="12" customHeight="1">
      <c r="A49" s="153"/>
      <c r="B49" s="161"/>
      <c r="C49" s="161"/>
      <c r="D49" s="161"/>
      <c r="E49" s="42" t="s">
        <v>56</v>
      </c>
      <c r="F49" s="56"/>
      <c r="G49" s="40"/>
      <c r="H49" s="49"/>
      <c r="I49" s="109"/>
      <c r="J49" s="109"/>
      <c r="K49" s="64"/>
      <c r="L49" s="109"/>
      <c r="M49" s="64"/>
      <c r="N49" s="106"/>
      <c r="O49" s="106"/>
      <c r="P49" s="98"/>
      <c r="Q49" s="98"/>
      <c r="R49" s="98"/>
    </row>
    <row r="50" spans="1:18" ht="12" customHeight="1" thickBot="1">
      <c r="A50" s="153">
        <v>59</v>
      </c>
      <c r="B50" s="162" t="e">
        <f>VLOOKUP(A50,'пр.взв.'!B5:C132,2,FALSE)</f>
        <v>#N/A</v>
      </c>
      <c r="C50" s="162" t="e">
        <f>VLOOKUP(B50,'пр.взв.'!C5:D132,2,FALSE)</f>
        <v>#N/A</v>
      </c>
      <c r="D50" s="162" t="e">
        <f>VLOOKUP(A50,'пр.взв.'!B19:E146,4,FALSE)</f>
        <v>#N/A</v>
      </c>
      <c r="E50" s="43"/>
      <c r="F50" s="40"/>
      <c r="G50" s="40"/>
      <c r="H50" s="55"/>
      <c r="I50" s="112"/>
      <c r="J50" s="112"/>
      <c r="K50" s="116"/>
      <c r="L50" s="112"/>
      <c r="M50" s="116"/>
      <c r="N50" s="117"/>
      <c r="O50" s="117"/>
      <c r="P50" s="95"/>
      <c r="Q50" s="95"/>
      <c r="R50" s="95"/>
    </row>
    <row r="51" spans="1:18" ht="12" customHeight="1" thickBot="1">
      <c r="A51" s="154"/>
      <c r="B51" s="163"/>
      <c r="C51" s="163"/>
      <c r="D51" s="163"/>
      <c r="E51" s="40"/>
      <c r="F51" s="40"/>
      <c r="G51" s="40"/>
      <c r="H51" s="49"/>
      <c r="I51" s="109"/>
      <c r="J51" s="109"/>
      <c r="K51" s="42" t="s">
        <v>56</v>
      </c>
      <c r="L51" s="121"/>
      <c r="M51" s="64"/>
      <c r="N51" s="106"/>
      <c r="O51" s="106"/>
      <c r="P51" s="98"/>
      <c r="Q51" s="98"/>
      <c r="R51" s="98"/>
    </row>
    <row r="52" spans="1:18" ht="12" customHeight="1" thickBot="1">
      <c r="A52" s="159">
        <v>7</v>
      </c>
      <c r="B52" s="160" t="str">
        <f>VLOOKUP(A52,'пр.взв.'!B5:E76,2,FALSE)</f>
        <v>Гафиятуллин Руслан Алмазович</v>
      </c>
      <c r="C52" s="160" t="str">
        <f>VLOOKUP(B52,'пр.взв.'!C5:F76,2,FALSE)</f>
        <v>19.05.83 мс</v>
      </c>
      <c r="D52" s="160" t="str">
        <f>VLOOKUP(C52,'пр.взв.'!D5:G76,2,FALSE)</f>
        <v>ПФО Татарстан Казань ПР</v>
      </c>
      <c r="E52" s="108"/>
      <c r="F52" s="108"/>
      <c r="G52" s="44"/>
      <c r="H52" s="44"/>
      <c r="I52" s="45"/>
      <c r="J52" s="46"/>
      <c r="K52" s="43" t="s">
        <v>265</v>
      </c>
      <c r="L52" s="110"/>
      <c r="M52" s="110"/>
      <c r="N52" s="98"/>
      <c r="O52" s="98"/>
      <c r="P52" s="98"/>
      <c r="Q52" s="98"/>
      <c r="R52" s="98"/>
    </row>
    <row r="53" spans="1:18" ht="12" customHeight="1">
      <c r="A53" s="153"/>
      <c r="B53" s="161"/>
      <c r="C53" s="161"/>
      <c r="D53" s="161"/>
      <c r="E53" s="42" t="s">
        <v>68</v>
      </c>
      <c r="F53" s="40"/>
      <c r="G53" s="48"/>
      <c r="H53" s="49"/>
      <c r="I53" s="50"/>
      <c r="J53" s="51"/>
      <c r="K53" s="64"/>
      <c r="L53" s="110"/>
      <c r="M53" s="110"/>
      <c r="N53" s="98"/>
      <c r="O53" s="98"/>
      <c r="P53" s="98"/>
      <c r="Q53" s="98"/>
      <c r="R53" s="98"/>
    </row>
    <row r="54" spans="1:18" ht="12" customHeight="1" thickBot="1">
      <c r="A54" s="153">
        <v>39</v>
      </c>
      <c r="B54" s="164" t="str">
        <f>VLOOKUP(A54,'пр.взв.'!B23:C150,2,FALSE)</f>
        <v>Марченко Иван Николаевич</v>
      </c>
      <c r="C54" s="164" t="str">
        <f>VLOOKUP(B54,'пр.взв.'!C23:D150,2,FALSE)</f>
        <v>07.07.83 мс</v>
      </c>
      <c r="D54" s="164" t="str">
        <f>VLOOKUP(C54,'пр.взв.'!D23:E150,2,FALSE)</f>
        <v>ЦФО Тула Д</v>
      </c>
      <c r="E54" s="43" t="s">
        <v>264</v>
      </c>
      <c r="F54" s="54"/>
      <c r="G54" s="40"/>
      <c r="H54" s="55"/>
      <c r="I54" s="52"/>
      <c r="J54" s="50"/>
      <c r="K54" s="116"/>
      <c r="L54" s="108"/>
      <c r="M54" s="108"/>
      <c r="N54" s="95"/>
      <c r="O54" s="95"/>
      <c r="P54" s="95"/>
      <c r="Q54" s="95"/>
      <c r="R54" s="95"/>
    </row>
    <row r="55" spans="1:18" ht="12" customHeight="1" thickBot="1">
      <c r="A55" s="154"/>
      <c r="B55" s="161"/>
      <c r="C55" s="161"/>
      <c r="D55" s="161"/>
      <c r="E55" s="40"/>
      <c r="F55" s="41"/>
      <c r="G55" s="42" t="s">
        <v>52</v>
      </c>
      <c r="H55" s="51"/>
      <c r="I55" s="50"/>
      <c r="J55" s="52"/>
      <c r="K55" s="64"/>
      <c r="L55" s="110"/>
      <c r="M55" s="110"/>
      <c r="N55" s="98"/>
      <c r="O55" s="98"/>
      <c r="P55" s="98"/>
      <c r="Q55" s="98"/>
      <c r="R55" s="98"/>
    </row>
    <row r="56" spans="1:18" ht="12" customHeight="1" thickBot="1">
      <c r="A56" s="159">
        <v>23</v>
      </c>
      <c r="B56" s="160" t="str">
        <f>VLOOKUP(A56,'пр.взв.'!B25:C152,2,FALSE)</f>
        <v>Боярченков  Дмитрий Александрович</v>
      </c>
      <c r="C56" s="160" t="str">
        <f>VLOOKUP(B56,'пр.взв.'!C25:D152,2,FALSE)</f>
        <v>28.09.81 мс</v>
      </c>
      <c r="D56" s="160" t="str">
        <f>VLOOKUP(C56,'пр.взв.'!D25:E152,2,FALSE)</f>
        <v>ПФО Нижегородская Выкса ПР</v>
      </c>
      <c r="E56" s="108"/>
      <c r="F56" s="40"/>
      <c r="G56" s="43" t="s">
        <v>266</v>
      </c>
      <c r="H56" s="57"/>
      <c r="I56" s="51"/>
      <c r="J56" s="52"/>
      <c r="K56" s="64"/>
      <c r="L56" s="110"/>
      <c r="M56" s="110"/>
      <c r="N56" s="98"/>
      <c r="O56" s="98"/>
      <c r="P56" s="98"/>
      <c r="Q56" s="98"/>
      <c r="R56" s="98"/>
    </row>
    <row r="57" spans="1:18" ht="12" customHeight="1">
      <c r="A57" s="153"/>
      <c r="B57" s="161"/>
      <c r="C57" s="161"/>
      <c r="D57" s="161"/>
      <c r="E57" s="42" t="s">
        <v>52</v>
      </c>
      <c r="F57" s="56"/>
      <c r="G57" s="40"/>
      <c r="H57" s="58"/>
      <c r="I57" s="52"/>
      <c r="J57" s="51"/>
      <c r="K57" s="64"/>
      <c r="L57" s="110"/>
      <c r="M57" s="110"/>
      <c r="N57" s="98"/>
      <c r="O57" s="98"/>
      <c r="P57" s="98"/>
      <c r="Q57" s="98"/>
      <c r="R57" s="98"/>
    </row>
    <row r="58" spans="1:18" ht="12" customHeight="1" thickBot="1">
      <c r="A58" s="153">
        <v>55</v>
      </c>
      <c r="B58" s="162" t="e">
        <f>VLOOKUP(A58,'пр.взв.'!B27:C154,2,FALSE)</f>
        <v>#N/A</v>
      </c>
      <c r="C58" s="162" t="e">
        <f>VLOOKUP(B58,'пр.взв.'!C27:D154,2,FALSE)</f>
        <v>#N/A</v>
      </c>
      <c r="D58" s="162" t="e">
        <f>VLOOKUP(C58,'пр.взв.'!D27:E154,2,FALSE)</f>
        <v>#N/A</v>
      </c>
      <c r="E58" s="43"/>
      <c r="F58" s="40"/>
      <c r="G58" s="40"/>
      <c r="H58" s="59"/>
      <c r="I58" s="52"/>
      <c r="J58" s="50"/>
      <c r="K58" s="116"/>
      <c r="L58" s="108"/>
      <c r="M58" s="108"/>
      <c r="N58" s="95"/>
      <c r="O58" s="95"/>
      <c r="P58" s="95"/>
      <c r="Q58" s="95"/>
      <c r="R58" s="95"/>
    </row>
    <row r="59" spans="1:18" ht="12" customHeight="1" thickBot="1">
      <c r="A59" s="154"/>
      <c r="B59" s="163"/>
      <c r="C59" s="163"/>
      <c r="D59" s="163"/>
      <c r="E59" s="40"/>
      <c r="F59" s="40"/>
      <c r="G59" s="41"/>
      <c r="H59" s="52"/>
      <c r="I59" s="42" t="s">
        <v>52</v>
      </c>
      <c r="J59" s="62"/>
      <c r="K59" s="64"/>
      <c r="L59" s="110"/>
      <c r="M59" s="110"/>
      <c r="N59" s="98"/>
      <c r="O59" s="98"/>
      <c r="P59" s="98"/>
      <c r="Q59" s="98"/>
      <c r="R59" s="98"/>
    </row>
    <row r="60" spans="1:18" ht="12" customHeight="1" thickBot="1">
      <c r="A60" s="159">
        <v>15</v>
      </c>
      <c r="B60" s="160" t="str">
        <f>VLOOKUP(A60,'пр.взв.'!B29:C156,2,FALSE)</f>
        <v>Кузькин Денис Владимирович</v>
      </c>
      <c r="C60" s="160" t="str">
        <f>VLOOKUP(B60,'пр.взв.'!C29:D156,2,FALSE)</f>
        <v>17.05.87 мс</v>
      </c>
      <c r="D60" s="160" t="str">
        <f>VLOOKUP(C60,'пр.взв.'!D29:E156,2,FALSE)</f>
        <v>ПФО Пензенская Д</v>
      </c>
      <c r="E60" s="108"/>
      <c r="F60" s="108"/>
      <c r="G60" s="40"/>
      <c r="H60" s="50"/>
      <c r="I60" s="43" t="s">
        <v>265</v>
      </c>
      <c r="J60" s="52"/>
      <c r="K60" s="110"/>
      <c r="L60" s="110"/>
      <c r="M60" s="110"/>
      <c r="N60" s="98"/>
      <c r="O60" s="98"/>
      <c r="P60" s="98"/>
      <c r="Q60" s="98"/>
      <c r="R60" s="98"/>
    </row>
    <row r="61" spans="1:18" ht="12" customHeight="1">
      <c r="A61" s="153"/>
      <c r="B61" s="161"/>
      <c r="C61" s="161"/>
      <c r="D61" s="161"/>
      <c r="E61" s="42" t="s">
        <v>44</v>
      </c>
      <c r="F61" s="40"/>
      <c r="G61" s="40"/>
      <c r="H61" s="60"/>
      <c r="I61" s="109"/>
      <c r="J61" s="110"/>
      <c r="K61" s="110"/>
      <c r="L61" s="110"/>
      <c r="M61" s="110"/>
      <c r="N61" s="98"/>
      <c r="O61" s="98"/>
      <c r="P61" s="98"/>
      <c r="Q61" s="98"/>
      <c r="R61" s="98"/>
    </row>
    <row r="62" spans="1:18" ht="12" customHeight="1" thickBot="1">
      <c r="A62" s="153">
        <v>47</v>
      </c>
      <c r="B62" s="162" t="e">
        <f>VLOOKUP(A62,'пр.взв.'!B31:C158,2,FALSE)</f>
        <v>#N/A</v>
      </c>
      <c r="C62" s="162" t="e">
        <f>VLOOKUP(B62,'пр.взв.'!C31:D158,2,FALSE)</f>
        <v>#N/A</v>
      </c>
      <c r="D62" s="162" t="e">
        <f>VLOOKUP(C62,'пр.взв.'!D31:E158,2,FALSE)</f>
        <v>#N/A</v>
      </c>
      <c r="E62" s="43"/>
      <c r="F62" s="54"/>
      <c r="G62" s="40"/>
      <c r="H62" s="59"/>
      <c r="I62" s="112"/>
      <c r="J62" s="108"/>
      <c r="K62" s="108"/>
      <c r="L62" s="108"/>
      <c r="M62" s="108"/>
      <c r="N62" s="95"/>
      <c r="O62" s="95"/>
      <c r="P62" s="95"/>
      <c r="Q62" s="95"/>
      <c r="R62" s="95"/>
    </row>
    <row r="63" spans="1:18" ht="12" customHeight="1" thickBot="1">
      <c r="A63" s="154"/>
      <c r="B63" s="163"/>
      <c r="C63" s="163"/>
      <c r="D63" s="163"/>
      <c r="E63" s="40"/>
      <c r="F63" s="41"/>
      <c r="G63" s="42" t="s">
        <v>60</v>
      </c>
      <c r="H63" s="61"/>
      <c r="I63" s="109"/>
      <c r="J63" s="110"/>
      <c r="K63" s="110"/>
      <c r="L63" s="110"/>
      <c r="M63" s="110"/>
      <c r="N63" s="98"/>
      <c r="O63" s="98"/>
      <c r="P63" s="98"/>
      <c r="Q63" s="98"/>
      <c r="R63" s="98"/>
    </row>
    <row r="64" spans="1:18" ht="12" customHeight="1" thickBot="1">
      <c r="A64" s="159">
        <v>31</v>
      </c>
      <c r="B64" s="160" t="str">
        <f>VLOOKUP(A64,'пр.взв.'!B33:C160,2,FALSE)</f>
        <v>Любченко Александр Сергеевич</v>
      </c>
      <c r="C64" s="160" t="str">
        <f>VLOOKUP(B64,'пр.взв.'!C33:D160,2,FALSE)</f>
        <v>07.09.83 мс</v>
      </c>
      <c r="D64" s="160" t="str">
        <f>VLOOKUP(C64,'пр.взв.'!D33:E160,2,FALSE)</f>
        <v>СФО Кемеровская Новокузнецк Д</v>
      </c>
      <c r="E64" s="108"/>
      <c r="F64" s="40"/>
      <c r="G64" s="43" t="s">
        <v>265</v>
      </c>
      <c r="H64" s="55"/>
      <c r="I64" s="112"/>
      <c r="J64" s="108"/>
      <c r="K64" s="108"/>
      <c r="L64" s="108"/>
      <c r="M64" s="108"/>
      <c r="N64" s="95"/>
      <c r="O64" s="95"/>
      <c r="P64" s="95"/>
      <c r="Q64" s="95"/>
      <c r="R64" s="95"/>
    </row>
    <row r="65" spans="1:18" ht="12" customHeight="1">
      <c r="A65" s="153"/>
      <c r="B65" s="161"/>
      <c r="C65" s="161"/>
      <c r="D65" s="161"/>
      <c r="E65" s="42" t="s">
        <v>60</v>
      </c>
      <c r="F65" s="56"/>
      <c r="G65" s="40"/>
      <c r="H65" s="49"/>
      <c r="I65" s="109"/>
      <c r="J65" s="110"/>
      <c r="K65" s="110"/>
      <c r="L65" s="110"/>
      <c r="M65" s="110"/>
      <c r="N65" s="98"/>
      <c r="O65" s="98"/>
      <c r="P65" s="98"/>
      <c r="Q65" s="98"/>
      <c r="R65" s="98"/>
    </row>
    <row r="66" spans="1:18" ht="12" customHeight="1" thickBot="1">
      <c r="A66" s="153">
        <v>63</v>
      </c>
      <c r="B66" s="155" t="e">
        <f>VLOOKUP(A66,'пр.взв.'!B5:C132,2,FALSE)</f>
        <v>#N/A</v>
      </c>
      <c r="C66" s="155" t="e">
        <f>VLOOKUP('пр.хода А'!A66,'пр.взв.'!B19:E146,3,FALSE)</f>
        <v>#N/A</v>
      </c>
      <c r="D66" s="155" t="e">
        <f>VLOOKUP(A66,'пр.взв.'!B35:E162,4,FALSE)</f>
        <v>#N/A</v>
      </c>
      <c r="E66" s="43"/>
      <c r="F66" s="40"/>
      <c r="G66" s="40"/>
      <c r="H66" s="28" t="str">
        <f>HYPERLINK('[1]реквизиты'!$A$20)</f>
        <v>Гл. судья, судья МК</v>
      </c>
      <c r="I66" s="33"/>
      <c r="J66" s="33"/>
      <c r="K66" s="33"/>
      <c r="L66" s="106"/>
      <c r="M66" s="105"/>
      <c r="N66" s="105"/>
      <c r="O66" s="105"/>
      <c r="P66" s="98"/>
      <c r="Q66" s="29" t="str">
        <f>HYPERLINK('[1]реквизиты'!$G$20)</f>
        <v>В.Т. Перчик</v>
      </c>
      <c r="R66" s="98"/>
    </row>
    <row r="67" spans="1:18" ht="12" customHeight="1" thickBot="1">
      <c r="A67" s="154"/>
      <c r="B67" s="156"/>
      <c r="C67" s="156"/>
      <c r="D67" s="156"/>
      <c r="E67" s="40"/>
      <c r="F67" s="40"/>
      <c r="G67" s="40"/>
      <c r="H67" s="49"/>
      <c r="I67" s="109"/>
      <c r="J67" s="110"/>
      <c r="K67" s="110"/>
      <c r="L67" s="109"/>
      <c r="M67" s="110"/>
      <c r="N67" s="98"/>
      <c r="O67" s="98"/>
      <c r="P67" s="31" t="str">
        <f>HYPERLINK('[1]реквизиты'!$G$21)</f>
        <v>/г.Краснокамск/</v>
      </c>
      <c r="Q67" s="95"/>
      <c r="R67" s="95"/>
    </row>
    <row r="68" spans="1:18" ht="9" customHeight="1">
      <c r="A68" s="95"/>
      <c r="B68" s="95"/>
      <c r="C68" s="95"/>
      <c r="D68" s="95"/>
      <c r="E68" s="108"/>
      <c r="F68" s="95"/>
      <c r="G68" s="95"/>
      <c r="H68" s="95"/>
      <c r="I68" s="95"/>
      <c r="J68" s="95"/>
      <c r="K68" s="95"/>
      <c r="L68" s="95"/>
      <c r="M68" s="117"/>
      <c r="N68" s="117"/>
      <c r="O68" s="117"/>
      <c r="P68" s="95"/>
      <c r="Q68" s="95"/>
      <c r="R68" s="95"/>
    </row>
    <row r="69" spans="1:18" ht="12.75">
      <c r="A69" s="95"/>
      <c r="B69" s="95"/>
      <c r="C69" s="95"/>
      <c r="D69" s="95"/>
      <c r="E69" s="108"/>
      <c r="F69" s="95"/>
      <c r="G69" s="95"/>
      <c r="H69" s="30" t="str">
        <f>HYPERLINK('[1]реквизиты'!$A$22)</f>
        <v>Гл. секретарь, судья МК</v>
      </c>
      <c r="I69" s="33"/>
      <c r="J69" s="33"/>
      <c r="K69" s="33"/>
      <c r="L69" s="98"/>
      <c r="M69" s="105"/>
      <c r="N69" s="105"/>
      <c r="O69" s="105"/>
      <c r="P69" s="98"/>
      <c r="Q69" s="29" t="str">
        <f>HYPERLINK('[1]реквизиты'!$G$22)</f>
        <v>Р.М. Закиров</v>
      </c>
      <c r="R69" s="98"/>
    </row>
    <row r="70" spans="1:18" ht="12.75">
      <c r="A70" s="98"/>
      <c r="B70" s="98"/>
      <c r="C70" s="98"/>
      <c r="D70" s="98"/>
      <c r="E70" s="110"/>
      <c r="F70" s="98"/>
      <c r="G70" s="98"/>
      <c r="H70" s="98"/>
      <c r="I70" s="98"/>
      <c r="J70" s="98"/>
      <c r="K70" s="106"/>
      <c r="L70" s="98"/>
      <c r="M70" s="98"/>
      <c r="N70" s="98"/>
      <c r="O70" s="98"/>
      <c r="P70" s="32" t="str">
        <f>HYPERLINK('[1]реквизиты'!$G$23)</f>
        <v>/г.Пермь/</v>
      </c>
      <c r="Q70" s="95"/>
      <c r="R70" s="95"/>
    </row>
    <row r="71" spans="1:18" ht="12.75">
      <c r="A71" s="95"/>
      <c r="B71" s="95"/>
      <c r="C71" s="95"/>
      <c r="D71" s="95"/>
      <c r="E71" s="108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</row>
    <row r="72" spans="1:18" ht="12.75">
      <c r="A72" s="95"/>
      <c r="B72" s="95"/>
      <c r="C72" s="95"/>
      <c r="D72" s="95"/>
      <c r="E72" s="108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</row>
    <row r="73" spans="2:5" ht="12.75">
      <c r="B73" s="95"/>
      <c r="C73" s="95"/>
      <c r="D73" s="95"/>
      <c r="E73" s="25"/>
    </row>
    <row r="74" spans="2:5" ht="12.75">
      <c r="B74" s="95"/>
      <c r="C74" s="95"/>
      <c r="D74" s="95"/>
      <c r="E74" s="25"/>
    </row>
    <row r="75" ht="12.75">
      <c r="E75" s="25"/>
    </row>
    <row r="76" ht="12.75">
      <c r="E76" s="25"/>
    </row>
    <row r="77" ht="12.75">
      <c r="E77" s="25"/>
    </row>
    <row r="78" ht="12.75">
      <c r="E78" s="25"/>
    </row>
    <row r="79" ht="12.75">
      <c r="E79" s="25"/>
    </row>
  </sheetData>
  <mergeCells count="135">
    <mergeCell ref="O41:Q41"/>
    <mergeCell ref="N39:R40"/>
    <mergeCell ref="D1:N1"/>
    <mergeCell ref="P2:R3"/>
    <mergeCell ref="N27:R28"/>
    <mergeCell ref="Q5:R6"/>
    <mergeCell ref="D7:D8"/>
    <mergeCell ref="D9:D10"/>
    <mergeCell ref="D11:D12"/>
    <mergeCell ref="D13:D14"/>
    <mergeCell ref="D15:D16"/>
    <mergeCell ref="A5:A6"/>
    <mergeCell ref="B5:B6"/>
    <mergeCell ref="C5:C6"/>
    <mergeCell ref="D3:D4"/>
    <mergeCell ref="D5:D6"/>
    <mergeCell ref="B3:B4"/>
    <mergeCell ref="C3:C4"/>
    <mergeCell ref="A3:A4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23:A24"/>
    <mergeCell ref="B23:B24"/>
    <mergeCell ref="C23:C24"/>
    <mergeCell ref="A25:A26"/>
    <mergeCell ref="B25:B26"/>
    <mergeCell ref="C25:C26"/>
    <mergeCell ref="D19:D20"/>
    <mergeCell ref="D21:D22"/>
    <mergeCell ref="D23:D24"/>
    <mergeCell ref="D25:D26"/>
    <mergeCell ref="E2:N2"/>
    <mergeCell ref="A36:A37"/>
    <mergeCell ref="B36:B37"/>
    <mergeCell ref="C36:C37"/>
    <mergeCell ref="D36:D37"/>
    <mergeCell ref="D27:D28"/>
    <mergeCell ref="D29:D30"/>
    <mergeCell ref="D31:D32"/>
    <mergeCell ref="D17:D18"/>
    <mergeCell ref="D33:D34"/>
    <mergeCell ref="D38:D39"/>
    <mergeCell ref="A40:A41"/>
    <mergeCell ref="B40:B41"/>
    <mergeCell ref="C40:C41"/>
    <mergeCell ref="D40:D41"/>
    <mergeCell ref="A38:A39"/>
    <mergeCell ref="B38:B39"/>
    <mergeCell ref="C38:C39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Натали</cp:lastModifiedBy>
  <cp:lastPrinted>2008-03-15T14:14:09Z</cp:lastPrinted>
  <dcterms:created xsi:type="dcterms:W3CDTF">1996-10-08T23:32:33Z</dcterms:created>
  <dcterms:modified xsi:type="dcterms:W3CDTF">2008-03-15T14:15:37Z</dcterms:modified>
  <cp:category/>
  <cp:version/>
  <cp:contentType/>
  <cp:contentStatus/>
</cp:coreProperties>
</file>