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.хода" sheetId="1" r:id="rId1"/>
    <sheet name="пр.взвешивания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<sst xmlns="http://schemas.openxmlformats.org/spreadsheetml/2006/main" count="50" uniqueCount="38">
  <si>
    <t>ВСЕРОССИЙСКАЯ ФЕДЕРАЦИЯ САМБО</t>
  </si>
  <si>
    <t xml:space="preserve">ПРОТОКОЛ ХОДА СОРЕВНОВАНИЙ                                                                                                                                          </t>
  </si>
  <si>
    <r>
      <t>ХХХХ Традиционные всероссийские соревнования по самбо среди юношей, посвящённые памяти Героя Советского Союза Даниила Одинцова</t>
    </r>
    <r>
      <rPr>
        <b/>
        <i/>
        <sz val="10"/>
        <color indexed="8"/>
        <rFont val="a_AvanteTckNr"/>
        <family val="2"/>
      </rPr>
      <t xml:space="preserve"> </t>
    </r>
  </si>
  <si>
    <t>10-11 октября 2015 года по адресу:г.Севастополь, ул.Костомаровская,3.</t>
  </si>
  <si>
    <t>№ п/ж</t>
  </si>
  <si>
    <t>Ф.И.О.</t>
  </si>
  <si>
    <t>Д. р., разряд</t>
  </si>
  <si>
    <t>Округ, субъект, город, ведомство</t>
  </si>
  <si>
    <t>круги</t>
  </si>
  <si>
    <t>очки</t>
  </si>
  <si>
    <t>место</t>
  </si>
  <si>
    <t>1</t>
  </si>
  <si>
    <t xml:space="preserve">ИТОГОВЫЙ ПРОТОКОЛ                                                                                                                                                          </t>
  </si>
  <si>
    <t>Ф.И.О</t>
  </si>
  <si>
    <t>Дата рожд., разряд</t>
  </si>
  <si>
    <t>№ карточки</t>
  </si>
  <si>
    <t>Тренер</t>
  </si>
  <si>
    <t>Борков Е.А.</t>
  </si>
  <si>
    <t>/Москва/</t>
  </si>
  <si>
    <t>Задорожный Э.В.</t>
  </si>
  <si>
    <t>/Севастополь/</t>
  </si>
  <si>
    <t>Протокол взвешивания</t>
  </si>
  <si>
    <t>в.к.42    кг</t>
  </si>
  <si>
    <t>№ п\п</t>
  </si>
  <si>
    <t>Горячев Владимир</t>
  </si>
  <si>
    <t>Феодосия</t>
  </si>
  <si>
    <t>Смыкун О.А.</t>
  </si>
  <si>
    <t>Алиев Тимур</t>
  </si>
  <si>
    <t>14.04.2004</t>
  </si>
  <si>
    <t>Севастополь</t>
  </si>
  <si>
    <t>Белозёров В.Т.</t>
  </si>
  <si>
    <t>Исаченков Никита</t>
  </si>
  <si>
    <t>08.10.2005</t>
  </si>
  <si>
    <t>Гордынчук Л.И.</t>
  </si>
  <si>
    <t>Степаненко Сергей</t>
  </si>
  <si>
    <t>25.06.2002</t>
  </si>
  <si>
    <t>Новофёдоровка</t>
  </si>
  <si>
    <t>Руденко Г.А.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</si>
</sst>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20">
    <font>
      <sz val="10"/>
      <name val="Arial"/>
      <family val="2"/>
    </font>
    <font>
      <b/>
      <sz val="16"/>
      <color indexed="10"/>
      <name val="CyrillicOld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_AvanteTckNr"/>
      <family val="2"/>
    </font>
    <font>
      <b/>
      <i/>
      <sz val="10"/>
      <color indexed="8"/>
      <name val="a_AvanteTckNr"/>
      <family val="2"/>
    </font>
    <font>
      <b/>
      <i/>
      <sz val="16"/>
      <name val="BrushScriptUkrai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color indexed="10"/>
      <name val="CyrillicOld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1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6" fillId="0" borderId="0" xfId="20" applyNumberFormat="1" applyFont="1" applyFill="1" applyBorder="1" applyAlignment="1" applyProtection="1">
      <alignment vertical="center" wrapText="1"/>
      <protection/>
    </xf>
    <xf numFmtId="164" fontId="7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8" fillId="0" borderId="0" xfId="20" applyNumberFormat="1" applyFont="1" applyFill="1" applyBorder="1" applyAlignment="1" applyProtection="1">
      <alignment vertical="center" wrapText="1"/>
      <protection/>
    </xf>
    <xf numFmtId="164" fontId="2" fillId="0" borderId="0" xfId="0" applyFont="1" applyAlignment="1">
      <alignment horizontal="center" vertical="center"/>
    </xf>
    <xf numFmtId="164" fontId="9" fillId="3" borderId="1" xfId="20" applyNumberFormat="1" applyFont="1" applyFill="1" applyBorder="1" applyAlignment="1" applyProtection="1">
      <alignment horizontal="center" vertical="center"/>
      <protection/>
    </xf>
    <xf numFmtId="164" fontId="10" fillId="0" borderId="2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4" fontId="10" fillId="0" borderId="7" xfId="0" applyFont="1" applyBorder="1" applyAlignment="1">
      <alignment horizontal="center" vertical="center" wrapText="1"/>
    </xf>
    <xf numFmtId="164" fontId="0" fillId="0" borderId="2" xfId="20" applyNumberFormat="1" applyFont="1" applyFill="1" applyBorder="1" applyAlignment="1" applyProtection="1">
      <alignment horizontal="left" vertical="center" wrapText="1"/>
      <protection/>
    </xf>
    <xf numFmtId="164" fontId="0" fillId="0" borderId="8" xfId="20" applyNumberFormat="1" applyFont="1" applyFill="1" applyBorder="1" applyAlignment="1" applyProtection="1">
      <alignment horizontal="center" vertical="center" wrapText="1"/>
      <protection/>
    </xf>
    <xf numFmtId="164" fontId="0" fillId="0" borderId="7" xfId="20" applyNumberFormat="1" applyFont="1" applyFill="1" applyBorder="1" applyAlignment="1" applyProtection="1">
      <alignment horizontal="center" vertical="center" wrapText="1"/>
      <protection/>
    </xf>
    <xf numFmtId="164" fontId="0" fillId="0" borderId="9" xfId="20" applyNumberFormat="1" applyFont="1" applyFill="1" applyBorder="1" applyAlignment="1" applyProtection="1">
      <alignment horizontal="center" vertical="center" wrapText="1"/>
      <protection/>
    </xf>
    <xf numFmtId="164" fontId="10" fillId="4" borderId="10" xfId="0" applyNumberFormat="1" applyFont="1" applyFill="1" applyBorder="1" applyAlignment="1">
      <alignment horizontal="center"/>
    </xf>
    <xf numFmtId="164" fontId="10" fillId="0" borderId="11" xfId="20" applyNumberFormat="1" applyFont="1" applyFill="1" applyBorder="1" applyAlignment="1" applyProtection="1">
      <alignment horizontal="center"/>
      <protection/>
    </xf>
    <xf numFmtId="164" fontId="10" fillId="0" borderId="12" xfId="20" applyNumberFormat="1" applyFont="1" applyFill="1" applyBorder="1" applyAlignment="1" applyProtection="1">
      <alignment horizontal="center"/>
      <protection/>
    </xf>
    <xf numFmtId="164" fontId="10" fillId="0" borderId="10" xfId="2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Border="1" applyAlignment="1">
      <alignment horizontal="center" vertical="center" wrapText="1"/>
    </xf>
    <xf numFmtId="164" fontId="10" fillId="0" borderId="9" xfId="0" applyFont="1" applyBorder="1" applyAlignment="1">
      <alignment horizontal="center" vertical="center" wrapText="1"/>
    </xf>
    <xf numFmtId="164" fontId="0" fillId="4" borderId="0" xfId="0" applyNumberFormat="1" applyFont="1" applyFill="1" applyBorder="1" applyAlignment="1">
      <alignment horizontal="center"/>
    </xf>
    <xf numFmtId="164" fontId="0" fillId="0" borderId="14" xfId="20" applyNumberFormat="1" applyFont="1" applyFill="1" applyBorder="1" applyAlignment="1" applyProtection="1">
      <alignment horizontal="center"/>
      <protection/>
    </xf>
    <xf numFmtId="164" fontId="0" fillId="0" borderId="15" xfId="20" applyNumberFormat="1" applyFont="1" applyFill="1" applyBorder="1" applyAlignment="1" applyProtection="1">
      <alignment horizontal="center"/>
      <protection/>
    </xf>
    <xf numFmtId="164" fontId="10" fillId="0" borderId="16" xfId="0" applyFont="1" applyBorder="1" applyAlignment="1">
      <alignment horizontal="center" vertical="center" wrapText="1"/>
    </xf>
    <xf numFmtId="164" fontId="0" fillId="0" borderId="17" xfId="20" applyNumberFormat="1" applyFont="1" applyFill="1" applyBorder="1" applyAlignment="1" applyProtection="1">
      <alignment horizontal="left" vertical="center" wrapText="1"/>
      <protection/>
    </xf>
    <xf numFmtId="164" fontId="0" fillId="0" borderId="16" xfId="20" applyNumberFormat="1" applyFont="1" applyFill="1" applyBorder="1" applyAlignment="1" applyProtection="1">
      <alignment horizontal="center" vertical="center" wrapText="1"/>
      <protection/>
    </xf>
    <xf numFmtId="164" fontId="0" fillId="0" borderId="18" xfId="20" applyNumberFormat="1" applyFont="1" applyFill="1" applyBorder="1" applyAlignment="1" applyProtection="1">
      <alignment horizontal="center" vertical="center" wrapText="1"/>
      <protection/>
    </xf>
    <xf numFmtId="164" fontId="10" fillId="0" borderId="19" xfId="20" applyNumberFormat="1" applyFont="1" applyFill="1" applyBorder="1" applyAlignment="1" applyProtection="1">
      <alignment horizontal="center"/>
      <protection/>
    </xf>
    <xf numFmtId="164" fontId="10" fillId="4" borderId="20" xfId="0" applyNumberFormat="1" applyFont="1" applyFill="1" applyBorder="1" applyAlignment="1">
      <alignment horizontal="center"/>
    </xf>
    <xf numFmtId="164" fontId="10" fillId="0" borderId="21" xfId="20" applyNumberFormat="1" applyFont="1" applyFill="1" applyBorder="1" applyAlignment="1" applyProtection="1">
      <alignment horizontal="center"/>
      <protection/>
    </xf>
    <xf numFmtId="164" fontId="10" fillId="0" borderId="22" xfId="20" applyNumberFormat="1" applyFont="1" applyFill="1" applyBorder="1" applyAlignment="1" applyProtection="1">
      <alignment horizontal="center"/>
      <protection/>
    </xf>
    <xf numFmtId="164" fontId="0" fillId="0" borderId="17" xfId="0" applyNumberFormat="1" applyFont="1" applyBorder="1" applyAlignment="1">
      <alignment horizontal="center" vertical="center" wrapText="1"/>
    </xf>
    <xf numFmtId="165" fontId="10" fillId="0" borderId="18" xfId="0" applyNumberFormat="1" applyFont="1" applyBorder="1" applyAlignment="1">
      <alignment horizontal="center" vertical="center" wrapText="1"/>
    </xf>
    <xf numFmtId="164" fontId="0" fillId="0" borderId="23" xfId="20" applyNumberFormat="1" applyFont="1" applyFill="1" applyBorder="1" applyAlignment="1" applyProtection="1">
      <alignment horizontal="center"/>
      <protection/>
    </xf>
    <xf numFmtId="164" fontId="0" fillId="4" borderId="24" xfId="0" applyNumberFormat="1" applyFont="1" applyFill="1" applyBorder="1" applyAlignment="1">
      <alignment horizontal="center"/>
    </xf>
    <xf numFmtId="164" fontId="0" fillId="0" borderId="25" xfId="20" applyNumberFormat="1" applyFont="1" applyFill="1" applyBorder="1" applyAlignment="1" applyProtection="1">
      <alignment horizontal="center"/>
      <protection/>
    </xf>
    <xf numFmtId="164" fontId="10" fillId="0" borderId="20" xfId="20" applyNumberFormat="1" applyFont="1" applyFill="1" applyBorder="1" applyAlignment="1" applyProtection="1">
      <alignment horizontal="center"/>
      <protection/>
    </xf>
    <xf numFmtId="164" fontId="10" fillId="4" borderId="21" xfId="20" applyNumberFormat="1" applyFont="1" applyFill="1" applyBorder="1" applyAlignment="1" applyProtection="1">
      <alignment horizontal="center"/>
      <protection/>
    </xf>
    <xf numFmtId="164" fontId="10" fillId="0" borderId="18" xfId="0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/>
    </xf>
    <xf numFmtId="164" fontId="0" fillId="4" borderId="26" xfId="20" applyNumberFormat="1" applyFont="1" applyFill="1" applyBorder="1" applyAlignment="1" applyProtection="1">
      <alignment horizontal="center"/>
      <protection/>
    </xf>
    <xf numFmtId="164" fontId="10" fillId="0" borderId="27" xfId="0" applyFont="1" applyBorder="1" applyAlignment="1">
      <alignment horizontal="center" vertical="center" wrapText="1"/>
    </xf>
    <xf numFmtId="164" fontId="0" fillId="0" borderId="28" xfId="20" applyNumberFormat="1" applyFont="1" applyFill="1" applyBorder="1" applyAlignment="1" applyProtection="1">
      <alignment horizontal="left" vertical="center" wrapText="1"/>
      <protection/>
    </xf>
    <xf numFmtId="164" fontId="0" fillId="0" borderId="29" xfId="20" applyNumberFormat="1" applyFont="1" applyFill="1" applyBorder="1" applyAlignment="1" applyProtection="1">
      <alignment horizontal="center" vertical="center" wrapText="1"/>
      <protection/>
    </xf>
    <xf numFmtId="164" fontId="0" fillId="0" borderId="27" xfId="20" applyNumberFormat="1" applyFont="1" applyFill="1" applyBorder="1" applyAlignment="1" applyProtection="1">
      <alignment horizontal="center" vertical="center" wrapText="1"/>
      <protection/>
    </xf>
    <xf numFmtId="164" fontId="0" fillId="0" borderId="30" xfId="20" applyNumberFormat="1" applyFont="1" applyFill="1" applyBorder="1" applyAlignment="1" applyProtection="1">
      <alignment horizontal="center" vertical="center" wrapText="1"/>
      <protection/>
    </xf>
    <xf numFmtId="164" fontId="10" fillId="4" borderId="22" xfId="20" applyNumberFormat="1" applyFont="1" applyFill="1" applyBorder="1" applyAlignment="1" applyProtection="1">
      <alignment horizontal="center"/>
      <protection/>
    </xf>
    <xf numFmtId="164" fontId="0" fillId="0" borderId="31" xfId="0" applyNumberFormat="1" applyFont="1" applyBorder="1" applyAlignment="1">
      <alignment horizontal="center" vertical="center" wrapText="1"/>
    </xf>
    <xf numFmtId="164" fontId="10" fillId="0" borderId="30" xfId="0" applyFont="1" applyFill="1" applyBorder="1" applyAlignment="1">
      <alignment horizontal="center" vertical="center" wrapText="1"/>
    </xf>
    <xf numFmtId="164" fontId="0" fillId="0" borderId="32" xfId="20" applyNumberFormat="1" applyFont="1" applyFill="1" applyBorder="1" applyAlignment="1" applyProtection="1">
      <alignment horizontal="center"/>
      <protection/>
    </xf>
    <xf numFmtId="164" fontId="0" fillId="0" borderId="33" xfId="20" applyNumberFormat="1" applyFont="1" applyFill="1" applyBorder="1" applyAlignment="1" applyProtection="1">
      <alignment horizontal="center"/>
      <protection/>
    </xf>
    <xf numFmtId="164" fontId="0" fillId="0" borderId="34" xfId="20" applyNumberFormat="1" applyFont="1" applyFill="1" applyBorder="1" applyAlignment="1" applyProtection="1">
      <alignment horizontal="center"/>
      <protection/>
    </xf>
    <xf numFmtId="164" fontId="0" fillId="4" borderId="35" xfId="20" applyNumberFormat="1" applyFont="1" applyFill="1" applyBorder="1" applyAlignment="1" applyProtection="1">
      <alignment horizontal="center"/>
      <protection/>
    </xf>
    <xf numFmtId="164" fontId="11" fillId="0" borderId="1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4" fontId="11" fillId="0" borderId="6" xfId="0" applyFont="1" applyBorder="1" applyAlignment="1">
      <alignment horizontal="center" vertical="center" wrapText="1"/>
    </xf>
    <xf numFmtId="164" fontId="12" fillId="0" borderId="7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left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0" fillId="0" borderId="3" xfId="20" applyNumberFormat="1" applyFont="1" applyFill="1" applyBorder="1" applyAlignment="1" applyProtection="1">
      <alignment horizontal="center" vertical="center" wrapText="1"/>
      <protection/>
    </xf>
    <xf numFmtId="164" fontId="13" fillId="0" borderId="12" xfId="0" applyFont="1" applyFill="1" applyBorder="1" applyAlignment="1">
      <alignment horizontal="center" vertical="center" wrapText="1"/>
    </xf>
    <xf numFmtId="164" fontId="13" fillId="0" borderId="36" xfId="0" applyNumberFormat="1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4" fillId="0" borderId="16" xfId="0" applyFont="1" applyFill="1" applyBorder="1" applyAlignment="1">
      <alignment horizontal="center" vertical="center" wrapText="1"/>
    </xf>
    <xf numFmtId="164" fontId="13" fillId="0" borderId="17" xfId="0" applyFont="1" applyFill="1" applyBorder="1" applyAlignment="1">
      <alignment horizontal="left" vertical="center" wrapText="1"/>
    </xf>
    <xf numFmtId="164" fontId="13" fillId="0" borderId="17" xfId="0" applyFont="1" applyFill="1" applyBorder="1" applyAlignment="1">
      <alignment horizontal="center" vertical="center" wrapText="1"/>
    </xf>
    <xf numFmtId="164" fontId="13" fillId="0" borderId="37" xfId="0" applyFont="1" applyFill="1" applyBorder="1" applyAlignment="1">
      <alignment horizontal="center" vertical="center" wrapText="1"/>
    </xf>
    <xf numFmtId="164" fontId="13" fillId="0" borderId="38" xfId="0" applyNumberFormat="1" applyFont="1" applyFill="1" applyBorder="1" applyAlignment="1">
      <alignment horizontal="center" vertical="center" wrapText="1"/>
    </xf>
    <xf numFmtId="164" fontId="15" fillId="0" borderId="16" xfId="0" applyFont="1" applyFill="1" applyBorder="1" applyAlignment="1">
      <alignment horizontal="center" vertical="center" wrapText="1"/>
    </xf>
    <xf numFmtId="164" fontId="11" fillId="0" borderId="27" xfId="0" applyFont="1" applyFill="1" applyBorder="1" applyAlignment="1">
      <alignment horizontal="center" vertical="center" wrapText="1"/>
    </xf>
    <xf numFmtId="164" fontId="13" fillId="0" borderId="31" xfId="0" applyFont="1" applyFill="1" applyBorder="1" applyAlignment="1">
      <alignment horizontal="left" vertical="center" wrapText="1"/>
    </xf>
    <xf numFmtId="164" fontId="13" fillId="0" borderId="31" xfId="0" applyFont="1" applyFill="1" applyBorder="1" applyAlignment="1">
      <alignment horizontal="center" vertical="center" wrapText="1"/>
    </xf>
    <xf numFmtId="164" fontId="13" fillId="0" borderId="39" xfId="0" applyFont="1" applyFill="1" applyBorder="1" applyAlignment="1">
      <alignment horizontal="center" vertical="center" wrapText="1"/>
    </xf>
    <xf numFmtId="164" fontId="13" fillId="0" borderId="40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0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8" fillId="0" borderId="0" xfId="0" applyFont="1" applyBorder="1" applyAlignment="1">
      <alignment/>
    </xf>
    <xf numFmtId="164" fontId="7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0" fillId="0" borderId="0" xfId="0" applyFont="1" applyBorder="1" applyAlignment="1">
      <alignment/>
    </xf>
    <xf numFmtId="164" fontId="16" fillId="0" borderId="0" xfId="0" applyFont="1" applyBorder="1" applyAlignment="1">
      <alignment horizontal="center" vertical="center"/>
    </xf>
    <xf numFmtId="164" fontId="10" fillId="0" borderId="0" xfId="20" applyNumberFormat="1" applyFont="1" applyFill="1" applyBorder="1" applyAlignment="1" applyProtection="1">
      <alignment vertical="center" wrapText="1"/>
      <protection/>
    </xf>
    <xf numFmtId="164" fontId="10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10" fillId="0" borderId="0" xfId="0" applyFont="1" applyBorder="1" applyAlignment="1">
      <alignment horizontal="center" vertical="center" wrapText="1"/>
    </xf>
    <xf numFmtId="164" fontId="13" fillId="0" borderId="37" xfId="0" applyFont="1" applyBorder="1" applyAlignment="1">
      <alignment horizontal="center" vertical="center" wrapText="1"/>
    </xf>
    <xf numFmtId="164" fontId="12" fillId="0" borderId="37" xfId="0" applyFont="1" applyBorder="1" applyAlignment="1">
      <alignment horizontal="center" vertical="center" wrapText="1"/>
    </xf>
    <xf numFmtId="164" fontId="13" fillId="0" borderId="37" xfId="0" applyNumberFormat="1" applyFont="1" applyBorder="1" applyAlignment="1">
      <alignment horizontal="center" vertical="center" wrapText="1"/>
    </xf>
    <xf numFmtId="164" fontId="17" fillId="0" borderId="37" xfId="0" applyNumberFormat="1" applyFont="1" applyBorder="1" applyAlignment="1">
      <alignment horizontal="center" vertical="center" wrapText="1"/>
    </xf>
    <xf numFmtId="164" fontId="13" fillId="0" borderId="37" xfId="0" applyNumberFormat="1" applyFont="1" applyBorder="1" applyAlignment="1">
      <alignment horizontal="left" vertical="center" wrapText="1"/>
    </xf>
    <xf numFmtId="166" fontId="13" fillId="0" borderId="37" xfId="0" applyNumberFormat="1" applyFont="1" applyBorder="1" applyAlignment="1">
      <alignment horizontal="center" vertical="center" wrapText="1"/>
    </xf>
    <xf numFmtId="164" fontId="13" fillId="0" borderId="41" xfId="0" applyNumberFormat="1" applyFont="1" applyBorder="1" applyAlignment="1">
      <alignment horizontal="center" vertical="center" wrapText="1"/>
    </xf>
    <xf numFmtId="164" fontId="13" fillId="0" borderId="42" xfId="0" applyNumberFormat="1" applyFont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5" fontId="13" fillId="0" borderId="37" xfId="0" applyNumberFormat="1" applyFont="1" applyBorder="1" applyAlignment="1">
      <alignment horizontal="left" vertical="center" wrapText="1"/>
    </xf>
    <xf numFmtId="165" fontId="0" fillId="0" borderId="37" xfId="0" applyNumberFormat="1" applyFont="1" applyBorder="1" applyAlignment="1">
      <alignment horizontal="center" vertical="center" wrapText="1"/>
    </xf>
    <xf numFmtId="165" fontId="13" fillId="0" borderId="37" xfId="0" applyNumberFormat="1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8" fillId="0" borderId="0" xfId="20" applyNumberFormat="1" applyFont="1" applyFill="1" applyBorder="1" applyAlignment="1" applyProtection="1">
      <alignment/>
      <protection/>
    </xf>
    <xf numFmtId="164" fontId="19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8" fillId="0" borderId="22" xfId="0" applyFont="1" applyBorder="1" applyAlignment="1">
      <alignment/>
    </xf>
    <xf numFmtId="164" fontId="0" fillId="0" borderId="22" xfId="0" applyFont="1" applyBorder="1" applyAlignment="1">
      <alignment/>
    </xf>
    <xf numFmtId="164" fontId="8" fillId="0" borderId="25" xfId="0" applyFont="1" applyBorder="1" applyAlignment="1">
      <alignment/>
    </xf>
    <xf numFmtId="164" fontId="0" fillId="0" borderId="25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41"/>
  <sheetViews>
    <sheetView workbookViewId="0" topLeftCell="A1">
      <selection activeCell="B32" sqref="B32"/>
    </sheetView>
  </sheetViews>
  <sheetFormatPr defaultColWidth="9.140625" defaultRowHeight="12.75"/>
  <cols>
    <col min="1" max="1" width="6.421875" style="0" customWidth="1"/>
    <col min="2" max="2" width="21.421875" style="0" customWidth="1"/>
    <col min="4" max="4" width="7.421875" style="0" customWidth="1"/>
    <col min="5" max="5" width="13.140625" style="0" customWidth="1"/>
    <col min="6" max="9" width="5.7109375" style="0" customWidth="1"/>
  </cols>
  <sheetData>
    <row r="1" spans="1:1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7" ht="34.5" customHeight="1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6"/>
      <c r="P3" s="6"/>
      <c r="Q3" s="6"/>
    </row>
    <row r="4" spans="1:17" ht="26.2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8"/>
    </row>
    <row r="5" spans="1:11" ht="27.75" customHeight="1">
      <c r="A5" s="9"/>
      <c r="F5" s="9"/>
      <c r="J5" s="10" t="str">
        <f>'пр.взвешивания'!G3</f>
        <v>в.к.42    кг</v>
      </c>
      <c r="K5" s="10"/>
    </row>
    <row r="6" spans="1:11" ht="13.5" customHeight="1">
      <c r="A6" s="11" t="s">
        <v>4</v>
      </c>
      <c r="B6" s="11" t="s">
        <v>5</v>
      </c>
      <c r="C6" s="11" t="s">
        <v>6</v>
      </c>
      <c r="D6" s="12" t="s">
        <v>7</v>
      </c>
      <c r="E6" s="12"/>
      <c r="F6" s="13" t="s">
        <v>8</v>
      </c>
      <c r="G6" s="13"/>
      <c r="H6" s="13"/>
      <c r="I6" s="13"/>
      <c r="J6" s="14" t="s">
        <v>9</v>
      </c>
      <c r="K6" s="11" t="s">
        <v>10</v>
      </c>
    </row>
    <row r="7" spans="1:11" ht="12.75">
      <c r="A7" s="11"/>
      <c r="B7" s="11"/>
      <c r="C7" s="11"/>
      <c r="D7" s="12"/>
      <c r="E7" s="12"/>
      <c r="F7" s="15">
        <v>1</v>
      </c>
      <c r="G7" s="16">
        <v>2</v>
      </c>
      <c r="H7" s="16">
        <v>3</v>
      </c>
      <c r="I7" s="17">
        <v>4</v>
      </c>
      <c r="J7" s="14"/>
      <c r="K7" s="11"/>
    </row>
    <row r="8" spans="1:11" ht="12.75">
      <c r="A8" s="18">
        <v>1</v>
      </c>
      <c r="B8" s="19" t="str">
        <f>VLOOKUP(A8,'пр.взвешивания'!B6:E13,2,FALSE)</f>
        <v>Горячев Владимир</v>
      </c>
      <c r="C8" s="20">
        <f>VLOOKUP(A8,'пр.взвешивания'!B6:E13,3,FALSE)</f>
        <v>37992</v>
      </c>
      <c r="D8" s="21" t="str">
        <f>VLOOKUP(A8,'пр.взвешивания'!B6:G13,4,FALSE)</f>
        <v>Феодосия</v>
      </c>
      <c r="E8" s="22">
        <f>VLOOKUP(A8,'пр.взвешивания'!B6:G13,5,FALSE)</f>
        <v>0</v>
      </c>
      <c r="F8" s="23"/>
      <c r="G8" s="24">
        <v>4</v>
      </c>
      <c r="H8" s="25">
        <v>0</v>
      </c>
      <c r="I8" s="26">
        <v>3</v>
      </c>
      <c r="J8" s="27">
        <f>SUM(F8:I8)</f>
        <v>7</v>
      </c>
      <c r="K8" s="28">
        <v>2</v>
      </c>
    </row>
    <row r="9" spans="1:11" ht="12.75">
      <c r="A9" s="18"/>
      <c r="B9" s="19"/>
      <c r="C9" s="20"/>
      <c r="D9" s="21"/>
      <c r="E9" s="22"/>
      <c r="F9" s="29"/>
      <c r="G9" s="30"/>
      <c r="H9" s="31"/>
      <c r="I9" s="30"/>
      <c r="J9" s="27"/>
      <c r="K9" s="28"/>
    </row>
    <row r="10" spans="1:11" ht="12.75" customHeight="1">
      <c r="A10" s="32">
        <v>2</v>
      </c>
      <c r="B10" s="33" t="str">
        <f>VLOOKUP(A10,'пр.взвешивания'!B8:E15,2,FALSE)</f>
        <v>Алиев Тимур</v>
      </c>
      <c r="C10" s="34" t="str">
        <f>VLOOKUP(A10,'пр.взвешивания'!B8:E15,3,FALSE)</f>
        <v>14.04.2004</v>
      </c>
      <c r="D10" s="34" t="str">
        <f>VLOOKUP(A10,'пр.взвешивания'!B1:G15,4,FALSE)</f>
        <v>Севастополь</v>
      </c>
      <c r="E10" s="35">
        <f>VLOOKUP(A10,'пр.взвешивания'!B1:G15,5,FALSE)</f>
        <v>0</v>
      </c>
      <c r="F10" s="36">
        <v>0</v>
      </c>
      <c r="G10" s="37"/>
      <c r="H10" s="38">
        <v>0</v>
      </c>
      <c r="I10" s="39">
        <v>0</v>
      </c>
      <c r="J10" s="40">
        <f>SUM(F10:I10)</f>
        <v>0</v>
      </c>
      <c r="K10" s="41" t="s">
        <v>11</v>
      </c>
    </row>
    <row r="11" spans="1:11" ht="12.75">
      <c r="A11" s="32"/>
      <c r="B11" s="33"/>
      <c r="C11" s="34"/>
      <c r="D11" s="34"/>
      <c r="E11" s="35"/>
      <c r="F11" s="42"/>
      <c r="G11" s="43"/>
      <c r="H11" s="31"/>
      <c r="I11" s="44"/>
      <c r="J11" s="40"/>
      <c r="K11" s="41"/>
    </row>
    <row r="12" spans="1:11" ht="12.75">
      <c r="A12" s="32">
        <v>3</v>
      </c>
      <c r="B12" s="33" t="str">
        <f>VLOOKUP(A12,'пр.взвешивания'!B10:E17,2,FALSE)</f>
        <v>Исаченков Никита</v>
      </c>
      <c r="C12" s="34" t="str">
        <f>VLOOKUP(A12,'пр.взвешивания'!B10:E17,3,FALSE)</f>
        <v>08.10.2005</v>
      </c>
      <c r="D12" s="34" t="str">
        <f>VLOOKUP(A12,'пр.взвешивания'!B1:G17,4,FALSE)</f>
        <v>Севастополь</v>
      </c>
      <c r="E12" s="35">
        <f>VLOOKUP(A12,'пр.взвешивания'!B1:G17,5,FALSE)</f>
        <v>0</v>
      </c>
      <c r="F12" s="36">
        <v>4</v>
      </c>
      <c r="G12" s="45">
        <v>4</v>
      </c>
      <c r="H12" s="46"/>
      <c r="I12" s="39">
        <v>3</v>
      </c>
      <c r="J12" s="40">
        <f>SUM(F12:I12)</f>
        <v>11</v>
      </c>
      <c r="K12" s="47">
        <v>3</v>
      </c>
    </row>
    <row r="13" spans="1:11" ht="12.75">
      <c r="A13" s="32"/>
      <c r="B13" s="33"/>
      <c r="C13" s="34"/>
      <c r="D13" s="34"/>
      <c r="E13" s="35"/>
      <c r="F13" s="42"/>
      <c r="G13" s="48"/>
      <c r="H13" s="49"/>
      <c r="I13" s="44"/>
      <c r="J13" s="40"/>
      <c r="K13" s="47"/>
    </row>
    <row r="14" spans="1:11" ht="13.5" customHeight="1">
      <c r="A14" s="50">
        <v>4</v>
      </c>
      <c r="B14" s="51" t="str">
        <f>VLOOKUP(A14,'пр.взвешивания'!B12:E19,2,FALSE)</f>
        <v>Степаненко Сергей</v>
      </c>
      <c r="C14" s="52" t="str">
        <f>VLOOKUP(A14,'пр.взвешивания'!B12:E19,3,FALSE)</f>
        <v>25.06.2002</v>
      </c>
      <c r="D14" s="53" t="str">
        <f>VLOOKUP(A14,'пр.взвешивания'!B1:G19,4,FALSE)</f>
        <v>Новофёдоровка</v>
      </c>
      <c r="E14" s="54">
        <f>VLOOKUP(A14,'пр.взвешивания'!B1:G19,5,FALSE)</f>
        <v>0</v>
      </c>
      <c r="F14" s="36">
        <v>2</v>
      </c>
      <c r="G14" s="45">
        <v>4</v>
      </c>
      <c r="H14" s="38">
        <v>2</v>
      </c>
      <c r="I14" s="55"/>
      <c r="J14" s="56">
        <f>SUM(F14:I14)</f>
        <v>8</v>
      </c>
      <c r="K14" s="57">
        <v>3</v>
      </c>
    </row>
    <row r="15" spans="1:11" ht="15.75" customHeight="1">
      <c r="A15" s="50"/>
      <c r="B15" s="51"/>
      <c r="C15" s="52"/>
      <c r="D15" s="53"/>
      <c r="E15" s="54"/>
      <c r="F15" s="58"/>
      <c r="G15" s="59"/>
      <c r="H15" s="60"/>
      <c r="I15" s="61"/>
      <c r="J15" s="56"/>
      <c r="K15" s="57"/>
    </row>
    <row r="19" spans="1:11" ht="21" customHeight="1">
      <c r="A19" s="2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62" t="s">
        <v>10</v>
      </c>
      <c r="B21" s="62" t="s">
        <v>13</v>
      </c>
      <c r="C21" s="62" t="s">
        <v>14</v>
      </c>
      <c r="D21" s="12" t="s">
        <v>7</v>
      </c>
      <c r="E21" s="12"/>
      <c r="F21" s="63" t="s">
        <v>15</v>
      </c>
      <c r="G21" s="63"/>
      <c r="H21" s="64" t="s">
        <v>16</v>
      </c>
      <c r="I21" s="64"/>
      <c r="J21" s="64"/>
      <c r="K21" s="64"/>
    </row>
    <row r="22" spans="1:11" ht="12.75">
      <c r="A22" s="62"/>
      <c r="B22" s="62"/>
      <c r="C22" s="62"/>
      <c r="D22" s="12"/>
      <c r="E22" s="12"/>
      <c r="F22" s="63"/>
      <c r="G22" s="63"/>
      <c r="H22" s="64"/>
      <c r="I22" s="64"/>
      <c r="J22" s="64"/>
      <c r="K22" s="64"/>
    </row>
    <row r="23" spans="1:12" ht="12" customHeight="1">
      <c r="A23" s="65">
        <v>1</v>
      </c>
      <c r="B23" s="66" t="str">
        <f>VLOOKUP(L23,'пр.взвешивания'!B6:G13,2,FALSE)</f>
        <v>Алиев Тимур</v>
      </c>
      <c r="C23" s="67" t="str">
        <f>VLOOKUP(L23,'пр.взвешивания'!B6:G13,3,FALSE)</f>
        <v>14.04.2004</v>
      </c>
      <c r="D23" s="20" t="str">
        <f>VLOOKUP(L23,'пр.взвешивания'!B6:G13,4,FALSE)</f>
        <v>Севастополь</v>
      </c>
      <c r="E23" s="68">
        <f>VLOOKUP(L23,'пр.взвешивания'!B6:G13,5,FALSE)</f>
        <v>0</v>
      </c>
      <c r="F23" s="69">
        <f>VLOOKUP(L23,'пр.взвешивания'!B6:G13,6,FALSE)</f>
        <v>0</v>
      </c>
      <c r="G23" s="69"/>
      <c r="H23" s="70" t="str">
        <f>VLOOKUP(L23,'пр.взвешивания'!B6:H13,7,FALSE)</f>
        <v>Белозёров В.Т.</v>
      </c>
      <c r="I23" s="70"/>
      <c r="J23" s="70"/>
      <c r="K23" s="70"/>
      <c r="L23" s="71">
        <v>2</v>
      </c>
    </row>
    <row r="24" spans="1:12" ht="12" customHeight="1">
      <c r="A24" s="65"/>
      <c r="B24" s="66"/>
      <c r="C24" s="67"/>
      <c r="D24" s="20"/>
      <c r="E24" s="68"/>
      <c r="F24" s="69"/>
      <c r="G24" s="69"/>
      <c r="H24" s="70"/>
      <c r="I24" s="70"/>
      <c r="J24" s="70"/>
      <c r="K24" s="70"/>
      <c r="L24" s="71"/>
    </row>
    <row r="25" spans="1:12" ht="12" customHeight="1">
      <c r="A25" s="72">
        <v>2</v>
      </c>
      <c r="B25" s="73" t="str">
        <f>VLOOKUP(L25,'пр.взвешивания'!B1:G15,2,FALSE)</f>
        <v>Горячев Владимир</v>
      </c>
      <c r="C25" s="74">
        <f>VLOOKUP(L25,'пр.взвешивания'!B1:G15,3,FALSE)</f>
        <v>37992</v>
      </c>
      <c r="D25" s="34" t="str">
        <f>VLOOKUP(L25,'пр.взвешивания'!B1:G15,4,FALSE)</f>
        <v>Феодосия</v>
      </c>
      <c r="E25" s="35">
        <f>VLOOKUP(L25,'пр.взвешивания'!B1:G15,5,FALSE)</f>
        <v>0</v>
      </c>
      <c r="F25" s="75">
        <f>VLOOKUP(L25,'пр.взвешивания'!B1:G15,6,FALSE)</f>
        <v>0</v>
      </c>
      <c r="G25" s="75"/>
      <c r="H25" s="76" t="str">
        <f>VLOOKUP(L25,'пр.взвешивания'!B1:H15,7,FALSE)</f>
        <v>Смыкун О.А.</v>
      </c>
      <c r="I25" s="76"/>
      <c r="J25" s="76"/>
      <c r="K25" s="76"/>
      <c r="L25" s="71">
        <v>1</v>
      </c>
    </row>
    <row r="26" spans="1:12" ht="12" customHeight="1">
      <c r="A26" s="72"/>
      <c r="B26" s="73"/>
      <c r="C26" s="74"/>
      <c r="D26" s="34"/>
      <c r="E26" s="35"/>
      <c r="F26" s="75"/>
      <c r="G26" s="75"/>
      <c r="H26" s="76"/>
      <c r="I26" s="76"/>
      <c r="J26" s="76"/>
      <c r="K26" s="76"/>
      <c r="L26" s="71"/>
    </row>
    <row r="27" spans="1:12" ht="12" customHeight="1">
      <c r="A27" s="77">
        <v>3</v>
      </c>
      <c r="B27" s="73" t="str">
        <f>VLOOKUP(L27,'пр.взвешивания'!B1:G17,2,FALSE)</f>
        <v>Исаченков Никита</v>
      </c>
      <c r="C27" s="74" t="str">
        <f>VLOOKUP(L27,'пр.взвешивания'!B1:G17,3,FALSE)</f>
        <v>08.10.2005</v>
      </c>
      <c r="D27" s="34" t="str">
        <f>VLOOKUP(L27,'пр.взвешивания'!B1:G17,4,FALSE)</f>
        <v>Севастополь</v>
      </c>
      <c r="E27" s="35">
        <f>VLOOKUP(L27,'пр.взвешивания'!B1:G17,5,FALSE)</f>
        <v>0</v>
      </c>
      <c r="F27" s="75">
        <f>VLOOKUP(L27,'пр.взвешивания'!B1:G17,6,FALSE)</f>
        <v>0</v>
      </c>
      <c r="G27" s="75"/>
      <c r="H27" s="76" t="str">
        <f>VLOOKUP(L27,'пр.взвешивания'!B1:H17,7,FALSE)</f>
        <v>Гордынчук Л.И.</v>
      </c>
      <c r="I27" s="76"/>
      <c r="J27" s="76"/>
      <c r="K27" s="76"/>
      <c r="L27" s="71">
        <v>3</v>
      </c>
    </row>
    <row r="28" spans="1:12" ht="12" customHeight="1">
      <c r="A28" s="77"/>
      <c r="B28" s="73"/>
      <c r="C28" s="74"/>
      <c r="D28" s="34"/>
      <c r="E28" s="35"/>
      <c r="F28" s="75"/>
      <c r="G28" s="75"/>
      <c r="H28" s="76"/>
      <c r="I28" s="76"/>
      <c r="J28" s="76"/>
      <c r="K28" s="76"/>
      <c r="L28" s="71"/>
    </row>
    <row r="29" spans="1:12" ht="12" customHeight="1">
      <c r="A29" s="78">
        <v>4</v>
      </c>
      <c r="B29" s="79" t="str">
        <f>VLOOKUP(L29,'пр.взвешивания'!B1:G19,2,FALSE)</f>
        <v>Степаненко Сергей</v>
      </c>
      <c r="C29" s="80" t="str">
        <f>VLOOKUP(L29,'пр.взвешивания'!B1:G19,3,FALSE)</f>
        <v>25.06.2002</v>
      </c>
      <c r="D29" s="53" t="str">
        <f>VLOOKUP(L29,'пр.взвешивания'!B1:G19,4,FALSE)</f>
        <v>Новофёдоровка</v>
      </c>
      <c r="E29" s="54">
        <f>VLOOKUP(L29,'пр.взвешивания'!B1:G19,5,FALSE)</f>
        <v>0</v>
      </c>
      <c r="F29" s="81">
        <f>VLOOKUP(L29,'пр.взвешивания'!B1:G19,6,FALSE)</f>
        <v>0</v>
      </c>
      <c r="G29" s="81"/>
      <c r="H29" s="82" t="str">
        <f>VLOOKUP(L29,'пр.взвешивания'!B1:H19,7,FALSE)</f>
        <v>Руденко Г.А.</v>
      </c>
      <c r="I29" s="82"/>
      <c r="J29" s="82"/>
      <c r="K29" s="82"/>
      <c r="L29" s="71">
        <v>4</v>
      </c>
    </row>
    <row r="30" spans="1:12" ht="12" customHeight="1">
      <c r="A30" s="78"/>
      <c r="B30" s="79"/>
      <c r="C30" s="80"/>
      <c r="D30" s="53"/>
      <c r="E30" s="54"/>
      <c r="F30" s="81"/>
      <c r="G30" s="81"/>
      <c r="H30" s="82"/>
      <c r="I30" s="82"/>
      <c r="J30" s="82"/>
      <c r="K30" s="82"/>
      <c r="L30" s="71"/>
    </row>
    <row r="35" spans="1:9" ht="12.75">
      <c r="A35" s="83"/>
      <c r="B35" s="83"/>
      <c r="C35" s="83"/>
      <c r="D35" s="83"/>
      <c r="E35" s="83"/>
      <c r="F35" s="83"/>
      <c r="G35" s="83"/>
      <c r="H35" s="83"/>
      <c r="I35" s="83"/>
    </row>
    <row r="36" spans="1:9" ht="12.75">
      <c r="A36" s="84" t="str">
        <f>HYPERLINK('[1]реквизиты'!$A$6)</f>
        <v>Гл. судья, судья МК</v>
      </c>
      <c r="B36" s="85"/>
      <c r="C36" s="85"/>
      <c r="D36" s="85"/>
      <c r="E36" s="83"/>
      <c r="F36" s="86"/>
      <c r="G36" s="86"/>
      <c r="H36" s="87" t="s">
        <v>17</v>
      </c>
      <c r="I36" s="83"/>
    </row>
    <row r="37" spans="1:9" ht="12.75">
      <c r="A37" s="85"/>
      <c r="B37" s="85"/>
      <c r="C37" s="85"/>
      <c r="D37" s="85"/>
      <c r="E37" s="83"/>
      <c r="F37" s="86"/>
      <c r="G37" s="86"/>
      <c r="H37" s="88" t="s">
        <v>18</v>
      </c>
      <c r="I37" s="83"/>
    </row>
    <row r="38" spans="1:9" ht="12.75">
      <c r="A38" s="89"/>
      <c r="B38" s="89"/>
      <c r="C38" s="89"/>
      <c r="D38" s="89"/>
      <c r="E38" s="83"/>
      <c r="F38" s="90"/>
      <c r="G38" s="90"/>
      <c r="H38" s="83"/>
      <c r="I38" s="83"/>
    </row>
    <row r="39" spans="1:9" ht="12.75">
      <c r="A39" s="84" t="str">
        <f>HYPERLINK('[2]реквизиты'!$A$22)</f>
        <v>Гл. секретарь, судья МК</v>
      </c>
      <c r="B39" s="85"/>
      <c r="C39" s="85"/>
      <c r="D39" s="85"/>
      <c r="E39" s="83"/>
      <c r="F39" s="86"/>
      <c r="G39" s="86"/>
      <c r="H39" s="87" t="s">
        <v>19</v>
      </c>
      <c r="I39" s="83"/>
    </row>
    <row r="40" spans="1:9" ht="12.75">
      <c r="A40" s="89"/>
      <c r="B40" s="89"/>
      <c r="C40" s="89"/>
      <c r="D40" s="89"/>
      <c r="E40" s="83"/>
      <c r="F40" s="90"/>
      <c r="G40" s="90"/>
      <c r="H40" s="88" t="s">
        <v>20</v>
      </c>
      <c r="I40" s="83"/>
    </row>
    <row r="41" spans="1:9" ht="12.75">
      <c r="A41" s="89"/>
      <c r="B41" s="89"/>
      <c r="C41" s="89"/>
      <c r="D41" s="89"/>
      <c r="E41" s="83"/>
      <c r="F41" s="90"/>
      <c r="G41" s="90"/>
      <c r="H41" s="88">
        <f>HYPERLINK('[1]реквизиты'!$G$23)</f>
      </c>
      <c r="I41" s="83"/>
    </row>
  </sheetData>
  <sheetProtection selectLockedCells="1" selectUnlockedCells="1"/>
  <mergeCells count="79">
    <mergeCell ref="A1:K1"/>
    <mergeCell ref="A2:K2"/>
    <mergeCell ref="B3:K3"/>
    <mergeCell ref="A4:K4"/>
    <mergeCell ref="J5:K5"/>
    <mergeCell ref="A6:A7"/>
    <mergeCell ref="B6:B7"/>
    <mergeCell ref="C6:C7"/>
    <mergeCell ref="D6:E7"/>
    <mergeCell ref="F6:I6"/>
    <mergeCell ref="J6:J7"/>
    <mergeCell ref="K6:K7"/>
    <mergeCell ref="A8:A9"/>
    <mergeCell ref="B8:B9"/>
    <mergeCell ref="C8:C9"/>
    <mergeCell ref="D8:D9"/>
    <mergeCell ref="E8:E9"/>
    <mergeCell ref="J8:J9"/>
    <mergeCell ref="K8:K9"/>
    <mergeCell ref="A10:A11"/>
    <mergeCell ref="B10:B11"/>
    <mergeCell ref="C10:C11"/>
    <mergeCell ref="D10:D11"/>
    <mergeCell ref="E10:E11"/>
    <mergeCell ref="J10:J11"/>
    <mergeCell ref="K10:K11"/>
    <mergeCell ref="A12:A13"/>
    <mergeCell ref="B12:B13"/>
    <mergeCell ref="C12:C13"/>
    <mergeCell ref="D12:D13"/>
    <mergeCell ref="E12:E13"/>
    <mergeCell ref="J12:J13"/>
    <mergeCell ref="K12:K13"/>
    <mergeCell ref="A14:A15"/>
    <mergeCell ref="B14:B15"/>
    <mergeCell ref="C14:C15"/>
    <mergeCell ref="D14:D15"/>
    <mergeCell ref="E14:E15"/>
    <mergeCell ref="J14:J15"/>
    <mergeCell ref="K14:K15"/>
    <mergeCell ref="A19:K19"/>
    <mergeCell ref="A21:A22"/>
    <mergeCell ref="B21:B22"/>
    <mergeCell ref="C21:C22"/>
    <mergeCell ref="D21:E22"/>
    <mergeCell ref="F21:G22"/>
    <mergeCell ref="H21:K22"/>
    <mergeCell ref="A23:A24"/>
    <mergeCell ref="B23:B24"/>
    <mergeCell ref="C23:C24"/>
    <mergeCell ref="D23:D24"/>
    <mergeCell ref="E23:E24"/>
    <mergeCell ref="F23:G24"/>
    <mergeCell ref="H23:K24"/>
    <mergeCell ref="L23:L24"/>
    <mergeCell ref="A25:A26"/>
    <mergeCell ref="B25:B26"/>
    <mergeCell ref="C25:C26"/>
    <mergeCell ref="D25:D26"/>
    <mergeCell ref="E25:E26"/>
    <mergeCell ref="F25:G26"/>
    <mergeCell ref="H25:K26"/>
    <mergeCell ref="L25:L26"/>
    <mergeCell ref="A27:A28"/>
    <mergeCell ref="B27:B28"/>
    <mergeCell ref="C27:C28"/>
    <mergeCell ref="D27:D28"/>
    <mergeCell ref="E27:E28"/>
    <mergeCell ref="F27:G28"/>
    <mergeCell ref="H27:K28"/>
    <mergeCell ref="L27:L28"/>
    <mergeCell ref="A29:A30"/>
    <mergeCell ref="B29:B30"/>
    <mergeCell ref="C29:C30"/>
    <mergeCell ref="D29:D30"/>
    <mergeCell ref="E29:E30"/>
    <mergeCell ref="F29:G30"/>
    <mergeCell ref="H29:K30"/>
    <mergeCell ref="L29:L30"/>
  </mergeCells>
  <printOptions horizontalCentered="1"/>
  <pageMargins left="0.19652777777777777" right="0.19652777777777777" top="0.9840277777777777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16.140625" style="0" customWidth="1"/>
    <col min="6" max="6" width="7.8515625" style="0" customWidth="1"/>
    <col min="7" max="7" width="12.57421875" style="0" customWidth="1"/>
    <col min="8" max="8" width="15.7109375" style="0" customWidth="1"/>
  </cols>
  <sheetData>
    <row r="1" spans="1:9" ht="40.5" customHeight="1">
      <c r="A1" s="91" t="s">
        <v>0</v>
      </c>
      <c r="B1" s="91"/>
      <c r="C1" s="91"/>
      <c r="D1" s="91"/>
      <c r="E1" s="91"/>
      <c r="F1" s="91"/>
      <c r="G1" s="91"/>
      <c r="H1" s="91"/>
      <c r="I1" s="92"/>
    </row>
    <row r="2" spans="2:9" ht="47.25" customHeight="1">
      <c r="B2" s="93" t="s">
        <v>21</v>
      </c>
      <c r="C2" s="93"/>
      <c r="D2" s="94" t="s">
        <v>2</v>
      </c>
      <c r="E2" s="94"/>
      <c r="F2" s="94"/>
      <c r="G2" s="94"/>
      <c r="H2" s="94"/>
      <c r="I2" s="95"/>
    </row>
    <row r="3" spans="2:8" ht="49.5" customHeight="1">
      <c r="B3" s="95"/>
      <c r="C3" s="7" t="s">
        <v>3</v>
      </c>
      <c r="D3" s="7"/>
      <c r="E3" s="7"/>
      <c r="G3" s="96" t="s">
        <v>22</v>
      </c>
      <c r="H3" s="96"/>
    </row>
    <row r="4" spans="1:8" ht="12.75" customHeight="1">
      <c r="A4" s="97" t="s">
        <v>23</v>
      </c>
      <c r="B4" s="98" t="s">
        <v>4</v>
      </c>
      <c r="C4" s="97" t="s">
        <v>5</v>
      </c>
      <c r="D4" s="97" t="s">
        <v>14</v>
      </c>
      <c r="E4" s="99" t="s">
        <v>7</v>
      </c>
      <c r="F4" s="99"/>
      <c r="G4" s="97" t="s">
        <v>15</v>
      </c>
      <c r="H4" s="97" t="s">
        <v>16</v>
      </c>
    </row>
    <row r="5" spans="1:8" ht="12.75">
      <c r="A5" s="97"/>
      <c r="B5" s="98"/>
      <c r="C5" s="97"/>
      <c r="D5" s="97"/>
      <c r="E5" s="99"/>
      <c r="F5" s="99"/>
      <c r="G5" s="97"/>
      <c r="H5" s="97"/>
    </row>
    <row r="6" spans="1:8" ht="12.75" customHeight="1">
      <c r="A6" s="97">
        <v>1</v>
      </c>
      <c r="B6" s="100">
        <v>1</v>
      </c>
      <c r="C6" s="101" t="s">
        <v>24</v>
      </c>
      <c r="D6" s="102">
        <v>37992</v>
      </c>
      <c r="E6" s="103" t="s">
        <v>25</v>
      </c>
      <c r="F6" s="104"/>
      <c r="G6" s="99"/>
      <c r="H6" s="101" t="s">
        <v>26</v>
      </c>
    </row>
    <row r="7" spans="1:8" ht="12.75">
      <c r="A7" s="97"/>
      <c r="B7" s="100"/>
      <c r="C7" s="101"/>
      <c r="D7" s="102"/>
      <c r="E7" s="103"/>
      <c r="F7" s="104"/>
      <c r="G7" s="99"/>
      <c r="H7" s="101"/>
    </row>
    <row r="8" spans="1:8" ht="12.75" customHeight="1">
      <c r="A8" s="97">
        <v>2</v>
      </c>
      <c r="B8" s="105">
        <v>2</v>
      </c>
      <c r="C8" s="106" t="s">
        <v>27</v>
      </c>
      <c r="D8" s="107" t="s">
        <v>28</v>
      </c>
      <c r="E8" s="103" t="s">
        <v>29</v>
      </c>
      <c r="F8" s="104"/>
      <c r="G8" s="108"/>
      <c r="H8" s="108" t="s">
        <v>30</v>
      </c>
    </row>
    <row r="9" spans="1:8" ht="12.75">
      <c r="A9" s="97"/>
      <c r="B9" s="105"/>
      <c r="C9" s="106"/>
      <c r="D9" s="107"/>
      <c r="E9" s="103"/>
      <c r="F9" s="104"/>
      <c r="G9" s="108"/>
      <c r="H9" s="108"/>
    </row>
    <row r="10" spans="1:8" ht="12.75" customHeight="1">
      <c r="A10" s="97">
        <v>3</v>
      </c>
      <c r="B10" s="105">
        <v>3</v>
      </c>
      <c r="C10" s="106" t="s">
        <v>31</v>
      </c>
      <c r="D10" s="107" t="s">
        <v>32</v>
      </c>
      <c r="E10" s="103" t="s">
        <v>29</v>
      </c>
      <c r="F10" s="104"/>
      <c r="G10" s="108"/>
      <c r="H10" s="108" t="s">
        <v>33</v>
      </c>
    </row>
    <row r="11" spans="1:8" ht="12.75">
      <c r="A11" s="97"/>
      <c r="B11" s="105"/>
      <c r="C11" s="106"/>
      <c r="D11" s="107"/>
      <c r="E11" s="103"/>
      <c r="F11" s="104"/>
      <c r="G11" s="108"/>
      <c r="H11" s="108"/>
    </row>
    <row r="12" spans="1:8" ht="12.75" customHeight="1">
      <c r="A12" s="97">
        <v>4</v>
      </c>
      <c r="B12" s="105">
        <v>4</v>
      </c>
      <c r="C12" s="106" t="s">
        <v>34</v>
      </c>
      <c r="D12" s="107" t="s">
        <v>35</v>
      </c>
      <c r="E12" s="103" t="s">
        <v>36</v>
      </c>
      <c r="F12" s="104"/>
      <c r="G12" s="108"/>
      <c r="H12" s="108" t="s">
        <v>37</v>
      </c>
    </row>
    <row r="13" spans="1:8" ht="12.75">
      <c r="A13" s="97"/>
      <c r="B13" s="105"/>
      <c r="C13" s="106"/>
      <c r="D13" s="107"/>
      <c r="E13" s="103"/>
      <c r="F13" s="104"/>
      <c r="G13" s="108"/>
      <c r="H13" s="108"/>
    </row>
    <row r="22" spans="1:8" ht="12.75">
      <c r="A22" s="109"/>
      <c r="B22" s="109"/>
      <c r="C22" s="109"/>
      <c r="D22" s="109"/>
      <c r="E22" s="109"/>
      <c r="F22" s="109"/>
      <c r="G22" s="109"/>
      <c r="H22" s="110"/>
    </row>
    <row r="23" spans="1:8" ht="12.75">
      <c r="A23" s="109"/>
      <c r="B23" s="109"/>
      <c r="C23" s="109"/>
      <c r="D23" s="109"/>
      <c r="E23" s="109"/>
      <c r="F23" s="109"/>
      <c r="G23" s="109"/>
      <c r="H23" s="110"/>
    </row>
    <row r="24" spans="1:8" ht="12.75">
      <c r="A24" s="109"/>
      <c r="B24" s="109"/>
      <c r="C24" s="109"/>
      <c r="D24" s="109"/>
      <c r="E24" s="109"/>
      <c r="F24" s="109"/>
      <c r="G24" s="109"/>
      <c r="H24" s="110"/>
    </row>
    <row r="25" spans="1:8" ht="12.75">
      <c r="A25" s="109"/>
      <c r="B25" s="109"/>
      <c r="C25" s="109"/>
      <c r="D25" s="109"/>
      <c r="E25" s="109"/>
      <c r="F25" s="109"/>
      <c r="G25" s="109"/>
      <c r="H25" s="110"/>
    </row>
    <row r="26" spans="1:8" ht="12.75" customHeight="1">
      <c r="A26" s="83"/>
      <c r="B26" s="83"/>
      <c r="C26" s="83"/>
      <c r="D26" s="83"/>
      <c r="E26" s="83"/>
      <c r="F26" s="83"/>
      <c r="G26" s="83"/>
      <c r="H26" s="83"/>
    </row>
    <row r="27" spans="1:8" ht="12.75">
      <c r="A27" s="84">
        <f>HYPERLINK('[1]реквизиты'!$A$20)</f>
      </c>
      <c r="B27" s="85"/>
      <c r="C27" s="111"/>
      <c r="D27" s="111"/>
      <c r="E27" s="111"/>
      <c r="F27" s="112"/>
      <c r="G27" s="113">
        <f>HYPERLINK('[1]реквизиты'!$G$20)</f>
      </c>
      <c r="H27" s="114"/>
    </row>
    <row r="28" spans="1:8" ht="12.75">
      <c r="A28" s="85"/>
      <c r="B28" s="85"/>
      <c r="C28" s="111"/>
      <c r="D28" s="115"/>
      <c r="E28" s="115"/>
      <c r="F28" s="116"/>
      <c r="G28" s="88">
        <f>HYPERLINK('[1]реквизиты'!$G$21)</f>
      </c>
      <c r="H28" s="83"/>
    </row>
    <row r="29" spans="1:8" ht="12.75">
      <c r="A29" s="89"/>
      <c r="B29" s="89"/>
      <c r="C29" s="83"/>
      <c r="D29" s="90"/>
      <c r="E29" s="90"/>
      <c r="F29" s="90"/>
      <c r="G29" s="83"/>
      <c r="H29" s="83"/>
    </row>
    <row r="30" spans="1:8" ht="12.75" customHeight="1">
      <c r="A30" s="84">
        <f>HYPERLINK('[1]реквизиты'!$A$22)</f>
      </c>
      <c r="B30" s="85"/>
      <c r="C30" s="111"/>
      <c r="D30" s="117"/>
      <c r="E30" s="117"/>
      <c r="F30" s="118"/>
      <c r="G30" s="113">
        <f>HYPERLINK('[1]реквизиты'!$G$22)</f>
      </c>
      <c r="H30" s="83"/>
    </row>
    <row r="31" spans="1:8" ht="12.75">
      <c r="A31" s="89"/>
      <c r="B31" s="89"/>
      <c r="C31" s="83"/>
      <c r="D31" s="83"/>
      <c r="E31" s="83"/>
      <c r="F31" s="83"/>
      <c r="G31" s="88">
        <f>HYPERLINK('[1]реквизиты'!$G$23)</f>
      </c>
      <c r="H31" s="83"/>
    </row>
    <row r="32" spans="1:8" ht="12.75">
      <c r="A32" s="110"/>
      <c r="B32" s="110"/>
      <c r="C32" s="110"/>
      <c r="D32" s="110"/>
      <c r="E32" s="110"/>
      <c r="F32" s="110"/>
      <c r="G32" s="110"/>
      <c r="H32" s="110"/>
    </row>
    <row r="33" spans="1:8" ht="12.75">
      <c r="A33" s="110"/>
      <c r="B33" s="110"/>
      <c r="C33" s="110"/>
      <c r="D33" s="110"/>
      <c r="E33" s="110"/>
      <c r="F33" s="110"/>
      <c r="G33" s="110"/>
      <c r="H33" s="110"/>
    </row>
    <row r="34" spans="1:8" ht="12.75">
      <c r="A34" s="110"/>
      <c r="B34" s="110"/>
      <c r="C34" s="110"/>
      <c r="D34" s="110"/>
      <c r="E34" s="110"/>
      <c r="F34" s="110"/>
      <c r="G34" s="110"/>
      <c r="H34" s="110"/>
    </row>
    <row r="35" spans="1:8" ht="12.75">
      <c r="A35" s="110"/>
      <c r="B35" s="110"/>
      <c r="C35" s="110"/>
      <c r="D35" s="110"/>
      <c r="E35" s="110"/>
      <c r="F35" s="110"/>
      <c r="G35" s="110"/>
      <c r="H35" s="110"/>
    </row>
    <row r="36" spans="1:8" ht="12.75">
      <c r="A36" s="110"/>
      <c r="B36" s="110"/>
      <c r="C36" s="110"/>
      <c r="D36" s="110"/>
      <c r="E36" s="110"/>
      <c r="F36" s="110"/>
      <c r="G36" s="110"/>
      <c r="H36" s="110"/>
    </row>
    <row r="37" spans="1:8" ht="12.75">
      <c r="A37" s="110"/>
      <c r="B37" s="110"/>
      <c r="C37" s="110"/>
      <c r="D37" s="110"/>
      <c r="E37" s="110"/>
      <c r="F37" s="110"/>
      <c r="G37" s="110"/>
      <c r="H37" s="110"/>
    </row>
    <row r="38" spans="1:8" ht="12.75">
      <c r="A38" s="110"/>
      <c r="B38" s="110"/>
      <c r="C38" s="110"/>
      <c r="D38" s="110"/>
      <c r="E38" s="110"/>
      <c r="F38" s="110"/>
      <c r="G38" s="110"/>
      <c r="H38" s="110"/>
    </row>
    <row r="39" spans="1:8" ht="12.75">
      <c r="A39" s="110"/>
      <c r="B39" s="110"/>
      <c r="C39" s="110"/>
      <c r="D39" s="110"/>
      <c r="E39" s="110"/>
      <c r="F39" s="110"/>
      <c r="G39" s="110"/>
      <c r="H39" s="110"/>
    </row>
    <row r="40" spans="1:8" ht="12.75">
      <c r="A40" s="110"/>
      <c r="B40" s="110"/>
      <c r="C40" s="110"/>
      <c r="D40" s="110"/>
      <c r="E40" s="110"/>
      <c r="F40" s="110"/>
      <c r="G40" s="110"/>
      <c r="H40" s="110"/>
    </row>
    <row r="41" spans="1:8" ht="12.75">
      <c r="A41" s="110"/>
      <c r="B41" s="110"/>
      <c r="C41" s="110"/>
      <c r="D41" s="110"/>
      <c r="E41" s="110"/>
      <c r="F41" s="110"/>
      <c r="G41" s="110"/>
      <c r="H41" s="110"/>
    </row>
    <row r="42" spans="1:8" ht="12.75">
      <c r="A42" s="110"/>
      <c r="B42" s="110"/>
      <c r="C42" s="110"/>
      <c r="D42" s="110"/>
      <c r="E42" s="110"/>
      <c r="F42" s="110"/>
      <c r="G42" s="110"/>
      <c r="H42" s="110"/>
    </row>
    <row r="43" spans="1:8" ht="12.75">
      <c r="A43" s="110"/>
      <c r="B43" s="110"/>
      <c r="C43" s="110"/>
      <c r="D43" s="110"/>
      <c r="E43" s="110"/>
      <c r="F43" s="110"/>
      <c r="G43" s="110"/>
      <c r="H43" s="110"/>
    </row>
    <row r="44" spans="1:8" ht="12.75">
      <c r="A44" s="110"/>
      <c r="B44" s="110"/>
      <c r="C44" s="110"/>
      <c r="D44" s="110"/>
      <c r="E44" s="110"/>
      <c r="F44" s="110"/>
      <c r="G44" s="110"/>
      <c r="H44" s="110"/>
    </row>
    <row r="45" spans="1:8" ht="12.75">
      <c r="A45" s="110"/>
      <c r="B45" s="110"/>
      <c r="C45" s="110"/>
      <c r="D45" s="110"/>
      <c r="E45" s="110"/>
      <c r="F45" s="110"/>
      <c r="G45" s="110"/>
      <c r="H45" s="110"/>
    </row>
    <row r="46" spans="1:8" ht="12.75">
      <c r="A46" s="110"/>
      <c r="B46" s="110"/>
      <c r="C46" s="110"/>
      <c r="D46" s="110"/>
      <c r="E46" s="110"/>
      <c r="F46" s="110"/>
      <c r="G46" s="110"/>
      <c r="H46" s="110"/>
    </row>
    <row r="47" spans="1:8" ht="12.75">
      <c r="A47" s="110"/>
      <c r="B47" s="110"/>
      <c r="C47" s="110"/>
      <c r="D47" s="110"/>
      <c r="E47" s="110"/>
      <c r="F47" s="110"/>
      <c r="G47" s="110"/>
      <c r="H47" s="110"/>
    </row>
    <row r="48" spans="1:8" ht="12.75">
      <c r="A48" s="110"/>
      <c r="B48" s="110"/>
      <c r="C48" s="110"/>
      <c r="D48" s="110"/>
      <c r="E48" s="110"/>
      <c r="F48" s="110"/>
      <c r="G48" s="110"/>
      <c r="H48" s="110"/>
    </row>
    <row r="49" spans="1:8" ht="12.75">
      <c r="A49" s="110"/>
      <c r="B49" s="110"/>
      <c r="C49" s="110"/>
      <c r="D49" s="110"/>
      <c r="E49" s="110"/>
      <c r="F49" s="110"/>
      <c r="G49" s="110"/>
      <c r="H49" s="110"/>
    </row>
  </sheetData>
  <sheetProtection selectLockedCells="1" selectUnlockedCells="1"/>
  <mergeCells count="58">
    <mergeCell ref="A1:H1"/>
    <mergeCell ref="B2:C2"/>
    <mergeCell ref="D2:H2"/>
    <mergeCell ref="C3:D3"/>
    <mergeCell ref="G3:H3"/>
    <mergeCell ref="A4:A5"/>
    <mergeCell ref="B4:B5"/>
    <mergeCell ref="C4:C5"/>
    <mergeCell ref="D4:D5"/>
    <mergeCell ref="E4:F5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cp:lastPrinted>2015-10-10T10:03:00Z</cp:lastPrinted>
  <dcterms:modified xsi:type="dcterms:W3CDTF">2015-10-11T23:41:19Z</dcterms:modified>
  <cp:category/>
  <cp:version/>
  <cp:contentType/>
  <cp:contentStatus/>
  <cp:revision>1</cp:revision>
</cp:coreProperties>
</file>