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р.взв." sheetId="2" r:id="rId2"/>
    <sheet name="пр.хода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<sst xmlns="http://schemas.openxmlformats.org/spreadsheetml/2006/main" count="92" uniqueCount="77">
  <si>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</si>
  <si>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</si>
  <si>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</si>
  <si>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</si>
  <si>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</si>
  <si>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</si>
  <si>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</si>
  <si>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</si>
  <si>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</si>
  <si>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</si>
  <si>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</si>
  <si>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ФИНАЛ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</si>
  <si>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</si>
  <si>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</si>
  <si>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</si>
  <si>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</si>
  <si>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</si>
  <si>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</si>
  <si>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</si>
  <si>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3 место</t>
  </si>
  <si>
    <t>7-8</t>
  </si>
  <si>
    <t xml:space="preserve"> место</t>
  </si>
  <si>
    <t>КОРЮГИН Анатолий Николаевич</t>
  </si>
  <si>
    <t>06.12.1977 мс</t>
  </si>
  <si>
    <t>Татарстан, Казань</t>
  </si>
  <si>
    <t>Валиуллов АД</t>
  </si>
  <si>
    <t>ЛЕБЕДЕВ Руслан Игоревич</t>
  </si>
  <si>
    <t>04.11.1976 кмс</t>
  </si>
  <si>
    <t>Ярославская</t>
  </si>
  <si>
    <t>Сапожников СВ</t>
  </si>
  <si>
    <t>КИСЕЛЕВ Николай Николаевич</t>
  </si>
  <si>
    <t>25.10.1979 кмс</t>
  </si>
  <si>
    <t>Москва, Самбо-70</t>
  </si>
  <si>
    <t>Сальников ВВ, Кабанов ДБ</t>
  </si>
  <si>
    <t>ПОДКОРЫТОВ Сергей Николаевич</t>
  </si>
  <si>
    <t>06.06.1976 кмс</t>
  </si>
  <si>
    <t>Свердловская, Алапаевск</t>
  </si>
  <si>
    <t>Билалов СЛ</t>
  </si>
  <si>
    <t>ОНОПКО Иван Николаевич</t>
  </si>
  <si>
    <t>10.11.1978 1</t>
  </si>
  <si>
    <t>Владимирская, Александров</t>
  </si>
  <si>
    <t>Солдатов СВ, Рычев СВ</t>
  </si>
  <si>
    <t>БАРИЕВ Ильсур Гафурович</t>
  </si>
  <si>
    <t>20.06.1979 мс</t>
  </si>
  <si>
    <t>Сагдиев АВ</t>
  </si>
  <si>
    <t>ХОДНЕВ Андрей Викторович</t>
  </si>
  <si>
    <t>03.12.1979 мс</t>
  </si>
  <si>
    <t>Нижегородская, Выкса</t>
  </si>
  <si>
    <t>Гордеев МА, Егрушов ВИ</t>
  </si>
  <si>
    <t>ГУРГУРОВ Иван Васильевич</t>
  </si>
  <si>
    <t>01.11.1980 мс</t>
  </si>
  <si>
    <t>Князев АА</t>
  </si>
  <si>
    <t>ХАШОВ Дмитрий Николаевич</t>
  </si>
  <si>
    <t>13.01.1980 мс</t>
  </si>
  <si>
    <t>Нижегородская, Н. Новгород</t>
  </si>
  <si>
    <t>Мокеичев АВ</t>
  </si>
  <si>
    <t>МАЛЮШКИН Владимир Анатольевич</t>
  </si>
  <si>
    <t>22.04.1978 мс</t>
  </si>
  <si>
    <t>ХМАО-Югра, Сургут</t>
  </si>
  <si>
    <t>Горин ВГ, Курманалеев ВЗ</t>
  </si>
  <si>
    <t>ПОЛЫТОВ Александр Иванович</t>
  </si>
  <si>
    <t>23.10.1976 кмс</t>
  </si>
  <si>
    <t>Чувашская</t>
  </si>
  <si>
    <t>Селиванов ЕВ</t>
  </si>
  <si>
    <t>БЫКОВ Роман Сергеевич</t>
  </si>
  <si>
    <t>07.12.1979 кмс</t>
  </si>
  <si>
    <t>Москва</t>
  </si>
  <si>
    <t>в.к. 82-М1 кг.</t>
  </si>
  <si>
    <t>12 чел.</t>
  </si>
  <si>
    <t>7</t>
  </si>
  <si>
    <t>6</t>
  </si>
  <si>
    <t>3:0</t>
  </si>
  <si>
    <t>4:0</t>
  </si>
  <si>
    <t>2:0</t>
  </si>
  <si>
    <t>3:1</t>
  </si>
  <si>
    <t>11</t>
  </si>
  <si>
    <t>10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</si>
</sst>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3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b/>
      <sz val="10"/>
      <color rgb="FFFF0000"/>
      <name val="Arial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49" fontId="0" fillId="0" borderId="0" xfId="0" applyNumberForma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10" fillId="0" borderId="0" xfId="42" applyFont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9" fillId="0" borderId="0" xfId="0" applyNumberFormat="1" applyFont="1" applyBorder="1" applyAlignment="1">
      <alignment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5" xfId="0" applyNumberForma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0" xfId="42" applyFont="1" applyBorder="1" applyAlignment="1" applyProtection="1">
      <alignment horizontal="left"/>
      <protection/>
    </xf>
    <xf numFmtId="0" fontId="11" fillId="0" borderId="0" xfId="42" applyFont="1" applyBorder="1" applyAlignment="1" applyProtection="1">
      <alignment/>
      <protection/>
    </xf>
    <xf numFmtId="0" fontId="2" fillId="0" borderId="18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57" fillId="0" borderId="0" xfId="0" applyNumberFormat="1" applyFont="1" applyBorder="1" applyAlignment="1">
      <alignment horizontal="right" vertical="center"/>
    </xf>
    <xf numFmtId="0" fontId="57" fillId="0" borderId="0" xfId="0" applyNumberFormat="1" applyFont="1" applyBorder="1" applyAlignment="1">
      <alignment horizontal="center" vertical="center"/>
    </xf>
    <xf numFmtId="0" fontId="57" fillId="0" borderId="0" xfId="0" applyNumberFormat="1" applyFont="1" applyAlignment="1">
      <alignment horizontal="center" vertical="center"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49" fontId="57" fillId="0" borderId="0" xfId="0" applyNumberFormat="1" applyFont="1" applyBorder="1" applyAlignment="1">
      <alignment horizontal="left" vertical="center"/>
    </xf>
    <xf numFmtId="0" fontId="57" fillId="0" borderId="0" xfId="0" applyFont="1" applyBorder="1" applyAlignment="1">
      <alignment/>
    </xf>
    <xf numFmtId="0" fontId="57" fillId="0" borderId="0" xfId="0" applyNumberFormat="1" applyFont="1" applyAlignment="1">
      <alignment horizontal="left" vertical="center"/>
    </xf>
    <xf numFmtId="0" fontId="57" fillId="0" borderId="0" xfId="0" applyNumberFormat="1" applyFont="1" applyBorder="1" applyAlignment="1">
      <alignment horizontal="left" vertical="center"/>
    </xf>
    <xf numFmtId="49" fontId="57" fillId="0" borderId="0" xfId="0" applyNumberFormat="1" applyFont="1" applyBorder="1" applyAlignment="1">
      <alignment horizontal="center" vertical="center"/>
    </xf>
    <xf numFmtId="0" fontId="58" fillId="0" borderId="0" xfId="42" applyFont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>
      <alignment/>
    </xf>
    <xf numFmtId="0" fontId="57" fillId="0" borderId="0" xfId="0" applyFont="1" applyAlignment="1">
      <alignment horizontal="right"/>
    </xf>
    <xf numFmtId="49" fontId="57" fillId="0" borderId="0" xfId="0" applyNumberFormat="1" applyFont="1" applyAlignment="1">
      <alignment horizontal="right" vertical="center"/>
    </xf>
    <xf numFmtId="0" fontId="57" fillId="0" borderId="0" xfId="0" applyNumberFormat="1" applyFont="1" applyAlignment="1">
      <alignment horizontal="right" vertical="center"/>
    </xf>
    <xf numFmtId="0" fontId="57" fillId="0" borderId="0" xfId="0" applyFont="1" applyAlignment="1">
      <alignment horizontal="center"/>
    </xf>
    <xf numFmtId="0" fontId="59" fillId="0" borderId="0" xfId="0" applyNumberFormat="1" applyFont="1" applyBorder="1" applyAlignment="1">
      <alignment horizontal="right" vertical="center" wrapText="1"/>
    </xf>
    <xf numFmtId="0" fontId="60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5" fillId="0" borderId="2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right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22" xfId="0" applyNumberFormat="1" applyFont="1" applyBorder="1" applyAlignment="1">
      <alignment horizontal="left" vertical="center"/>
    </xf>
    <xf numFmtId="0" fontId="0" fillId="0" borderId="2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center" wrapText="1"/>
    </xf>
    <xf numFmtId="0" fontId="6" fillId="0" borderId="24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6" fillId="0" borderId="12" xfId="42" applyFont="1" applyFill="1" applyBorder="1" applyAlignment="1" applyProtection="1">
      <alignment horizontal="center" vertical="center" wrapText="1"/>
      <protection/>
    </xf>
    <xf numFmtId="0" fontId="6" fillId="0" borderId="16" xfId="42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9" xfId="42" applyFont="1" applyFill="1" applyBorder="1" applyAlignment="1" applyProtection="1">
      <alignment horizontal="center" vertical="center" wrapText="1"/>
      <protection/>
    </xf>
    <xf numFmtId="0" fontId="6" fillId="0" borderId="14" xfId="42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left" vertical="center" wrapText="1"/>
    </xf>
    <xf numFmtId="0" fontId="6" fillId="0" borderId="45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8" fillId="33" borderId="46" xfId="42" applyFont="1" applyFill="1" applyBorder="1" applyAlignment="1" applyProtection="1">
      <alignment horizontal="center" vertical="center" wrapText="1"/>
      <protection/>
    </xf>
    <xf numFmtId="0" fontId="18" fillId="33" borderId="47" xfId="42" applyFont="1" applyFill="1" applyBorder="1" applyAlignment="1" applyProtection="1">
      <alignment horizontal="center" vertical="center" wrapText="1"/>
      <protection/>
    </xf>
    <xf numFmtId="0" fontId="18" fillId="33" borderId="48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11" fillId="0" borderId="50" xfId="42" applyFont="1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horizontal="center" vertical="center" wrapText="1"/>
      <protection/>
    </xf>
    <xf numFmtId="0" fontId="6" fillId="0" borderId="49" xfId="0" applyNumberFormat="1" applyFont="1" applyFill="1" applyBorder="1" applyAlignment="1">
      <alignment horizontal="left" vertical="center" wrapText="1"/>
    </xf>
    <xf numFmtId="0" fontId="6" fillId="0" borderId="49" xfId="0" applyNumberFormat="1" applyFont="1" applyFill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61" fillId="34" borderId="49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left" vertical="center" wrapText="1"/>
    </xf>
    <xf numFmtId="0" fontId="61" fillId="34" borderId="49" xfId="0" applyNumberFormat="1" applyFont="1" applyFill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left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14" fontId="6" fillId="0" borderId="49" xfId="0" applyNumberFormat="1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left" vertical="center" wrapText="1"/>
    </xf>
    <xf numFmtId="49" fontId="0" fillId="0" borderId="49" xfId="0" applyNumberFormat="1" applyBorder="1" applyAlignment="1">
      <alignment horizontal="center" vertical="center" wrapText="1"/>
    </xf>
    <xf numFmtId="0" fontId="6" fillId="0" borderId="49" xfId="0" applyFont="1" applyBorder="1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62" fillId="0" borderId="49" xfId="0" applyNumberFormat="1" applyFont="1" applyFill="1" applyBorder="1" applyAlignment="1">
      <alignment horizontal="center" vertical="center" wrapText="1"/>
    </xf>
    <xf numFmtId="0" fontId="6" fillId="0" borderId="49" xfId="0" applyNumberFormat="1" applyFont="1" applyFill="1" applyBorder="1" applyAlignment="1">
      <alignment vertical="center" wrapText="1"/>
    </xf>
    <xf numFmtId="0" fontId="6" fillId="0" borderId="49" xfId="0" applyFont="1" applyBorder="1" applyAlignment="1">
      <alignment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/>
    </xf>
    <xf numFmtId="0" fontId="6" fillId="0" borderId="51" xfId="42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6" fillId="0" borderId="25" xfId="42" applyFont="1" applyBorder="1" applyAlignment="1" applyProtection="1">
      <alignment horizontal="left" vertical="center" wrapText="1"/>
      <protection/>
    </xf>
    <xf numFmtId="0" fontId="6" fillId="0" borderId="54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58" fillId="0" borderId="25" xfId="42" applyFont="1" applyBorder="1" applyAlignment="1" applyProtection="1">
      <alignment horizontal="left" vertical="center" wrapText="1"/>
      <protection/>
    </xf>
    <xf numFmtId="0" fontId="58" fillId="0" borderId="54" xfId="0" applyFont="1" applyBorder="1" applyAlignment="1">
      <alignment horizontal="left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0" fontId="7" fillId="0" borderId="63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8" fillId="0" borderId="64" xfId="42" applyFont="1" applyBorder="1" applyAlignment="1" applyProtection="1">
      <alignment horizontal="center" vertical="center" wrapText="1"/>
      <protection/>
    </xf>
    <xf numFmtId="0" fontId="58" fillId="0" borderId="23" xfId="42" applyFont="1" applyBorder="1" applyAlignment="1" applyProtection="1">
      <alignment horizontal="center" vertical="center" wrapText="1"/>
      <protection/>
    </xf>
    <xf numFmtId="0" fontId="58" fillId="0" borderId="65" xfId="42" applyFont="1" applyBorder="1" applyAlignment="1" applyProtection="1">
      <alignment horizontal="center" vertical="center" wrapText="1"/>
      <protection/>
    </xf>
    <xf numFmtId="0" fontId="58" fillId="0" borderId="66" xfId="42" applyFont="1" applyBorder="1" applyAlignment="1" applyProtection="1">
      <alignment horizontal="center" vertical="center" wrapText="1"/>
      <protection/>
    </xf>
    <xf numFmtId="0" fontId="58" fillId="0" borderId="10" xfId="42" applyFont="1" applyBorder="1" applyAlignment="1" applyProtection="1">
      <alignment horizontal="center" vertical="center" wrapText="1"/>
      <protection/>
    </xf>
    <xf numFmtId="0" fontId="58" fillId="0" borderId="67" xfId="42" applyFont="1" applyBorder="1" applyAlignment="1" applyProtection="1">
      <alignment horizontal="center" vertical="center" wrapText="1"/>
      <protection/>
    </xf>
    <xf numFmtId="0" fontId="58" fillId="0" borderId="68" xfId="42" applyFont="1" applyBorder="1" applyAlignment="1" applyProtection="1">
      <alignment horizontal="center" vertical="center" wrapText="1"/>
      <protection/>
    </xf>
    <xf numFmtId="0" fontId="58" fillId="0" borderId="28" xfId="42" applyFont="1" applyBorder="1" applyAlignment="1" applyProtection="1">
      <alignment horizontal="center" vertical="center" wrapText="1"/>
      <protection/>
    </xf>
    <xf numFmtId="0" fontId="58" fillId="0" borderId="69" xfId="42" applyFont="1" applyBorder="1" applyAlignment="1" applyProtection="1">
      <alignment horizontal="center" vertical="center" wrapText="1"/>
      <protection/>
    </xf>
    <xf numFmtId="0" fontId="58" fillId="0" borderId="70" xfId="42" applyFont="1" applyBorder="1" applyAlignment="1" applyProtection="1">
      <alignment horizontal="center" vertical="center" wrapText="1"/>
      <protection/>
    </xf>
    <xf numFmtId="0" fontId="58" fillId="0" borderId="22" xfId="42" applyFont="1" applyBorder="1" applyAlignment="1" applyProtection="1">
      <alignment horizontal="center" vertical="center" wrapText="1"/>
      <protection/>
    </xf>
    <xf numFmtId="0" fontId="58" fillId="0" borderId="71" xfId="42" applyFont="1" applyBorder="1" applyAlignment="1" applyProtection="1">
      <alignment horizontal="center" vertical="center" wrapText="1"/>
      <protection/>
    </xf>
    <xf numFmtId="0" fontId="7" fillId="0" borderId="72" xfId="0" applyNumberFormat="1" applyFont="1" applyBorder="1" applyAlignment="1">
      <alignment horizontal="center" vertical="center" wrapText="1"/>
    </xf>
    <xf numFmtId="0" fontId="7" fillId="0" borderId="73" xfId="0" applyNumberFormat="1" applyFont="1" applyBorder="1" applyAlignment="1">
      <alignment horizontal="center" vertical="center" wrapText="1"/>
    </xf>
    <xf numFmtId="0" fontId="7" fillId="0" borderId="74" xfId="0" applyNumberFormat="1" applyFont="1" applyBorder="1" applyAlignment="1">
      <alignment horizontal="center" vertical="center" wrapText="1"/>
    </xf>
    <xf numFmtId="0" fontId="7" fillId="0" borderId="75" xfId="0" applyNumberFormat="1" applyFont="1" applyBorder="1" applyAlignment="1">
      <alignment horizontal="center" vertical="center" wrapText="1"/>
    </xf>
    <xf numFmtId="0" fontId="7" fillId="0" borderId="76" xfId="0" applyNumberFormat="1" applyFont="1" applyBorder="1" applyAlignment="1">
      <alignment horizontal="center" vertical="center" wrapText="1"/>
    </xf>
    <xf numFmtId="0" fontId="7" fillId="0" borderId="77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6" fillId="0" borderId="51" xfId="42" applyFont="1" applyBorder="1" applyAlignment="1" applyProtection="1">
      <alignment horizontal="center" vertical="center" wrapText="1"/>
      <protection/>
    </xf>
    <xf numFmtId="0" fontId="6" fillId="0" borderId="54" xfId="0" applyFont="1" applyBorder="1" applyAlignment="1">
      <alignment horizontal="center" vertical="center" wrapText="1"/>
    </xf>
    <xf numFmtId="0" fontId="58" fillId="0" borderId="51" xfId="42" applyFont="1" applyBorder="1" applyAlignment="1" applyProtection="1">
      <alignment horizontal="center" vertical="center" wrapText="1"/>
      <protection/>
    </xf>
    <xf numFmtId="0" fontId="58" fillId="0" borderId="31" xfId="0" applyFont="1" applyBorder="1" applyAlignment="1">
      <alignment horizontal="center" vertical="center" wrapText="1"/>
    </xf>
    <xf numFmtId="0" fontId="58" fillId="0" borderId="25" xfId="42" applyFont="1" applyBorder="1" applyAlignment="1" applyProtection="1">
      <alignment horizontal="center" vertical="center" wrapText="1"/>
      <protection/>
    </xf>
    <xf numFmtId="0" fontId="58" fillId="0" borderId="54" xfId="0" applyFont="1" applyBorder="1" applyAlignment="1">
      <alignment horizontal="center" vertical="center" wrapText="1"/>
    </xf>
    <xf numFmtId="0" fontId="5" fillId="33" borderId="46" xfId="42" applyFont="1" applyFill="1" applyBorder="1" applyAlignment="1" applyProtection="1">
      <alignment horizontal="center" vertical="center" wrapText="1"/>
      <protection/>
    </xf>
    <xf numFmtId="0" fontId="5" fillId="33" borderId="47" xfId="42" applyFont="1" applyFill="1" applyBorder="1" applyAlignment="1" applyProtection="1">
      <alignment horizontal="center" vertical="center" wrapText="1"/>
      <protection/>
    </xf>
    <xf numFmtId="0" fontId="5" fillId="33" borderId="48" xfId="42" applyFont="1" applyFill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/>
      <protection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7" fillId="0" borderId="78" xfId="0" applyNumberFormat="1" applyFont="1" applyBorder="1" applyAlignment="1">
      <alignment horizontal="center" vertical="center" wrapText="1"/>
    </xf>
    <xf numFmtId="0" fontId="7" fillId="0" borderId="79" xfId="0" applyNumberFormat="1" applyFont="1" applyBorder="1" applyAlignment="1">
      <alignment horizontal="center" vertical="center" wrapText="1"/>
    </xf>
    <xf numFmtId="0" fontId="7" fillId="0" borderId="80" xfId="0" applyNumberFormat="1" applyFont="1" applyBorder="1" applyAlignment="1">
      <alignment horizontal="center" vertical="center" wrapText="1"/>
    </xf>
    <xf numFmtId="0" fontId="7" fillId="0" borderId="81" xfId="0" applyNumberFormat="1" applyFont="1" applyBorder="1" applyAlignment="1">
      <alignment horizontal="center" vertical="center" wrapText="1"/>
    </xf>
    <xf numFmtId="0" fontId="7" fillId="0" borderId="82" xfId="0" applyNumberFormat="1" applyFont="1" applyBorder="1" applyAlignment="1">
      <alignment horizontal="center" vertical="center" wrapText="1"/>
    </xf>
    <xf numFmtId="0" fontId="7" fillId="0" borderId="8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74;&#1077;&#1090;&#1077;&#1088;&#1072;&#1085;&#1099;%20201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ветеранов-мастеров, посвященный памяти Чемпиона Европы МСМК Владимира Куликова</v>
          </cell>
        </row>
        <row r="3">
          <cell r="A3" t="str">
            <v>14-16 мая 2015г.           г.Дзержинск</v>
          </cell>
        </row>
        <row r="6">
          <cell r="A6" t="str">
            <v>Гл. судья, судья МК</v>
          </cell>
        </row>
        <row r="7">
          <cell r="G7" t="str">
            <v>Е.А. Борков</v>
          </cell>
        </row>
        <row r="8">
          <cell r="A8" t="str">
            <v>Гл. секретарь, судья РК</v>
          </cell>
          <cell r="G8" t="str">
            <v>/г. Москва/</v>
          </cell>
        </row>
        <row r="9">
          <cell r="G9" t="str">
            <v>А.А. Зарипов</v>
          </cell>
        </row>
        <row r="10">
          <cell r="G10" t="str">
            <v>/г. 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8"/>
  <sheetViews>
    <sheetView tabSelected="1" zoomScalePageLayoutView="0" workbookViewId="0" topLeftCell="A10">
      <selection activeCell="H38" sqref="A1:H38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7.57421875" style="0" customWidth="1"/>
    <col min="6" max="6" width="0.42578125" style="0" customWidth="1"/>
    <col min="7" max="7" width="8.8515625" style="0" customWidth="1"/>
    <col min="8" max="8" width="18.8515625" style="0" customWidth="1"/>
  </cols>
  <sheetData>
    <row r="1" spans="1:8" ht="19.5" customHeight="1">
      <c r="A1" s="141" t="s">
        <v>12</v>
      </c>
      <c r="B1" s="141"/>
      <c r="C1" s="141"/>
      <c r="D1" s="141"/>
      <c r="E1" s="141"/>
      <c r="F1" s="141"/>
      <c r="G1" s="141"/>
      <c r="H1" s="141"/>
    </row>
    <row r="2" spans="1:8" ht="25.5" customHeight="1" thickBot="1">
      <c r="A2" s="142" t="s">
        <v>14</v>
      </c>
      <c r="B2" s="142"/>
      <c r="C2" s="142"/>
      <c r="D2" s="142"/>
      <c r="E2" s="142"/>
      <c r="F2" s="142"/>
      <c r="G2" s="142"/>
      <c r="H2" s="142"/>
    </row>
    <row r="3" spans="1:8" ht="32.25" customHeight="1" thickBot="1">
      <c r="A3" s="143" t="str">
        <f>HYPERLINK('[1]реквизиты'!$A$2)</f>
        <v>Чемпионат России по самбо среди ветеранов-мастеров, посвященный памяти Чемпиона Европы МСМК Владимира Куликова</v>
      </c>
      <c r="B3" s="144"/>
      <c r="C3" s="144"/>
      <c r="D3" s="144"/>
      <c r="E3" s="144"/>
      <c r="F3" s="144"/>
      <c r="G3" s="144"/>
      <c r="H3" s="145"/>
    </row>
    <row r="4" spans="1:8" ht="15" customHeight="1">
      <c r="A4" s="146" t="str">
        <f>HYPERLINK('[1]реквизиты'!$A$3)</f>
        <v>14-16 мая 2015г.           г.Дзержинск</v>
      </c>
      <c r="B4" s="146"/>
      <c r="C4" s="146"/>
      <c r="D4" s="146"/>
      <c r="E4" s="146"/>
      <c r="F4" s="146"/>
      <c r="G4" s="146"/>
      <c r="H4" s="146"/>
    </row>
    <row r="5" spans="4:6" ht="24" customHeight="1" thickBot="1">
      <c r="D5" s="147" t="str">
        <f>HYPERLINK('пр.взв.'!D4)</f>
        <v>в.к. 82-М1 кг.</v>
      </c>
      <c r="E5" s="147"/>
      <c r="F5" s="147"/>
    </row>
    <row r="6" spans="1:8" ht="12.75" customHeight="1">
      <c r="A6" s="109" t="s">
        <v>21</v>
      </c>
      <c r="B6" s="111" t="s">
        <v>4</v>
      </c>
      <c r="C6" s="113" t="s">
        <v>5</v>
      </c>
      <c r="D6" s="115" t="s">
        <v>6</v>
      </c>
      <c r="E6" s="134" t="s">
        <v>7</v>
      </c>
      <c r="F6" s="115"/>
      <c r="G6" s="127" t="s">
        <v>10</v>
      </c>
      <c r="H6" s="136" t="s">
        <v>8</v>
      </c>
    </row>
    <row r="7" spans="1:8" ht="13.5" thickBot="1">
      <c r="A7" s="110"/>
      <c r="B7" s="112"/>
      <c r="C7" s="114"/>
      <c r="D7" s="116"/>
      <c r="E7" s="135"/>
      <c r="F7" s="116"/>
      <c r="G7" s="128"/>
      <c r="H7" s="137"/>
    </row>
    <row r="8" spans="1:8" ht="12.75" customHeight="1">
      <c r="A8" s="117">
        <v>1</v>
      </c>
      <c r="B8" s="119">
        <f>'пр.хода'!H8</f>
        <v>2</v>
      </c>
      <c r="C8" s="103" t="str">
        <f>VLOOKUP(B8,'пр.взв.'!B7:H38,2,FALSE)</f>
        <v>ХОДНЕВ Андрей Викторович</v>
      </c>
      <c r="D8" s="105" t="str">
        <f>VLOOKUP(B8,'пр.взв.'!B7:H131,3,FALSE)</f>
        <v>03.12.1979 мс</v>
      </c>
      <c r="E8" s="130" t="str">
        <f>VLOOKUP(B8,'пр.взв.'!B7:H38,4,FALSE)</f>
        <v>Нижегородская, Выкса</v>
      </c>
      <c r="F8" s="132">
        <f>VLOOKUP(B8,'пр.взв.'!B7:H38,5,FALSE)</f>
        <v>0</v>
      </c>
      <c r="G8" s="129"/>
      <c r="H8" s="138" t="str">
        <f>VLOOKUP(B8,'пр.взв.'!B7:H133,7,FALSE)</f>
        <v>Гордеев МА, Егрушов ВИ</v>
      </c>
    </row>
    <row r="9" spans="1:8" ht="12.75">
      <c r="A9" s="118"/>
      <c r="B9" s="120"/>
      <c r="C9" s="104"/>
      <c r="D9" s="105"/>
      <c r="E9" s="131"/>
      <c r="F9" s="133"/>
      <c r="G9" s="129"/>
      <c r="H9" s="138"/>
    </row>
    <row r="10" spans="1:8" ht="12.75" customHeight="1">
      <c r="A10" s="118">
        <v>2</v>
      </c>
      <c r="B10" s="120">
        <f>'пр.хода'!H20</f>
        <v>3</v>
      </c>
      <c r="C10" s="103" t="str">
        <f>VLOOKUP(B10,'пр.взв.'!B1:H40,2,FALSE)</f>
        <v>ГУРГУРОВ Иван Васильевич</v>
      </c>
      <c r="D10" s="107" t="str">
        <f>VLOOKUP(B10,'пр.взв.'!B1:H133,3,FALSE)</f>
        <v>01.11.1980 мс</v>
      </c>
      <c r="E10" s="121" t="str">
        <f>VLOOKUP(B10,'пр.взв.'!B1:H40,4,FALSE)</f>
        <v>Нижегородская, Выкса</v>
      </c>
      <c r="F10" s="123">
        <f>VLOOKUP(B10,'пр.взв.'!B1:H40,5,FALSE)</f>
        <v>0</v>
      </c>
      <c r="G10" s="125"/>
      <c r="H10" s="139" t="str">
        <f>VLOOKUP(B10,'пр.взв.'!B1:H135,7,FALSE)</f>
        <v>Князев АА</v>
      </c>
    </row>
    <row r="11" spans="1:8" ht="12.75">
      <c r="A11" s="118"/>
      <c r="B11" s="120"/>
      <c r="C11" s="104"/>
      <c r="D11" s="108"/>
      <c r="E11" s="122"/>
      <c r="F11" s="123"/>
      <c r="G11" s="126"/>
      <c r="H11" s="140"/>
    </row>
    <row r="12" spans="1:8" ht="12.75" customHeight="1">
      <c r="A12" s="118">
        <v>3</v>
      </c>
      <c r="B12" s="120">
        <f>'пр.хода'!E32</f>
        <v>7</v>
      </c>
      <c r="C12" s="106" t="str">
        <f>VLOOKUP(B12,'пр.взв.'!B1:H42,2,FALSE)</f>
        <v>БАРИЕВ Ильсур Гафурович</v>
      </c>
      <c r="D12" s="107" t="str">
        <f>VLOOKUP(B12,'пр.взв.'!B1:H135,3,FALSE)</f>
        <v>20.06.1979 мс</v>
      </c>
      <c r="E12" s="121" t="str">
        <f>VLOOKUP(B12,'пр.взв.'!B1:H42,4,FALSE)</f>
        <v>Татарстан, Казань</v>
      </c>
      <c r="F12" s="123">
        <f>VLOOKUP(B12,'пр.взв.'!B1:H42,5,FALSE)</f>
        <v>0</v>
      </c>
      <c r="G12" s="125"/>
      <c r="H12" s="139" t="str">
        <f>VLOOKUP(B12,'пр.взв.'!B1:H137,7,FALSE)</f>
        <v>Сагдиев АВ</v>
      </c>
    </row>
    <row r="13" spans="1:8" ht="12.75">
      <c r="A13" s="118"/>
      <c r="B13" s="120"/>
      <c r="C13" s="104"/>
      <c r="D13" s="108"/>
      <c r="E13" s="122"/>
      <c r="F13" s="123"/>
      <c r="G13" s="126"/>
      <c r="H13" s="140"/>
    </row>
    <row r="14" spans="1:8" ht="12.75" customHeight="1">
      <c r="A14" s="118">
        <v>3</v>
      </c>
      <c r="B14" s="120">
        <f>'пр.хода'!Q32</f>
        <v>10</v>
      </c>
      <c r="C14" s="103" t="str">
        <f>VLOOKUP(B14,'пр.взв.'!B1:H44,2,FALSE)</f>
        <v>КИСЕЛЕВ Николай Николаевич</v>
      </c>
      <c r="D14" s="107" t="str">
        <f>VLOOKUP(B14,'пр.взв.'!B1:H137,3,FALSE)</f>
        <v>25.10.1979 кмс</v>
      </c>
      <c r="E14" s="121" t="str">
        <f>VLOOKUP(B14,'пр.взв.'!B1:H44,4,FALSE)</f>
        <v>Москва, Самбо-70</v>
      </c>
      <c r="F14" s="123">
        <f>VLOOKUP(B14,'пр.взв.'!B1:H44,5,FALSE)</f>
        <v>0</v>
      </c>
      <c r="G14" s="125"/>
      <c r="H14" s="139" t="str">
        <f>VLOOKUP(B14,'пр.взв.'!B1:H139,7,FALSE)</f>
        <v>Сальников ВВ, Кабанов ДБ</v>
      </c>
    </row>
    <row r="15" spans="1:8" ht="12.75">
      <c r="A15" s="118"/>
      <c r="B15" s="120"/>
      <c r="C15" s="104"/>
      <c r="D15" s="108"/>
      <c r="E15" s="122"/>
      <c r="F15" s="123"/>
      <c r="G15" s="126"/>
      <c r="H15" s="140"/>
    </row>
    <row r="16" spans="1:8" ht="12.75" customHeight="1">
      <c r="A16" s="118">
        <v>5</v>
      </c>
      <c r="B16" s="120">
        <v>4</v>
      </c>
      <c r="C16" s="103" t="str">
        <f>VLOOKUP(B16,'пр.взв.'!B1:H46,2,FALSE)</f>
        <v>КОРЮГИН Анатолий Николаевич</v>
      </c>
      <c r="D16" s="107" t="str">
        <f>VLOOKUP(B16,'пр.взв.'!B1:H139,3,FALSE)</f>
        <v>06.12.1977 мс</v>
      </c>
      <c r="E16" s="121" t="str">
        <f>VLOOKUP(B16,'пр.взв.'!B1:H46,4,FALSE)</f>
        <v>Татарстан, Казань</v>
      </c>
      <c r="F16" s="123">
        <f>VLOOKUP(B16,'пр.взв.'!B1:H46,5,FALSE)</f>
        <v>0</v>
      </c>
      <c r="G16" s="125"/>
      <c r="H16" s="139" t="str">
        <f>VLOOKUP(B16,'пр.взв.'!B1:H141,7,FALSE)</f>
        <v>Валиуллов АД</v>
      </c>
    </row>
    <row r="17" spans="1:8" ht="12.75">
      <c r="A17" s="118"/>
      <c r="B17" s="120"/>
      <c r="C17" s="104"/>
      <c r="D17" s="108"/>
      <c r="E17" s="122"/>
      <c r="F17" s="123"/>
      <c r="G17" s="126"/>
      <c r="H17" s="140"/>
    </row>
    <row r="18" spans="1:8" ht="12.75" customHeight="1">
      <c r="A18" s="118">
        <v>5</v>
      </c>
      <c r="B18" s="120">
        <v>5</v>
      </c>
      <c r="C18" s="103" t="str">
        <f>VLOOKUP(B18,'пр.взв.'!B1:H48,2,FALSE)</f>
        <v>МАЛЮШКИН Владимир Анатольевич</v>
      </c>
      <c r="D18" s="107" t="str">
        <f>VLOOKUP(B18,'пр.взв.'!B1:H141,3,FALSE)</f>
        <v>22.04.1978 мс</v>
      </c>
      <c r="E18" s="121" t="str">
        <f>VLOOKUP(B18,'пр.взв.'!B1:H48,4,FALSE)</f>
        <v>ХМАО-Югра, Сургут</v>
      </c>
      <c r="F18" s="123">
        <f>VLOOKUP(B18,'пр.взв.'!B1:H48,5,FALSE)</f>
        <v>0</v>
      </c>
      <c r="G18" s="125"/>
      <c r="H18" s="139" t="str">
        <f>VLOOKUP(B18,'пр.взв.'!B1:H143,7,FALSE)</f>
        <v>Горин ВГ, Курманалеев ВЗ</v>
      </c>
    </row>
    <row r="19" spans="1:8" ht="12.75">
      <c r="A19" s="118"/>
      <c r="B19" s="120"/>
      <c r="C19" s="104"/>
      <c r="D19" s="108"/>
      <c r="E19" s="122"/>
      <c r="F19" s="123"/>
      <c r="G19" s="126"/>
      <c r="H19" s="140"/>
    </row>
    <row r="20" spans="1:8" ht="12.75" customHeight="1">
      <c r="A20" s="124" t="s">
        <v>20</v>
      </c>
      <c r="B20" s="120">
        <v>11</v>
      </c>
      <c r="C20" s="103" t="str">
        <f>VLOOKUP(B20,'пр.взв.'!B1:H50,2,FALSE)</f>
        <v>ЛЕБЕДЕВ Руслан Игоревич</v>
      </c>
      <c r="D20" s="107" t="str">
        <f>VLOOKUP(B20,'пр.взв.'!B1:H143,3,FALSE)</f>
        <v>04.11.1976 кмс</v>
      </c>
      <c r="E20" s="121" t="str">
        <f>VLOOKUP(B20,'пр.взв.'!B1:H50,4,FALSE)</f>
        <v>Ярославская</v>
      </c>
      <c r="F20" s="123">
        <f>VLOOKUP(B20,'пр.взв.'!B1:H50,5,FALSE)</f>
        <v>0</v>
      </c>
      <c r="G20" s="125"/>
      <c r="H20" s="139" t="str">
        <f>VLOOKUP(B20,'пр.взв.'!B1:H145,7,FALSE)</f>
        <v>Сапожников СВ</v>
      </c>
    </row>
    <row r="21" spans="1:8" ht="12.75">
      <c r="A21" s="124"/>
      <c r="B21" s="120"/>
      <c r="C21" s="104"/>
      <c r="D21" s="108"/>
      <c r="E21" s="122"/>
      <c r="F21" s="123"/>
      <c r="G21" s="126"/>
      <c r="H21" s="140"/>
    </row>
    <row r="22" spans="1:8" ht="12.75" customHeight="1">
      <c r="A22" s="124" t="s">
        <v>20</v>
      </c>
      <c r="B22" s="120">
        <v>6</v>
      </c>
      <c r="C22" s="103" t="str">
        <f>VLOOKUP(B22,'пр.взв.'!B2:H52,2,FALSE)</f>
        <v>БЫКОВ Роман Сергеевич</v>
      </c>
      <c r="D22" s="107" t="str">
        <f>VLOOKUP(B22,'пр.взв.'!B2:H145,3,FALSE)</f>
        <v>07.12.1979 кмс</v>
      </c>
      <c r="E22" s="121" t="str">
        <f>VLOOKUP(B22,'пр.взв.'!B2:H52,4,FALSE)</f>
        <v>Москва</v>
      </c>
      <c r="F22" s="123">
        <f>VLOOKUP(B22,'пр.взв.'!B2:H52,5,FALSE)</f>
        <v>0</v>
      </c>
      <c r="G22" s="125"/>
      <c r="H22" s="139">
        <f>VLOOKUP(B22,'пр.взв.'!B2:H147,7,FALSE)</f>
        <v>0</v>
      </c>
    </row>
    <row r="23" spans="1:8" ht="12.75">
      <c r="A23" s="124"/>
      <c r="B23" s="120"/>
      <c r="C23" s="104"/>
      <c r="D23" s="108"/>
      <c r="E23" s="122"/>
      <c r="F23" s="123"/>
      <c r="G23" s="126"/>
      <c r="H23" s="140"/>
    </row>
    <row r="24" spans="1:8" ht="12.75" customHeight="1">
      <c r="A24" s="124">
        <v>9</v>
      </c>
      <c r="B24" s="120">
        <v>8</v>
      </c>
      <c r="C24" s="103" t="str">
        <f>VLOOKUP(B24,'пр.взв.'!B2:H54,2,FALSE)</f>
        <v>ОНОПКО Иван Николаевич</v>
      </c>
      <c r="D24" s="107" t="str">
        <f>VLOOKUP(B24,'пр.взв.'!B2:H147,3,FALSE)</f>
        <v>10.11.1978 1</v>
      </c>
      <c r="E24" s="121" t="str">
        <f>VLOOKUP(B24,'пр.взв.'!B2:H54,4,FALSE)</f>
        <v>Владимирская, Александров</v>
      </c>
      <c r="F24" s="123">
        <f>VLOOKUP(B24,'пр.взв.'!B2:H54,5,FALSE)</f>
        <v>0</v>
      </c>
      <c r="G24" s="125"/>
      <c r="H24" s="139" t="str">
        <f>VLOOKUP(B24,'пр.взв.'!B2:H149,7,FALSE)</f>
        <v>Солдатов СВ, Рычев СВ</v>
      </c>
    </row>
    <row r="25" spans="1:8" ht="12.75">
      <c r="A25" s="124"/>
      <c r="B25" s="120"/>
      <c r="C25" s="104"/>
      <c r="D25" s="108"/>
      <c r="E25" s="122"/>
      <c r="F25" s="123"/>
      <c r="G25" s="126"/>
      <c r="H25" s="140"/>
    </row>
    <row r="26" spans="1:8" ht="12.75" customHeight="1">
      <c r="A26" s="124">
        <v>10</v>
      </c>
      <c r="B26" s="120">
        <v>9</v>
      </c>
      <c r="C26" s="103" t="str">
        <f>VLOOKUP(B26,'пр.взв.'!B2:H56,2,FALSE)</f>
        <v>ПОДКОРЫТОВ Сергей Николаевич</v>
      </c>
      <c r="D26" s="107" t="str">
        <f>VLOOKUP(B26,'пр.взв.'!B2:H149,3,FALSE)</f>
        <v>06.06.1976 кмс</v>
      </c>
      <c r="E26" s="121" t="str">
        <f>VLOOKUP(B26,'пр.взв.'!B2:H56,4,FALSE)</f>
        <v>Свердловская, Алапаевск</v>
      </c>
      <c r="F26" s="123">
        <f>VLOOKUP(B26,'пр.взв.'!B2:H56,5,FALSE)</f>
        <v>0</v>
      </c>
      <c r="G26" s="125"/>
      <c r="H26" s="139" t="str">
        <f>VLOOKUP(B26,'пр.взв.'!B2:H151,7,FALSE)</f>
        <v>Билалов СЛ</v>
      </c>
    </row>
    <row r="27" spans="1:8" ht="12.75">
      <c r="A27" s="124"/>
      <c r="B27" s="120"/>
      <c r="C27" s="104"/>
      <c r="D27" s="108"/>
      <c r="E27" s="122"/>
      <c r="F27" s="123"/>
      <c r="G27" s="126"/>
      <c r="H27" s="140"/>
    </row>
    <row r="28" spans="1:8" ht="12.75" customHeight="1">
      <c r="A28" s="124">
        <v>11</v>
      </c>
      <c r="B28" s="120">
        <v>1</v>
      </c>
      <c r="C28" s="103" t="str">
        <f>VLOOKUP(B28,'пр.взв.'!B2:H58,2,FALSE)</f>
        <v>ХАШОВ Дмитрий Николаевич</v>
      </c>
      <c r="D28" s="107" t="str">
        <f>VLOOKUP(B28,'пр.взв.'!B2:H151,3,FALSE)</f>
        <v>13.01.1980 мс</v>
      </c>
      <c r="E28" s="121" t="str">
        <f>VLOOKUP(B28,'пр.взв.'!B2:H58,4,FALSE)</f>
        <v>Нижегородская, Н. Новгород</v>
      </c>
      <c r="F28" s="123">
        <f>VLOOKUP(B28,'пр.взв.'!B2:H58,5,FALSE)</f>
        <v>0</v>
      </c>
      <c r="G28" s="125"/>
      <c r="H28" s="139" t="str">
        <f>VLOOKUP(B28,'пр.взв.'!B2:H153,7,FALSE)</f>
        <v>Мокеичев АВ</v>
      </c>
    </row>
    <row r="29" spans="1:8" ht="12.75">
      <c r="A29" s="124"/>
      <c r="B29" s="120"/>
      <c r="C29" s="104"/>
      <c r="D29" s="108"/>
      <c r="E29" s="122"/>
      <c r="F29" s="123"/>
      <c r="G29" s="126"/>
      <c r="H29" s="140"/>
    </row>
    <row r="30" spans="1:8" ht="12.75">
      <c r="A30" s="124">
        <v>12</v>
      </c>
      <c r="B30" s="120">
        <v>12</v>
      </c>
      <c r="C30" s="103" t="str">
        <f>VLOOKUP(B30,'пр.взв.'!B2:H60,2,FALSE)</f>
        <v>ПОЛЫТОВ Александр Иванович</v>
      </c>
      <c r="D30" s="107" t="str">
        <f>VLOOKUP(B30,'пр.взв.'!B2:H153,3,FALSE)</f>
        <v>23.10.1976 кмс</v>
      </c>
      <c r="E30" s="121" t="str">
        <f>VLOOKUP(B30,'пр.взв.'!B2:H60,4,FALSE)</f>
        <v>Чувашская</v>
      </c>
      <c r="F30" s="123">
        <f>VLOOKUP(B30,'пр.взв.'!B2:H60,5,FALSE)</f>
        <v>0</v>
      </c>
      <c r="G30" s="125"/>
      <c r="H30" s="139" t="str">
        <f>VLOOKUP(B30,'пр.взв.'!B2:H155,7,FALSE)</f>
        <v>Селиванов ЕВ</v>
      </c>
    </row>
    <row r="31" spans="1:8" ht="7.5" customHeight="1">
      <c r="A31" s="124"/>
      <c r="B31" s="120"/>
      <c r="C31" s="104"/>
      <c r="D31" s="108"/>
      <c r="E31" s="122"/>
      <c r="F31" s="123"/>
      <c r="G31" s="126"/>
      <c r="H31" s="140"/>
    </row>
    <row r="34" spans="1:7" ht="15">
      <c r="A34" s="28" t="str">
        <f>'пр.хода'!A38</f>
        <v>Гл. судья, судья МК</v>
      </c>
      <c r="B34" s="29"/>
      <c r="C34" s="30"/>
      <c r="D34" s="33"/>
      <c r="E34" s="33"/>
      <c r="F34" s="33"/>
      <c r="G34" s="31" t="str">
        <f>'[1]реквизиты'!$G$7</f>
        <v>Е.А. Борков</v>
      </c>
    </row>
    <row r="35" spans="1:7" ht="15">
      <c r="A35" s="29"/>
      <c r="B35" s="29"/>
      <c r="C35" s="30"/>
      <c r="D35" s="33"/>
      <c r="E35" s="33"/>
      <c r="F35" s="33"/>
      <c r="G35" s="59" t="str">
        <f>'[1]реквизиты'!$G$8</f>
        <v>/г. Москва/</v>
      </c>
    </row>
    <row r="36" spans="1:7" ht="15">
      <c r="A36" s="29"/>
      <c r="B36" s="29"/>
      <c r="C36" s="30"/>
      <c r="D36" s="33"/>
      <c r="E36" s="33"/>
      <c r="F36" s="33"/>
      <c r="G36" s="33"/>
    </row>
    <row r="37" spans="1:7" ht="15">
      <c r="A37" s="28" t="str">
        <f>'пр.хода'!A40</f>
        <v>Гл. секретарь, судья РК</v>
      </c>
      <c r="B37" s="29"/>
      <c r="C37" s="30"/>
      <c r="D37" s="33"/>
      <c r="E37" s="33"/>
      <c r="F37" s="33"/>
      <c r="G37" s="60" t="str">
        <f>'[1]реквизиты'!$G$9</f>
        <v>А.А. Зарипов</v>
      </c>
    </row>
    <row r="38" spans="1:8" ht="15">
      <c r="A38" s="29"/>
      <c r="B38" s="29"/>
      <c r="C38" s="29"/>
      <c r="D38" s="33"/>
      <c r="E38" s="33"/>
      <c r="F38" s="33"/>
      <c r="G38" s="59" t="str">
        <f>'[1]реквизиты'!$G$10</f>
        <v>/г. Казань/</v>
      </c>
      <c r="H38" s="4"/>
    </row>
    <row r="39" spans="4:7" ht="12.75">
      <c r="D39" s="3"/>
      <c r="E39" s="3"/>
      <c r="F39" s="3"/>
      <c r="G39" s="3"/>
    </row>
    <row r="40" spans="4:7" ht="12.75">
      <c r="D40" s="3"/>
      <c r="E40" s="3"/>
      <c r="F40" s="3"/>
      <c r="G40" s="3"/>
    </row>
    <row r="41" spans="4:7" ht="12.75">
      <c r="D41" s="3"/>
      <c r="E41" s="3"/>
      <c r="F41" s="3"/>
      <c r="G41" s="3"/>
    </row>
    <row r="42" spans="4:7" ht="12.75">
      <c r="D42" s="3"/>
      <c r="E42" s="3"/>
      <c r="F42" s="3"/>
      <c r="G42" s="3"/>
    </row>
    <row r="43" spans="4:7" ht="12.75">
      <c r="D43" s="3"/>
      <c r="E43" s="3"/>
      <c r="F43" s="3"/>
      <c r="G43" s="3"/>
    </row>
    <row r="44" spans="4:7" ht="12.75">
      <c r="D44" s="3"/>
      <c r="E44" s="3"/>
      <c r="F44" s="3"/>
      <c r="G44" s="3"/>
    </row>
    <row r="45" spans="4:7" ht="12.75">
      <c r="D45" s="3"/>
      <c r="E45" s="3"/>
      <c r="F45" s="3"/>
      <c r="G45" s="3"/>
    </row>
    <row r="46" spans="4:7" ht="12.75">
      <c r="D46" s="3"/>
      <c r="E46" s="3"/>
      <c r="F46" s="3"/>
      <c r="G46" s="3"/>
    </row>
    <row r="47" spans="4:7" ht="12.75">
      <c r="D47" s="3"/>
      <c r="E47" s="3"/>
      <c r="F47" s="3"/>
      <c r="G47" s="3"/>
    </row>
    <row r="48" spans="4:7" ht="12.75">
      <c r="D48" s="3"/>
      <c r="E48" s="3"/>
      <c r="F48" s="3"/>
      <c r="G48" s="3"/>
    </row>
  </sheetData>
  <sheetProtection/>
  <mergeCells count="108">
    <mergeCell ref="H28:H29"/>
    <mergeCell ref="H30:H31"/>
    <mergeCell ref="H14:H15"/>
    <mergeCell ref="H16:H17"/>
    <mergeCell ref="H18:H19"/>
    <mergeCell ref="H20:H21"/>
    <mergeCell ref="H24:H25"/>
    <mergeCell ref="H26:H27"/>
    <mergeCell ref="H6:H7"/>
    <mergeCell ref="H8:H9"/>
    <mergeCell ref="H10:H11"/>
    <mergeCell ref="H12:H13"/>
    <mergeCell ref="H22:H23"/>
    <mergeCell ref="A1:H1"/>
    <mergeCell ref="A2:H2"/>
    <mergeCell ref="A3:H3"/>
    <mergeCell ref="A4:H4"/>
    <mergeCell ref="D5:F5"/>
    <mergeCell ref="G28:G29"/>
    <mergeCell ref="G30:G31"/>
    <mergeCell ref="G6:G7"/>
    <mergeCell ref="G8:G9"/>
    <mergeCell ref="G10:G11"/>
    <mergeCell ref="E8:E9"/>
    <mergeCell ref="F8:F9"/>
    <mergeCell ref="E10:E11"/>
    <mergeCell ref="F10:F11"/>
    <mergeCell ref="E6:F7"/>
    <mergeCell ref="G12:G13"/>
    <mergeCell ref="G14:G15"/>
    <mergeCell ref="E14:E15"/>
    <mergeCell ref="F14:F15"/>
    <mergeCell ref="E12:E13"/>
    <mergeCell ref="F12:F13"/>
    <mergeCell ref="G16:G17"/>
    <mergeCell ref="G18:G19"/>
    <mergeCell ref="G20:G21"/>
    <mergeCell ref="G22:G23"/>
    <mergeCell ref="G24:G25"/>
    <mergeCell ref="G26:G27"/>
    <mergeCell ref="A30:A31"/>
    <mergeCell ref="B30:B31"/>
    <mergeCell ref="C30:C31"/>
    <mergeCell ref="D30:D31"/>
    <mergeCell ref="E22:E23"/>
    <mergeCell ref="F22:F23"/>
    <mergeCell ref="F24:F25"/>
    <mergeCell ref="A24:A25"/>
    <mergeCell ref="B24:B25"/>
    <mergeCell ref="C24:C25"/>
    <mergeCell ref="E24:E25"/>
    <mergeCell ref="A22:A23"/>
    <mergeCell ref="B22:B23"/>
    <mergeCell ref="C22:C23"/>
    <mergeCell ref="F28:F29"/>
    <mergeCell ref="F26:F27"/>
    <mergeCell ref="C26:C27"/>
    <mergeCell ref="D26:D27"/>
    <mergeCell ref="E30:E31"/>
    <mergeCell ref="F30:F31"/>
    <mergeCell ref="E28:E29"/>
    <mergeCell ref="E26:E27"/>
    <mergeCell ref="A28:A29"/>
    <mergeCell ref="B28:B29"/>
    <mergeCell ref="C28:C29"/>
    <mergeCell ref="D28:D29"/>
    <mergeCell ref="A26:A27"/>
    <mergeCell ref="B26:B27"/>
    <mergeCell ref="A18:A19"/>
    <mergeCell ref="B18:B19"/>
    <mergeCell ref="A20:A21"/>
    <mergeCell ref="B20:B21"/>
    <mergeCell ref="D22:D23"/>
    <mergeCell ref="D24:D25"/>
    <mergeCell ref="E16:E17"/>
    <mergeCell ref="F16:F17"/>
    <mergeCell ref="E18:E19"/>
    <mergeCell ref="F18:F19"/>
    <mergeCell ref="C20:C21"/>
    <mergeCell ref="D20:D21"/>
    <mergeCell ref="C18:C19"/>
    <mergeCell ref="D18:D19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A8:A9"/>
    <mergeCell ref="B8:B9"/>
    <mergeCell ref="A10:A11"/>
    <mergeCell ref="B10:B11"/>
    <mergeCell ref="A12:A13"/>
    <mergeCell ref="B12:B13"/>
    <mergeCell ref="C8:C9"/>
    <mergeCell ref="D8:D9"/>
    <mergeCell ref="C12:C13"/>
    <mergeCell ref="D12:D13"/>
    <mergeCell ref="A6:A7"/>
    <mergeCell ref="B6:B7"/>
    <mergeCell ref="C6:C7"/>
    <mergeCell ref="D6:D7"/>
    <mergeCell ref="C10:C11"/>
    <mergeCell ref="D10:D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zoomScalePageLayoutView="0" workbookViewId="0" topLeftCell="A1">
      <selection activeCell="B7" sqref="B7:H3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42" t="s">
        <v>15</v>
      </c>
      <c r="B1" s="142"/>
      <c r="C1" s="142"/>
      <c r="D1" s="142"/>
      <c r="E1" s="142"/>
      <c r="F1" s="142"/>
      <c r="G1" s="142"/>
      <c r="H1" s="142"/>
    </row>
    <row r="2" spans="1:8" ht="29.25" customHeight="1">
      <c r="A2" s="152" t="str">
        <f>HYPERLINK('[1]реквизиты'!$A$2)</f>
        <v>Чемпионат России по самбо среди ветеранов-мастеров, посвященный памяти Чемпиона Европы МСМК Владимира Куликова</v>
      </c>
      <c r="B2" s="153"/>
      <c r="C2" s="153"/>
      <c r="D2" s="153"/>
      <c r="E2" s="153"/>
      <c r="F2" s="153"/>
      <c r="G2" s="153"/>
      <c r="H2" s="153"/>
    </row>
    <row r="3" spans="1:7" ht="12.75" customHeight="1">
      <c r="A3" s="146" t="str">
        <f>HYPERLINK('[1]реквизиты'!$A$3)</f>
        <v>14-16 мая 2015г.           г.Дзержинск</v>
      </c>
      <c r="B3" s="146"/>
      <c r="C3" s="146"/>
      <c r="D3" s="146"/>
      <c r="E3" s="146"/>
      <c r="F3" s="146"/>
      <c r="G3" s="146"/>
    </row>
    <row r="4" spans="4:5" ht="12.75" customHeight="1">
      <c r="D4" s="173" t="s">
        <v>67</v>
      </c>
      <c r="E4" s="174"/>
    </row>
    <row r="5" spans="1:8" ht="12.75" customHeight="1">
      <c r="A5" s="149" t="s">
        <v>9</v>
      </c>
      <c r="B5" s="166" t="s">
        <v>4</v>
      </c>
      <c r="C5" s="149" t="s">
        <v>5</v>
      </c>
      <c r="D5" s="149" t="s">
        <v>6</v>
      </c>
      <c r="E5" s="171" t="s">
        <v>7</v>
      </c>
      <c r="F5" s="133"/>
      <c r="G5" s="149" t="s">
        <v>10</v>
      </c>
      <c r="H5" s="149" t="s">
        <v>8</v>
      </c>
    </row>
    <row r="6" spans="1:8" ht="12.75">
      <c r="A6" s="150"/>
      <c r="B6" s="167"/>
      <c r="C6" s="150"/>
      <c r="D6" s="150"/>
      <c r="E6" s="172"/>
      <c r="F6" s="175"/>
      <c r="G6" s="150"/>
      <c r="H6" s="150"/>
    </row>
    <row r="7" spans="1:8" ht="12.75">
      <c r="A7" s="148"/>
      <c r="B7" s="157">
        <v>1</v>
      </c>
      <c r="C7" s="154" t="s">
        <v>52</v>
      </c>
      <c r="D7" s="155" t="s">
        <v>53</v>
      </c>
      <c r="E7" s="155" t="s">
        <v>54</v>
      </c>
      <c r="F7" s="154"/>
      <c r="G7" s="155"/>
      <c r="H7" s="158" t="s">
        <v>55</v>
      </c>
    </row>
    <row r="8" spans="1:8" ht="12.75" customHeight="1">
      <c r="A8" s="148"/>
      <c r="B8" s="157"/>
      <c r="C8" s="154"/>
      <c r="D8" s="155"/>
      <c r="E8" s="155"/>
      <c r="F8" s="154"/>
      <c r="G8" s="155"/>
      <c r="H8" s="158"/>
    </row>
    <row r="9" spans="1:8" ht="12.75">
      <c r="A9" s="148"/>
      <c r="B9" s="157">
        <v>2</v>
      </c>
      <c r="C9" s="158" t="s">
        <v>45</v>
      </c>
      <c r="D9" s="162" t="s">
        <v>46</v>
      </c>
      <c r="E9" s="161" t="s">
        <v>47</v>
      </c>
      <c r="F9" s="160"/>
      <c r="G9" s="155"/>
      <c r="H9" s="160" t="s">
        <v>48</v>
      </c>
    </row>
    <row r="10" spans="1:8" ht="15" customHeight="1">
      <c r="A10" s="148"/>
      <c r="B10" s="157"/>
      <c r="C10" s="158"/>
      <c r="D10" s="162"/>
      <c r="E10" s="161"/>
      <c r="F10" s="160"/>
      <c r="G10" s="155"/>
      <c r="H10" s="160"/>
    </row>
    <row r="11" spans="1:8" ht="12.75">
      <c r="A11" s="148"/>
      <c r="B11" s="157">
        <v>3</v>
      </c>
      <c r="C11" s="158" t="s">
        <v>49</v>
      </c>
      <c r="D11" s="162" t="s">
        <v>50</v>
      </c>
      <c r="E11" s="161" t="s">
        <v>47</v>
      </c>
      <c r="F11" s="165"/>
      <c r="G11" s="155"/>
      <c r="H11" s="158" t="s">
        <v>51</v>
      </c>
    </row>
    <row r="12" spans="1:8" ht="15" customHeight="1">
      <c r="A12" s="148"/>
      <c r="B12" s="157"/>
      <c r="C12" s="158"/>
      <c r="D12" s="148"/>
      <c r="E12" s="161"/>
      <c r="F12" s="165"/>
      <c r="G12" s="155"/>
      <c r="H12" s="158"/>
    </row>
    <row r="13" spans="1:8" ht="15" customHeight="1">
      <c r="A13" s="148"/>
      <c r="B13" s="157">
        <v>4</v>
      </c>
      <c r="C13" s="158" t="s">
        <v>22</v>
      </c>
      <c r="D13" s="148" t="s">
        <v>23</v>
      </c>
      <c r="E13" s="155" t="s">
        <v>24</v>
      </c>
      <c r="F13" s="165"/>
      <c r="G13" s="155"/>
      <c r="H13" s="158" t="s">
        <v>25</v>
      </c>
    </row>
    <row r="14" spans="1:8" ht="15.75" customHeight="1">
      <c r="A14" s="148"/>
      <c r="B14" s="157"/>
      <c r="C14" s="158"/>
      <c r="D14" s="148"/>
      <c r="E14" s="168"/>
      <c r="F14" s="165"/>
      <c r="G14" s="155"/>
      <c r="H14" s="158"/>
    </row>
    <row r="15" spans="1:8" ht="12.75">
      <c r="A15" s="148"/>
      <c r="B15" s="157">
        <v>5</v>
      </c>
      <c r="C15" s="160" t="s">
        <v>56</v>
      </c>
      <c r="D15" s="161" t="s">
        <v>57</v>
      </c>
      <c r="E15" s="155" t="s">
        <v>58</v>
      </c>
      <c r="F15" s="169"/>
      <c r="G15" s="155"/>
      <c r="H15" s="155" t="s">
        <v>59</v>
      </c>
    </row>
    <row r="16" spans="1:8" ht="15" customHeight="1">
      <c r="A16" s="148"/>
      <c r="B16" s="157"/>
      <c r="C16" s="160"/>
      <c r="D16" s="161"/>
      <c r="E16" s="155"/>
      <c r="F16" s="169"/>
      <c r="G16" s="155"/>
      <c r="H16" s="155"/>
    </row>
    <row r="17" spans="1:8" ht="12.75">
      <c r="A17" s="148"/>
      <c r="B17" s="157">
        <v>6</v>
      </c>
      <c r="C17" s="158" t="s">
        <v>64</v>
      </c>
      <c r="D17" s="148" t="s">
        <v>65</v>
      </c>
      <c r="E17" s="148" t="s">
        <v>66</v>
      </c>
      <c r="F17" s="169"/>
      <c r="G17" s="155"/>
      <c r="H17" s="158"/>
    </row>
    <row r="18" spans="1:8" ht="15" customHeight="1">
      <c r="A18" s="148"/>
      <c r="B18" s="157"/>
      <c r="C18" s="158"/>
      <c r="D18" s="148"/>
      <c r="E18" s="148"/>
      <c r="F18" s="169"/>
      <c r="G18" s="155"/>
      <c r="H18" s="158"/>
    </row>
    <row r="19" spans="1:8" ht="12.75">
      <c r="A19" s="148"/>
      <c r="B19" s="157">
        <v>7</v>
      </c>
      <c r="C19" s="158" t="s">
        <v>42</v>
      </c>
      <c r="D19" s="162" t="s">
        <v>43</v>
      </c>
      <c r="E19" s="155" t="s">
        <v>24</v>
      </c>
      <c r="F19" s="160"/>
      <c r="G19" s="155"/>
      <c r="H19" s="165" t="s">
        <v>44</v>
      </c>
    </row>
    <row r="20" spans="1:8" ht="15" customHeight="1">
      <c r="A20" s="148"/>
      <c r="B20" s="157"/>
      <c r="C20" s="158"/>
      <c r="D20" s="170"/>
      <c r="E20" s="168"/>
      <c r="F20" s="160"/>
      <c r="G20" s="155"/>
      <c r="H20" s="176"/>
    </row>
    <row r="21" spans="1:8" ht="12.75">
      <c r="A21" s="148"/>
      <c r="B21" s="157">
        <v>8</v>
      </c>
      <c r="C21" s="158" t="s">
        <v>38</v>
      </c>
      <c r="D21" s="162" t="s">
        <v>39</v>
      </c>
      <c r="E21" s="148" t="s">
        <v>40</v>
      </c>
      <c r="F21" s="165"/>
      <c r="G21" s="155"/>
      <c r="H21" s="165" t="s">
        <v>41</v>
      </c>
    </row>
    <row r="22" spans="1:8" ht="15" customHeight="1">
      <c r="A22" s="148"/>
      <c r="B22" s="157"/>
      <c r="C22" s="158"/>
      <c r="D22" s="148"/>
      <c r="E22" s="148"/>
      <c r="F22" s="165"/>
      <c r="G22" s="155"/>
      <c r="H22" s="165"/>
    </row>
    <row r="23" spans="1:8" ht="12.75">
      <c r="A23" s="148"/>
      <c r="B23" s="159">
        <v>9</v>
      </c>
      <c r="C23" s="154" t="s">
        <v>34</v>
      </c>
      <c r="D23" s="155" t="s">
        <v>35</v>
      </c>
      <c r="E23" s="155" t="s">
        <v>36</v>
      </c>
      <c r="F23" s="169"/>
      <c r="G23" s="155"/>
      <c r="H23" s="155" t="s">
        <v>37</v>
      </c>
    </row>
    <row r="24" spans="1:8" ht="15" customHeight="1">
      <c r="A24" s="148"/>
      <c r="B24" s="159"/>
      <c r="C24" s="154"/>
      <c r="D24" s="155"/>
      <c r="E24" s="155"/>
      <c r="F24" s="169"/>
      <c r="G24" s="155"/>
      <c r="H24" s="155"/>
    </row>
    <row r="25" spans="1:8" ht="12.75">
      <c r="A25" s="148"/>
      <c r="B25" s="157">
        <v>10</v>
      </c>
      <c r="C25" s="154" t="s">
        <v>30</v>
      </c>
      <c r="D25" s="155" t="s">
        <v>31</v>
      </c>
      <c r="E25" s="161" t="s">
        <v>32</v>
      </c>
      <c r="F25" s="165"/>
      <c r="G25" s="155"/>
      <c r="H25" s="158" t="s">
        <v>33</v>
      </c>
    </row>
    <row r="26" spans="1:8" ht="15" customHeight="1">
      <c r="A26" s="148"/>
      <c r="B26" s="157"/>
      <c r="C26" s="154"/>
      <c r="D26" s="155"/>
      <c r="E26" s="161"/>
      <c r="F26" s="165"/>
      <c r="G26" s="155"/>
      <c r="H26" s="158"/>
    </row>
    <row r="27" spans="1:8" ht="12.75">
      <c r="A27" s="148"/>
      <c r="B27" s="157">
        <v>11</v>
      </c>
      <c r="C27" s="158" t="s">
        <v>26</v>
      </c>
      <c r="D27" s="162" t="s">
        <v>27</v>
      </c>
      <c r="E27" s="155" t="s">
        <v>28</v>
      </c>
      <c r="F27" s="154"/>
      <c r="G27" s="155"/>
      <c r="H27" s="160" t="s">
        <v>29</v>
      </c>
    </row>
    <row r="28" spans="1:8" ht="15" customHeight="1">
      <c r="A28" s="148"/>
      <c r="B28" s="157"/>
      <c r="C28" s="158"/>
      <c r="D28" s="162"/>
      <c r="E28" s="155"/>
      <c r="F28" s="154"/>
      <c r="G28" s="155"/>
      <c r="H28" s="160"/>
    </row>
    <row r="29" spans="1:8" ht="12.75">
      <c r="A29" s="148"/>
      <c r="B29" s="157">
        <v>12</v>
      </c>
      <c r="C29" s="158" t="s">
        <v>60</v>
      </c>
      <c r="D29" s="148" t="s">
        <v>61</v>
      </c>
      <c r="E29" s="155" t="s">
        <v>62</v>
      </c>
      <c r="F29" s="154"/>
      <c r="G29" s="155"/>
      <c r="H29" s="165" t="s">
        <v>63</v>
      </c>
    </row>
    <row r="30" spans="1:8" ht="15" customHeight="1">
      <c r="A30" s="148"/>
      <c r="B30" s="157"/>
      <c r="C30" s="158"/>
      <c r="D30" s="148"/>
      <c r="E30" s="155"/>
      <c r="F30" s="154"/>
      <c r="G30" s="155"/>
      <c r="H30" s="165"/>
    </row>
    <row r="31" spans="1:8" ht="15.75" customHeight="1">
      <c r="A31" s="148"/>
      <c r="B31" s="156">
        <v>13</v>
      </c>
      <c r="C31" s="163"/>
      <c r="D31" s="164"/>
      <c r="E31" s="171"/>
      <c r="F31" s="123"/>
      <c r="G31" s="151"/>
      <c r="H31" s="164"/>
    </row>
    <row r="32" spans="1:8" ht="15" customHeight="1">
      <c r="A32" s="148"/>
      <c r="B32" s="156"/>
      <c r="C32" s="163"/>
      <c r="D32" s="164"/>
      <c r="E32" s="172"/>
      <c r="F32" s="123"/>
      <c r="G32" s="151"/>
      <c r="H32" s="164"/>
    </row>
    <row r="33" spans="1:8" ht="12.75">
      <c r="A33" s="148"/>
      <c r="B33" s="156">
        <v>14</v>
      </c>
      <c r="C33" s="163"/>
      <c r="D33" s="164"/>
      <c r="E33" s="171"/>
      <c r="F33" s="123"/>
      <c r="G33" s="151"/>
      <c r="H33" s="164"/>
    </row>
    <row r="34" spans="1:8" ht="15" customHeight="1">
      <c r="A34" s="148"/>
      <c r="B34" s="156"/>
      <c r="C34" s="163"/>
      <c r="D34" s="164"/>
      <c r="E34" s="172"/>
      <c r="F34" s="123"/>
      <c r="G34" s="151"/>
      <c r="H34" s="164"/>
    </row>
    <row r="35" spans="1:8" ht="12.75">
      <c r="A35" s="148"/>
      <c r="B35" s="156">
        <v>15</v>
      </c>
      <c r="C35" s="163"/>
      <c r="D35" s="164"/>
      <c r="E35" s="171"/>
      <c r="F35" s="123"/>
      <c r="G35" s="151"/>
      <c r="H35" s="164"/>
    </row>
    <row r="36" spans="1:8" ht="15" customHeight="1">
      <c r="A36" s="148"/>
      <c r="B36" s="156"/>
      <c r="C36" s="163"/>
      <c r="D36" s="164"/>
      <c r="E36" s="172"/>
      <c r="F36" s="123"/>
      <c r="G36" s="151"/>
      <c r="H36" s="164"/>
    </row>
    <row r="37" spans="1:8" ht="12.75">
      <c r="A37" s="148"/>
      <c r="B37" s="156">
        <v>16</v>
      </c>
      <c r="C37" s="163"/>
      <c r="D37" s="164"/>
      <c r="E37" s="171"/>
      <c r="F37" s="123"/>
      <c r="G37" s="151"/>
      <c r="H37" s="164"/>
    </row>
    <row r="38" spans="1:8" ht="15" customHeight="1">
      <c r="A38" s="148"/>
      <c r="B38" s="156"/>
      <c r="C38" s="163"/>
      <c r="D38" s="164"/>
      <c r="E38" s="172"/>
      <c r="F38" s="123"/>
      <c r="G38" s="151"/>
      <c r="H38" s="164"/>
    </row>
    <row r="39" ht="15.75" customHeight="1"/>
    <row r="41" spans="1:6" ht="12.75">
      <c r="A41" s="12">
        <f>HYPERLINK('[1]реквизиты'!$A$20)</f>
      </c>
      <c r="B41" s="13"/>
      <c r="C41" s="13"/>
      <c r="D41" s="13"/>
      <c r="E41" s="14">
        <f>HYPERLINK('[1]реквизиты'!$G$20)</f>
      </c>
      <c r="F41" s="15">
        <f>HYPERLINK('[1]реквизиты'!$G$21)</f>
      </c>
    </row>
    <row r="42" spans="1:5" ht="12.75">
      <c r="A42" s="13"/>
      <c r="B42" s="13"/>
      <c r="C42" s="13"/>
      <c r="D42" s="13"/>
      <c r="E42" s="3"/>
    </row>
    <row r="43" spans="1:6" ht="12.75">
      <c r="A43" s="14">
        <f>HYPERLINK('[1]реквизиты'!$A$22)</f>
      </c>
      <c r="B43" s="13"/>
      <c r="C43" s="13"/>
      <c r="D43" s="13"/>
      <c r="E43" s="14">
        <f>HYPERLINK('[1]реквизиты'!$G$22)</f>
      </c>
      <c r="F43" s="16">
        <f>HYPERLINK('[1]реквизиты'!$G$23)</f>
      </c>
    </row>
    <row r="44" spans="1:5" ht="12.75">
      <c r="A44" s="2"/>
      <c r="B44" s="2"/>
      <c r="C44" s="13"/>
      <c r="D44" s="13"/>
      <c r="E44" s="3"/>
    </row>
  </sheetData>
  <sheetProtection/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A33:A34"/>
    <mergeCell ref="B33:B34"/>
    <mergeCell ref="C33:C34"/>
    <mergeCell ref="D33:D34"/>
    <mergeCell ref="G35:G36"/>
    <mergeCell ref="A35:A36"/>
    <mergeCell ref="B35:B36"/>
    <mergeCell ref="C35:C36"/>
    <mergeCell ref="D35:D36"/>
    <mergeCell ref="G27:G28"/>
    <mergeCell ref="C31:C32"/>
    <mergeCell ref="D31:D32"/>
    <mergeCell ref="E31:E32"/>
    <mergeCell ref="F31:F32"/>
    <mergeCell ref="G29:G30"/>
    <mergeCell ref="G31:G32"/>
    <mergeCell ref="E29:E30"/>
    <mergeCell ref="A27:A28"/>
    <mergeCell ref="B27:B28"/>
    <mergeCell ref="C27:C28"/>
    <mergeCell ref="D27:D28"/>
    <mergeCell ref="E27:E28"/>
    <mergeCell ref="F27:F28"/>
    <mergeCell ref="G19:G20"/>
    <mergeCell ref="E23:E24"/>
    <mergeCell ref="F23:F24"/>
    <mergeCell ref="A25:A26"/>
    <mergeCell ref="B25:B26"/>
    <mergeCell ref="C25:C26"/>
    <mergeCell ref="D25:D26"/>
    <mergeCell ref="E25:E26"/>
    <mergeCell ref="F25:F26"/>
    <mergeCell ref="A23:A24"/>
    <mergeCell ref="A19:A20"/>
    <mergeCell ref="B19:B20"/>
    <mergeCell ref="C19:C20"/>
    <mergeCell ref="D19:D20"/>
    <mergeCell ref="E19:E20"/>
    <mergeCell ref="F19:F20"/>
    <mergeCell ref="F15:F16"/>
    <mergeCell ref="G15:G16"/>
    <mergeCell ref="A13:A14"/>
    <mergeCell ref="A17:A18"/>
    <mergeCell ref="B17:B18"/>
    <mergeCell ref="C17:C18"/>
    <mergeCell ref="D17:D18"/>
    <mergeCell ref="E17:E18"/>
    <mergeCell ref="F17:F18"/>
    <mergeCell ref="G17:G18"/>
    <mergeCell ref="A9:A10"/>
    <mergeCell ref="B9:B10"/>
    <mergeCell ref="C9:C10"/>
    <mergeCell ref="D9:D10"/>
    <mergeCell ref="F13:F14"/>
    <mergeCell ref="G13:G14"/>
    <mergeCell ref="E13:E14"/>
    <mergeCell ref="A11:A12"/>
    <mergeCell ref="B11:B12"/>
    <mergeCell ref="C11:C12"/>
    <mergeCell ref="C5:C6"/>
    <mergeCell ref="D5:D6"/>
    <mergeCell ref="C7:C8"/>
    <mergeCell ref="D7:D8"/>
    <mergeCell ref="A7:A8"/>
    <mergeCell ref="B7:B8"/>
    <mergeCell ref="A5:A6"/>
    <mergeCell ref="B5:B6"/>
    <mergeCell ref="E7:E8"/>
    <mergeCell ref="G21:G22"/>
    <mergeCell ref="G23:G24"/>
    <mergeCell ref="G25:G26"/>
    <mergeCell ref="G11:G12"/>
    <mergeCell ref="E11:E12"/>
    <mergeCell ref="F11:F12"/>
    <mergeCell ref="E21:E22"/>
    <mergeCell ref="F21:F22"/>
    <mergeCell ref="E15:E16"/>
    <mergeCell ref="D11:D12"/>
    <mergeCell ref="A37:A38"/>
    <mergeCell ref="B37:B38"/>
    <mergeCell ref="C37:C38"/>
    <mergeCell ref="D37:D38"/>
    <mergeCell ref="A15:A16"/>
    <mergeCell ref="A21:A22"/>
    <mergeCell ref="B21:B22"/>
    <mergeCell ref="C21:C22"/>
    <mergeCell ref="D21:D22"/>
    <mergeCell ref="B13:B14"/>
    <mergeCell ref="C13:C14"/>
    <mergeCell ref="D13:D14"/>
    <mergeCell ref="B15:B16"/>
    <mergeCell ref="C15:C16"/>
    <mergeCell ref="D15:D16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  <mergeCell ref="B23:B2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A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41" t="s">
        <v>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</row>
    <row r="2" spans="1:21" ht="27.75" customHeight="1" thickBot="1">
      <c r="A2" s="142" t="s">
        <v>13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</row>
    <row r="3" spans="3:18" ht="33" customHeight="1" thickBot="1">
      <c r="C3" s="229" t="str">
        <f>HYPERLINK('[1]реквизиты'!$A$2)</f>
        <v>Чемпионат России по самбо среди ветеранов-мастеров, посвященный памяти Чемпиона Европы МСМК Владимира Куликова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1"/>
    </row>
    <row r="4" spans="1:19" ht="15.75" customHeight="1" thickBot="1">
      <c r="A4" s="6"/>
      <c r="B4" s="6"/>
      <c r="C4" s="184" t="str">
        <f>HYPERLINK('[1]реквизиты'!$A$3)</f>
        <v>14-16 мая 2015г.           г.Дзержинск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6"/>
    </row>
    <row r="5" spans="9:15" ht="20.25" customHeight="1" thickBot="1">
      <c r="I5" s="27"/>
      <c r="J5" s="232" t="str">
        <f>HYPERLINK('пр.взв.'!D4)</f>
        <v>в.к. 82-М1 кг.</v>
      </c>
      <c r="K5" s="233"/>
      <c r="L5" s="234"/>
      <c r="M5" s="235" t="s">
        <v>68</v>
      </c>
      <c r="N5" s="233"/>
      <c r="O5" s="234"/>
    </row>
    <row r="6" spans="1:21" ht="18" customHeight="1" thickBot="1">
      <c r="A6" s="185" t="s">
        <v>0</v>
      </c>
      <c r="B6" s="185"/>
      <c r="C6" s="4"/>
      <c r="R6" s="11"/>
      <c r="S6" s="11"/>
      <c r="U6" s="11" t="s">
        <v>1</v>
      </c>
    </row>
    <row r="7" spans="1:29" ht="12.75" customHeight="1" thickBot="1">
      <c r="A7" s="183">
        <v>1</v>
      </c>
      <c r="B7" s="177" t="str">
        <f>VLOOKUP(A7,'пр.взв.'!B7:C38,2,FALSE)</f>
        <v>ХАШОВ Дмитрий Николаевич</v>
      </c>
      <c r="C7" s="177" t="str">
        <f>VLOOKUP(A7,'пр.взв.'!B7:F38,3,FALSE)</f>
        <v>13.01.1980 мс</v>
      </c>
      <c r="D7" s="177" t="str">
        <f>VLOOKUP(A7,'пр.взв.'!B7:E38,4,FALSE)</f>
        <v>Нижегородская, Н. Новгород</v>
      </c>
      <c r="E7" s="40"/>
      <c r="F7" s="39"/>
      <c r="G7" s="39"/>
      <c r="H7" s="39"/>
      <c r="I7" s="22" t="s">
        <v>17</v>
      </c>
      <c r="J7" s="39"/>
      <c r="K7" s="39"/>
      <c r="L7" s="39"/>
      <c r="M7" s="41"/>
      <c r="N7" s="41"/>
      <c r="O7" s="41"/>
      <c r="P7" s="41"/>
      <c r="Q7" s="26"/>
      <c r="R7" s="177" t="str">
        <f>VLOOKUP(U7,'пр.взв.'!B7:E38,2,FALSE)</f>
        <v>ХОДНЕВ Андрей Викторович</v>
      </c>
      <c r="S7" s="177" t="str">
        <f>VLOOKUP(U7,'пр.взв.'!B7:E38,3,FALSE)</f>
        <v>03.12.1979 мс</v>
      </c>
      <c r="T7" s="177" t="str">
        <f>VLOOKUP(U7,'пр.взв.'!B7:E38,4,FALSE)</f>
        <v>Нижегородская, Выкса</v>
      </c>
      <c r="U7" s="245">
        <v>2</v>
      </c>
      <c r="Y7" s="3"/>
      <c r="Z7" s="3"/>
      <c r="AA7" s="3"/>
      <c r="AB7" s="3"/>
      <c r="AC7" s="3"/>
    </row>
    <row r="8" spans="1:29" ht="12.75" customHeight="1">
      <c r="A8" s="179"/>
      <c r="B8" s="178"/>
      <c r="C8" s="178"/>
      <c r="D8" s="178"/>
      <c r="E8" s="61">
        <v>1</v>
      </c>
      <c r="F8" s="42"/>
      <c r="G8" s="42"/>
      <c r="H8" s="64">
        <v>2</v>
      </c>
      <c r="I8" s="236" t="str">
        <f>VLOOKUP(H8,'пр.взв.'!B7:E38,2,FALSE)</f>
        <v>ХОДНЕВ Андрей Викторович</v>
      </c>
      <c r="J8" s="237"/>
      <c r="K8" s="237"/>
      <c r="L8" s="237"/>
      <c r="M8" s="238"/>
      <c r="N8" s="41"/>
      <c r="O8" s="41"/>
      <c r="P8" s="41"/>
      <c r="Q8" s="61">
        <v>2</v>
      </c>
      <c r="R8" s="178"/>
      <c r="S8" s="178"/>
      <c r="T8" s="178"/>
      <c r="U8" s="243"/>
      <c r="Y8" s="3"/>
      <c r="Z8" s="3"/>
      <c r="AA8" s="3"/>
      <c r="AB8" s="3"/>
      <c r="AC8" s="3"/>
    </row>
    <row r="9" spans="1:29" ht="12.75" customHeight="1" thickBot="1">
      <c r="A9" s="179">
        <v>9</v>
      </c>
      <c r="B9" s="181" t="str">
        <f>VLOOKUP(A9,'пр.взв.'!B9:C40,2,FALSE)</f>
        <v>ПОДКОРЫТОВ Сергей Николаевич</v>
      </c>
      <c r="C9" s="181" t="str">
        <f>VLOOKUP(A9,'пр.взв.'!B7:F38,3,FALSE)</f>
        <v>06.06.1976 кмс</v>
      </c>
      <c r="D9" s="181" t="str">
        <f>VLOOKUP(A9,'пр.взв.'!B7:G38,4,FALSE)</f>
        <v>Свердловская, Алапаевск</v>
      </c>
      <c r="E9" s="63" t="s">
        <v>71</v>
      </c>
      <c r="F9" s="43"/>
      <c r="G9" s="42"/>
      <c r="H9" s="65"/>
      <c r="I9" s="239"/>
      <c r="J9" s="240"/>
      <c r="K9" s="240"/>
      <c r="L9" s="240"/>
      <c r="M9" s="241"/>
      <c r="N9" s="41"/>
      <c r="O9" s="41"/>
      <c r="P9" s="44"/>
      <c r="Q9" s="63" t="s">
        <v>72</v>
      </c>
      <c r="R9" s="181" t="str">
        <f>VLOOKUP(U9,'пр.взв.'!B9:E40,2,FALSE)</f>
        <v>КИСЕЛЕВ Николай Николаевич</v>
      </c>
      <c r="S9" s="181" t="str">
        <f>VLOOKUP(U9,'пр.взв.'!B9:E40,3,FALSE)</f>
        <v>25.10.1979 кмс</v>
      </c>
      <c r="T9" s="181" t="str">
        <f>VLOOKUP(U9,'пр.взв.'!B9:E40,4,FALSE)</f>
        <v>Москва, Самбо-70</v>
      </c>
      <c r="U9" s="243">
        <v>10</v>
      </c>
      <c r="Y9" s="3"/>
      <c r="Z9" s="3"/>
      <c r="AA9" s="3"/>
      <c r="AB9" s="3"/>
      <c r="AC9" s="3"/>
    </row>
    <row r="10" spans="1:29" ht="12.75" customHeight="1" thickBot="1">
      <c r="A10" s="180"/>
      <c r="B10" s="182"/>
      <c r="C10" s="182"/>
      <c r="D10" s="182"/>
      <c r="E10" s="45"/>
      <c r="F10" s="46"/>
      <c r="G10" s="61">
        <v>5</v>
      </c>
      <c r="H10" s="39"/>
      <c r="I10" s="26"/>
      <c r="J10" s="26"/>
      <c r="K10" s="26"/>
      <c r="L10" s="26"/>
      <c r="M10" s="41"/>
      <c r="N10" s="41"/>
      <c r="O10" s="61">
        <v>2</v>
      </c>
      <c r="P10" s="47"/>
      <c r="Q10" s="26"/>
      <c r="R10" s="182"/>
      <c r="S10" s="182"/>
      <c r="T10" s="182"/>
      <c r="U10" s="244"/>
      <c r="Y10" s="3"/>
      <c r="Z10" s="3"/>
      <c r="AA10" s="3"/>
      <c r="AB10" s="3"/>
      <c r="AC10" s="3"/>
    </row>
    <row r="11" spans="1:29" ht="12.75" customHeight="1" thickBot="1">
      <c r="A11" s="183">
        <v>5</v>
      </c>
      <c r="B11" s="177" t="str">
        <f>VLOOKUP(A11,'пр.взв.'!B11:C42,2,FALSE)</f>
        <v>МАЛЮШКИН Владимир Анатольевич</v>
      </c>
      <c r="C11" s="177" t="str">
        <f>VLOOKUP(A11,'пр.взв.'!B7:E38,3,FALSE)</f>
        <v>22.04.1978 мс</v>
      </c>
      <c r="D11" s="177" t="str">
        <f>VLOOKUP(A11,'пр.взв.'!B7:E38,4,FALSE)</f>
        <v>ХМАО-Югра, Сургут</v>
      </c>
      <c r="E11" s="40"/>
      <c r="F11" s="46"/>
      <c r="G11" s="63" t="s">
        <v>71</v>
      </c>
      <c r="H11" s="48"/>
      <c r="I11" s="39"/>
      <c r="J11" s="26"/>
      <c r="K11" s="26"/>
      <c r="L11" s="26"/>
      <c r="M11" s="41"/>
      <c r="N11" s="44"/>
      <c r="O11" s="63" t="s">
        <v>72</v>
      </c>
      <c r="P11" s="47"/>
      <c r="Q11" s="26"/>
      <c r="R11" s="177" t="str">
        <f>VLOOKUP(U11,'пр.взв.'!B11:E42,2,FALSE)</f>
        <v>БЫКОВ Роман Сергеевич</v>
      </c>
      <c r="S11" s="177" t="str">
        <f>VLOOKUP(U11,'пр.взв.'!B11:E42,3,FALSE)</f>
        <v>07.12.1979 кмс</v>
      </c>
      <c r="T11" s="177" t="str">
        <f>VLOOKUP(U11,'пр.взв.'!B11:E42,4,FALSE)</f>
        <v>Москва</v>
      </c>
      <c r="U11" s="242">
        <v>6</v>
      </c>
      <c r="Y11" s="3"/>
      <c r="Z11" s="3"/>
      <c r="AA11" s="3"/>
      <c r="AB11" s="3"/>
      <c r="AC11" s="3"/>
    </row>
    <row r="12" spans="1:29" ht="12.75" customHeight="1">
      <c r="A12" s="179"/>
      <c r="B12" s="178"/>
      <c r="C12" s="178"/>
      <c r="D12" s="178"/>
      <c r="E12" s="61">
        <v>5</v>
      </c>
      <c r="F12" s="49"/>
      <c r="G12" s="42"/>
      <c r="H12" s="50"/>
      <c r="I12" s="39"/>
      <c r="J12" s="196" t="s">
        <v>11</v>
      </c>
      <c r="K12" s="196"/>
      <c r="L12" s="196"/>
      <c r="M12" s="41"/>
      <c r="N12" s="47"/>
      <c r="O12" s="41"/>
      <c r="P12" s="51"/>
      <c r="Q12" s="61">
        <v>6</v>
      </c>
      <c r="R12" s="178"/>
      <c r="S12" s="178"/>
      <c r="T12" s="178"/>
      <c r="U12" s="243"/>
      <c r="Y12" s="3"/>
      <c r="Z12" s="3"/>
      <c r="AA12" s="3"/>
      <c r="AB12" s="3"/>
      <c r="AC12" s="3"/>
    </row>
    <row r="13" spans="1:29" ht="12.75" customHeight="1" thickBot="1">
      <c r="A13" s="179">
        <v>13</v>
      </c>
      <c r="B13" s="186">
        <f>VLOOKUP(A13,'пр.взв.'!B7:C38,2,FALSE)</f>
        <v>0</v>
      </c>
      <c r="C13" s="186">
        <f>VLOOKUP(A13,'пр.взв.'!B7:E38,3,FALSE)</f>
        <v>0</v>
      </c>
      <c r="D13" s="186">
        <f>VLOOKUP(A13,'пр.взв.'!B7:E38,4,FALSE)</f>
        <v>0</v>
      </c>
      <c r="E13" s="63"/>
      <c r="F13" s="42"/>
      <c r="G13" s="42"/>
      <c r="H13" s="50"/>
      <c r="I13" s="52"/>
      <c r="J13" s="53"/>
      <c r="K13" s="53"/>
      <c r="L13" s="39"/>
      <c r="M13" s="41"/>
      <c r="N13" s="47"/>
      <c r="O13" s="41"/>
      <c r="P13" s="41"/>
      <c r="Q13" s="63"/>
      <c r="R13" s="186">
        <f>VLOOKUP(U13,'пр.взв.'!B13:E44,2,FALSE)</f>
        <v>0</v>
      </c>
      <c r="S13" s="186">
        <f>VLOOKUP(U13,'пр.взв.'!B13:E44,3,FALSE)</f>
        <v>0</v>
      </c>
      <c r="T13" s="186">
        <f>VLOOKUP(U13,'пр.взв.'!B13:E44,4,FALSE)</f>
        <v>0</v>
      </c>
      <c r="U13" s="243">
        <v>14</v>
      </c>
      <c r="Y13" s="3"/>
      <c r="Z13" s="3"/>
      <c r="AA13" s="3"/>
      <c r="AB13" s="3"/>
      <c r="AC13" s="3"/>
    </row>
    <row r="14" spans="1:29" ht="12.75" customHeight="1" thickBot="1">
      <c r="A14" s="180"/>
      <c r="B14" s="187"/>
      <c r="C14" s="187"/>
      <c r="D14" s="187"/>
      <c r="E14" s="45"/>
      <c r="F14" s="247"/>
      <c r="G14" s="247"/>
      <c r="H14" s="50"/>
      <c r="I14" s="61">
        <v>3</v>
      </c>
      <c r="J14" s="39"/>
      <c r="K14" s="39"/>
      <c r="L14" s="39"/>
      <c r="M14" s="61">
        <v>2</v>
      </c>
      <c r="N14" s="52"/>
      <c r="O14" s="41"/>
      <c r="P14" s="41"/>
      <c r="Q14" s="26"/>
      <c r="R14" s="187"/>
      <c r="S14" s="187"/>
      <c r="T14" s="187"/>
      <c r="U14" s="246"/>
      <c r="Y14" s="3"/>
      <c r="Z14" s="3"/>
      <c r="AA14" s="3"/>
      <c r="AB14" s="3"/>
      <c r="AC14" s="3"/>
    </row>
    <row r="15" spans="1:29" ht="12.75" customHeight="1" thickBot="1">
      <c r="A15" s="183">
        <v>3</v>
      </c>
      <c r="B15" s="177" t="str">
        <f>VLOOKUP(A15,'пр.взв.'!B7:C38,2,FALSE)</f>
        <v>ГУРГУРОВ Иван Васильевич</v>
      </c>
      <c r="C15" s="177" t="str">
        <f>VLOOKUP(A15,'пр.взв.'!B7:E38,3,FALSE)</f>
        <v>01.11.1980 мс</v>
      </c>
      <c r="D15" s="177" t="str">
        <f>VLOOKUP(A15,'пр.взв.'!B7:E38,4,FALSE)</f>
        <v>Нижегородская, Выкса</v>
      </c>
      <c r="E15" s="40"/>
      <c r="F15" s="42"/>
      <c r="G15" s="42"/>
      <c r="H15" s="50"/>
      <c r="I15" s="63" t="s">
        <v>71</v>
      </c>
      <c r="J15" s="39"/>
      <c r="K15" s="39"/>
      <c r="L15" s="39"/>
      <c r="M15" s="63" t="s">
        <v>71</v>
      </c>
      <c r="N15" s="47"/>
      <c r="O15" s="41"/>
      <c r="P15" s="41"/>
      <c r="Q15" s="26"/>
      <c r="R15" s="177" t="str">
        <f>VLOOKUP(U15,'пр.взв.'!B7:C38,2,FALSE)</f>
        <v>КОРЮГИН Анатолий Николаевич</v>
      </c>
      <c r="S15" s="177" t="str">
        <f>VLOOKUP(U15,'пр.взв.'!B7:E38,3,FALSE)</f>
        <v>06.12.1977 мс</v>
      </c>
      <c r="T15" s="177" t="str">
        <f>VLOOKUP(U15,'пр.взв.'!B7:E38,4,FALSE)</f>
        <v>Татарстан, Казань</v>
      </c>
      <c r="U15" s="245">
        <v>4</v>
      </c>
      <c r="Y15" s="3"/>
      <c r="Z15" s="3"/>
      <c r="AA15" s="3"/>
      <c r="AB15" s="3"/>
      <c r="AC15" s="3"/>
    </row>
    <row r="16" spans="1:29" ht="12.75" customHeight="1">
      <c r="A16" s="179"/>
      <c r="B16" s="178"/>
      <c r="C16" s="178"/>
      <c r="D16" s="178"/>
      <c r="E16" s="61"/>
      <c r="F16" s="42"/>
      <c r="G16" s="42"/>
      <c r="H16" s="50"/>
      <c r="I16" s="39"/>
      <c r="J16" s="39"/>
      <c r="K16" s="39"/>
      <c r="L16" s="39"/>
      <c r="M16" s="41"/>
      <c r="N16" s="47"/>
      <c r="O16" s="41"/>
      <c r="P16" s="41"/>
      <c r="Q16" s="61">
        <v>4</v>
      </c>
      <c r="R16" s="178"/>
      <c r="S16" s="178"/>
      <c r="T16" s="178"/>
      <c r="U16" s="243"/>
      <c r="Y16" s="3"/>
      <c r="Z16" s="3"/>
      <c r="AA16" s="3"/>
      <c r="AB16" s="3"/>
      <c r="AC16" s="3"/>
    </row>
    <row r="17" spans="1:29" ht="12.75" customHeight="1" thickBot="1">
      <c r="A17" s="179">
        <v>11</v>
      </c>
      <c r="B17" s="181" t="str">
        <f>VLOOKUP(A17,'пр.взв.'!B17:C47,2,FALSE)</f>
        <v>ЛЕБЕДЕВ Руслан Игоревич</v>
      </c>
      <c r="C17" s="181" t="str">
        <f>VLOOKUP(A17,'пр.взв.'!B7:E38,3,FALSE)</f>
        <v>04.11.1976 кмс</v>
      </c>
      <c r="D17" s="181" t="str">
        <f>VLOOKUP(A17,'пр.взв.'!B7:F38,4,FALSE)</f>
        <v>Ярославская</v>
      </c>
      <c r="E17" s="63"/>
      <c r="F17" s="43"/>
      <c r="G17" s="42"/>
      <c r="H17" s="50"/>
      <c r="I17" s="39"/>
      <c r="J17" s="39"/>
      <c r="K17" s="39"/>
      <c r="L17" s="39"/>
      <c r="M17" s="41"/>
      <c r="N17" s="47"/>
      <c r="O17" s="41"/>
      <c r="P17" s="44"/>
      <c r="Q17" s="63" t="s">
        <v>73</v>
      </c>
      <c r="R17" s="181" t="str">
        <f>VLOOKUP(U17,'пр.взв.'!B17:E47,2,FALSE)</f>
        <v>ПОЛЫТОВ Александр Иванович</v>
      </c>
      <c r="S17" s="181" t="str">
        <f>VLOOKUP(U17,'пр.взв.'!B17:E47,3,FALSE)</f>
        <v>23.10.1976 кмс</v>
      </c>
      <c r="T17" s="181" t="str">
        <f>VLOOKUP(U17,'пр.взв.'!B17:E47,4,FALSE)</f>
        <v>Чувашская</v>
      </c>
      <c r="U17" s="243">
        <v>12</v>
      </c>
      <c r="Y17" s="3"/>
      <c r="Z17" s="3"/>
      <c r="AA17" s="3"/>
      <c r="AB17" s="3"/>
      <c r="AC17" s="3"/>
    </row>
    <row r="18" spans="1:21" ht="12.75" customHeight="1" thickBot="1">
      <c r="A18" s="180"/>
      <c r="B18" s="182"/>
      <c r="C18" s="182"/>
      <c r="D18" s="182"/>
      <c r="E18" s="45"/>
      <c r="F18" s="46"/>
      <c r="G18" s="61"/>
      <c r="H18" s="54"/>
      <c r="I18" s="22" t="s">
        <v>18</v>
      </c>
      <c r="J18" s="39"/>
      <c r="K18" s="39"/>
      <c r="L18" s="39"/>
      <c r="M18" s="41"/>
      <c r="N18" s="51"/>
      <c r="O18" s="61">
        <v>4</v>
      </c>
      <c r="P18" s="47"/>
      <c r="Q18" s="26"/>
      <c r="R18" s="182"/>
      <c r="S18" s="182"/>
      <c r="T18" s="182"/>
      <c r="U18" s="244"/>
    </row>
    <row r="19" spans="1:21" ht="12.75" customHeight="1" thickBot="1">
      <c r="A19" s="183">
        <v>7</v>
      </c>
      <c r="B19" s="177" t="str">
        <f>VLOOKUP(A19,'пр.взв.'!B19:C49,2,FALSE)</f>
        <v>БАРИЕВ Ильсур Гафурович</v>
      </c>
      <c r="C19" s="177" t="str">
        <f>VLOOKUP(A19,'пр.взв.'!B7:E38,3,FALSE)</f>
        <v>20.06.1979 мс</v>
      </c>
      <c r="D19" s="177" t="str">
        <f>VLOOKUP(A19,'пр.взв.'!B7:E38,4,FALSE)</f>
        <v>Татарстан, Казань</v>
      </c>
      <c r="E19" s="40"/>
      <c r="F19" s="55"/>
      <c r="G19" s="63"/>
      <c r="H19" s="21"/>
      <c r="I19" s="26"/>
      <c r="J19" s="26"/>
      <c r="K19" s="26"/>
      <c r="L19" s="26"/>
      <c r="M19" s="26"/>
      <c r="N19" s="41"/>
      <c r="O19" s="62" t="s">
        <v>74</v>
      </c>
      <c r="P19" s="47"/>
      <c r="Q19" s="26"/>
      <c r="R19" s="177" t="str">
        <f>VLOOKUP(U19,'пр.взв.'!B19:E49,2,FALSE)</f>
        <v>ОНОПКО Иван Николаевич</v>
      </c>
      <c r="S19" s="177" t="str">
        <f>VLOOKUP(U19,'пр.взв.'!B19:E49,3,FALSE)</f>
        <v>10.11.1978 1</v>
      </c>
      <c r="T19" s="177" t="str">
        <f>VLOOKUP(U19,'пр.взв.'!B19:E49,4,FALSE)</f>
        <v>Владимирская, Александров</v>
      </c>
      <c r="U19" s="242">
        <v>8</v>
      </c>
    </row>
    <row r="20" spans="1:21" ht="12.75" customHeight="1">
      <c r="A20" s="179"/>
      <c r="B20" s="178"/>
      <c r="C20" s="178"/>
      <c r="D20" s="178"/>
      <c r="E20" s="61">
        <v>7</v>
      </c>
      <c r="F20" s="56"/>
      <c r="G20" s="45"/>
      <c r="H20" s="64">
        <v>3</v>
      </c>
      <c r="I20" s="210" t="str">
        <f>VLOOKUP(H20,'пр.взв.'!B7:H38,2,FALSE)</f>
        <v>ГУРГУРОВ Иван Васильевич</v>
      </c>
      <c r="J20" s="211"/>
      <c r="K20" s="211"/>
      <c r="L20" s="211"/>
      <c r="M20" s="212"/>
      <c r="N20" s="41"/>
      <c r="O20" s="41"/>
      <c r="P20" s="57"/>
      <c r="Q20" s="61">
        <v>8</v>
      </c>
      <c r="R20" s="178"/>
      <c r="S20" s="178"/>
      <c r="T20" s="178"/>
      <c r="U20" s="243"/>
    </row>
    <row r="21" spans="1:21" ht="12.75" customHeight="1" thickBot="1">
      <c r="A21" s="179">
        <v>15</v>
      </c>
      <c r="B21" s="186">
        <f>VLOOKUP(A21,'пр.взв.'!B21:C51,2,FALSE)</f>
        <v>0</v>
      </c>
      <c r="C21" s="186">
        <f>VLOOKUP(A21,'пр.взв.'!B7:E38,3,FALSE)</f>
        <v>0</v>
      </c>
      <c r="D21" s="186">
        <f>VLOOKUP(A21,'пр.взв.'!B7:E38,4,FALSE)</f>
        <v>0</v>
      </c>
      <c r="E21" s="63"/>
      <c r="F21" s="45"/>
      <c r="G21" s="45"/>
      <c r="H21" s="66"/>
      <c r="I21" s="213"/>
      <c r="J21" s="214"/>
      <c r="K21" s="214"/>
      <c r="L21" s="214"/>
      <c r="M21" s="215"/>
      <c r="N21" s="41"/>
      <c r="O21" s="41"/>
      <c r="P21" s="41"/>
      <c r="Q21" s="63"/>
      <c r="R21" s="186">
        <f>VLOOKUP(U21,'пр.взв.'!B21:E51,2,FALSE)</f>
        <v>0</v>
      </c>
      <c r="S21" s="186">
        <f>VLOOKUP(U21,'пр.взв.'!B21:E51,3,FALSE)</f>
        <v>0</v>
      </c>
      <c r="T21" s="186">
        <f>VLOOKUP(U21,'пр.взв.'!B7:E38,4,FALSE)</f>
        <v>0</v>
      </c>
      <c r="U21" s="243">
        <v>16</v>
      </c>
    </row>
    <row r="22" spans="1:21" ht="12.75" customHeight="1" thickBot="1">
      <c r="A22" s="180"/>
      <c r="B22" s="187"/>
      <c r="C22" s="187"/>
      <c r="D22" s="187"/>
      <c r="E22" s="45"/>
      <c r="F22" s="40"/>
      <c r="G22" s="40"/>
      <c r="H22" s="26"/>
      <c r="I22" s="26"/>
      <c r="J22" s="26"/>
      <c r="K22" s="26"/>
      <c r="L22" s="26"/>
      <c r="M22" s="26"/>
      <c r="N22" s="26"/>
      <c r="O22" s="39"/>
      <c r="P22" s="39"/>
      <c r="Q22" s="26"/>
      <c r="R22" s="187"/>
      <c r="S22" s="187"/>
      <c r="T22" s="187"/>
      <c r="U22" s="244"/>
    </row>
    <row r="23" spans="1:20" ht="12.75" customHeight="1">
      <c r="A23" s="1"/>
      <c r="B23" s="1"/>
      <c r="C23" s="5"/>
      <c r="D23" s="3"/>
      <c r="E23" s="25"/>
      <c r="F23" s="25"/>
      <c r="G23" s="25"/>
      <c r="H23" s="197" t="s">
        <v>16</v>
      </c>
      <c r="I23" s="197"/>
      <c r="J23" s="197"/>
      <c r="K23" s="197"/>
      <c r="L23" s="197"/>
      <c r="M23" s="197"/>
      <c r="N23" s="197"/>
      <c r="O23" s="58"/>
      <c r="P23" s="58"/>
      <c r="Q23" s="26"/>
      <c r="R23" s="9"/>
      <c r="S23" s="9"/>
      <c r="T23" s="9"/>
    </row>
    <row r="24" spans="4:22" ht="12" customHeight="1" thickBot="1">
      <c r="D24" s="17" t="s">
        <v>2</v>
      </c>
      <c r="K24" s="3"/>
      <c r="L24" s="3"/>
      <c r="M24" s="3"/>
      <c r="N24" s="3"/>
      <c r="O24" s="17" t="s">
        <v>3</v>
      </c>
      <c r="P24" s="3"/>
      <c r="Q24" s="3"/>
      <c r="R24" s="3"/>
      <c r="S24" s="3"/>
      <c r="T24" s="3"/>
      <c r="U24" s="18"/>
      <c r="V24" s="3"/>
    </row>
    <row r="25" spans="1:22" ht="12.75" customHeight="1">
      <c r="A25" s="67">
        <v>0</v>
      </c>
      <c r="B25" s="225" t="e">
        <f>VLOOKUP(A25,'пр.взв.'!B7:E38,2,FALSE)</f>
        <v>#N/A</v>
      </c>
      <c r="C25" s="68"/>
      <c r="D25" s="68"/>
      <c r="E25" s="68"/>
      <c r="I25" s="76">
        <v>0</v>
      </c>
      <c r="J25" s="204" t="e">
        <f>VLOOKUP(I25,'пр.взв.'!B5:D38,2,FALSE)</f>
        <v>#N/A</v>
      </c>
      <c r="K25" s="205"/>
      <c r="L25" s="206"/>
      <c r="M25" s="70"/>
      <c r="N25" s="70"/>
      <c r="O25" s="70"/>
      <c r="P25" s="70"/>
      <c r="Q25" s="70"/>
      <c r="R25" s="3"/>
      <c r="S25" s="3"/>
      <c r="T25" s="3"/>
      <c r="U25" s="3"/>
      <c r="V25" s="3"/>
    </row>
    <row r="26" spans="1:22" ht="12.75" customHeight="1">
      <c r="A26" s="67"/>
      <c r="B26" s="226"/>
      <c r="C26" s="82" t="s">
        <v>75</v>
      </c>
      <c r="D26" s="83"/>
      <c r="E26" s="84"/>
      <c r="F26" s="84"/>
      <c r="G26" s="84"/>
      <c r="H26" s="84"/>
      <c r="I26" s="77"/>
      <c r="J26" s="207"/>
      <c r="K26" s="208"/>
      <c r="L26" s="209"/>
      <c r="M26" s="7" t="s">
        <v>76</v>
      </c>
      <c r="N26" s="83"/>
      <c r="O26" s="83"/>
      <c r="P26" s="83"/>
      <c r="Q26" s="83"/>
      <c r="R26" s="19"/>
      <c r="S26" s="10"/>
      <c r="T26" s="10"/>
      <c r="U26" s="18"/>
      <c r="V26" s="3"/>
    </row>
    <row r="27" spans="1:22" ht="12.75" customHeight="1">
      <c r="A27" s="70">
        <v>0</v>
      </c>
      <c r="B27" s="227" t="e">
        <f>VLOOKUP(A27,'пр.взв.'!B7:D38,2,FALSE)</f>
        <v>#N/A</v>
      </c>
      <c r="C27" s="85"/>
      <c r="D27" s="83"/>
      <c r="E27" s="86"/>
      <c r="F27" s="86"/>
      <c r="G27" s="86"/>
      <c r="H27" s="86"/>
      <c r="I27" s="78">
        <v>0</v>
      </c>
      <c r="J27" s="198" t="e">
        <f>VLOOKUP(I27,'пр.взв.'!B7:D38,2,FALSE)</f>
        <v>#N/A</v>
      </c>
      <c r="K27" s="199"/>
      <c r="L27" s="200"/>
      <c r="M27" s="85"/>
      <c r="N27" s="88"/>
      <c r="O27" s="88"/>
      <c r="P27" s="88"/>
      <c r="Q27" s="88"/>
      <c r="R27" s="83"/>
      <c r="S27" s="10"/>
      <c r="T27" s="10"/>
      <c r="U27" s="3"/>
      <c r="V27" s="3"/>
    </row>
    <row r="28" spans="1:22" ht="12.75" customHeight="1" thickBot="1">
      <c r="A28" s="70"/>
      <c r="B28" s="228"/>
      <c r="C28" s="87"/>
      <c r="D28" s="83"/>
      <c r="E28" s="88"/>
      <c r="F28" s="88"/>
      <c r="G28" s="86"/>
      <c r="H28" s="86"/>
      <c r="I28" s="78"/>
      <c r="J28" s="201"/>
      <c r="K28" s="202"/>
      <c r="L28" s="203"/>
      <c r="M28" s="87"/>
      <c r="N28" s="88"/>
      <c r="O28" s="88"/>
      <c r="P28" s="88"/>
      <c r="Q28" s="88"/>
      <c r="R28" s="83"/>
      <c r="S28" s="10"/>
      <c r="T28" s="10"/>
      <c r="U28" s="3"/>
      <c r="V28" s="3"/>
    </row>
    <row r="29" spans="1:22" ht="12.75" customHeight="1">
      <c r="A29" s="70"/>
      <c r="B29" s="73"/>
      <c r="C29" s="87"/>
      <c r="D29" s="89">
        <v>7</v>
      </c>
      <c r="E29" s="88"/>
      <c r="F29" s="88"/>
      <c r="G29" s="86"/>
      <c r="H29" s="86"/>
      <c r="I29" s="78"/>
      <c r="J29" s="66"/>
      <c r="K29" s="73"/>
      <c r="L29" s="79"/>
      <c r="M29" s="87"/>
      <c r="N29" s="98"/>
      <c r="O29" s="99">
        <v>10</v>
      </c>
      <c r="P29" s="88"/>
      <c r="Q29" s="88"/>
      <c r="R29" s="83"/>
      <c r="S29" s="10"/>
      <c r="T29" s="10"/>
      <c r="U29" s="3"/>
      <c r="V29" s="3"/>
    </row>
    <row r="30" spans="1:22" ht="12.75" customHeight="1" thickBot="1">
      <c r="A30" s="70"/>
      <c r="B30" s="74"/>
      <c r="C30" s="87"/>
      <c r="D30" s="90"/>
      <c r="E30" s="88"/>
      <c r="F30" s="91" t="s">
        <v>19</v>
      </c>
      <c r="G30" s="86"/>
      <c r="H30" s="86"/>
      <c r="I30" s="78"/>
      <c r="J30" s="66"/>
      <c r="K30" s="74"/>
      <c r="L30" s="79"/>
      <c r="M30" s="87"/>
      <c r="N30" s="88"/>
      <c r="O30" s="88"/>
      <c r="P30" s="100"/>
      <c r="Q30" s="88"/>
      <c r="R30" s="91" t="s">
        <v>19</v>
      </c>
      <c r="S30" s="10"/>
      <c r="T30" s="10"/>
      <c r="U30" s="3"/>
      <c r="V30" s="3"/>
    </row>
    <row r="31" spans="1:22" ht="13.5" thickBot="1">
      <c r="A31" s="75">
        <v>0</v>
      </c>
      <c r="B31" s="225" t="e">
        <f>VLOOKUP(A31,'пр.взв.'!B7:D38,2,FALSE)</f>
        <v>#N/A</v>
      </c>
      <c r="C31" s="92"/>
      <c r="D31" s="93"/>
      <c r="E31" s="94"/>
      <c r="F31" s="88"/>
      <c r="G31" s="88"/>
      <c r="H31" s="88"/>
      <c r="I31" s="64">
        <v>0</v>
      </c>
      <c r="J31" s="204" t="e">
        <f>VLOOKUP(I31,'пр.взв.'!B7:D38,2,FALSE)</f>
        <v>#N/A</v>
      </c>
      <c r="K31" s="205"/>
      <c r="L31" s="206"/>
      <c r="M31" s="92"/>
      <c r="N31" s="88"/>
      <c r="O31" s="88"/>
      <c r="P31" s="101"/>
      <c r="Q31" s="88"/>
      <c r="R31" s="83"/>
      <c r="S31" s="10"/>
      <c r="T31" s="10"/>
      <c r="U31" s="3"/>
      <c r="V31" s="3"/>
    </row>
    <row r="32" spans="1:22" ht="13.5" customHeight="1">
      <c r="A32" s="75"/>
      <c r="B32" s="226"/>
      <c r="C32" s="95" t="s">
        <v>69</v>
      </c>
      <c r="D32" s="93"/>
      <c r="E32" s="96">
        <v>7</v>
      </c>
      <c r="F32" s="188" t="str">
        <f>VLOOKUP(E32,'пр.взв.'!B7:D38,2,FALSE)</f>
        <v>БАРИЕВ Ильсур Гафурович</v>
      </c>
      <c r="G32" s="189"/>
      <c r="H32" s="190"/>
      <c r="I32" s="80"/>
      <c r="J32" s="207"/>
      <c r="K32" s="208"/>
      <c r="L32" s="209"/>
      <c r="M32" s="95" t="s">
        <v>70</v>
      </c>
      <c r="N32" s="102"/>
      <c r="O32" s="102"/>
      <c r="P32" s="101"/>
      <c r="Q32" s="96">
        <v>10</v>
      </c>
      <c r="R32" s="194" t="str">
        <f>VLOOKUP(Q32,'пр.взв.'!B7:D38,2,FALSE)</f>
        <v>КИСЕЛЕВ Николай Николаевич</v>
      </c>
      <c r="S32" s="34"/>
      <c r="T32" s="34"/>
      <c r="U32" s="34"/>
      <c r="V32" s="3"/>
    </row>
    <row r="33" spans="1:22" ht="13.5" customHeight="1" thickBot="1">
      <c r="A33" s="75">
        <v>0</v>
      </c>
      <c r="B33" s="227" t="e">
        <f>VLOOKUP(A33,'пр.взв.'!B7:E38,2,FALSE)</f>
        <v>#N/A</v>
      </c>
      <c r="C33" s="7"/>
      <c r="D33" s="93"/>
      <c r="E33" s="97"/>
      <c r="F33" s="191"/>
      <c r="G33" s="192"/>
      <c r="H33" s="193"/>
      <c r="I33" s="81">
        <v>0</v>
      </c>
      <c r="J33" s="198" t="e">
        <f>VLOOKUP(I33,'пр.взв.'!B7:D38,2,FALSE)</f>
        <v>#N/A</v>
      </c>
      <c r="K33" s="199"/>
      <c r="L33" s="200"/>
      <c r="M33" s="45"/>
      <c r="N33" s="102"/>
      <c r="O33" s="102"/>
      <c r="P33" s="101"/>
      <c r="Q33" s="88"/>
      <c r="R33" s="195"/>
      <c r="S33" s="34"/>
      <c r="T33" s="34"/>
      <c r="U33" s="34"/>
      <c r="V33" s="3"/>
    </row>
    <row r="34" spans="1:22" ht="13.5" customHeight="1" thickBot="1">
      <c r="A34" s="75"/>
      <c r="B34" s="228"/>
      <c r="C34" s="83"/>
      <c r="D34" s="93"/>
      <c r="E34" s="88"/>
      <c r="F34" s="88"/>
      <c r="G34" s="88"/>
      <c r="H34" s="88"/>
      <c r="I34" s="80"/>
      <c r="J34" s="201"/>
      <c r="K34" s="202"/>
      <c r="L34" s="203"/>
      <c r="M34" s="88"/>
      <c r="N34" s="88"/>
      <c r="O34" s="88"/>
      <c r="P34" s="101"/>
      <c r="Q34" s="88"/>
      <c r="R34" s="83"/>
      <c r="S34" s="10"/>
      <c r="T34" s="10"/>
      <c r="U34" s="3"/>
      <c r="V34" s="3"/>
    </row>
    <row r="35" spans="1:22" ht="12.75">
      <c r="A35" s="70"/>
      <c r="B35" s="69"/>
      <c r="C35" s="94">
        <v>5</v>
      </c>
      <c r="D35" s="223" t="str">
        <f>VLOOKUP(C35,'пр.взв.'!B7:D38,2,FALSE)</f>
        <v>МАЛЮШКИН Владимир Анатольевич</v>
      </c>
      <c r="E35" s="88"/>
      <c r="F35" s="88"/>
      <c r="G35" s="88"/>
      <c r="H35" s="88"/>
      <c r="I35" s="64"/>
      <c r="J35" s="71"/>
      <c r="K35" s="72"/>
      <c r="L35" s="72"/>
      <c r="M35" s="94">
        <v>4</v>
      </c>
      <c r="N35" s="217" t="str">
        <f>VLOOKUP(M35,'пр.взв.'!B7:D38,2,FALSE)</f>
        <v>КОРЮГИН Анатолий Николаевич</v>
      </c>
      <c r="O35" s="218"/>
      <c r="P35" s="219"/>
      <c r="Q35" s="88"/>
      <c r="R35" s="83"/>
      <c r="S35" s="10"/>
      <c r="T35" s="10"/>
      <c r="U35" s="3"/>
      <c r="V35" s="3"/>
    </row>
    <row r="36" spans="1:22" ht="13.5" thickBot="1">
      <c r="A36" s="68"/>
      <c r="B36" s="69"/>
      <c r="C36" s="83"/>
      <c r="D36" s="224"/>
      <c r="E36" s="88"/>
      <c r="F36" s="88"/>
      <c r="G36" s="88"/>
      <c r="H36" s="88"/>
      <c r="I36" s="72"/>
      <c r="J36" s="71"/>
      <c r="K36" s="72"/>
      <c r="L36" s="72"/>
      <c r="M36" s="88"/>
      <c r="N36" s="220"/>
      <c r="O36" s="221"/>
      <c r="P36" s="222"/>
      <c r="Q36" s="88"/>
      <c r="R36" s="83"/>
      <c r="S36" s="10"/>
      <c r="T36" s="10"/>
      <c r="U36" s="3"/>
      <c r="V36" s="3"/>
    </row>
    <row r="37" spans="1:22" ht="12.75">
      <c r="A37" s="8"/>
      <c r="B37" s="20"/>
      <c r="C37" s="20"/>
      <c r="D37" s="35"/>
      <c r="E37" s="23"/>
      <c r="F37" s="23"/>
      <c r="G37" s="23"/>
      <c r="H37" s="24"/>
      <c r="I37" s="24"/>
      <c r="J37" s="24"/>
      <c r="K37" s="23"/>
      <c r="L37" s="23"/>
      <c r="M37" s="23"/>
      <c r="N37" s="23"/>
      <c r="O37" s="23"/>
      <c r="P37" s="23"/>
      <c r="Q37" s="23"/>
      <c r="R37" s="20"/>
      <c r="S37" s="20"/>
      <c r="T37" s="20"/>
      <c r="U37" s="20"/>
      <c r="V37" s="20"/>
    </row>
    <row r="38" spans="1:22" ht="15.75">
      <c r="A38" s="216" t="str">
        <f>HYPERLINK('[1]реквизиты'!$A$6)</f>
        <v>Гл. судья, судья МК</v>
      </c>
      <c r="B38" s="216"/>
      <c r="C38" s="216"/>
      <c r="E38" s="29"/>
      <c r="F38" s="30"/>
      <c r="J38" s="31" t="str">
        <f>'[1]реквизиты'!$G$7</f>
        <v>Е.А. Борков</v>
      </c>
      <c r="K38" s="4"/>
      <c r="N38" s="25"/>
      <c r="O38" s="32" t="str">
        <f>'[1]реквизиты'!$G$8</f>
        <v>/г. Москва/</v>
      </c>
      <c r="P38" s="25"/>
      <c r="Q38" s="25"/>
      <c r="R38" s="3"/>
      <c r="S38" s="3"/>
      <c r="T38" s="3"/>
      <c r="U38" s="3"/>
      <c r="V38" s="3"/>
    </row>
    <row r="39" spans="1:17" ht="12.75">
      <c r="A39" s="9"/>
      <c r="B39" s="9"/>
      <c r="C39" s="9"/>
      <c r="D39" s="3"/>
      <c r="E39" s="25"/>
      <c r="F39" s="25"/>
      <c r="G39" s="25"/>
      <c r="H39" s="25"/>
      <c r="I39" s="25"/>
      <c r="J39" s="26"/>
      <c r="K39" s="26"/>
      <c r="L39" s="26"/>
      <c r="M39" s="26"/>
      <c r="N39" s="26"/>
      <c r="O39" s="26"/>
      <c r="P39" s="26"/>
      <c r="Q39" s="26"/>
    </row>
    <row r="40" spans="1:16" ht="15.75">
      <c r="A40" s="36" t="str">
        <f>HYPERLINK('[1]реквизиты'!$A$8)</f>
        <v>Гл. секретарь, судья РК</v>
      </c>
      <c r="B40" s="37"/>
      <c r="C40" s="38"/>
      <c r="D40" s="33"/>
      <c r="E40" s="33"/>
      <c r="F40" s="3"/>
      <c r="G40" s="3"/>
      <c r="H40" s="3"/>
      <c r="I40" s="3"/>
      <c r="J40" s="31" t="str">
        <f>HYPERLINK('[1]реквизиты'!$G$9)</f>
        <v>А.А. Зарипов</v>
      </c>
      <c r="K40" s="25"/>
      <c r="L40" s="25"/>
      <c r="M40" s="25"/>
      <c r="O40" s="32" t="str">
        <f>'[1]реквизиты'!$G$10</f>
        <v>/г. Казань/</v>
      </c>
      <c r="P40" s="26"/>
    </row>
    <row r="41" spans="4:20" ht="15">
      <c r="D41" s="30"/>
      <c r="E41" s="30"/>
      <c r="F41" s="30"/>
      <c r="G41" s="33"/>
      <c r="H41" s="33"/>
      <c r="I41" s="3"/>
      <c r="J41" s="3"/>
      <c r="K41" s="3"/>
      <c r="L41" s="3"/>
      <c r="M41" s="25"/>
      <c r="N41" s="25"/>
      <c r="O41" s="25"/>
      <c r="P41" s="25"/>
      <c r="Q41" s="3"/>
      <c r="R41" s="4"/>
      <c r="S41" s="26"/>
      <c r="T41" s="26"/>
    </row>
    <row r="42" spans="4:20" ht="15">
      <c r="D42" s="29"/>
      <c r="E42" s="29"/>
      <c r="F42" s="30"/>
      <c r="G42" s="33"/>
      <c r="H42" s="33"/>
      <c r="I42" s="3"/>
      <c r="J42" s="3"/>
      <c r="K42" s="3"/>
      <c r="L42" s="3"/>
      <c r="M42" s="25"/>
      <c r="N42" s="25"/>
      <c r="O42" s="25"/>
      <c r="P42" s="25"/>
      <c r="Q42" s="33"/>
      <c r="R42" s="4"/>
      <c r="S42" s="26"/>
      <c r="T42" s="26"/>
    </row>
    <row r="43" spans="10:20" ht="12.75">
      <c r="J43" s="3"/>
      <c r="K43" s="3"/>
      <c r="L43" s="3"/>
      <c r="M43" s="3"/>
      <c r="N43" s="3"/>
      <c r="O43" s="3"/>
      <c r="P43" s="3"/>
      <c r="Q43" s="3"/>
      <c r="S43" s="26"/>
      <c r="T43" s="26"/>
    </row>
    <row r="44" spans="2:18" ht="15">
      <c r="B44" s="14">
        <f>HYPERLINK('[1]реквизиты'!$A$22)</f>
      </c>
      <c r="C44" s="13"/>
      <c r="D44" s="29"/>
      <c r="E44" s="29"/>
      <c r="F44" s="29"/>
      <c r="G44" s="4"/>
      <c r="H44" s="4"/>
      <c r="M44" s="16">
        <f>HYPERLINK('[1]реквизиты'!$G$23)</f>
      </c>
      <c r="O44" s="26"/>
      <c r="P44" s="26"/>
      <c r="R44" s="4"/>
    </row>
    <row r="45" spans="5:17" ht="12.75"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</row>
    <row r="55" ht="12.75">
      <c r="D55" s="3"/>
    </row>
    <row r="57" spans="5:9" ht="12.75">
      <c r="E57" s="3"/>
      <c r="F57" s="3"/>
      <c r="G57" s="3"/>
      <c r="H57" s="3"/>
      <c r="I57" s="3"/>
    </row>
  </sheetData>
  <sheetProtection/>
  <mergeCells count="89">
    <mergeCell ref="A1:U1"/>
    <mergeCell ref="A2:U2"/>
    <mergeCell ref="A15:A16"/>
    <mergeCell ref="B15:B16"/>
    <mergeCell ref="C15:C16"/>
    <mergeCell ref="A11:A12"/>
    <mergeCell ref="B11:B12"/>
    <mergeCell ref="C11:C12"/>
    <mergeCell ref="F14:G14"/>
    <mergeCell ref="D13:D14"/>
    <mergeCell ref="U7:U8"/>
    <mergeCell ref="U9:U10"/>
    <mergeCell ref="U11:U12"/>
    <mergeCell ref="U13:U14"/>
    <mergeCell ref="U15:U16"/>
    <mergeCell ref="U17:U18"/>
    <mergeCell ref="B19:B20"/>
    <mergeCell ref="C19:C20"/>
    <mergeCell ref="D19:D20"/>
    <mergeCell ref="D21:D22"/>
    <mergeCell ref="U19:U20"/>
    <mergeCell ref="U21:U22"/>
    <mergeCell ref="R19:R20"/>
    <mergeCell ref="R21:R22"/>
    <mergeCell ref="T21:T22"/>
    <mergeCell ref="T19:T20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A6:B6"/>
    <mergeCell ref="B7:B8"/>
    <mergeCell ref="C7:C8"/>
    <mergeCell ref="A7:A8"/>
    <mergeCell ref="A9:A10"/>
    <mergeCell ref="B9:B10"/>
    <mergeCell ref="C9:C10"/>
    <mergeCell ref="D7:D8"/>
    <mergeCell ref="D9:D10"/>
    <mergeCell ref="J5:L5"/>
    <mergeCell ref="M5:O5"/>
    <mergeCell ref="D15:D16"/>
    <mergeCell ref="D17:D18"/>
    <mergeCell ref="S19:S20"/>
    <mergeCell ref="S17:S18"/>
    <mergeCell ref="S15:S16"/>
    <mergeCell ref="T17:T18"/>
    <mergeCell ref="T13:T14"/>
    <mergeCell ref="C3:R3"/>
    <mergeCell ref="C4:R4"/>
    <mergeCell ref="S7:S8"/>
    <mergeCell ref="D11:D12"/>
    <mergeCell ref="R7:R8"/>
    <mergeCell ref="T15:T16"/>
    <mergeCell ref="A38:C38"/>
    <mergeCell ref="N35:P36"/>
    <mergeCell ref="D35:D36"/>
    <mergeCell ref="B25:B26"/>
    <mergeCell ref="B27:B28"/>
    <mergeCell ref="B31:B32"/>
    <mergeCell ref="B33:B34"/>
    <mergeCell ref="J25:L26"/>
    <mergeCell ref="S21:S22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  <mergeCell ref="R17:R18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2015-05-15T11:24:38Z</cp:lastPrinted>
  <dcterms:created xsi:type="dcterms:W3CDTF">1996-10-08T23:32:33Z</dcterms:created>
  <dcterms:modified xsi:type="dcterms:W3CDTF">2015-05-17T18:40:12Z</dcterms:modified>
  <cp:category/>
  <cp:version/>
  <cp:contentType/>
  <cp:contentStatus/>
</cp:coreProperties>
</file>