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<sst xmlns="http://schemas.openxmlformats.org/spreadsheetml/2006/main" count="54" uniqueCount="45">
  <si>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</si>
  <si>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</si>
  <si>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</si>
  <si>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</si>
  <si>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</si>
  <si>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</si>
  <si>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</si>
  <si>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</si>
  <si>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</si>
  <si>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</si>
  <si>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</si>
  <si>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</si>
  <si>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</si>
  <si>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</si>
  <si>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</si>
  <si>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</si>
  <si>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</si>
  <si>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</si>
  <si>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</si>
  <si>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</si>
  <si>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</si>
  <si>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</si>
  <si>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</si>
  <si>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Кстово, Самбо-Кстово</t>
  </si>
  <si>
    <t>Чувашская</t>
  </si>
  <si>
    <t>Яровславская, Ярославль</t>
  </si>
  <si>
    <t>Зайцев ОН</t>
  </si>
  <si>
    <t>Пермский, Березники</t>
  </si>
  <si>
    <t>Воеводкин АМ</t>
  </si>
  <si>
    <t>Селиванов ЕВ</t>
  </si>
  <si>
    <t>КУРОЧКИН Виктор Иванович</t>
  </si>
  <si>
    <t>30.10.1962 кмс</t>
  </si>
  <si>
    <t>Никитин АА</t>
  </si>
  <si>
    <t>ИГРУШКИН Николай Анатольевич</t>
  </si>
  <si>
    <t>19.11.1965 змс</t>
  </si>
  <si>
    <t>Баранов НВ</t>
  </si>
  <si>
    <t>ЗАЙЦЕВ Александр Анатольевич</t>
  </si>
  <si>
    <t>22.11.1965 кмс</t>
  </si>
  <si>
    <t>КОБЗЕВ Иван Васильевич</t>
  </si>
  <si>
    <t>21.05.1965 кмс</t>
  </si>
  <si>
    <t>ЛАЗАРЕВ Владимир Геннадьевич</t>
  </si>
  <si>
    <t>26.04.1965 мс</t>
  </si>
  <si>
    <t>в.к. 82-М4 кг</t>
  </si>
  <si>
    <t>3:0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</si>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</sst>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49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tabSelected="1" zoomScalePageLayoutView="0" workbookViewId="0" topLeftCell="A1">
      <selection activeCell="H29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82-М4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2</v>
      </c>
      <c r="C8" s="103" t="str">
        <f>VLOOKUP(B8,'пр.взв.'!B7:H22,2,FALSE)</f>
        <v>ИГРУШКИН Николай Анатольевич</v>
      </c>
      <c r="D8" s="104" t="str">
        <f>VLOOKUP(B8,'пр.взв.'!B7:H22,3,FALSE)</f>
        <v>19.11.1965 змс</v>
      </c>
      <c r="E8" s="105" t="str">
        <f>VLOOKUP(B8,'пр.взв.'!B7:H22,4,FALSE)</f>
        <v>Нижегородская, Кстово, Самбо-Кстово</v>
      </c>
      <c r="F8" s="78">
        <f>VLOOKUP(B8,'пр.взв.'!B7:H22,5,FALSE)</f>
        <v>0</v>
      </c>
      <c r="G8" s="80"/>
      <c r="H8" s="75" t="str">
        <f>VLOOKUP(B8,'пр.взв.'!B7:H22,7,FALSE)</f>
        <v>Баранов НВ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3</v>
      </c>
      <c r="C10" s="97" t="str">
        <f>VLOOKUP(B10,'пр.взв.'!B7:H22,2,FALSE)</f>
        <v>ЗАЙЦЕВ Александр Анатольевич</v>
      </c>
      <c r="D10" s="99" t="str">
        <f>VLOOKUP(B10,'пр.взв.'!B7:H22,3,FALSE)</f>
        <v>22.11.1965 кмс</v>
      </c>
      <c r="E10" s="107" t="str">
        <f>VLOOKUP(B10,'пр.взв.'!B1:H24,4,FALSE)</f>
        <v>Яровславская, Ярославль</v>
      </c>
      <c r="F10" s="79">
        <f>VLOOKUP(B10,'пр.взв.'!B7:H22,5,FALSE)</f>
        <v>0</v>
      </c>
      <c r="G10" s="82"/>
      <c r="H10" s="71" t="str">
        <f>VLOOKUP(B10,'пр.взв.'!B7:H22,7,FALSE)</f>
        <v>Зайцев ОН</v>
      </c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5</v>
      </c>
      <c r="C12" s="97" t="str">
        <f>VLOOKUP(B12,'пр.взв.'!B7:H22,2,FALSE)</f>
        <v>ЛАЗАРЕВ Владимир Геннадьевич</v>
      </c>
      <c r="D12" s="99" t="str">
        <f>VLOOKUP(B12,'пр.взв.'!B7:H22,3,FALSE)</f>
        <v>26.04.1965 мс</v>
      </c>
      <c r="E12" s="107" t="str">
        <f>VLOOKUP(B12,'пр.взв.'!B3:H26,4,FALSE)</f>
        <v>Чувашская</v>
      </c>
      <c r="F12" s="79">
        <f>VLOOKUP(B12,'пр.взв.'!B7:H22,5,FALSE)</f>
        <v>0</v>
      </c>
      <c r="G12" s="82"/>
      <c r="H12" s="71" t="str">
        <f>VLOOKUP(B12,'пр.взв.'!B7:H22,7,FALSE)</f>
        <v>Селиванов ЕВ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4</v>
      </c>
      <c r="C14" s="97" t="str">
        <f>VLOOKUP(B14,'пр.взв.'!B7:H22,2,FALSE)</f>
        <v>КОБЗЕВ Иван Васильевич</v>
      </c>
      <c r="D14" s="99" t="str">
        <f>VLOOKUP(B14,'пр.взв.'!B7:H22,3,FALSE)</f>
        <v>21.05.1965 кмс</v>
      </c>
      <c r="E14" s="107" t="str">
        <f>VLOOKUP(B14,'пр.взв.'!B1:H28,4,FALSE)</f>
        <v>Пермский, Березники</v>
      </c>
      <c r="F14" s="79">
        <f>VLOOKUP(B14,'пр.взв.'!B1:H24,5,FALSE)</f>
        <v>0</v>
      </c>
      <c r="G14" s="82"/>
      <c r="H14" s="71" t="str">
        <f>VLOOKUP(B14,'пр.взв.'!B7:H22,7,FALSE)</f>
        <v>Воеводкин АМ</v>
      </c>
    </row>
    <row r="15" spans="1:8" ht="12.75">
      <c r="A15" s="95"/>
      <c r="B15" s="96"/>
      <c r="C15" s="98"/>
      <c r="D15" s="100"/>
      <c r="E15" s="106"/>
      <c r="F15" s="79"/>
      <c r="G15" s="81"/>
      <c r="H15" s="72"/>
    </row>
    <row r="16" spans="1:8" ht="12.75" customHeight="1">
      <c r="A16" s="95">
        <v>5</v>
      </c>
      <c r="B16" s="96">
        <v>1</v>
      </c>
      <c r="C16" s="97" t="str">
        <f>VLOOKUP(B16,'пр.взв.'!B7:H30,2,FALSE)</f>
        <v>КУРОЧКИН Виктор Иванович</v>
      </c>
      <c r="D16" s="99" t="str">
        <f>VLOOKUP(B16,'пр.взв.'!B7:H22,3,FALSE)</f>
        <v>30.10.1962 кмс</v>
      </c>
      <c r="E16" s="107" t="str">
        <f>VLOOKUP(B16,'пр.взв.'!B1:H30,4,FALSE)</f>
        <v>Нижегородская, Кстово, Самбо-Кстово</v>
      </c>
      <c r="F16" s="79">
        <f>VLOOKUP(B16,'пр.взв.'!B3:H26,5,FALSE)</f>
        <v>0</v>
      </c>
      <c r="G16" s="82"/>
      <c r="H16" s="71" t="str">
        <f>VLOOKUP(B16,'пр.взв.'!B7:H22,7,FALSE)</f>
        <v>Никитин АА</v>
      </c>
    </row>
    <row r="17" spans="1:8" ht="12.75">
      <c r="A17" s="95"/>
      <c r="B17" s="96"/>
      <c r="C17" s="98"/>
      <c r="D17" s="100"/>
      <c r="E17" s="108"/>
      <c r="F17" s="79"/>
      <c r="G17" s="81"/>
      <c r="H17" s="72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5">
      <c r="A24" s="26"/>
      <c r="B24" s="26"/>
      <c r="C24" s="26"/>
      <c r="D24" s="4"/>
      <c r="E24" s="4"/>
      <c r="F24" s="4"/>
      <c r="G24" s="4"/>
      <c r="H24" s="4"/>
    </row>
    <row r="25" spans="1:11" ht="15">
      <c r="A25" s="44" t="s">
        <v>22</v>
      </c>
      <c r="B25" s="26"/>
      <c r="C25" s="27"/>
      <c r="D25" s="23"/>
      <c r="E25" s="23"/>
      <c r="F25" s="23"/>
      <c r="G25" s="25" t="str">
        <f>'[2]реквизиты'!$G$7</f>
        <v>Е.А. Борков</v>
      </c>
      <c r="I25" s="4"/>
      <c r="J25" s="2"/>
      <c r="K25" s="2"/>
    </row>
    <row r="26" spans="1:12" ht="15">
      <c r="A26" s="26"/>
      <c r="B26" s="26"/>
      <c r="C26" s="27"/>
      <c r="D26" s="23"/>
      <c r="E26" s="23"/>
      <c r="F26" s="23"/>
      <c r="G26" s="3" t="str">
        <f>'[2]реквизиты'!$G$8</f>
        <v>/г. Москва/</v>
      </c>
      <c r="I26" s="4"/>
      <c r="J26" s="2"/>
      <c r="K26" s="2"/>
      <c r="L26" s="2"/>
    </row>
    <row r="27" spans="1:12" ht="15">
      <c r="A27" s="26"/>
      <c r="B27" s="26"/>
      <c r="C27" s="27"/>
      <c r="D27" s="23"/>
      <c r="E27" s="23"/>
      <c r="F27" s="23"/>
      <c r="G27" s="4"/>
      <c r="I27" s="4"/>
      <c r="J27" s="2"/>
      <c r="K27" s="2"/>
      <c r="L27" s="2"/>
    </row>
    <row r="28" spans="1:11" ht="15">
      <c r="A28" s="44" t="s">
        <v>21</v>
      </c>
      <c r="B28" s="26"/>
      <c r="C28" s="27"/>
      <c r="D28" s="23"/>
      <c r="E28" s="23"/>
      <c r="F28" s="23"/>
      <c r="G28" s="25" t="str">
        <f>'[2]реквизиты'!$G$9</f>
        <v>А.А. Зарипов</v>
      </c>
      <c r="I28" s="4"/>
      <c r="J28" s="10"/>
      <c r="K28" s="10"/>
    </row>
    <row r="29" spans="1:8" ht="15">
      <c r="A29" s="26"/>
      <c r="B29" s="26"/>
      <c r="C29" s="26"/>
      <c r="D29" s="23"/>
      <c r="E29" s="23"/>
      <c r="F29" s="23"/>
      <c r="G29" s="3" t="str">
        <f>'[2]реквизиты'!$G$10</f>
        <v>/г. Казань/</v>
      </c>
      <c r="H29" s="4"/>
    </row>
    <row r="30" spans="1:8" ht="12.75">
      <c r="A30" s="4"/>
      <c r="B30" s="4"/>
      <c r="C30" s="4"/>
      <c r="D30" s="23"/>
      <c r="E30" s="23"/>
      <c r="F30" s="23"/>
      <c r="G30" s="4"/>
      <c r="H30" s="4"/>
    </row>
    <row r="31" spans="4:6" ht="12.75">
      <c r="D31" s="2"/>
      <c r="E31" s="2"/>
      <c r="F31" s="2"/>
    </row>
    <row r="32" spans="4:6" ht="12.75">
      <c r="D32" s="2"/>
      <c r="E32" s="2"/>
      <c r="F32" s="2"/>
    </row>
    <row r="33" spans="4:6" ht="12.75">
      <c r="D33" s="2"/>
      <c r="E33" s="2"/>
      <c r="F33" s="2"/>
    </row>
  </sheetData>
  <sheetProtection/>
  <mergeCells count="52">
    <mergeCell ref="E8:E9"/>
    <mergeCell ref="E10:E11"/>
    <mergeCell ref="E12:E13"/>
    <mergeCell ref="E14:E15"/>
    <mergeCell ref="E16:E17"/>
    <mergeCell ref="F16:F17"/>
    <mergeCell ref="G16:G17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16:H17"/>
    <mergeCell ref="H6:H7"/>
    <mergeCell ref="H8:H9"/>
    <mergeCell ref="H10:H11"/>
    <mergeCell ref="H12:H13"/>
    <mergeCell ref="G6:G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8"/>
      <c r="C2" s="118"/>
      <c r="D2" s="118"/>
      <c r="E2" s="118"/>
      <c r="F2" s="118"/>
      <c r="G2" s="118"/>
      <c r="H2" s="119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24" t="s">
        <v>42</v>
      </c>
      <c r="E4" s="124"/>
      <c r="F4" s="124"/>
      <c r="I4" s="11"/>
      <c r="J4" s="11"/>
      <c r="K4" s="11"/>
    </row>
    <row r="5" spans="1:8" ht="12.75" customHeight="1">
      <c r="A5" s="110" t="s">
        <v>4</v>
      </c>
      <c r="B5" s="128" t="s">
        <v>5</v>
      </c>
      <c r="C5" s="110" t="s">
        <v>6</v>
      </c>
      <c r="D5" s="110" t="s">
        <v>7</v>
      </c>
      <c r="E5" s="114" t="s">
        <v>8</v>
      </c>
      <c r="F5" s="99"/>
      <c r="G5" s="110" t="s">
        <v>10</v>
      </c>
      <c r="H5" s="110" t="s">
        <v>9</v>
      </c>
    </row>
    <row r="6" spans="1:8" ht="12.75">
      <c r="A6" s="111"/>
      <c r="B6" s="129"/>
      <c r="C6" s="111"/>
      <c r="D6" s="111"/>
      <c r="E6" s="115"/>
      <c r="F6" s="100"/>
      <c r="G6" s="111"/>
      <c r="H6" s="111"/>
    </row>
    <row r="7" spans="1:8" ht="12.75" customHeight="1">
      <c r="A7" s="109"/>
      <c r="B7" s="121">
        <v>1</v>
      </c>
      <c r="C7" s="120" t="s">
        <v>30</v>
      </c>
      <c r="D7" s="109" t="s">
        <v>31</v>
      </c>
      <c r="E7" s="113" t="s">
        <v>23</v>
      </c>
      <c r="F7" s="116"/>
      <c r="G7" s="113"/>
      <c r="H7" s="117" t="s">
        <v>32</v>
      </c>
    </row>
    <row r="8" spans="1:8" ht="12.75">
      <c r="A8" s="109"/>
      <c r="B8" s="121"/>
      <c r="C8" s="120"/>
      <c r="D8" s="109"/>
      <c r="E8" s="113"/>
      <c r="F8" s="116"/>
      <c r="G8" s="113"/>
      <c r="H8" s="117"/>
    </row>
    <row r="9" spans="1:8" ht="12.75" customHeight="1">
      <c r="A9" s="109"/>
      <c r="B9" s="121">
        <v>2</v>
      </c>
      <c r="C9" s="120" t="s">
        <v>33</v>
      </c>
      <c r="D9" s="127" t="s">
        <v>34</v>
      </c>
      <c r="E9" s="113" t="s">
        <v>23</v>
      </c>
      <c r="F9" s="117"/>
      <c r="G9" s="113"/>
      <c r="H9" s="120" t="s">
        <v>35</v>
      </c>
    </row>
    <row r="10" spans="1:8" ht="12.75" customHeight="1">
      <c r="A10" s="109"/>
      <c r="B10" s="121"/>
      <c r="C10" s="120"/>
      <c r="D10" s="109"/>
      <c r="E10" s="113"/>
      <c r="F10" s="117"/>
      <c r="G10" s="113"/>
      <c r="H10" s="120"/>
    </row>
    <row r="11" spans="1:8" ht="12.75" customHeight="1">
      <c r="A11" s="109"/>
      <c r="B11" s="121">
        <v>3</v>
      </c>
      <c r="C11" s="125" t="s">
        <v>36</v>
      </c>
      <c r="D11" s="113" t="s">
        <v>37</v>
      </c>
      <c r="E11" s="113" t="s">
        <v>25</v>
      </c>
      <c r="F11" s="125"/>
      <c r="G11" s="113"/>
      <c r="H11" s="120" t="s">
        <v>26</v>
      </c>
    </row>
    <row r="12" spans="1:8" ht="15" customHeight="1">
      <c r="A12" s="109"/>
      <c r="B12" s="121"/>
      <c r="C12" s="125"/>
      <c r="D12" s="113"/>
      <c r="E12" s="113"/>
      <c r="F12" s="125"/>
      <c r="G12" s="113"/>
      <c r="H12" s="122"/>
    </row>
    <row r="13" spans="1:8" ht="12.75" customHeight="1">
      <c r="A13" s="109"/>
      <c r="B13" s="121">
        <v>4</v>
      </c>
      <c r="C13" s="120" t="s">
        <v>38</v>
      </c>
      <c r="D13" s="109" t="s">
        <v>39</v>
      </c>
      <c r="E13" s="113" t="s">
        <v>27</v>
      </c>
      <c r="F13" s="116"/>
      <c r="G13" s="113"/>
      <c r="H13" s="116" t="s">
        <v>28</v>
      </c>
    </row>
    <row r="14" spans="1:8" ht="15" customHeight="1">
      <c r="A14" s="109"/>
      <c r="B14" s="121"/>
      <c r="C14" s="120"/>
      <c r="D14" s="109"/>
      <c r="E14" s="113"/>
      <c r="F14" s="116"/>
      <c r="G14" s="113"/>
      <c r="H14" s="116"/>
    </row>
    <row r="15" spans="1:8" ht="15" customHeight="1">
      <c r="A15" s="109"/>
      <c r="B15" s="121">
        <v>5</v>
      </c>
      <c r="C15" s="120" t="s">
        <v>40</v>
      </c>
      <c r="D15" s="109" t="s">
        <v>41</v>
      </c>
      <c r="E15" s="113" t="s">
        <v>24</v>
      </c>
      <c r="F15" s="117"/>
      <c r="G15" s="113"/>
      <c r="H15" s="120" t="s">
        <v>29</v>
      </c>
    </row>
    <row r="16" spans="1:8" ht="15.75" customHeight="1">
      <c r="A16" s="109"/>
      <c r="B16" s="121"/>
      <c r="C16" s="120"/>
      <c r="D16" s="109"/>
      <c r="E16" s="113"/>
      <c r="F16" s="117"/>
      <c r="G16" s="113"/>
      <c r="H16" s="120"/>
    </row>
    <row r="17" spans="1:8" ht="12.75" customHeight="1">
      <c r="A17" s="109"/>
      <c r="B17" s="126"/>
      <c r="C17" s="120"/>
      <c r="D17" s="109"/>
      <c r="E17" s="113"/>
      <c r="F17" s="117"/>
      <c r="G17" s="113"/>
      <c r="H17" s="116"/>
    </row>
    <row r="18" spans="1:8" ht="15" customHeight="1">
      <c r="A18" s="109"/>
      <c r="B18" s="126"/>
      <c r="C18" s="120"/>
      <c r="D18" s="109"/>
      <c r="E18" s="113"/>
      <c r="F18" s="117"/>
      <c r="G18" s="113"/>
      <c r="H18" s="116"/>
    </row>
    <row r="19" spans="1:8" ht="12.75" customHeight="1">
      <c r="A19" s="109"/>
      <c r="B19" s="121"/>
      <c r="C19" s="120"/>
      <c r="D19" s="109"/>
      <c r="E19" s="109"/>
      <c r="F19" s="120"/>
      <c r="G19" s="113"/>
      <c r="H19" s="123"/>
    </row>
    <row r="20" spans="1:8" ht="15" customHeight="1">
      <c r="A20" s="109"/>
      <c r="B20" s="121"/>
      <c r="C20" s="120"/>
      <c r="D20" s="109"/>
      <c r="E20" s="109"/>
      <c r="F20" s="120"/>
      <c r="G20" s="113"/>
      <c r="H20" s="123"/>
    </row>
    <row r="21" spans="1:8" ht="12.75" customHeight="1">
      <c r="A21" s="109"/>
      <c r="B21" s="126"/>
      <c r="C21" s="125"/>
      <c r="D21" s="113"/>
      <c r="E21" s="113"/>
      <c r="F21" s="125"/>
      <c r="G21" s="113"/>
      <c r="H21" s="120"/>
    </row>
    <row r="22" spans="1:8" ht="15" customHeight="1">
      <c r="A22" s="109"/>
      <c r="B22" s="126"/>
      <c r="C22" s="125"/>
      <c r="D22" s="113"/>
      <c r="E22" s="113"/>
      <c r="F22" s="125"/>
      <c r="G22" s="113"/>
      <c r="H22" s="120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3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2"/>
    </row>
    <row r="4" spans="1:18" ht="26.25" customHeight="1" thickBot="1">
      <c r="A4" s="21"/>
      <c r="B4" s="21"/>
      <c r="C4" s="147" t="str">
        <f>'[2]реквизиты'!$A$3</f>
        <v>14-16 мая 2015г.           г.Дзержинск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8:17" ht="27.75" customHeight="1" thickBot="1">
      <c r="H5" s="157" t="str">
        <f>HYPERLINK('пр.взв.'!D4)</f>
        <v>в.к. 82-М4 кг</v>
      </c>
      <c r="I5" s="158"/>
      <c r="J5" s="158"/>
      <c r="K5" s="158"/>
      <c r="L5" s="158"/>
      <c r="M5" s="158"/>
      <c r="N5" s="159"/>
      <c r="O5" s="169"/>
      <c r="P5" s="170"/>
      <c r="Q5" s="17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4" t="s">
        <v>0</v>
      </c>
      <c r="B7" s="144"/>
      <c r="E7" s="34"/>
      <c r="F7" s="34"/>
      <c r="G7" s="34"/>
      <c r="H7" s="34"/>
      <c r="I7" s="160" t="s">
        <v>12</v>
      </c>
      <c r="J7" s="160"/>
      <c r="K7" s="160"/>
      <c r="L7" s="160"/>
      <c r="M7" s="160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41">
        <v>1</v>
      </c>
      <c r="B8" s="142" t="str">
        <f>VLOOKUP('пр.хода'!A8,'пр.взв.'!B7:C22,2,FALSE)</f>
        <v>КУРОЧКИН Виктор Иванович</v>
      </c>
      <c r="C8" s="139" t="str">
        <f>VLOOKUP(A8,'пр.взв.'!B7:H22,3,FALSE)</f>
        <v>30.10.1962 кмс</v>
      </c>
      <c r="D8" s="139" t="str">
        <f>VLOOKUP(A8,'пр.взв.'!B7:H22,4,FALSE)</f>
        <v>Нижегородская, Кстово, Самбо-Кстово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2" t="str">
        <f>VLOOKUP(U8,'пр.взв.'!B7:F22,2,FALSE)</f>
        <v>ИГРУШКИН Николай Анатольевич</v>
      </c>
      <c r="S8" s="139" t="str">
        <f>VLOOKUP(U8,'пр.взв.'!B7:F22,3,FALSE)</f>
        <v>19.11.1965 змс</v>
      </c>
      <c r="T8" s="139" t="str">
        <f>VLOOKUP(U8,'пр.взв.'!B7:F22,4,FALSE)</f>
        <v>Нижегородская, Кстово, Самбо-Кстово</v>
      </c>
      <c r="U8" s="172">
        <v>2</v>
      </c>
    </row>
    <row r="9" spans="1:21" ht="12.75" customHeight="1">
      <c r="A9" s="136"/>
      <c r="B9" s="143"/>
      <c r="C9" s="140"/>
      <c r="D9" s="140"/>
      <c r="E9" s="37">
        <v>5</v>
      </c>
      <c r="F9" s="34"/>
      <c r="G9" s="38"/>
      <c r="H9" s="45">
        <v>2</v>
      </c>
      <c r="I9" s="179" t="str">
        <f>VLOOKUP(H9,'пр.взв.'!B7:F22,2,FALSE)</f>
        <v>ИГРУШКИН Николай Анатольевич</v>
      </c>
      <c r="J9" s="180"/>
      <c r="K9" s="180"/>
      <c r="L9" s="180"/>
      <c r="M9" s="181"/>
      <c r="N9" s="34"/>
      <c r="O9" s="34"/>
      <c r="P9" s="34"/>
      <c r="Q9" s="37">
        <v>2</v>
      </c>
      <c r="R9" s="143"/>
      <c r="S9" s="140"/>
      <c r="T9" s="140"/>
      <c r="U9" s="173"/>
    </row>
    <row r="10" spans="1:21" ht="12.75" customHeight="1" thickBot="1">
      <c r="A10" s="130">
        <v>5</v>
      </c>
      <c r="B10" s="145" t="str">
        <f>VLOOKUP('пр.хода'!A10,'пр.взв.'!B9:C24,2,FALSE)</f>
        <v>ЛАЗАРЕВ Владимир Геннадьевич</v>
      </c>
      <c r="C10" s="146" t="str">
        <f>VLOOKUP(A10,'пр.взв.'!B7:H22,3,FALSE)</f>
        <v>26.04.1965 мс</v>
      </c>
      <c r="D10" s="146" t="str">
        <f>VLOOKUP(A10,'пр.взв.'!B7:H22,4,FALSE)</f>
        <v>Чувашская</v>
      </c>
      <c r="E10" s="64" t="s">
        <v>43</v>
      </c>
      <c r="F10" s="39"/>
      <c r="G10" s="40"/>
      <c r="H10" s="46"/>
      <c r="I10" s="182"/>
      <c r="J10" s="183"/>
      <c r="K10" s="183"/>
      <c r="L10" s="183"/>
      <c r="M10" s="184"/>
      <c r="N10" s="34"/>
      <c r="O10" s="41"/>
      <c r="P10" s="39"/>
      <c r="Q10" s="18"/>
      <c r="R10" s="132" t="e">
        <f>VLOOKUP(U10,'пр.взв.'!B9:F24,2,FALSE)</f>
        <v>#N/A</v>
      </c>
      <c r="S10" s="134" t="e">
        <f>VLOOKUP(U10,'пр.взв.'!B9:F24,3,FALSE)</f>
        <v>#N/A</v>
      </c>
      <c r="T10" s="134" t="e">
        <f>VLOOKUP(U10,'пр.взв.'!B9:F24,4,FALSE)</f>
        <v>#N/A</v>
      </c>
      <c r="U10" s="172">
        <v>6</v>
      </c>
    </row>
    <row r="11" spans="1:21" ht="12.75" customHeight="1" thickBot="1">
      <c r="A11" s="136"/>
      <c r="B11" s="143"/>
      <c r="C11" s="140"/>
      <c r="D11" s="140"/>
      <c r="E11" s="34"/>
      <c r="F11" s="35"/>
      <c r="G11" s="37"/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37"/>
      <c r="S11" s="138"/>
      <c r="T11" s="138"/>
      <c r="U11" s="173"/>
    </row>
    <row r="12" spans="1:21" ht="12.75" customHeight="1" thickBot="1">
      <c r="A12" s="141">
        <v>3</v>
      </c>
      <c r="B12" s="142" t="str">
        <f>VLOOKUP('пр.хода'!A12,'пр.взв.'!B11:C26,2,FALSE)</f>
        <v>ЗАЙЦЕВ Александр Анатольевич</v>
      </c>
      <c r="C12" s="139" t="str">
        <f>VLOOKUP(A12,'пр.взв.'!B7:H22,3,FALSE)</f>
        <v>22.11.1965 кмс</v>
      </c>
      <c r="D12" s="139" t="str">
        <f>VLOOKUP(A12,'пр.взв.'!B7:H22,4,FALSE)</f>
        <v>Яровславская, Ярославль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64" t="s">
        <v>44</v>
      </c>
      <c r="P12" s="35"/>
      <c r="Q12" s="34"/>
      <c r="R12" s="142" t="str">
        <f>VLOOKUP(U12,'пр.взв.'!B11:F26,2,FALSE)</f>
        <v>КОБЗЕВ Иван Васильевич</v>
      </c>
      <c r="S12" s="139" t="str">
        <f>VLOOKUP(U12,'пр.взв.'!B11:F26,3,FALSE)</f>
        <v>21.05.1965 кмс</v>
      </c>
      <c r="T12" s="139" t="str">
        <f>VLOOKUP(U12,'пр.взв.'!B11:F26,4,FALSE)</f>
        <v>Пермский, Березники</v>
      </c>
      <c r="U12" s="174">
        <v>4</v>
      </c>
    </row>
    <row r="13" spans="1:21" ht="12.75" customHeight="1" thickBot="1">
      <c r="A13" s="136"/>
      <c r="B13" s="143"/>
      <c r="C13" s="140"/>
      <c r="D13" s="140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3"/>
      <c r="S13" s="140"/>
      <c r="T13" s="140"/>
      <c r="U13" s="173"/>
    </row>
    <row r="14" spans="1:21" ht="12.75" customHeight="1" thickBot="1">
      <c r="A14" s="130">
        <v>7</v>
      </c>
      <c r="B14" s="132" t="e">
        <f>VLOOKUP('пр.хода'!A14,'пр.взв.'!B13:C28,2,FALSE)</f>
        <v>#N/A</v>
      </c>
      <c r="C14" s="134" t="e">
        <f>VLOOKUP(A14,'пр.взв.'!B7:H22,3,FALSE)</f>
        <v>#N/A</v>
      </c>
      <c r="D14" s="134" t="e">
        <f>VLOOKUP(A14,'пр.взв.'!B7:H22,4,FALSE)</f>
        <v>#N/A</v>
      </c>
      <c r="E14" s="18"/>
      <c r="F14" s="34"/>
      <c r="G14" s="38"/>
      <c r="H14" s="45">
        <v>3</v>
      </c>
      <c r="I14" s="163" t="str">
        <f>VLOOKUP(H14,'пр.взв.'!B5:F27,2,FALSE)</f>
        <v>ЗАЙЦЕВ Александр Анатольевич</v>
      </c>
      <c r="J14" s="164"/>
      <c r="K14" s="164"/>
      <c r="L14" s="164"/>
      <c r="M14" s="165"/>
      <c r="N14" s="34"/>
      <c r="O14" s="34"/>
      <c r="P14" s="34"/>
      <c r="Q14" s="18"/>
      <c r="R14" s="132" t="e">
        <f>VLOOKUP(U14,'пр.взв.'!B13:F28,2,FALSE)</f>
        <v>#N/A</v>
      </c>
      <c r="S14" s="134" t="e">
        <f>VLOOKUP(U14,'пр.взв.'!B13:F28,3,FALSE)</f>
        <v>#N/A</v>
      </c>
      <c r="T14" s="134" t="e">
        <f>VLOOKUP(U14,'пр.взв.'!B13:F28,4,FALSE)</f>
        <v>#N/A</v>
      </c>
      <c r="U14" s="172">
        <v>8</v>
      </c>
    </row>
    <row r="15" spans="1:21" ht="12.75" customHeight="1" thickBot="1">
      <c r="A15" s="131"/>
      <c r="B15" s="133"/>
      <c r="C15" s="135"/>
      <c r="D15" s="135"/>
      <c r="E15" s="34"/>
      <c r="F15" s="34"/>
      <c r="G15" s="38"/>
      <c r="H15" s="46"/>
      <c r="I15" s="166"/>
      <c r="J15" s="167"/>
      <c r="K15" s="167"/>
      <c r="L15" s="167"/>
      <c r="M15" s="168"/>
      <c r="N15" s="34"/>
      <c r="O15" s="34"/>
      <c r="P15" s="34"/>
      <c r="Q15" s="34"/>
      <c r="R15" s="133"/>
      <c r="S15" s="135"/>
      <c r="T15" s="135"/>
      <c r="U15" s="178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7" t="s">
        <v>3</v>
      </c>
    </row>
    <row r="18" spans="1:21" ht="12.75" customHeight="1">
      <c r="A18" s="176"/>
      <c r="G18" s="156" t="s">
        <v>17</v>
      </c>
      <c r="H18" s="156"/>
      <c r="I18" s="156"/>
      <c r="J18" s="156"/>
      <c r="K18" s="156"/>
      <c r="L18" s="156"/>
      <c r="M18" s="156"/>
      <c r="N18" s="156"/>
      <c r="O18" s="156"/>
      <c r="R18" s="17"/>
      <c r="S18" s="17"/>
      <c r="T18" s="17"/>
      <c r="U18" s="17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6" t="e">
        <f>VLOOKUP(A21,'пр.взв.'!B7:F22,2,FALSE)</f>
        <v>#N/A</v>
      </c>
      <c r="C21" s="48"/>
      <c r="D21" s="48"/>
      <c r="E21" s="48"/>
      <c r="Q21" s="48"/>
      <c r="R21" s="57"/>
      <c r="S21" s="148" t="e">
        <f>VLOOKUP(U21,'пр.взв.'!B7:F22,2,FALSE)</f>
        <v>#N/A</v>
      </c>
      <c r="T21" s="149"/>
      <c r="U21" s="58">
        <v>0</v>
      </c>
    </row>
    <row r="22" spans="1:21" ht="12.75" customHeight="1">
      <c r="A22" s="47"/>
      <c r="B22" s="134"/>
      <c r="C22" s="49">
        <v>0</v>
      </c>
      <c r="D22" s="50"/>
      <c r="E22" s="48"/>
      <c r="Q22" s="48"/>
      <c r="R22" s="59">
        <v>0</v>
      </c>
      <c r="S22" s="150"/>
      <c r="T22" s="151"/>
      <c r="U22" s="58"/>
    </row>
    <row r="23" spans="1:21" ht="12.75" customHeight="1">
      <c r="A23" s="47">
        <v>0</v>
      </c>
      <c r="B23" s="197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2" t="e">
        <f>VLOOKUP(U23,'пр.взв.'!B7:F22,2,FALSE)</f>
        <v>#N/A</v>
      </c>
      <c r="T23" s="153"/>
      <c r="U23" s="58">
        <v>0</v>
      </c>
    </row>
    <row r="24" spans="1:21" ht="13.5" thickBot="1">
      <c r="A24" s="47"/>
      <c r="B24" s="198"/>
      <c r="C24" s="53"/>
      <c r="D24" s="52"/>
      <c r="E24" s="48"/>
      <c r="Q24" s="48"/>
      <c r="R24" s="51"/>
      <c r="S24" s="154"/>
      <c r="T24" s="155"/>
      <c r="U24" s="58"/>
    </row>
    <row r="25" spans="1:21" ht="12.75">
      <c r="A25" s="48"/>
      <c r="B25" s="48"/>
      <c r="C25" s="53"/>
      <c r="D25" s="52"/>
      <c r="E25" s="54">
        <v>5</v>
      </c>
      <c r="F25" s="187" t="str">
        <f>VLOOKUP(E25,'пр.взв.'!B7:D22,2,FALSE)</f>
        <v>ЛАЗАРЕВ Владимир Геннадьевич</v>
      </c>
      <c r="G25" s="187"/>
      <c r="H25" s="187"/>
      <c r="I25" s="188"/>
      <c r="M25" s="186" t="str">
        <f>VLOOKUP(Q25,'пр.взв.'!B7:C22,2,FALSE)</f>
        <v>КОБЗЕВ Иван Васильевич</v>
      </c>
      <c r="N25" s="187"/>
      <c r="O25" s="187"/>
      <c r="P25" s="188"/>
      <c r="Q25" s="61">
        <v>4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9"/>
      <c r="G26" s="190"/>
      <c r="H26" s="190"/>
      <c r="I26" s="191"/>
      <c r="J26" s="22"/>
      <c r="K26" s="22"/>
      <c r="L26" s="22"/>
      <c r="M26" s="189"/>
      <c r="N26" s="190"/>
      <c r="O26" s="190"/>
      <c r="P26" s="191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2" t="e">
        <f>VLOOKUP(B27,'пр.взв.'!B7:F22,2,FALSE)</f>
        <v>#N/A</v>
      </c>
      <c r="D27" s="193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5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4"/>
      <c r="D28" s="195"/>
      <c r="E28" s="48"/>
      <c r="F28" s="2"/>
      <c r="G28" s="2"/>
      <c r="H28" s="2"/>
      <c r="I28" s="2"/>
      <c r="Q28" s="48"/>
      <c r="R28" s="133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'И.ПР'!A25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'И.ПР'!A28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2015-05-15T16:52:02Z</cp:lastPrinted>
  <dcterms:created xsi:type="dcterms:W3CDTF">1996-10-08T23:32:33Z</dcterms:created>
  <dcterms:modified xsi:type="dcterms:W3CDTF">2015-05-17T18:40:56Z</dcterms:modified>
  <cp:category/>
  <cp:version/>
  <cp:contentType/>
  <cp:contentStatus/>
</cp:coreProperties>
</file>