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0"/>
  </bookViews>
  <sheets>
    <sheet name="И.ПР" sheetId="1" r:id="rId1"/>
    <sheet name="пр.взв." sheetId="2" r:id="rId2"/>
    <sheet name="пр.хода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<sst xmlns="http://schemas.openxmlformats.org/spreadsheetml/2006/main" count="44" uniqueCount="36">
  <si>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</si>
  <si>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</si>
  <si>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</si>
  <si>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</si>
  <si>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</si>
  <si>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</si>
  <si>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</si>
  <si>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</si>
  <si>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</si>
  <si>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</si>
  <si>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</si>
  <si>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</si>
  <si>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ФИНАЛ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</si>
  <si>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</si>
  <si>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</si>
  <si>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</si>
  <si>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</si>
  <si>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</si>
  <si>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</si>
  <si>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</si>
  <si>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3 место</t>
  </si>
  <si>
    <t>Гл. секретарь, судья РК</t>
  </si>
  <si>
    <t>Гл. судья, судья МК</t>
  </si>
  <si>
    <t>ЕФРЕМОВ Владимир Иванович</t>
  </si>
  <si>
    <t>27.04.1956 мс</t>
  </si>
  <si>
    <t>Нижегородская, Кстово, Самбо-Кстово</t>
  </si>
  <si>
    <t>Богданов ГИ</t>
  </si>
  <si>
    <t>ЧИЧКАНОВ Игорь Александрович</t>
  </si>
  <si>
    <t>17.02.1957 мсмк</t>
  </si>
  <si>
    <t>Швейкин НГ</t>
  </si>
  <si>
    <t>ЯСТРЕБОВ Владимир Александрович</t>
  </si>
  <si>
    <t>21.10.1957 мс</t>
  </si>
  <si>
    <t>Ярославская</t>
  </si>
  <si>
    <t>Ролевич ВВ</t>
  </si>
  <si>
    <t>в.к. 90-М5 кг</t>
  </si>
  <si>
    <t>Удмуртия, Кизнер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</si>
</sst>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60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b/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  <font>
      <b/>
      <sz val="10"/>
      <color theme="0"/>
      <name val="Arial Narrow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>
        <color indexed="17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17"/>
      </left>
      <right style="thin"/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 wrapText="1"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10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1" fillId="0" borderId="0" xfId="0" applyFont="1" applyAlignment="1">
      <alignment vertical="center"/>
    </xf>
    <xf numFmtId="0" fontId="9" fillId="0" borderId="0" xfId="42" applyFont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0" fillId="0" borderId="0" xfId="0" applyNumberFormat="1" applyAlignment="1">
      <alignment/>
    </xf>
    <xf numFmtId="0" fontId="1" fillId="0" borderId="0" xfId="42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 wrapText="1"/>
    </xf>
    <xf numFmtId="0" fontId="3" fillId="0" borderId="12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16" xfId="0" applyNumberFormat="1" applyBorder="1" applyAlignment="1">
      <alignment horizontal="center" vertical="center"/>
    </xf>
    <xf numFmtId="0" fontId="7" fillId="0" borderId="0" xfId="42" applyFont="1" applyAlignment="1" applyProtection="1">
      <alignment/>
      <protection/>
    </xf>
    <xf numFmtId="0" fontId="56" fillId="0" borderId="0" xfId="0" applyNumberFormat="1" applyFont="1" applyBorder="1" applyAlignment="1">
      <alignment horizontal="center" vertical="center"/>
    </xf>
    <xf numFmtId="0" fontId="57" fillId="0" borderId="0" xfId="0" applyNumberFormat="1" applyFont="1" applyBorder="1" applyAlignment="1">
      <alignment horizontal="center" vertical="center"/>
    </xf>
    <xf numFmtId="0" fontId="57" fillId="0" borderId="0" xfId="0" applyFont="1" applyBorder="1" applyAlignment="1">
      <alignment/>
    </xf>
    <xf numFmtId="0" fontId="57" fillId="0" borderId="0" xfId="0" applyFont="1" applyAlignment="1">
      <alignment/>
    </xf>
    <xf numFmtId="0" fontId="57" fillId="0" borderId="17" xfId="0" applyFont="1" applyBorder="1" applyAlignment="1">
      <alignment/>
    </xf>
    <xf numFmtId="0" fontId="57" fillId="0" borderId="16" xfId="0" applyFont="1" applyBorder="1" applyAlignment="1">
      <alignment/>
    </xf>
    <xf numFmtId="0" fontId="57" fillId="0" borderId="14" xfId="0" applyFont="1" applyBorder="1" applyAlignment="1">
      <alignment/>
    </xf>
    <xf numFmtId="0" fontId="57" fillId="0" borderId="15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8" xfId="0" applyFont="1" applyBorder="1" applyAlignment="1">
      <alignment/>
    </xf>
    <xf numFmtId="49" fontId="57" fillId="0" borderId="0" xfId="0" applyNumberFormat="1" applyFont="1" applyBorder="1" applyAlignment="1">
      <alignment horizontal="center" vertical="center"/>
    </xf>
    <xf numFmtId="0" fontId="58" fillId="0" borderId="0" xfId="0" applyFont="1" applyBorder="1" applyAlignment="1">
      <alignment vertical="center" wrapText="1"/>
    </xf>
    <xf numFmtId="49" fontId="57" fillId="0" borderId="0" xfId="0" applyNumberFormat="1" applyFont="1" applyAlignment="1">
      <alignment horizontal="center" vertical="center"/>
    </xf>
    <xf numFmtId="0" fontId="57" fillId="0" borderId="0" xfId="0" applyFont="1" applyBorder="1" applyAlignment="1">
      <alignment horizontal="left"/>
    </xf>
    <xf numFmtId="0" fontId="57" fillId="0" borderId="19" xfId="0" applyNumberFormat="1" applyFont="1" applyBorder="1" applyAlignment="1">
      <alignment horizontal="center"/>
    </xf>
    <xf numFmtId="49" fontId="57" fillId="0" borderId="20" xfId="0" applyNumberFormat="1" applyFont="1" applyBorder="1" applyAlignment="1">
      <alignment/>
    </xf>
    <xf numFmtId="0" fontId="57" fillId="0" borderId="21" xfId="0" applyFont="1" applyBorder="1" applyAlignment="1">
      <alignment horizontal="left"/>
    </xf>
    <xf numFmtId="0" fontId="57" fillId="0" borderId="22" xfId="0" applyFont="1" applyBorder="1" applyAlignment="1">
      <alignment/>
    </xf>
    <xf numFmtId="0" fontId="57" fillId="0" borderId="0" xfId="0" applyFont="1" applyAlignment="1">
      <alignment horizontal="left"/>
    </xf>
    <xf numFmtId="0" fontId="18" fillId="0" borderId="23" xfId="42" applyFont="1" applyFill="1" applyBorder="1" applyAlignment="1" applyProtection="1">
      <alignment horizontal="center" vertical="center" wrapText="1"/>
      <protection/>
    </xf>
    <xf numFmtId="0" fontId="18" fillId="0" borderId="14" xfId="42" applyFont="1" applyFill="1" applyBorder="1" applyAlignment="1" applyProtection="1">
      <alignment horizontal="center" vertical="center" wrapText="1"/>
      <protection/>
    </xf>
    <xf numFmtId="0" fontId="18" fillId="0" borderId="24" xfId="42" applyFont="1" applyFill="1" applyBorder="1" applyAlignment="1" applyProtection="1">
      <alignment horizontal="center" vertical="center" wrapText="1"/>
      <protection/>
    </xf>
    <xf numFmtId="0" fontId="18" fillId="0" borderId="17" xfId="42" applyFont="1" applyFill="1" applyBorder="1" applyAlignment="1" applyProtection="1">
      <alignment horizontal="center" vertical="center" wrapText="1"/>
      <protection/>
    </xf>
    <xf numFmtId="0" fontId="6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left" vertical="center" wrapText="1"/>
    </xf>
    <xf numFmtId="0" fontId="4" fillId="0" borderId="28" xfId="0" applyNumberFormat="1" applyFont="1" applyBorder="1" applyAlignment="1">
      <alignment horizontal="left" vertical="center" wrapText="1"/>
    </xf>
    <xf numFmtId="0" fontId="4" fillId="0" borderId="29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left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0" xfId="42" applyFont="1" applyBorder="1" applyAlignment="1" applyProtection="1">
      <alignment horizontal="center" vertical="center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center" vertical="center" wrapText="1"/>
    </xf>
    <xf numFmtId="0" fontId="4" fillId="0" borderId="37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16" fillId="33" borderId="38" xfId="42" applyFont="1" applyFill="1" applyBorder="1" applyAlignment="1" applyProtection="1">
      <alignment horizontal="center" vertical="center" wrapText="1"/>
      <protection/>
    </xf>
    <xf numFmtId="0" fontId="17" fillId="33" borderId="39" xfId="0" applyFont="1" applyFill="1" applyBorder="1" applyAlignment="1">
      <alignment/>
    </xf>
    <xf numFmtId="0" fontId="17" fillId="33" borderId="40" xfId="0" applyFont="1" applyFill="1" applyBorder="1" applyAlignment="1">
      <alignment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NumberFormat="1" applyFont="1" applyBorder="1" applyAlignment="1">
      <alignment horizontal="left" vertical="center" wrapText="1"/>
    </xf>
    <xf numFmtId="0" fontId="4" fillId="0" borderId="44" xfId="0" applyNumberFormat="1" applyFont="1" applyBorder="1" applyAlignment="1">
      <alignment horizontal="left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NumberFormat="1" applyFont="1" applyBorder="1" applyAlignment="1">
      <alignment horizontal="left" vertical="center" wrapText="1"/>
    </xf>
    <xf numFmtId="0" fontId="10" fillId="0" borderId="49" xfId="42" applyFont="1" applyBorder="1" applyAlignment="1" applyProtection="1">
      <alignment horizontal="center" vertical="center" wrapText="1"/>
      <protection/>
    </xf>
    <xf numFmtId="0" fontId="4" fillId="0" borderId="50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50" xfId="0" applyNumberFormat="1" applyFont="1" applyFill="1" applyBorder="1" applyAlignment="1">
      <alignment horizontal="center" vertical="center" wrapText="1"/>
    </xf>
    <xf numFmtId="0" fontId="4" fillId="0" borderId="50" xfId="0" applyNumberFormat="1" applyFont="1" applyFill="1" applyBorder="1" applyAlignment="1">
      <alignment horizontal="left" vertical="center" wrapText="1"/>
    </xf>
    <xf numFmtId="0" fontId="59" fillId="34" borderId="50" xfId="0" applyNumberFormat="1" applyFont="1" applyFill="1" applyBorder="1" applyAlignment="1">
      <alignment horizontal="center" vertical="center" wrapText="1"/>
    </xf>
    <xf numFmtId="0" fontId="4" fillId="0" borderId="50" xfId="0" applyFont="1" applyBorder="1" applyAlignment="1">
      <alignment horizontal="left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59" fillId="34" borderId="50" xfId="0" applyFont="1" applyFill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left" vertical="center" wrapText="1"/>
    </xf>
    <xf numFmtId="49" fontId="0" fillId="0" borderId="50" xfId="0" applyNumberForma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4" fillId="0" borderId="50" xfId="0" applyNumberFormat="1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50" xfId="0" applyNumberFormat="1" applyFont="1" applyFill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4" fillId="0" borderId="54" xfId="42" applyFont="1" applyBorder="1" applyAlignment="1" applyProtection="1">
      <alignment horizontal="left" vertical="center" wrapText="1"/>
      <protection/>
    </xf>
    <xf numFmtId="0" fontId="4" fillId="0" borderId="25" xfId="0" applyFont="1" applyBorder="1" applyAlignment="1">
      <alignment horizontal="left" vertical="center" wrapText="1"/>
    </xf>
    <xf numFmtId="0" fontId="4" fillId="0" borderId="54" xfId="42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56" fillId="0" borderId="54" xfId="42" applyFont="1" applyBorder="1" applyAlignment="1" applyProtection="1">
      <alignment horizontal="left" vertical="center" wrapText="1"/>
      <protection/>
    </xf>
    <xf numFmtId="0" fontId="56" fillId="0" borderId="57" xfId="0" applyFont="1" applyBorder="1" applyAlignment="1">
      <alignment horizontal="left" vertical="center" wrapText="1"/>
    </xf>
    <xf numFmtId="0" fontId="58" fillId="0" borderId="58" xfId="42" applyFont="1" applyBorder="1" applyAlignment="1" applyProtection="1">
      <alignment horizontal="center" vertical="center" wrapText="1"/>
      <protection/>
    </xf>
    <xf numFmtId="0" fontId="58" fillId="0" borderId="59" xfId="42" applyFont="1" applyBorder="1" applyAlignment="1" applyProtection="1">
      <alignment horizontal="center" vertical="center" wrapText="1"/>
      <protection/>
    </xf>
    <xf numFmtId="0" fontId="58" fillId="0" borderId="60" xfId="42" applyFont="1" applyBorder="1" applyAlignment="1" applyProtection="1">
      <alignment horizontal="center" vertical="center" wrapText="1"/>
      <protection/>
    </xf>
    <xf numFmtId="0" fontId="58" fillId="0" borderId="61" xfId="42" applyFont="1" applyBorder="1" applyAlignment="1" applyProtection="1">
      <alignment horizontal="center" vertical="center" wrapText="1"/>
      <protection/>
    </xf>
    <xf numFmtId="0" fontId="58" fillId="0" borderId="62" xfId="42" applyFont="1" applyBorder="1" applyAlignment="1" applyProtection="1">
      <alignment horizontal="center" vertical="center" wrapText="1"/>
      <protection/>
    </xf>
    <xf numFmtId="0" fontId="58" fillId="0" borderId="63" xfId="42" applyFont="1" applyBorder="1" applyAlignment="1" applyProtection="1">
      <alignment horizontal="center" vertical="center" wrapText="1"/>
      <protection/>
    </xf>
    <xf numFmtId="0" fontId="56" fillId="0" borderId="64" xfId="42" applyFont="1" applyBorder="1" applyAlignment="1" applyProtection="1">
      <alignment horizontal="left" vertical="center" wrapText="1"/>
      <protection/>
    </xf>
    <xf numFmtId="0" fontId="56" fillId="0" borderId="65" xfId="42" applyFont="1" applyBorder="1" applyAlignment="1" applyProtection="1">
      <alignment horizontal="left" vertical="center" wrapText="1"/>
      <protection/>
    </xf>
    <xf numFmtId="0" fontId="56" fillId="0" borderId="49" xfId="42" applyFont="1" applyBorder="1" applyAlignment="1" applyProtection="1">
      <alignment horizontal="left" vertical="center" wrapText="1"/>
      <protection/>
    </xf>
    <xf numFmtId="0" fontId="56" fillId="0" borderId="51" xfId="42" applyFont="1" applyBorder="1" applyAlignment="1" applyProtection="1">
      <alignment horizontal="left" vertical="center" wrapText="1"/>
      <protection/>
    </xf>
    <xf numFmtId="0" fontId="6" fillId="0" borderId="59" xfId="42" applyFont="1" applyBorder="1" applyAlignment="1" applyProtection="1">
      <alignment horizontal="center" vertical="center" wrapText="1"/>
      <protection/>
    </xf>
    <xf numFmtId="0" fontId="6" fillId="0" borderId="60" xfId="42" applyFont="1" applyBorder="1" applyAlignment="1" applyProtection="1">
      <alignment horizontal="center" vertical="center" wrapText="1"/>
      <protection/>
    </xf>
    <xf numFmtId="0" fontId="6" fillId="0" borderId="61" xfId="42" applyFont="1" applyBorder="1" applyAlignment="1" applyProtection="1">
      <alignment horizontal="center" vertical="center" wrapText="1"/>
      <protection/>
    </xf>
    <xf numFmtId="0" fontId="6" fillId="0" borderId="62" xfId="42" applyFont="1" applyBorder="1" applyAlignment="1" applyProtection="1">
      <alignment horizontal="center" vertical="center" wrapText="1"/>
      <protection/>
    </xf>
    <xf numFmtId="0" fontId="6" fillId="0" borderId="63" xfId="42" applyFont="1" applyBorder="1" applyAlignment="1" applyProtection="1">
      <alignment horizontal="center" vertical="center" wrapText="1"/>
      <protection/>
    </xf>
    <xf numFmtId="0" fontId="56" fillId="0" borderId="12" xfId="42" applyFont="1" applyBorder="1" applyAlignment="1" applyProtection="1">
      <alignment horizontal="center" vertical="center" wrapText="1"/>
      <protection/>
    </xf>
    <xf numFmtId="0" fontId="56" fillId="0" borderId="28" xfId="42" applyFont="1" applyBorder="1" applyAlignment="1" applyProtection="1">
      <alignment horizontal="center" vertical="center" wrapText="1"/>
      <protection/>
    </xf>
    <xf numFmtId="0" fontId="56" fillId="0" borderId="30" xfId="42" applyFont="1" applyBorder="1" applyAlignment="1" applyProtection="1">
      <alignment horizontal="center" vertical="center" wrapText="1"/>
      <protection/>
    </xf>
    <xf numFmtId="0" fontId="56" fillId="0" borderId="10" xfId="42" applyFont="1" applyBorder="1" applyAlignment="1" applyProtection="1">
      <alignment horizontal="center" vertical="center" wrapText="1"/>
      <protection/>
    </xf>
    <xf numFmtId="0" fontId="56" fillId="0" borderId="28" xfId="42" applyFont="1" applyBorder="1" applyAlignment="1" applyProtection="1">
      <alignment horizontal="left" vertical="center" wrapText="1"/>
      <protection/>
    </xf>
    <xf numFmtId="0" fontId="56" fillId="0" borderId="5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3" fillId="0" borderId="66" xfId="0" applyNumberFormat="1" applyFont="1" applyBorder="1" applyAlignment="1">
      <alignment horizontal="center" vertical="center" wrapText="1"/>
    </xf>
    <xf numFmtId="0" fontId="3" fillId="0" borderId="67" xfId="0" applyNumberFormat="1" applyFont="1" applyBorder="1" applyAlignment="1">
      <alignment horizontal="center" vertical="center" wrapText="1"/>
    </xf>
    <xf numFmtId="0" fontId="3" fillId="0" borderId="68" xfId="0" applyNumberFormat="1" applyFont="1" applyBorder="1" applyAlignment="1">
      <alignment horizontal="center" vertical="center" wrapText="1"/>
    </xf>
    <xf numFmtId="0" fontId="3" fillId="0" borderId="69" xfId="0" applyNumberFormat="1" applyFont="1" applyBorder="1" applyAlignment="1">
      <alignment horizontal="center" vertical="center" wrapText="1"/>
    </xf>
    <xf numFmtId="0" fontId="3" fillId="0" borderId="70" xfId="0" applyNumberFormat="1" applyFont="1" applyBorder="1" applyAlignment="1">
      <alignment horizontal="center" vertical="center" wrapText="1"/>
    </xf>
    <xf numFmtId="0" fontId="3" fillId="0" borderId="71" xfId="0" applyNumberFormat="1" applyFont="1" applyBorder="1" applyAlignment="1">
      <alignment horizontal="center" vertical="center" wrapText="1"/>
    </xf>
    <xf numFmtId="0" fontId="56" fillId="0" borderId="2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56" fillId="0" borderId="54" xfId="42" applyFont="1" applyBorder="1" applyAlignment="1" applyProtection="1">
      <alignment horizontal="center" vertical="center" wrapText="1"/>
      <protection/>
    </xf>
    <xf numFmtId="0" fontId="56" fillId="0" borderId="25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right" vertical="center"/>
    </xf>
    <xf numFmtId="0" fontId="16" fillId="33" borderId="39" xfId="42" applyFont="1" applyFill="1" applyBorder="1" applyAlignment="1" applyProtection="1">
      <alignment horizontal="center" vertical="center" wrapText="1"/>
      <protection/>
    </xf>
    <xf numFmtId="0" fontId="16" fillId="33" borderId="40" xfId="42" applyFont="1" applyFill="1" applyBorder="1" applyAlignment="1" applyProtection="1">
      <alignment horizontal="center" vertical="center" wrapText="1"/>
      <protection/>
    </xf>
    <xf numFmtId="0" fontId="3" fillId="0" borderId="72" xfId="0" applyNumberFormat="1" applyFont="1" applyBorder="1" applyAlignment="1">
      <alignment horizontal="center" vertical="center" wrapText="1"/>
    </xf>
    <xf numFmtId="0" fontId="3" fillId="0" borderId="73" xfId="0" applyNumberFormat="1" applyFont="1" applyBorder="1" applyAlignment="1">
      <alignment horizontal="center" vertical="center" wrapText="1"/>
    </xf>
    <xf numFmtId="0" fontId="3" fillId="0" borderId="74" xfId="0" applyNumberFormat="1" applyFont="1" applyBorder="1" applyAlignment="1">
      <alignment horizontal="center" vertical="center" wrapText="1"/>
    </xf>
    <xf numFmtId="0" fontId="3" fillId="0" borderId="75" xfId="0" applyNumberFormat="1" applyFont="1" applyBorder="1" applyAlignment="1">
      <alignment horizontal="center" vertical="center" wrapText="1"/>
    </xf>
    <xf numFmtId="0" fontId="3" fillId="0" borderId="76" xfId="0" applyNumberFormat="1" applyFont="1" applyBorder="1" applyAlignment="1">
      <alignment horizontal="center" vertical="center" wrapText="1"/>
    </xf>
    <xf numFmtId="0" fontId="3" fillId="0" borderId="77" xfId="0" applyNumberFormat="1" applyFont="1" applyBorder="1" applyAlignment="1">
      <alignment horizontal="center" vertical="center" wrapText="1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56" fillId="0" borderId="64" xfId="42" applyFont="1" applyBorder="1" applyAlignment="1" applyProtection="1">
      <alignment horizontal="center" vertical="center" wrapText="1"/>
      <protection/>
    </xf>
    <xf numFmtId="0" fontId="56" fillId="0" borderId="65" xfId="42" applyFont="1" applyBorder="1" applyAlignment="1" applyProtection="1">
      <alignment horizontal="center" vertical="center" wrapText="1"/>
      <protection/>
    </xf>
    <xf numFmtId="0" fontId="56" fillId="0" borderId="55" xfId="42" applyFont="1" applyBorder="1" applyAlignment="1" applyProtection="1">
      <alignment horizontal="center" vertical="center" wrapText="1"/>
      <protection/>
    </xf>
    <xf numFmtId="0" fontId="56" fillId="0" borderId="78" xfId="42" applyFont="1" applyBorder="1" applyAlignment="1" applyProtection="1">
      <alignment horizontal="center" vertical="center" wrapText="1"/>
      <protection/>
    </xf>
    <xf numFmtId="0" fontId="56" fillId="0" borderId="79" xfId="42" applyFont="1" applyBorder="1" applyAlignment="1" applyProtection="1">
      <alignment horizontal="center" vertical="center" wrapText="1"/>
      <protection/>
    </xf>
    <xf numFmtId="0" fontId="56" fillId="0" borderId="80" xfId="42" applyFont="1" applyBorder="1" applyAlignment="1" applyProtection="1">
      <alignment horizontal="center" vertical="center" wrapText="1"/>
      <protection/>
    </xf>
    <xf numFmtId="0" fontId="56" fillId="0" borderId="49" xfId="42" applyFont="1" applyBorder="1" applyAlignment="1" applyProtection="1">
      <alignment horizontal="center" vertical="center" wrapText="1"/>
      <protection/>
    </xf>
    <xf numFmtId="0" fontId="56" fillId="0" borderId="51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" fillId="0" borderId="38" xfId="42" applyFont="1" applyBorder="1" applyAlignment="1" applyProtection="1">
      <alignment horizontal="center" vertical="center"/>
      <protection/>
    </xf>
    <xf numFmtId="0" fontId="1" fillId="0" borderId="39" xfId="42" applyFont="1" applyBorder="1" applyAlignment="1" applyProtection="1">
      <alignment horizontal="center" vertical="center"/>
      <protection/>
    </xf>
    <xf numFmtId="0" fontId="1" fillId="0" borderId="40" xfId="42" applyFont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t-2\Desktop\&#1074;&#1077;&#1090;&#1077;&#1088;&#1072;&#1085;&#1099;%202015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3">
          <cell r="A3" t="str">
            <v>дата и место проведения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ветеранов-мастеров, посвященный памяти Чемпиона Европы МСМК Владимира Куликова</v>
          </cell>
        </row>
        <row r="3">
          <cell r="A3" t="str">
            <v>14-16 мая 2015г.           г.Дзержинск</v>
          </cell>
        </row>
        <row r="7">
          <cell r="G7" t="str">
            <v>Е.А. Борков</v>
          </cell>
        </row>
        <row r="8">
          <cell r="G8" t="str">
            <v>/г. Москва/</v>
          </cell>
        </row>
        <row r="9">
          <cell r="G9" t="str">
            <v>А.А. Зарипов</v>
          </cell>
        </row>
        <row r="10">
          <cell r="G10" t="str">
            <v>/г. Казань/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29"/>
  <sheetViews>
    <sheetView tabSelected="1" zoomScalePageLayoutView="0" workbookViewId="0" topLeftCell="A1">
      <selection activeCell="H25" sqref="A1:H25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5.28125" style="0" customWidth="1"/>
    <col min="6" max="6" width="13.28125" style="0" hidden="1" customWidth="1"/>
    <col min="7" max="7" width="10.140625" style="0" customWidth="1"/>
    <col min="8" max="8" width="19.7109375" style="0" customWidth="1"/>
  </cols>
  <sheetData>
    <row r="1" spans="1:22" ht="27.75" customHeight="1">
      <c r="A1" s="93" t="s">
        <v>16</v>
      </c>
      <c r="B1" s="93"/>
      <c r="C1" s="93"/>
      <c r="D1" s="93"/>
      <c r="E1" s="93"/>
      <c r="F1" s="93"/>
      <c r="G1" s="93"/>
      <c r="H1" s="93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spans="1:8" ht="22.5" customHeight="1" thickBot="1">
      <c r="A2" s="94" t="s">
        <v>14</v>
      </c>
      <c r="B2" s="95"/>
      <c r="C2" s="95"/>
      <c r="D2" s="95"/>
      <c r="E2" s="95"/>
      <c r="F2" s="95"/>
      <c r="G2" s="95"/>
      <c r="H2" s="95"/>
    </row>
    <row r="3" spans="1:8" ht="31.5" customHeight="1" thickBot="1">
      <c r="A3" s="96" t="str">
        <f>'пр.хода'!C3</f>
        <v>Чемпионат России по самбо среди ветеранов-мастеров, посвященный памяти Чемпиона Европы МСМК Владимира Куликова</v>
      </c>
      <c r="B3" s="97"/>
      <c r="C3" s="97"/>
      <c r="D3" s="97"/>
      <c r="E3" s="97"/>
      <c r="F3" s="97"/>
      <c r="G3" s="97"/>
      <c r="H3" s="98"/>
    </row>
    <row r="4" spans="1:8" ht="21.75" customHeight="1">
      <c r="A4" s="78" t="str">
        <f>'пр.хода'!C4</f>
        <v>14-16 мая 2015г.           г.Дзержинск</v>
      </c>
      <c r="B4" s="78"/>
      <c r="C4" s="78"/>
      <c r="D4" s="78"/>
      <c r="E4" s="78"/>
      <c r="F4" s="78"/>
      <c r="G4" s="78"/>
      <c r="H4" s="78"/>
    </row>
    <row r="5" spans="4:6" ht="20.25" customHeight="1" thickBot="1">
      <c r="D5" s="79" t="str">
        <f>HYPERLINK('пр.взв.'!D4)</f>
        <v>в.к. 90-М5 кг</v>
      </c>
      <c r="E5" s="79"/>
      <c r="F5" s="79"/>
    </row>
    <row r="6" spans="1:8" ht="12.75" customHeight="1">
      <c r="A6" s="80" t="s">
        <v>11</v>
      </c>
      <c r="B6" s="82" t="s">
        <v>5</v>
      </c>
      <c r="C6" s="84" t="s">
        <v>6</v>
      </c>
      <c r="D6" s="103" t="s">
        <v>7</v>
      </c>
      <c r="E6" s="105" t="s">
        <v>8</v>
      </c>
      <c r="F6" s="103"/>
      <c r="G6" s="86" t="s">
        <v>10</v>
      </c>
      <c r="H6" s="99" t="s">
        <v>9</v>
      </c>
    </row>
    <row r="7" spans="1:8" ht="13.5" thickBot="1">
      <c r="A7" s="81"/>
      <c r="B7" s="83"/>
      <c r="C7" s="85"/>
      <c r="D7" s="104"/>
      <c r="E7" s="106"/>
      <c r="F7" s="104"/>
      <c r="G7" s="87"/>
      <c r="H7" s="100"/>
    </row>
    <row r="8" spans="1:8" ht="12.75" customHeight="1">
      <c r="A8" s="74">
        <v>1</v>
      </c>
      <c r="B8" s="75">
        <f>'пр.хода'!H9</f>
        <v>1</v>
      </c>
      <c r="C8" s="76" t="str">
        <f>VLOOKUP(B8,'пр.взв.'!B7:H22,2,FALSE)</f>
        <v>ЧИЧКАНОВ Игорь Александрович</v>
      </c>
      <c r="D8" s="77" t="str">
        <f>VLOOKUP(B8,'пр.взв.'!B7:H22,3,FALSE)</f>
        <v>17.02.1957 мсмк</v>
      </c>
      <c r="E8" s="64" t="str">
        <f>VLOOKUP(B8,'пр.взв.'!B7:H22,4,FALSE)</f>
        <v>Удмуртия, Кизнер</v>
      </c>
      <c r="F8" s="88">
        <f>VLOOKUP(B8,'пр.взв.'!B7:H22,5,FALSE)</f>
        <v>0</v>
      </c>
      <c r="G8" s="90"/>
      <c r="H8" s="101" t="str">
        <f>VLOOKUP(B8,'пр.взв.'!B7:H22,7,FALSE)</f>
        <v>Швейкин НГ</v>
      </c>
    </row>
    <row r="9" spans="1:8" ht="12.75">
      <c r="A9" s="68"/>
      <c r="B9" s="69"/>
      <c r="C9" s="71"/>
      <c r="D9" s="73"/>
      <c r="E9" s="65"/>
      <c r="F9" s="89"/>
      <c r="G9" s="91"/>
      <c r="H9" s="102"/>
    </row>
    <row r="10" spans="1:8" ht="12.75" customHeight="1">
      <c r="A10" s="68">
        <v>2</v>
      </c>
      <c r="B10" s="69">
        <f>'пр.хода'!H14</f>
        <v>2</v>
      </c>
      <c r="C10" s="70" t="str">
        <f>VLOOKUP(B10,'пр.взв.'!B7:H22,2,FALSE)</f>
        <v>ЕФРЕМОВ Владимир Иванович</v>
      </c>
      <c r="D10" s="72" t="str">
        <f>VLOOKUP(B10,'пр.взв.'!B7:H22,3,FALSE)</f>
        <v>27.04.1956 мс</v>
      </c>
      <c r="E10" s="66" t="str">
        <f>VLOOKUP(B10,'пр.взв.'!B1:H24,4,FALSE)</f>
        <v>Нижегородская, Кстово, Самбо-Кстово</v>
      </c>
      <c r="F10" s="89">
        <f>VLOOKUP(B10,'пр.взв.'!B7:H22,5,FALSE)</f>
        <v>0</v>
      </c>
      <c r="G10" s="92"/>
      <c r="H10" s="107" t="str">
        <f>VLOOKUP(B10,'пр.взв.'!B7:H22,7,FALSE)</f>
        <v>Богданов ГИ</v>
      </c>
    </row>
    <row r="11" spans="1:8" ht="12.75">
      <c r="A11" s="68"/>
      <c r="B11" s="69"/>
      <c r="C11" s="71"/>
      <c r="D11" s="73"/>
      <c r="E11" s="65"/>
      <c r="F11" s="89"/>
      <c r="G11" s="91"/>
      <c r="H11" s="102"/>
    </row>
    <row r="12" spans="1:8" ht="12.75" customHeight="1">
      <c r="A12" s="68">
        <v>3</v>
      </c>
      <c r="B12" s="69">
        <f>'пр.хода'!E25</f>
        <v>3</v>
      </c>
      <c r="C12" s="70" t="str">
        <f>VLOOKUP(B12,'пр.взв.'!B7:H22,2,FALSE)</f>
        <v>ЯСТРЕБОВ Владимир Александрович</v>
      </c>
      <c r="D12" s="72" t="str">
        <f>VLOOKUP(B12,'пр.взв.'!B7:H22,3,FALSE)</f>
        <v>21.10.1957 мс</v>
      </c>
      <c r="E12" s="66" t="str">
        <f>VLOOKUP(B12,'пр.взв.'!B3:H26,4,FALSE)</f>
        <v>Ярославская</v>
      </c>
      <c r="F12" s="89">
        <f>VLOOKUP(B12,'пр.взв.'!B7:H22,5,FALSE)</f>
        <v>0</v>
      </c>
      <c r="G12" s="92"/>
      <c r="H12" s="107" t="str">
        <f>VLOOKUP(B12,'пр.взв.'!B7:H22,7,FALSE)</f>
        <v>Ролевич ВВ</v>
      </c>
    </row>
    <row r="13" spans="1:8" ht="12.75">
      <c r="A13" s="68"/>
      <c r="B13" s="69"/>
      <c r="C13" s="71"/>
      <c r="D13" s="73"/>
      <c r="E13" s="67"/>
      <c r="F13" s="89"/>
      <c r="G13" s="91"/>
      <c r="H13" s="102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5">
      <c r="A20" s="26"/>
      <c r="B20" s="26"/>
      <c r="C20" s="26"/>
      <c r="D20" s="4"/>
      <c r="E20" s="4"/>
      <c r="F20" s="4"/>
      <c r="G20" s="4"/>
      <c r="H20" s="4"/>
    </row>
    <row r="21" spans="1:11" ht="15">
      <c r="A21" s="44" t="s">
        <v>22</v>
      </c>
      <c r="B21" s="26"/>
      <c r="C21" s="27"/>
      <c r="D21" s="23"/>
      <c r="E21" s="23"/>
      <c r="F21" s="23"/>
      <c r="G21" s="25" t="str">
        <f>'[2]реквизиты'!$G$7</f>
        <v>Е.А. Борков</v>
      </c>
      <c r="I21" s="4"/>
      <c r="J21" s="2"/>
      <c r="K21" s="2"/>
    </row>
    <row r="22" spans="1:12" ht="15">
      <c r="A22" s="26"/>
      <c r="B22" s="26"/>
      <c r="C22" s="27"/>
      <c r="D22" s="23"/>
      <c r="E22" s="23"/>
      <c r="F22" s="23"/>
      <c r="G22" s="3" t="str">
        <f>'[2]реквизиты'!$G$8</f>
        <v>/г. Москва/</v>
      </c>
      <c r="I22" s="4"/>
      <c r="J22" s="2"/>
      <c r="K22" s="2"/>
      <c r="L22" s="2"/>
    </row>
    <row r="23" spans="1:12" ht="15">
      <c r="A23" s="26"/>
      <c r="B23" s="26"/>
      <c r="C23" s="27"/>
      <c r="D23" s="23"/>
      <c r="E23" s="23"/>
      <c r="F23" s="23"/>
      <c r="G23" s="4"/>
      <c r="I23" s="4"/>
      <c r="J23" s="2"/>
      <c r="K23" s="2"/>
      <c r="L23" s="2"/>
    </row>
    <row r="24" spans="1:11" ht="15">
      <c r="A24" s="44" t="s">
        <v>21</v>
      </c>
      <c r="B24" s="26"/>
      <c r="C24" s="27"/>
      <c r="D24" s="23"/>
      <c r="E24" s="23"/>
      <c r="F24" s="23"/>
      <c r="G24" s="25" t="str">
        <f>'[2]реквизиты'!$G$9</f>
        <v>А.А. Зарипов</v>
      </c>
      <c r="I24" s="4"/>
      <c r="J24" s="10"/>
      <c r="K24" s="10"/>
    </row>
    <row r="25" spans="1:8" ht="15">
      <c r="A25" s="26"/>
      <c r="B25" s="26"/>
      <c r="C25" s="26"/>
      <c r="D25" s="23"/>
      <c r="E25" s="23"/>
      <c r="F25" s="23"/>
      <c r="G25" s="3" t="str">
        <f>'[2]реквизиты'!$G$10</f>
        <v>/г. Казань/</v>
      </c>
      <c r="H25" s="4"/>
    </row>
    <row r="26" spans="1:8" ht="12.75">
      <c r="A26" s="4"/>
      <c r="B26" s="4"/>
      <c r="C26" s="4"/>
      <c r="D26" s="23"/>
      <c r="E26" s="23"/>
      <c r="F26" s="23"/>
      <c r="G26" s="4"/>
      <c r="H26" s="4"/>
    </row>
    <row r="27" spans="4:6" ht="12.75">
      <c r="D27" s="2"/>
      <c r="E27" s="2"/>
      <c r="F27" s="2"/>
    </row>
    <row r="28" spans="4:6" ht="12.75">
      <c r="D28" s="2"/>
      <c r="E28" s="2"/>
      <c r="F28" s="2"/>
    </row>
    <row r="29" spans="4:6" ht="12.75">
      <c r="D29" s="2"/>
      <c r="E29" s="2"/>
      <c r="F29" s="2"/>
    </row>
  </sheetData>
  <sheetProtection/>
  <mergeCells count="36">
    <mergeCell ref="H10:H11"/>
    <mergeCell ref="H12:H13"/>
    <mergeCell ref="A1:H1"/>
    <mergeCell ref="A2:H2"/>
    <mergeCell ref="A3:H3"/>
    <mergeCell ref="H6:H7"/>
    <mergeCell ref="H8:H9"/>
    <mergeCell ref="D6:D7"/>
    <mergeCell ref="E6:F7"/>
    <mergeCell ref="G6:G7"/>
    <mergeCell ref="F8:F9"/>
    <mergeCell ref="G8:G9"/>
    <mergeCell ref="F10:F11"/>
    <mergeCell ref="G10:G11"/>
    <mergeCell ref="F12:F13"/>
    <mergeCell ref="G12:G13"/>
    <mergeCell ref="D10:D11"/>
    <mergeCell ref="A8:A9"/>
    <mergeCell ref="B8:B9"/>
    <mergeCell ref="C8:C9"/>
    <mergeCell ref="D8:D9"/>
    <mergeCell ref="A4:H4"/>
    <mergeCell ref="D5:F5"/>
    <mergeCell ref="A6:A7"/>
    <mergeCell ref="B6:B7"/>
    <mergeCell ref="C6:C7"/>
    <mergeCell ref="E8:E9"/>
    <mergeCell ref="E10:E11"/>
    <mergeCell ref="E12:E13"/>
    <mergeCell ref="A12:A13"/>
    <mergeCell ref="B12:B13"/>
    <mergeCell ref="C12:C13"/>
    <mergeCell ref="D12:D13"/>
    <mergeCell ref="A10:A11"/>
    <mergeCell ref="B10:B11"/>
    <mergeCell ref="C10:C1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L33"/>
  <sheetViews>
    <sheetView zoomScalePageLayoutView="0" workbookViewId="0" topLeftCell="A1">
      <selection activeCell="D11" sqref="D11:D12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7.00390625" style="0" customWidth="1"/>
    <col min="6" max="6" width="15.140625" style="0" customWidth="1"/>
    <col min="8" max="8" width="18.7109375" style="0" customWidth="1"/>
  </cols>
  <sheetData>
    <row r="1" spans="1:8" ht="24" customHeight="1">
      <c r="A1" s="94" t="s">
        <v>13</v>
      </c>
      <c r="B1" s="95"/>
      <c r="C1" s="95"/>
      <c r="D1" s="95"/>
      <c r="E1" s="95"/>
      <c r="F1" s="95"/>
      <c r="G1" s="95"/>
      <c r="H1" s="95"/>
    </row>
    <row r="2" spans="1:8" ht="33.75" customHeight="1" thickBot="1">
      <c r="A2" s="108" t="str">
        <f>'пр.хода'!C3</f>
        <v>Чемпионат России по самбо среди ветеранов-мастеров, посвященный памяти Чемпиона Европы МСМК Владимира Куликова</v>
      </c>
      <c r="B2" s="126"/>
      <c r="C2" s="126"/>
      <c r="D2" s="126"/>
      <c r="E2" s="126"/>
      <c r="F2" s="126"/>
      <c r="G2" s="126"/>
      <c r="H2" s="127"/>
    </row>
    <row r="3" spans="1:12" ht="17.25" customHeight="1">
      <c r="A3" s="78" t="str">
        <f>HYPERLINK('[1]реквизиты'!$A$3)</f>
        <v>дата и место проведения</v>
      </c>
      <c r="B3" s="78"/>
      <c r="C3" s="78"/>
      <c r="D3" s="78"/>
      <c r="E3" s="78"/>
      <c r="F3" s="78"/>
      <c r="G3" s="78"/>
      <c r="H3" s="78"/>
      <c r="I3" s="9"/>
      <c r="J3" s="9"/>
      <c r="K3" s="9"/>
      <c r="L3" s="10"/>
    </row>
    <row r="4" spans="4:11" ht="19.5" customHeight="1">
      <c r="D4" s="124" t="s">
        <v>34</v>
      </c>
      <c r="E4" s="124"/>
      <c r="F4" s="124"/>
      <c r="I4" s="11"/>
      <c r="J4" s="11"/>
      <c r="K4" s="11"/>
    </row>
    <row r="5" spans="1:8" ht="12.75" customHeight="1">
      <c r="A5" s="111" t="s">
        <v>4</v>
      </c>
      <c r="B5" s="117" t="s">
        <v>5</v>
      </c>
      <c r="C5" s="111" t="s">
        <v>6</v>
      </c>
      <c r="D5" s="111" t="s">
        <v>7</v>
      </c>
      <c r="E5" s="128" t="s">
        <v>8</v>
      </c>
      <c r="F5" s="72"/>
      <c r="G5" s="111" t="s">
        <v>10</v>
      </c>
      <c r="H5" s="111" t="s">
        <v>9</v>
      </c>
    </row>
    <row r="6" spans="1:8" ht="12.75">
      <c r="A6" s="112"/>
      <c r="B6" s="118"/>
      <c r="C6" s="112"/>
      <c r="D6" s="112"/>
      <c r="E6" s="129"/>
      <c r="F6" s="73"/>
      <c r="G6" s="112"/>
      <c r="H6" s="112"/>
    </row>
    <row r="7" spans="1:8" ht="12.75" customHeight="1">
      <c r="A7" s="109"/>
      <c r="B7" s="119">
        <v>1</v>
      </c>
      <c r="C7" s="116" t="s">
        <v>27</v>
      </c>
      <c r="D7" s="109" t="s">
        <v>28</v>
      </c>
      <c r="E7" s="113" t="s">
        <v>35</v>
      </c>
      <c r="F7" s="114"/>
      <c r="G7" s="113"/>
      <c r="H7" s="125" t="s">
        <v>29</v>
      </c>
    </row>
    <row r="8" spans="1:8" ht="12.75">
      <c r="A8" s="109"/>
      <c r="B8" s="119"/>
      <c r="C8" s="116"/>
      <c r="D8" s="109"/>
      <c r="E8" s="113"/>
      <c r="F8" s="114"/>
      <c r="G8" s="113"/>
      <c r="H8" s="125"/>
    </row>
    <row r="9" spans="1:8" ht="12.75" customHeight="1">
      <c r="A9" s="109"/>
      <c r="B9" s="119">
        <v>2</v>
      </c>
      <c r="C9" s="114" t="s">
        <v>23</v>
      </c>
      <c r="D9" s="113" t="s">
        <v>24</v>
      </c>
      <c r="E9" s="113" t="s">
        <v>25</v>
      </c>
      <c r="F9" s="113"/>
      <c r="G9" s="113"/>
      <c r="H9" s="114" t="s">
        <v>26</v>
      </c>
    </row>
    <row r="10" spans="1:8" ht="12.75" customHeight="1">
      <c r="A10" s="109"/>
      <c r="B10" s="119"/>
      <c r="C10" s="114"/>
      <c r="D10" s="113"/>
      <c r="E10" s="113"/>
      <c r="F10" s="113"/>
      <c r="G10" s="113"/>
      <c r="H10" s="114"/>
    </row>
    <row r="11" spans="1:8" ht="12.75" customHeight="1">
      <c r="A11" s="109"/>
      <c r="B11" s="115">
        <v>3</v>
      </c>
      <c r="C11" s="116" t="s">
        <v>30</v>
      </c>
      <c r="D11" s="109" t="s">
        <v>31</v>
      </c>
      <c r="E11" s="113" t="s">
        <v>32</v>
      </c>
      <c r="F11" s="123"/>
      <c r="G11" s="113"/>
      <c r="H11" s="116" t="s">
        <v>33</v>
      </c>
    </row>
    <row r="12" spans="1:8" ht="15" customHeight="1">
      <c r="A12" s="109"/>
      <c r="B12" s="115"/>
      <c r="C12" s="116"/>
      <c r="D12" s="109"/>
      <c r="E12" s="113"/>
      <c r="F12" s="123"/>
      <c r="G12" s="113"/>
      <c r="H12" s="116"/>
    </row>
    <row r="13" spans="1:8" ht="12.75" customHeight="1">
      <c r="A13" s="109"/>
      <c r="B13" s="122">
        <v>4</v>
      </c>
      <c r="C13" s="120"/>
      <c r="D13" s="121"/>
      <c r="E13" s="128"/>
      <c r="F13" s="89"/>
      <c r="G13" s="110"/>
      <c r="H13" s="110"/>
    </row>
    <row r="14" spans="1:8" ht="15" customHeight="1">
      <c r="A14" s="109"/>
      <c r="B14" s="122"/>
      <c r="C14" s="120"/>
      <c r="D14" s="121"/>
      <c r="E14" s="129"/>
      <c r="F14" s="89"/>
      <c r="G14" s="110"/>
      <c r="H14" s="110"/>
    </row>
    <row r="15" spans="1:8" ht="15" customHeight="1">
      <c r="A15" s="109"/>
      <c r="B15" s="122">
        <v>5</v>
      </c>
      <c r="C15" s="120"/>
      <c r="D15" s="121"/>
      <c r="E15" s="128"/>
      <c r="F15" s="89"/>
      <c r="G15" s="110"/>
      <c r="H15" s="121"/>
    </row>
    <row r="16" spans="1:8" ht="15.75" customHeight="1">
      <c r="A16" s="109"/>
      <c r="B16" s="122"/>
      <c r="C16" s="120"/>
      <c r="D16" s="121"/>
      <c r="E16" s="129"/>
      <c r="F16" s="89"/>
      <c r="G16" s="110"/>
      <c r="H16" s="121"/>
    </row>
    <row r="17" spans="1:8" ht="12.75" customHeight="1">
      <c r="A17" s="109"/>
      <c r="B17" s="122">
        <v>6</v>
      </c>
      <c r="C17" s="120"/>
      <c r="D17" s="121"/>
      <c r="E17" s="128"/>
      <c r="F17" s="89"/>
      <c r="G17" s="110"/>
      <c r="H17" s="121"/>
    </row>
    <row r="18" spans="1:8" ht="15" customHeight="1">
      <c r="A18" s="109"/>
      <c r="B18" s="122"/>
      <c r="C18" s="120"/>
      <c r="D18" s="121"/>
      <c r="E18" s="129"/>
      <c r="F18" s="89"/>
      <c r="G18" s="110"/>
      <c r="H18" s="121"/>
    </row>
    <row r="19" spans="1:8" ht="12.75" customHeight="1">
      <c r="A19" s="109"/>
      <c r="B19" s="122">
        <v>7</v>
      </c>
      <c r="C19" s="120"/>
      <c r="D19" s="121"/>
      <c r="E19" s="128"/>
      <c r="F19" s="89"/>
      <c r="G19" s="110"/>
      <c r="H19" s="121"/>
    </row>
    <row r="20" spans="1:8" ht="15" customHeight="1">
      <c r="A20" s="109"/>
      <c r="B20" s="122"/>
      <c r="C20" s="120"/>
      <c r="D20" s="121"/>
      <c r="E20" s="129"/>
      <c r="F20" s="89"/>
      <c r="G20" s="110"/>
      <c r="H20" s="121"/>
    </row>
    <row r="21" spans="1:8" ht="12.75" customHeight="1">
      <c r="A21" s="109"/>
      <c r="B21" s="122">
        <v>8</v>
      </c>
      <c r="C21" s="120"/>
      <c r="D21" s="121"/>
      <c r="E21" s="128"/>
      <c r="F21" s="89"/>
      <c r="G21" s="110"/>
      <c r="H21" s="121"/>
    </row>
    <row r="22" spans="1:8" ht="15" customHeight="1">
      <c r="A22" s="109"/>
      <c r="B22" s="122"/>
      <c r="C22" s="120"/>
      <c r="D22" s="121"/>
      <c r="E22" s="129"/>
      <c r="F22" s="89"/>
      <c r="G22" s="110"/>
      <c r="H22" s="121"/>
    </row>
    <row r="24" ht="15" customHeight="1"/>
    <row r="25" spans="6:7" ht="12.75">
      <c r="F25" s="5"/>
      <c r="G25" s="5"/>
    </row>
    <row r="26" spans="1:6" ht="24" customHeight="1">
      <c r="A26" s="12"/>
      <c r="B26" s="8"/>
      <c r="C26" s="8"/>
      <c r="D26" s="8"/>
      <c r="E26" s="8"/>
      <c r="F26" s="13"/>
    </row>
    <row r="27" spans="1:6" ht="19.5" customHeight="1">
      <c r="A27" s="8"/>
      <c r="B27" s="8"/>
      <c r="C27" s="8"/>
      <c r="D27" s="8"/>
      <c r="E27" s="8"/>
      <c r="F27" s="14"/>
    </row>
    <row r="28" spans="1:6" ht="26.25" customHeight="1">
      <c r="A28" s="13"/>
      <c r="B28" s="8"/>
      <c r="C28" s="8"/>
      <c r="D28" s="8"/>
      <c r="E28" s="8"/>
      <c r="F28" s="13"/>
    </row>
    <row r="29" spans="1:6" ht="17.25" customHeight="1">
      <c r="A29" s="7"/>
      <c r="B29" s="7"/>
      <c r="C29" s="8"/>
      <c r="D29" s="8"/>
      <c r="E29" s="8"/>
      <c r="F29" s="14"/>
    </row>
    <row r="30" spans="6:7" ht="24.75" customHeight="1">
      <c r="F30" s="3"/>
      <c r="G30" s="5"/>
    </row>
    <row r="31" spans="6:7" ht="12.75">
      <c r="F31" s="5"/>
      <c r="G31" s="5"/>
    </row>
    <row r="32" spans="6:7" ht="15" customHeight="1">
      <c r="F32" s="6"/>
      <c r="G32" s="6"/>
    </row>
    <row r="33" spans="6:7" ht="15.75" customHeight="1">
      <c r="F33" s="6"/>
      <c r="G33" s="6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75">
    <mergeCell ref="E21:E22"/>
    <mergeCell ref="E5:F6"/>
    <mergeCell ref="E13:E14"/>
    <mergeCell ref="E15:E16"/>
    <mergeCell ref="E17:E18"/>
    <mergeCell ref="E19:E20"/>
    <mergeCell ref="F13:F14"/>
    <mergeCell ref="F9:F10"/>
    <mergeCell ref="H7:H8"/>
    <mergeCell ref="E7:E8"/>
    <mergeCell ref="E9:E10"/>
    <mergeCell ref="A2:H2"/>
    <mergeCell ref="H5:H6"/>
    <mergeCell ref="H9:H10"/>
    <mergeCell ref="A3:H3"/>
    <mergeCell ref="G7:G8"/>
    <mergeCell ref="A9:A10"/>
    <mergeCell ref="B9:B10"/>
    <mergeCell ref="H11:H12"/>
    <mergeCell ref="H21:H22"/>
    <mergeCell ref="H13:H14"/>
    <mergeCell ref="H15:H16"/>
    <mergeCell ref="H17:H18"/>
    <mergeCell ref="H19:H20"/>
    <mergeCell ref="A1:H1"/>
    <mergeCell ref="D4:F4"/>
    <mergeCell ref="F21:F22"/>
    <mergeCell ref="G21:G22"/>
    <mergeCell ref="A21:A22"/>
    <mergeCell ref="B21:B22"/>
    <mergeCell ref="C21:C22"/>
    <mergeCell ref="D21:D22"/>
    <mergeCell ref="F19:F20"/>
    <mergeCell ref="G19:G20"/>
    <mergeCell ref="G17:G18"/>
    <mergeCell ref="A17:A18"/>
    <mergeCell ref="B17:B18"/>
    <mergeCell ref="A19:A20"/>
    <mergeCell ref="B19:B20"/>
    <mergeCell ref="C19:C20"/>
    <mergeCell ref="D19:D20"/>
    <mergeCell ref="C13:C14"/>
    <mergeCell ref="C17:C18"/>
    <mergeCell ref="D17:D18"/>
    <mergeCell ref="F17:F18"/>
    <mergeCell ref="A11:A12"/>
    <mergeCell ref="G13:G14"/>
    <mergeCell ref="F15:F16"/>
    <mergeCell ref="G15:G16"/>
    <mergeCell ref="A15:A16"/>
    <mergeCell ref="B15:B16"/>
    <mergeCell ref="C15:C16"/>
    <mergeCell ref="D15:D16"/>
    <mergeCell ref="A13:A14"/>
    <mergeCell ref="B13:B14"/>
    <mergeCell ref="G5:G6"/>
    <mergeCell ref="D9:D10"/>
    <mergeCell ref="A7:A8"/>
    <mergeCell ref="D13:D14"/>
    <mergeCell ref="D7:D8"/>
    <mergeCell ref="F11:F12"/>
    <mergeCell ref="A5:A6"/>
    <mergeCell ref="B5:B6"/>
    <mergeCell ref="C5:C6"/>
    <mergeCell ref="D5:D6"/>
    <mergeCell ref="B7:B8"/>
    <mergeCell ref="C7:C8"/>
    <mergeCell ref="G11:G12"/>
    <mergeCell ref="E11:E12"/>
    <mergeCell ref="G9:G10"/>
    <mergeCell ref="C9:C10"/>
    <mergeCell ref="F7:F8"/>
    <mergeCell ref="B11:B12"/>
    <mergeCell ref="C11:C12"/>
    <mergeCell ref="D11:D1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zoomScalePageLayoutView="0" workbookViewId="0" topLeftCell="A13">
      <selection activeCell="A34" sqref="A1:U34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93" t="s">
        <v>16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</row>
    <row r="2" spans="3:18" ht="26.25" customHeight="1" thickBot="1">
      <c r="C2" s="94" t="s">
        <v>15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</row>
    <row r="3" spans="1:18" ht="30.75" customHeight="1" thickBot="1">
      <c r="A3" s="4"/>
      <c r="B3" s="4"/>
      <c r="C3" s="96" t="str">
        <f>'[2]реквизиты'!$A$2</f>
        <v>Чемпионат России по самбо среди ветеранов-мастеров, посвященный памяти Чемпиона Европы МСМК Владимира Куликова</v>
      </c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80"/>
    </row>
    <row r="4" spans="1:18" ht="26.25" customHeight="1" thickBot="1">
      <c r="A4" s="21"/>
      <c r="B4" s="21"/>
      <c r="C4" s="130" t="str">
        <f>'[2]реквизиты'!$A$3</f>
        <v>14-16 мая 2015г.           г.Дзержинск</v>
      </c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</row>
    <row r="5" spans="8:17" ht="27.75" customHeight="1" thickBot="1">
      <c r="H5" s="199" t="str">
        <f>HYPERLINK('пр.взв.'!D4)</f>
        <v>в.к. 90-М5 кг</v>
      </c>
      <c r="I5" s="200"/>
      <c r="J5" s="200"/>
      <c r="K5" s="200"/>
      <c r="L5" s="200"/>
      <c r="M5" s="200"/>
      <c r="N5" s="201"/>
      <c r="O5" s="187"/>
      <c r="P5" s="188"/>
      <c r="Q5" s="189"/>
    </row>
    <row r="6" spans="5:17" ht="15" customHeight="1">
      <c r="E6" s="31"/>
      <c r="F6" s="31"/>
      <c r="G6" s="31"/>
      <c r="H6" s="32"/>
      <c r="I6" s="33"/>
      <c r="J6" s="33"/>
      <c r="K6" s="33"/>
      <c r="L6" s="33"/>
      <c r="M6" s="33"/>
      <c r="N6" s="31"/>
      <c r="O6" s="31"/>
      <c r="P6" s="31"/>
      <c r="Q6" s="31"/>
    </row>
    <row r="7" spans="1:21" ht="18" customHeight="1" thickBot="1">
      <c r="A7" s="131" t="s">
        <v>0</v>
      </c>
      <c r="B7" s="131"/>
      <c r="E7" s="34"/>
      <c r="F7" s="34"/>
      <c r="G7" s="34"/>
      <c r="H7" s="34"/>
      <c r="I7" s="202" t="s">
        <v>12</v>
      </c>
      <c r="J7" s="202"/>
      <c r="K7" s="202"/>
      <c r="L7" s="202"/>
      <c r="M7" s="202"/>
      <c r="N7" s="34"/>
      <c r="O7" s="34"/>
      <c r="P7" s="34"/>
      <c r="Q7" s="36"/>
      <c r="R7" s="19"/>
      <c r="S7" s="17"/>
      <c r="T7" s="178" t="s">
        <v>1</v>
      </c>
      <c r="U7" s="178"/>
    </row>
    <row r="8" spans="1:21" ht="12.75" customHeight="1" thickBot="1">
      <c r="A8" s="132">
        <v>1</v>
      </c>
      <c r="B8" s="134" t="str">
        <f>VLOOKUP('пр.хода'!A8,'пр.взв.'!B7:C22,2,FALSE)</f>
        <v>ЧИЧКАНОВ Игорь Александрович</v>
      </c>
      <c r="C8" s="136" t="str">
        <f>VLOOKUP(A8,'пр.взв.'!B7:H22,3,FALSE)</f>
        <v>17.02.1957 мсмк</v>
      </c>
      <c r="D8" s="136" t="str">
        <f>VLOOKUP(A8,'пр.взв.'!B7:H22,4,FALSE)</f>
        <v>Удмуртия, Кизнер</v>
      </c>
      <c r="E8" s="34"/>
      <c r="F8" s="34"/>
      <c r="G8" s="34"/>
      <c r="H8" s="34"/>
      <c r="I8" s="34" t="s">
        <v>18</v>
      </c>
      <c r="J8" s="34"/>
      <c r="K8" s="34"/>
      <c r="L8" s="34"/>
      <c r="M8" s="34"/>
      <c r="N8" s="34"/>
      <c r="O8" s="34"/>
      <c r="P8" s="34"/>
      <c r="Q8" s="34"/>
      <c r="R8" s="134" t="str">
        <f>VLOOKUP(U8,'пр.взв.'!B7:F22,2,FALSE)</f>
        <v>ЕФРЕМОВ Владимир Иванович</v>
      </c>
      <c r="S8" s="136" t="str">
        <f>VLOOKUP(U8,'пр.взв.'!B7:F22,3,FALSE)</f>
        <v>27.04.1956 мс</v>
      </c>
      <c r="T8" s="136" t="str">
        <f>VLOOKUP(U8,'пр.взв.'!B7:F22,4,FALSE)</f>
        <v>Нижегородская, Кстово, Самбо-Кстово</v>
      </c>
      <c r="U8" s="163">
        <v>2</v>
      </c>
    </row>
    <row r="9" spans="1:21" ht="12.75" customHeight="1">
      <c r="A9" s="133"/>
      <c r="B9" s="135"/>
      <c r="C9" s="137"/>
      <c r="D9" s="137"/>
      <c r="E9" s="37">
        <v>1</v>
      </c>
      <c r="F9" s="34"/>
      <c r="G9" s="38"/>
      <c r="H9" s="45">
        <v>1</v>
      </c>
      <c r="I9" s="165" t="str">
        <f>VLOOKUP(H9,'пр.взв.'!B7:F22,2,FALSE)</f>
        <v>ЧИЧКАНОВ Игорь Александрович</v>
      </c>
      <c r="J9" s="166"/>
      <c r="K9" s="166"/>
      <c r="L9" s="166"/>
      <c r="M9" s="167"/>
      <c r="N9" s="34"/>
      <c r="O9" s="34"/>
      <c r="P9" s="34"/>
      <c r="Q9" s="37">
        <v>2</v>
      </c>
      <c r="R9" s="135"/>
      <c r="S9" s="137"/>
      <c r="T9" s="137"/>
      <c r="U9" s="164"/>
    </row>
    <row r="10" spans="1:21" ht="12.75" customHeight="1" thickBot="1">
      <c r="A10" s="138">
        <v>5</v>
      </c>
      <c r="B10" s="161">
        <f>VLOOKUP('пр.хода'!A10,'пр.взв.'!B9:C24,2,FALSE)</f>
        <v>0</v>
      </c>
      <c r="C10" s="158">
        <f>VLOOKUP(A10,'пр.взв.'!B7:H22,3,FALSE)</f>
        <v>0</v>
      </c>
      <c r="D10" s="158">
        <f>VLOOKUP(A10,'пр.взв.'!B7:H22,4,FALSE)</f>
        <v>0</v>
      </c>
      <c r="E10" s="18"/>
      <c r="F10" s="39"/>
      <c r="G10" s="40"/>
      <c r="H10" s="46"/>
      <c r="I10" s="168"/>
      <c r="J10" s="169"/>
      <c r="K10" s="169"/>
      <c r="L10" s="169"/>
      <c r="M10" s="170"/>
      <c r="N10" s="34"/>
      <c r="O10" s="41"/>
      <c r="P10" s="39"/>
      <c r="Q10" s="18"/>
      <c r="R10" s="161">
        <f>VLOOKUP(U10,'пр.взв.'!B9:F24,2,FALSE)</f>
        <v>0</v>
      </c>
      <c r="S10" s="158">
        <f>VLOOKUP(U10,'пр.взв.'!B9:F24,3,FALSE)</f>
        <v>0</v>
      </c>
      <c r="T10" s="158">
        <f>VLOOKUP(U10,'пр.взв.'!B9:F24,4,FALSE)</f>
        <v>0</v>
      </c>
      <c r="U10" s="163">
        <v>6</v>
      </c>
    </row>
    <row r="11" spans="1:21" ht="12.75" customHeight="1" thickBot="1">
      <c r="A11" s="133"/>
      <c r="B11" s="171"/>
      <c r="C11" s="175"/>
      <c r="D11" s="175"/>
      <c r="E11" s="34"/>
      <c r="F11" s="35"/>
      <c r="G11" s="37">
        <v>1</v>
      </c>
      <c r="H11" s="42"/>
      <c r="I11" s="34"/>
      <c r="J11" s="34"/>
      <c r="K11" s="34"/>
      <c r="L11" s="34"/>
      <c r="M11" s="34"/>
      <c r="N11" s="35"/>
      <c r="O11" s="37">
        <v>2</v>
      </c>
      <c r="P11" s="35"/>
      <c r="Q11" s="34"/>
      <c r="R11" s="171"/>
      <c r="S11" s="175"/>
      <c r="T11" s="175"/>
      <c r="U11" s="164"/>
    </row>
    <row r="12" spans="1:21" ht="12.75" customHeight="1" thickBot="1">
      <c r="A12" s="132">
        <v>3</v>
      </c>
      <c r="B12" s="134" t="str">
        <f>VLOOKUP('пр.хода'!A12,'пр.взв.'!B11:C26,2,FALSE)</f>
        <v>ЯСТРЕБОВ Владимир Александрович</v>
      </c>
      <c r="C12" s="136" t="str">
        <f>VLOOKUP(A12,'пр.взв.'!B7:H22,3,FALSE)</f>
        <v>21.10.1957 мс</v>
      </c>
      <c r="D12" s="136" t="str">
        <f>VLOOKUP(A12,'пр.взв.'!B7:H22,4,FALSE)</f>
        <v>Ярославская</v>
      </c>
      <c r="E12" s="34"/>
      <c r="F12" s="35"/>
      <c r="G12" s="18"/>
      <c r="H12" s="42"/>
      <c r="I12" s="34"/>
      <c r="J12" s="34"/>
      <c r="K12" s="34"/>
      <c r="L12" s="34"/>
      <c r="M12" s="34"/>
      <c r="N12" s="35"/>
      <c r="O12" s="18"/>
      <c r="P12" s="35"/>
      <c r="Q12" s="34"/>
      <c r="R12" s="140">
        <f>VLOOKUP(U12,'пр.взв.'!B11:F26,2,FALSE)</f>
        <v>0</v>
      </c>
      <c r="S12" s="174">
        <f>VLOOKUP(U12,'пр.взв.'!B11:F26,3,FALSE)</f>
        <v>0</v>
      </c>
      <c r="T12" s="174">
        <f>VLOOKUP(U12,'пр.взв.'!B11:F26,4,FALSE)</f>
        <v>0</v>
      </c>
      <c r="U12" s="177">
        <v>4</v>
      </c>
    </row>
    <row r="13" spans="1:21" ht="12.75" customHeight="1" thickBot="1">
      <c r="A13" s="133"/>
      <c r="B13" s="135"/>
      <c r="C13" s="137"/>
      <c r="D13" s="137"/>
      <c r="E13" s="37">
        <v>3</v>
      </c>
      <c r="F13" s="43"/>
      <c r="G13" s="40"/>
      <c r="H13" s="35"/>
      <c r="I13" s="34" t="s">
        <v>19</v>
      </c>
      <c r="J13" s="34"/>
      <c r="K13" s="34"/>
      <c r="L13" s="34"/>
      <c r="M13" s="34"/>
      <c r="N13" s="35"/>
      <c r="O13" s="41"/>
      <c r="P13" s="43"/>
      <c r="Q13" s="37"/>
      <c r="R13" s="171"/>
      <c r="S13" s="175"/>
      <c r="T13" s="175"/>
      <c r="U13" s="164"/>
    </row>
    <row r="14" spans="1:21" ht="12.75" customHeight="1" thickBot="1">
      <c r="A14" s="138">
        <v>7</v>
      </c>
      <c r="B14" s="161">
        <f>VLOOKUP('пр.хода'!A14,'пр.взв.'!B13:C28,2,FALSE)</f>
        <v>0</v>
      </c>
      <c r="C14" s="158">
        <f>VLOOKUP(A14,'пр.взв.'!B7:H22,3,FALSE)</f>
        <v>0</v>
      </c>
      <c r="D14" s="158">
        <f>VLOOKUP(A14,'пр.взв.'!B7:H22,4,FALSE)</f>
        <v>0</v>
      </c>
      <c r="E14" s="18"/>
      <c r="F14" s="34"/>
      <c r="G14" s="38"/>
      <c r="H14" s="45">
        <v>2</v>
      </c>
      <c r="I14" s="181" t="str">
        <f>VLOOKUP(H14,'пр.взв.'!B5:F27,2,FALSE)</f>
        <v>ЕФРЕМОВ Владимир Иванович</v>
      </c>
      <c r="J14" s="182"/>
      <c r="K14" s="182"/>
      <c r="L14" s="182"/>
      <c r="M14" s="183"/>
      <c r="N14" s="34"/>
      <c r="O14" s="34"/>
      <c r="P14" s="34"/>
      <c r="Q14" s="18"/>
      <c r="R14" s="161">
        <f>VLOOKUP(U14,'пр.взв.'!B13:F28,2,FALSE)</f>
        <v>0</v>
      </c>
      <c r="S14" s="158">
        <f>VLOOKUP(U14,'пр.взв.'!B13:F28,3,FALSE)</f>
        <v>0</v>
      </c>
      <c r="T14" s="158">
        <f>VLOOKUP(U14,'пр.взв.'!B13:F28,4,FALSE)</f>
        <v>0</v>
      </c>
      <c r="U14" s="163">
        <v>8</v>
      </c>
    </row>
    <row r="15" spans="1:21" ht="12.75" customHeight="1" thickBot="1">
      <c r="A15" s="139"/>
      <c r="B15" s="141"/>
      <c r="C15" s="162"/>
      <c r="D15" s="162"/>
      <c r="E15" s="34"/>
      <c r="F15" s="34"/>
      <c r="G15" s="38"/>
      <c r="H15" s="46"/>
      <c r="I15" s="184"/>
      <c r="J15" s="185"/>
      <c r="K15" s="185"/>
      <c r="L15" s="185"/>
      <c r="M15" s="186"/>
      <c r="N15" s="34"/>
      <c r="O15" s="34"/>
      <c r="P15" s="34"/>
      <c r="Q15" s="34"/>
      <c r="R15" s="141"/>
      <c r="S15" s="162"/>
      <c r="T15" s="162"/>
      <c r="U15" s="176"/>
    </row>
    <row r="16" spans="1:21" ht="12.75" customHeight="1">
      <c r="A16" s="1"/>
      <c r="B16" s="1"/>
      <c r="C16" s="1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17"/>
      <c r="S16" s="17"/>
      <c r="T16" s="17"/>
      <c r="U16" s="16"/>
    </row>
    <row r="17" spans="1:21" ht="12" customHeight="1">
      <c r="A17" s="172" t="s">
        <v>2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3" t="s">
        <v>3</v>
      </c>
    </row>
    <row r="18" spans="1:21" ht="12.75" customHeight="1">
      <c r="A18" s="172"/>
      <c r="G18" s="198" t="s">
        <v>17</v>
      </c>
      <c r="H18" s="198"/>
      <c r="I18" s="198"/>
      <c r="J18" s="198"/>
      <c r="K18" s="198"/>
      <c r="L18" s="198"/>
      <c r="M18" s="198"/>
      <c r="N18" s="198"/>
      <c r="O18" s="198"/>
      <c r="R18" s="17"/>
      <c r="S18" s="17"/>
      <c r="T18" s="17"/>
      <c r="U18" s="173"/>
    </row>
    <row r="19" spans="18:20" ht="12.75" customHeight="1">
      <c r="R19" s="17"/>
      <c r="S19" s="17"/>
      <c r="T19" s="17"/>
    </row>
    <row r="20" ht="12.75" customHeight="1" thickBot="1">
      <c r="R20" s="17"/>
    </row>
    <row r="21" spans="1:21" ht="12.75" customHeight="1">
      <c r="A21" s="47">
        <v>0</v>
      </c>
      <c r="B21" s="157" t="e">
        <f>VLOOKUP(A21,'пр.взв.'!B7:F22,2,FALSE)</f>
        <v>#N/A</v>
      </c>
      <c r="C21" s="48"/>
      <c r="D21" s="48"/>
      <c r="E21" s="48"/>
      <c r="Q21" s="48"/>
      <c r="R21" s="57"/>
      <c r="S21" s="190" t="e">
        <f>VLOOKUP(U21,'пр.взв.'!B7:F22,2,FALSE)</f>
        <v>#N/A</v>
      </c>
      <c r="T21" s="191"/>
      <c r="U21" s="58">
        <v>0</v>
      </c>
    </row>
    <row r="22" spans="1:21" ht="12.75" customHeight="1">
      <c r="A22" s="47"/>
      <c r="B22" s="158"/>
      <c r="C22" s="49">
        <v>0</v>
      </c>
      <c r="D22" s="50"/>
      <c r="E22" s="48"/>
      <c r="Q22" s="48"/>
      <c r="R22" s="59">
        <v>0</v>
      </c>
      <c r="S22" s="192"/>
      <c r="T22" s="193"/>
      <c r="U22" s="58"/>
    </row>
    <row r="23" spans="1:21" ht="12.75" customHeight="1">
      <c r="A23" s="47">
        <v>0</v>
      </c>
      <c r="B23" s="159" t="e">
        <f>VLOOKUP(A23,'пр.взв.'!B7:F22,2,FALSE)</f>
        <v>#N/A</v>
      </c>
      <c r="C23" s="51"/>
      <c r="D23" s="52"/>
      <c r="E23" s="48"/>
      <c r="G23" t="s">
        <v>20</v>
      </c>
      <c r="N23" t="s">
        <v>20</v>
      </c>
      <c r="Q23" s="48"/>
      <c r="R23" s="60"/>
      <c r="S23" s="194" t="e">
        <f>VLOOKUP(U23,'пр.взв.'!B7:F22,2,FALSE)</f>
        <v>#N/A</v>
      </c>
      <c r="T23" s="195"/>
      <c r="U23" s="58">
        <v>0</v>
      </c>
    </row>
    <row r="24" spans="1:21" ht="13.5" thickBot="1">
      <c r="A24" s="47"/>
      <c r="B24" s="160"/>
      <c r="C24" s="53"/>
      <c r="D24" s="52"/>
      <c r="E24" s="48"/>
      <c r="Q24" s="48"/>
      <c r="R24" s="51"/>
      <c r="S24" s="196"/>
      <c r="T24" s="197"/>
      <c r="U24" s="58"/>
    </row>
    <row r="25" spans="1:21" ht="12.75">
      <c r="A25" s="48"/>
      <c r="B25" s="48"/>
      <c r="C25" s="53"/>
      <c r="D25" s="52"/>
      <c r="E25" s="54">
        <v>3</v>
      </c>
      <c r="F25" s="152" t="str">
        <f>VLOOKUP(E25,'пр.взв.'!B7:D22,2,FALSE)</f>
        <v>ЯСТРЕБОВ Владимир Александрович</v>
      </c>
      <c r="G25" s="152"/>
      <c r="H25" s="152"/>
      <c r="I25" s="153"/>
      <c r="M25" s="142" t="e">
        <f>VLOOKUP(Q25,'пр.взв.'!B7:C22,2,FALSE)</f>
        <v>#N/A</v>
      </c>
      <c r="N25" s="143"/>
      <c r="O25" s="143"/>
      <c r="P25" s="144"/>
      <c r="Q25" s="61">
        <v>0</v>
      </c>
      <c r="R25" s="51"/>
      <c r="S25" s="48"/>
      <c r="T25" s="48"/>
      <c r="U25" s="48"/>
    </row>
    <row r="26" spans="1:21" ht="13.5" thickBot="1">
      <c r="A26" s="55"/>
      <c r="B26" s="48"/>
      <c r="C26" s="53"/>
      <c r="D26" s="52"/>
      <c r="E26" s="48"/>
      <c r="F26" s="154"/>
      <c r="G26" s="155"/>
      <c r="H26" s="155"/>
      <c r="I26" s="156"/>
      <c r="J26" s="22"/>
      <c r="K26" s="22"/>
      <c r="L26" s="22"/>
      <c r="M26" s="145"/>
      <c r="N26" s="146"/>
      <c r="O26" s="146"/>
      <c r="P26" s="147"/>
      <c r="Q26" s="62"/>
      <c r="R26" s="53"/>
      <c r="S26" s="48"/>
      <c r="T26" s="48"/>
      <c r="U26" s="48"/>
    </row>
    <row r="27" spans="1:21" ht="12.75">
      <c r="A27" s="56"/>
      <c r="B27" s="48">
        <v>0</v>
      </c>
      <c r="C27" s="148" t="e">
        <f>VLOOKUP(B27,'пр.взв.'!B7:F22,2,FALSE)</f>
        <v>#N/A</v>
      </c>
      <c r="D27" s="149"/>
      <c r="E27" s="48"/>
      <c r="F27" s="29"/>
      <c r="G27" s="29"/>
      <c r="H27" s="29"/>
      <c r="I27" s="29"/>
      <c r="J27" s="22"/>
      <c r="K27" s="22"/>
      <c r="L27" s="22"/>
      <c r="M27" s="29"/>
      <c r="N27" s="29"/>
      <c r="O27" s="29"/>
      <c r="P27" s="29"/>
      <c r="Q27" s="48"/>
      <c r="R27" s="140" t="e">
        <f>VLOOKUP(S27,'пр.взв.'!B7:F22,2,FALSE)</f>
        <v>#N/A</v>
      </c>
      <c r="S27" s="63">
        <v>0</v>
      </c>
      <c r="T27" s="48"/>
      <c r="U27" s="48"/>
    </row>
    <row r="28" spans="1:21" ht="13.5" thickBot="1">
      <c r="A28" s="53"/>
      <c r="B28" s="48"/>
      <c r="C28" s="150"/>
      <c r="D28" s="151"/>
      <c r="E28" s="48"/>
      <c r="F28" s="2"/>
      <c r="G28" s="2"/>
      <c r="H28" s="2"/>
      <c r="I28" s="2"/>
      <c r="Q28" s="48"/>
      <c r="R28" s="141"/>
      <c r="S28" s="48"/>
      <c r="T28" s="48"/>
      <c r="U28" s="48"/>
    </row>
    <row r="29" spans="6:21" ht="12.75">
      <c r="F29" s="2"/>
      <c r="G29" s="2"/>
      <c r="H29" s="2"/>
      <c r="I29" s="2"/>
      <c r="Q29" s="48"/>
      <c r="R29" s="48"/>
      <c r="S29" s="48"/>
      <c r="T29" s="48"/>
      <c r="U29" s="48"/>
    </row>
    <row r="31" spans="2:18" ht="15">
      <c r="B31" s="24" t="str">
        <f>'И.ПР'!A21</f>
        <v>Гл. судья, судья МК</v>
      </c>
      <c r="C31" s="26"/>
      <c r="D31" s="27"/>
      <c r="E31" s="23"/>
      <c r="F31" s="23"/>
      <c r="L31" s="13"/>
      <c r="N31" s="25" t="str">
        <f>'[2]реквизиты'!$G$7</f>
        <v>Е.А. Борков</v>
      </c>
      <c r="O31" s="4"/>
      <c r="P31" s="2"/>
      <c r="Q31" s="2"/>
      <c r="R31" s="3" t="str">
        <f>'[2]реквизиты'!$G$8</f>
        <v>/г. Москва/</v>
      </c>
    </row>
    <row r="32" spans="2:18" ht="15">
      <c r="B32" s="26"/>
      <c r="C32" s="26"/>
      <c r="D32" s="27"/>
      <c r="E32" s="23"/>
      <c r="F32" s="23"/>
      <c r="G32" s="2"/>
      <c r="H32" s="2"/>
      <c r="I32" s="2"/>
      <c r="J32" s="2"/>
      <c r="K32" s="2"/>
      <c r="L32" s="14"/>
      <c r="M32" s="2"/>
      <c r="O32" s="4"/>
      <c r="P32" s="2"/>
      <c r="Q32" s="2"/>
      <c r="R32" s="2"/>
    </row>
    <row r="33" spans="2:18" ht="7.5" customHeight="1">
      <c r="B33" s="26"/>
      <c r="C33" s="26"/>
      <c r="D33" s="27"/>
      <c r="E33" s="23"/>
      <c r="F33" s="23"/>
      <c r="G33" s="2"/>
      <c r="H33" s="2"/>
      <c r="I33" s="2"/>
      <c r="J33" s="2"/>
      <c r="K33" s="2"/>
      <c r="L33" s="2"/>
      <c r="M33" s="2"/>
      <c r="N33" s="4"/>
      <c r="O33" s="4"/>
      <c r="P33" s="2"/>
      <c r="Q33" s="2"/>
      <c r="R33" s="2"/>
    </row>
    <row r="34" spans="2:18" ht="15">
      <c r="B34" s="24" t="str">
        <f>'И.ПР'!A24</f>
        <v>Гл. секретарь, судья РК</v>
      </c>
      <c r="C34" s="26"/>
      <c r="D34" s="27"/>
      <c r="E34" s="23"/>
      <c r="F34" s="23"/>
      <c r="G34" s="2"/>
      <c r="H34" s="2"/>
      <c r="I34" s="2"/>
      <c r="J34" s="2"/>
      <c r="K34" s="2"/>
      <c r="L34" s="20"/>
      <c r="M34" s="20"/>
      <c r="N34" s="25" t="str">
        <f>'[2]реквизиты'!$G$9</f>
        <v>А.А. Зарипов</v>
      </c>
      <c r="O34" s="4"/>
      <c r="P34" s="10"/>
      <c r="Q34" s="10"/>
      <c r="R34" s="3" t="str">
        <f>'[2]реквизиты'!$G$10</f>
        <v>/г. Казань/</v>
      </c>
    </row>
    <row r="35" spans="2:18" ht="15">
      <c r="B35" s="26"/>
      <c r="C35" s="26"/>
      <c r="D35" s="26"/>
      <c r="E35" s="4"/>
      <c r="F35" s="4"/>
      <c r="L35" s="13"/>
      <c r="M35" s="20"/>
      <c r="O35" s="4"/>
      <c r="P35" s="10"/>
      <c r="Q35" s="10"/>
      <c r="R35" s="10"/>
    </row>
    <row r="36" spans="2:18" ht="12.75">
      <c r="B36" s="13"/>
      <c r="E36" s="2"/>
      <c r="F36" s="2"/>
      <c r="G36" s="10"/>
      <c r="H36" s="10"/>
      <c r="I36" s="10"/>
      <c r="J36" s="10"/>
      <c r="K36" s="10"/>
      <c r="L36" s="15"/>
      <c r="M36" s="20"/>
      <c r="R36" s="30"/>
    </row>
    <row r="37" spans="5:13" ht="12.75">
      <c r="E37" s="2"/>
      <c r="F37" s="2"/>
      <c r="G37" s="10"/>
      <c r="H37" s="10"/>
      <c r="I37" s="10"/>
      <c r="J37" s="10"/>
      <c r="K37" s="10"/>
      <c r="L37" s="20"/>
      <c r="M37" s="20"/>
    </row>
    <row r="38" spans="12:13" ht="12.75">
      <c r="L38" s="6"/>
      <c r="M38" s="6"/>
    </row>
  </sheetData>
  <sheetProtection/>
  <mergeCells count="54">
    <mergeCell ref="S21:T22"/>
    <mergeCell ref="S23:T24"/>
    <mergeCell ref="G18:O18"/>
    <mergeCell ref="H5:N5"/>
    <mergeCell ref="I7:M7"/>
    <mergeCell ref="S10:S11"/>
    <mergeCell ref="T10:T11"/>
    <mergeCell ref="C3:R3"/>
    <mergeCell ref="C4:R4"/>
    <mergeCell ref="R12:R13"/>
    <mergeCell ref="R14:R15"/>
    <mergeCell ref="C10:C11"/>
    <mergeCell ref="I14:M15"/>
    <mergeCell ref="R10:R11"/>
    <mergeCell ref="C12:C13"/>
    <mergeCell ref="O5:Q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U8:U9"/>
    <mergeCell ref="A7:B7"/>
    <mergeCell ref="B8:B9"/>
    <mergeCell ref="C8:C9"/>
    <mergeCell ref="A8:A9"/>
    <mergeCell ref="I9:M10"/>
    <mergeCell ref="A10:A11"/>
    <mergeCell ref="B10:B11"/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lt-2</cp:lastModifiedBy>
  <cp:lastPrinted>2015-05-15T09:51:38Z</cp:lastPrinted>
  <dcterms:created xsi:type="dcterms:W3CDTF">1996-10-08T23:32:33Z</dcterms:created>
  <dcterms:modified xsi:type="dcterms:W3CDTF">2015-05-17T18:43:08Z</dcterms:modified>
  <cp:category/>
  <cp:version/>
  <cp:contentType/>
  <cp:contentStatus/>
</cp:coreProperties>
</file>