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2">'пр.хода'!$A$1:$AB$44</definedName>
  </definedNames>
  <calcPr fullCalcOnLoad="1"/>
</workbook>
</file>

<file path=xl/sharedStrings.xml><?xml version="1.0" encoding="utf-8"?>
<sst xmlns="http://schemas.openxmlformats.org/spreadsheetml/2006/main" count="342" uniqueCount="171">
  <si>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</si>
  <si>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</si>
  <si>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</si>
  <si>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</si>
  <si>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</si>
  <si>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</si>
  <si>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</si>
  <si>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</si>
  <si>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</si>
  <si>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</si>
  <si>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</si>
  <si>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</si>
  <si>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</si>
  <si>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</si>
  <si>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</si>
  <si>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</si>
  <si>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</si>
  <si>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</si>
  <si>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</si>
  <si>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</si>
  <si>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</si>
  <si>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</si>
  <si>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</si>
  <si>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</si>
  <si>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</si>
  <si>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</si>
  <si>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</si>
  <si>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</si>
  <si>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</si>
  <si>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</si>
  <si>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</si>
  <si>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</si>
  <si>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</si>
  <si>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</si>
  <si>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</si>
  <si>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</si>
  <si>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</si>
  <si>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</si>
  <si>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</si>
  <si>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</si>
  <si>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</si>
  <si>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</si>
  <si>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</si>
  <si>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</si>
  <si>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</si>
  <si>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</si>
  <si>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</si>
  <si>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</si>
  <si>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</si>
  <si>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</si>
  <si>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</si>
  <si>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</si>
  <si>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</si>
  <si>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</si>
  <si>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</si>
  <si>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</si>
  <si>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</si>
  <si>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</si>
  <si>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</si>
  <si>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</si>
  <si>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</si>
  <si>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</si>
  <si>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</si>
  <si>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</si>
  <si>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</si>
  <si>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</si>
  <si>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</si>
  <si>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</si>
  <si>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</si>
  <si>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</si>
  <si>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</si>
  <si>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</si>
  <si>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</si>
  <si>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</si>
  <si>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</si>
  <si>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</si>
  <si>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</si>
  <si>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</si>
  <si>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</si>
  <si>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</si>
  <si>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Чувашская, Чебоксары</t>
  </si>
  <si>
    <t>св</t>
  </si>
  <si>
    <t>свободен</t>
  </si>
  <si>
    <t>Никитин АП</t>
  </si>
  <si>
    <t>Казахстан, Актобэ</t>
  </si>
  <si>
    <t>Нургалиев С</t>
  </si>
  <si>
    <t>Казахстан, Атырауской обл.</t>
  </si>
  <si>
    <t>Казахстан, Западно-Казахстанская обл.</t>
  </si>
  <si>
    <t>Есенгалиев БИ</t>
  </si>
  <si>
    <t>Нижегородская, Нижний Новгород</t>
  </si>
  <si>
    <t>Самарская, Тольятти</t>
  </si>
  <si>
    <t>Белоусов ИИ</t>
  </si>
  <si>
    <t>Саратовская, Балашов</t>
  </si>
  <si>
    <t>Саратовская, Саратов</t>
  </si>
  <si>
    <t>Саратовская, Турки</t>
  </si>
  <si>
    <t>Торосян СР</t>
  </si>
  <si>
    <t>Саратовская, Энгельс МО</t>
  </si>
  <si>
    <t>Гусев МС</t>
  </si>
  <si>
    <t>Виноградов АВ, Чечуевский ВН</t>
  </si>
  <si>
    <t>подгруппа А</t>
  </si>
  <si>
    <t xml:space="preserve"> КРУГА</t>
  </si>
  <si>
    <t xml:space="preserve"> КРУГ В</t>
  </si>
  <si>
    <t>Симанов МВ, Симанов ДВ</t>
  </si>
  <si>
    <t>Свердловская, Екатеринбург</t>
  </si>
  <si>
    <t>Макуха АН</t>
  </si>
  <si>
    <t>Ильин ГА</t>
  </si>
  <si>
    <t>подгруппа В</t>
  </si>
  <si>
    <t>Марий Эл</t>
  </si>
  <si>
    <t>Богатырев ВГ</t>
  </si>
  <si>
    <t>ЗАЙЦЕВ Андрей Алексеевич</t>
  </si>
  <si>
    <t>04.10.2001 2</t>
  </si>
  <si>
    <t>СЕРИКБАЕВ Азамат</t>
  </si>
  <si>
    <t>08.04.2000 1</t>
  </si>
  <si>
    <t>ТУРМАГАМБЕТ Максат</t>
  </si>
  <si>
    <t>01.02.1999 1</t>
  </si>
  <si>
    <t xml:space="preserve">ЕСПУСИНОВ Аскар </t>
  </si>
  <si>
    <t>07.07.1999 кмс</t>
  </si>
  <si>
    <t>Доскалиев К</t>
  </si>
  <si>
    <t>КУЛМАН Абылай</t>
  </si>
  <si>
    <t>18.08.1999 1</t>
  </si>
  <si>
    <t>Жумабаев Б</t>
  </si>
  <si>
    <t>БАКЫТ Ерасыл</t>
  </si>
  <si>
    <t>13.01.1999 1</t>
  </si>
  <si>
    <t>ХАСАНОВ Руслан Эдуардович</t>
  </si>
  <si>
    <t>13.02.1999 1</t>
  </si>
  <si>
    <t>ДОНЦОВ Максим Андреевич</t>
  </si>
  <si>
    <t>24.04.2000 1</t>
  </si>
  <si>
    <t>КУДРЯШОВ Никита Романович</t>
  </si>
  <si>
    <t>08.07.2000 1 юн.</t>
  </si>
  <si>
    <t>ШАБАЛКИН Александр Владимирович</t>
  </si>
  <si>
    <t>06.08.2000 1</t>
  </si>
  <si>
    <t>НЕВЕРОВ Кирилл Витальевич</t>
  </si>
  <si>
    <t>28.08.2000 1</t>
  </si>
  <si>
    <t>Демин АА</t>
  </si>
  <si>
    <t>МАШКОВ Денис Сергеевич</t>
  </si>
  <si>
    <t>25.08.2000 2</t>
  </si>
  <si>
    <t>ТОВМАСЯН Арман Андроникович</t>
  </si>
  <si>
    <t>28.07.2000 кмс</t>
  </si>
  <si>
    <t>КИМЯЕВ Матвей Николаевич</t>
  </si>
  <si>
    <t>15.01.2001 1 юн.</t>
  </si>
  <si>
    <t>ШКОДА Игорь Олегович</t>
  </si>
  <si>
    <t>20.05.2000 1</t>
  </si>
  <si>
    <t>АЛЕКСЕЕВ Максим Юрьевич</t>
  </si>
  <si>
    <t>10.04.2000 3</t>
  </si>
  <si>
    <t>МАЛЕНЬКИЙ Даниил Геннадьевич</t>
  </si>
  <si>
    <t>09.01.2001 1</t>
  </si>
  <si>
    <t>В.к.  46  кг.</t>
  </si>
  <si>
    <t>2,5</t>
  </si>
  <si>
    <t>2,45</t>
  </si>
  <si>
    <t>2,19</t>
  </si>
  <si>
    <t>0,37</t>
  </si>
  <si>
    <t>0,46</t>
  </si>
  <si>
    <t>1,08</t>
  </si>
  <si>
    <t>0,33</t>
  </si>
  <si>
    <t>х</t>
  </si>
  <si>
    <t>0,44</t>
  </si>
  <si>
    <t>3,59</t>
  </si>
  <si>
    <t>3,40</t>
  </si>
  <si>
    <t>0,49</t>
  </si>
  <si>
    <t>0,48</t>
  </si>
  <si>
    <t>1,20</t>
  </si>
  <si>
    <t>1,04</t>
  </si>
  <si>
    <t>3,58</t>
  </si>
  <si>
    <t>3,51</t>
  </si>
  <si>
    <t>Б2</t>
  </si>
  <si>
    <t>0,32</t>
  </si>
  <si>
    <t>2.31</t>
  </si>
  <si>
    <t>Б1</t>
  </si>
  <si>
    <t>А1</t>
  </si>
  <si>
    <t>А2</t>
  </si>
  <si>
    <t>3,02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</si>
</sst>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4" fillId="33" borderId="18" xfId="42" applyFont="1" applyFill="1" applyBorder="1" applyAlignment="1" applyProtection="1">
      <alignment horizontal="center" vertical="center" wrapText="1"/>
      <protection/>
    </xf>
    <xf numFmtId="0" fontId="34" fillId="33" borderId="19" xfId="42" applyFont="1" applyFill="1" applyBorder="1" applyAlignment="1" applyProtection="1">
      <alignment horizontal="center" vertical="center" wrapText="1"/>
      <protection/>
    </xf>
    <xf numFmtId="0" fontId="34" fillId="33" borderId="20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18" xfId="42" applyFont="1" applyFill="1" applyBorder="1" applyAlignment="1" applyProtection="1">
      <alignment horizontal="center" vertical="center"/>
      <protection/>
    </xf>
    <xf numFmtId="0" fontId="27" fillId="34" borderId="19" xfId="42" applyFont="1" applyFill="1" applyBorder="1" applyAlignment="1" applyProtection="1">
      <alignment horizontal="center" vertical="center"/>
      <protection/>
    </xf>
    <xf numFmtId="0" fontId="27" fillId="34" borderId="20" xfId="42" applyFont="1" applyFill="1" applyBorder="1" applyAlignment="1" applyProtection="1">
      <alignment horizontal="center" vertical="center"/>
      <protection/>
    </xf>
    <xf numFmtId="0" fontId="28" fillId="35" borderId="22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0" fontId="28" fillId="36" borderId="22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3" fillId="35" borderId="52" xfId="0" applyFont="1" applyFill="1" applyBorder="1" applyAlignment="1">
      <alignment horizontal="center" vertical="center" textRotation="90" wrapText="1"/>
    </xf>
    <xf numFmtId="0" fontId="23" fillId="35" borderId="71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13" fillId="37" borderId="76" xfId="0" applyFont="1" applyFill="1" applyBorder="1" applyAlignment="1">
      <alignment horizontal="center" vertical="center" wrapText="1"/>
    </xf>
    <xf numFmtId="0" fontId="13" fillId="37" borderId="77" xfId="0" applyFont="1" applyFill="1" applyBorder="1" applyAlignment="1">
      <alignment horizontal="center" vertical="center" wrapText="1"/>
    </xf>
    <xf numFmtId="0" fontId="13" fillId="37" borderId="78" xfId="0" applyFont="1" applyFill="1" applyBorder="1" applyAlignment="1">
      <alignment horizontal="center" vertical="center" wrapText="1"/>
    </xf>
    <xf numFmtId="0" fontId="13" fillId="37" borderId="79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textRotation="90" wrapText="1"/>
    </xf>
    <xf numFmtId="0" fontId="22" fillId="0" borderId="71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71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 wrapText="1"/>
      <protection/>
    </xf>
    <xf numFmtId="0" fontId="2" fillId="0" borderId="81" xfId="0" applyFont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1" fontId="2" fillId="0" borderId="82" xfId="0" applyNumberFormat="1" applyFont="1" applyBorder="1" applyAlignment="1">
      <alignment horizontal="left" vertical="center" wrapText="1"/>
    </xf>
    <xf numFmtId="1" fontId="2" fillId="0" borderId="34" xfId="0" applyNumberFormat="1" applyFont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0" fontId="0" fillId="38" borderId="28" xfId="0" applyFont="1" applyFill="1" applyBorder="1" applyAlignment="1">
      <alignment horizontal="center" vertical="center" wrapText="1"/>
    </xf>
    <xf numFmtId="0" fontId="2" fillId="38" borderId="82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0" fillId="38" borderId="28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8" xfId="0" applyNumberFormat="1" applyFont="1" applyBorder="1" applyAlignment="1">
      <alignment horizontal="left" vertical="center" wrapText="1"/>
    </xf>
    <xf numFmtId="49" fontId="2" fillId="0" borderId="83" xfId="0" applyNumberFormat="1" applyFont="1" applyBorder="1" applyAlignment="1">
      <alignment horizontal="left" vertical="center" wrapText="1"/>
    </xf>
    <xf numFmtId="1" fontId="2" fillId="0" borderId="83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0" fillId="0" borderId="28" xfId="42" applyFont="1" applyFill="1" applyBorder="1" applyAlignment="1" applyProtection="1">
      <alignment horizontal="left" vertical="center" wrapText="1"/>
      <protection/>
    </xf>
    <xf numFmtId="0" fontId="5" fillId="0" borderId="28" xfId="0" applyFont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49" fontId="6" fillId="39" borderId="37" xfId="0" applyNumberFormat="1" applyFont="1" applyFill="1" applyBorder="1" applyAlignment="1">
      <alignment horizontal="center" vertical="center" wrapText="1"/>
    </xf>
    <xf numFmtId="0" fontId="3" fillId="39" borderId="90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left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1" xfId="0" applyFont="1" applyFill="1" applyBorder="1" applyAlignment="1">
      <alignment horizontal="left" vertical="center" wrapText="1"/>
    </xf>
    <xf numFmtId="49" fontId="6" fillId="39" borderId="32" xfId="0" applyNumberFormat="1" applyFont="1" applyFill="1" applyBorder="1" applyAlignment="1">
      <alignment horizontal="center" vertical="center" wrapText="1"/>
    </xf>
    <xf numFmtId="0" fontId="0" fillId="39" borderId="86" xfId="0" applyFill="1" applyBorder="1" applyAlignment="1">
      <alignment horizontal="center" vertical="center" wrapText="1"/>
    </xf>
    <xf numFmtId="0" fontId="2" fillId="39" borderId="85" xfId="0" applyFont="1" applyFill="1" applyBorder="1" applyAlignment="1">
      <alignment horizontal="left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84" xfId="0" applyFont="1" applyFill="1" applyBorder="1" applyAlignment="1">
      <alignment horizontal="center" vertical="center" wrapText="1"/>
    </xf>
    <xf numFmtId="0" fontId="2" fillId="39" borderId="85" xfId="0" applyFont="1" applyFill="1" applyBorder="1" applyAlignment="1">
      <alignment horizontal="center" vertical="center" wrapText="1"/>
    </xf>
    <xf numFmtId="0" fontId="2" fillId="39" borderId="87" xfId="0" applyFont="1" applyFill="1" applyBorder="1" applyAlignment="1">
      <alignment horizontal="left" vertical="center" wrapText="1"/>
    </xf>
    <xf numFmtId="0" fontId="3" fillId="39" borderId="86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5" fillId="39" borderId="18" xfId="42" applyNumberFormat="1" applyFont="1" applyFill="1" applyBorder="1" applyAlignment="1" applyProtection="1">
      <alignment horizontal="center" vertical="center" wrapText="1"/>
      <protection/>
    </xf>
    <xf numFmtId="0" fontId="5" fillId="39" borderId="19" xfId="42" applyNumberFormat="1" applyFont="1" applyFill="1" applyBorder="1" applyAlignment="1" applyProtection="1">
      <alignment horizontal="center" vertical="center" wrapText="1"/>
      <protection/>
    </xf>
    <xf numFmtId="0" fontId="5" fillId="39" borderId="20" xfId="42" applyNumberFormat="1" applyFont="1" applyFill="1" applyBorder="1" applyAlignment="1" applyProtection="1">
      <alignment horizontal="center" vertical="center" wrapText="1"/>
      <protection/>
    </xf>
    <xf numFmtId="0" fontId="7" fillId="39" borderId="91" xfId="42" applyFont="1" applyFill="1" applyBorder="1" applyAlignment="1" applyProtection="1">
      <alignment horizontal="center" vertical="center" wrapText="1"/>
      <protection/>
    </xf>
    <xf numFmtId="0" fontId="20" fillId="39" borderId="19" xfId="42" applyNumberFormat="1" applyFont="1" applyFill="1" applyBorder="1" applyAlignment="1" applyProtection="1">
      <alignment horizontal="center" vertical="center" wrapText="1"/>
      <protection/>
    </xf>
    <xf numFmtId="0" fontId="20" fillId="39" borderId="20" xfId="42" applyNumberFormat="1" applyFont="1" applyFill="1" applyBorder="1" applyAlignment="1" applyProtection="1">
      <alignment horizontal="center" vertical="center" wrapText="1"/>
      <protection/>
    </xf>
    <xf numFmtId="0" fontId="7" fillId="39" borderId="18" xfId="42" applyFont="1" applyFill="1" applyBorder="1" applyAlignment="1" applyProtection="1">
      <alignment horizontal="center" vertical="center"/>
      <protection/>
    </xf>
    <xf numFmtId="0" fontId="7" fillId="39" borderId="19" xfId="0" applyFont="1" applyFill="1" applyBorder="1" applyAlignment="1">
      <alignment horizontal="center" vertical="center"/>
    </xf>
    <xf numFmtId="0" fontId="7" fillId="39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90;&#1091;&#1088;&#1085;&#1080;&#1088;%20&#1040;&#1093;&#1084;&#1077;&#1088;&#1086;&#1074;&#1072;%202015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    </cell>
        </row>
        <row r="3">
          <cell r="A3" t="str">
            <v>22-24 мая 2015 г., г.Саратов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6" sqref="A1:H36"/>
    </sheetView>
  </sheetViews>
  <sheetFormatPr defaultColWidth="9.140625" defaultRowHeight="12.75"/>
  <cols>
    <col min="8" max="8" width="15.7109375" style="0" customWidth="1"/>
  </cols>
  <sheetData>
    <row r="1" spans="1:8" ht="42" customHeight="1" thickBot="1">
      <c r="A1" s="72" t="str">
        <f>'[1]реквизиты'!$A$2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1" s="73"/>
      <c r="C1" s="73"/>
      <c r="D1" s="73"/>
      <c r="E1" s="73"/>
      <c r="F1" s="73"/>
      <c r="G1" s="73"/>
      <c r="H1" s="74"/>
    </row>
    <row r="2" spans="1:8" ht="17.25" customHeight="1">
      <c r="A2" s="75" t="str">
        <f>'[1]реквизиты'!$A$3</f>
        <v>22-24 мая 2015 г., г.Саратов</v>
      </c>
      <c r="B2" s="75"/>
      <c r="C2" s="75"/>
      <c r="D2" s="75"/>
      <c r="E2" s="75"/>
      <c r="F2" s="75"/>
      <c r="G2" s="75"/>
      <c r="H2" s="75"/>
    </row>
    <row r="3" spans="1:8" ht="18.75" thickBot="1">
      <c r="A3" s="76" t="s">
        <v>72</v>
      </c>
      <c r="B3" s="76"/>
      <c r="C3" s="76"/>
      <c r="D3" s="76"/>
      <c r="E3" s="76"/>
      <c r="F3" s="76"/>
      <c r="G3" s="76"/>
      <c r="H3" s="76"/>
    </row>
    <row r="4" spans="2:8" ht="18.75" thickBot="1">
      <c r="B4" s="56"/>
      <c r="C4" s="57"/>
      <c r="D4" s="77" t="str">
        <f>'пр.взв'!D4</f>
        <v>В.к.  46  кг.</v>
      </c>
      <c r="E4" s="78"/>
      <c r="F4" s="79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80" t="s">
        <v>73</v>
      </c>
      <c r="B6" s="91" t="str">
        <f>VLOOKUP(J6,'пр.взв'!B7:G86,2,FALSE)</f>
        <v>ТОВМАСЯН Арман Андроникович</v>
      </c>
      <c r="C6" s="91"/>
      <c r="D6" s="91"/>
      <c r="E6" s="91"/>
      <c r="F6" s="91"/>
      <c r="G6" s="91"/>
      <c r="H6" s="86" t="str">
        <f>'ит.пр'!D6</f>
        <v>28.07.2000 кмс</v>
      </c>
      <c r="I6" s="57"/>
      <c r="J6" s="58">
        <f>'ит.пр'!B6</f>
        <v>16</v>
      </c>
    </row>
    <row r="7" spans="1:10" ht="18">
      <c r="A7" s="81"/>
      <c r="B7" s="92"/>
      <c r="C7" s="92"/>
      <c r="D7" s="92"/>
      <c r="E7" s="92"/>
      <c r="F7" s="92"/>
      <c r="G7" s="92"/>
      <c r="H7" s="87"/>
      <c r="I7" s="57"/>
      <c r="J7" s="58"/>
    </row>
    <row r="8" spans="1:10" ht="18">
      <c r="A8" s="81"/>
      <c r="B8" s="98" t="str">
        <f>'ит.пр'!E6</f>
        <v>Саратовская, Турки</v>
      </c>
      <c r="C8" s="98"/>
      <c r="D8" s="98"/>
      <c r="E8" s="98"/>
      <c r="F8" s="98"/>
      <c r="G8" s="98"/>
      <c r="H8" s="87"/>
      <c r="I8" s="57"/>
      <c r="J8" s="58"/>
    </row>
    <row r="9" spans="1:10" ht="18.75" thickBot="1">
      <c r="A9" s="82"/>
      <c r="B9" s="96"/>
      <c r="C9" s="96"/>
      <c r="D9" s="96"/>
      <c r="E9" s="96"/>
      <c r="F9" s="96"/>
      <c r="G9" s="96"/>
      <c r="H9" s="97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88" t="s">
        <v>74</v>
      </c>
      <c r="B11" s="91" t="str">
        <f>VLOOKUP(J11,'пр.взв'!B2:G91,2,FALSE)</f>
        <v>ЕСПУСИНОВ Аскар </v>
      </c>
      <c r="C11" s="91"/>
      <c r="D11" s="91"/>
      <c r="E11" s="91"/>
      <c r="F11" s="91"/>
      <c r="G11" s="91"/>
      <c r="H11" s="86" t="str">
        <f>'ит.пр'!D8</f>
        <v>07.07.1999 кмс</v>
      </c>
      <c r="I11" s="57"/>
      <c r="J11" s="58">
        <f>'ит.пр'!B8</f>
        <v>8</v>
      </c>
    </row>
    <row r="12" spans="1:10" ht="18" customHeight="1">
      <c r="A12" s="89"/>
      <c r="B12" s="92"/>
      <c r="C12" s="92"/>
      <c r="D12" s="92"/>
      <c r="E12" s="92"/>
      <c r="F12" s="92"/>
      <c r="G12" s="92"/>
      <c r="H12" s="87"/>
      <c r="I12" s="57"/>
      <c r="J12" s="58"/>
    </row>
    <row r="13" spans="1:10" ht="18">
      <c r="A13" s="89"/>
      <c r="B13" s="98" t="str">
        <f>'ит.пр'!E8</f>
        <v>Казахстан, Атырауской обл.</v>
      </c>
      <c r="C13" s="98"/>
      <c r="D13" s="98"/>
      <c r="E13" s="98"/>
      <c r="F13" s="98"/>
      <c r="G13" s="98"/>
      <c r="H13" s="87"/>
      <c r="I13" s="57"/>
      <c r="J13" s="58"/>
    </row>
    <row r="14" spans="1:10" ht="18.75" thickBot="1">
      <c r="A14" s="90"/>
      <c r="B14" s="96"/>
      <c r="C14" s="96"/>
      <c r="D14" s="96"/>
      <c r="E14" s="96"/>
      <c r="F14" s="96"/>
      <c r="G14" s="96"/>
      <c r="H14" s="97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3" t="s">
        <v>75</v>
      </c>
      <c r="B16" s="91" t="str">
        <f>VLOOKUP(J16,'пр.взв'!B1:G96,2,FALSE)</f>
        <v>ШКОДА Игорь Олегович</v>
      </c>
      <c r="C16" s="91"/>
      <c r="D16" s="91"/>
      <c r="E16" s="91"/>
      <c r="F16" s="91"/>
      <c r="G16" s="91"/>
      <c r="H16" s="86" t="str">
        <f>'ит.пр'!D10</f>
        <v>20.05.2000 1</v>
      </c>
      <c r="I16" s="57"/>
      <c r="J16" s="58">
        <f>'ит.пр'!B10</f>
        <v>9</v>
      </c>
    </row>
    <row r="17" spans="1:10" ht="18" customHeight="1">
      <c r="A17" s="84"/>
      <c r="B17" s="92"/>
      <c r="C17" s="92"/>
      <c r="D17" s="92"/>
      <c r="E17" s="92"/>
      <c r="F17" s="92"/>
      <c r="G17" s="92"/>
      <c r="H17" s="87"/>
      <c r="I17" s="57"/>
      <c r="J17" s="58"/>
    </row>
    <row r="18" spans="1:10" ht="18">
      <c r="A18" s="84"/>
      <c r="B18" s="98" t="str">
        <f>'ит.пр'!E10</f>
        <v>Саратовская, Энгельс МО</v>
      </c>
      <c r="C18" s="98"/>
      <c r="D18" s="98"/>
      <c r="E18" s="98"/>
      <c r="F18" s="98"/>
      <c r="G18" s="98"/>
      <c r="H18" s="87"/>
      <c r="I18" s="57"/>
      <c r="J18" s="58"/>
    </row>
    <row r="19" spans="1:10" ht="18.75" thickBot="1">
      <c r="A19" s="85"/>
      <c r="B19" s="96"/>
      <c r="C19" s="96"/>
      <c r="D19" s="96"/>
      <c r="E19" s="96"/>
      <c r="F19" s="96"/>
      <c r="G19" s="96"/>
      <c r="H19" s="97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3" t="s">
        <v>75</v>
      </c>
      <c r="B21" s="91" t="str">
        <f>VLOOKUP(J21,'пр.взв'!B2:G101,2,FALSE)</f>
        <v>КУДРЯШОВ Никита Романович</v>
      </c>
      <c r="C21" s="91"/>
      <c r="D21" s="91"/>
      <c r="E21" s="91"/>
      <c r="F21" s="91"/>
      <c r="G21" s="91"/>
      <c r="H21" s="86" t="str">
        <f>'ит.пр'!D12</f>
        <v>08.07.2000 1 юн.</v>
      </c>
      <c r="I21" s="57"/>
      <c r="J21" s="58">
        <f>'ит.пр'!B12</f>
        <v>10</v>
      </c>
    </row>
    <row r="22" spans="1:10" ht="18" customHeight="1">
      <c r="A22" s="84"/>
      <c r="B22" s="92"/>
      <c r="C22" s="92"/>
      <c r="D22" s="92"/>
      <c r="E22" s="92"/>
      <c r="F22" s="92"/>
      <c r="G22" s="92"/>
      <c r="H22" s="87"/>
      <c r="I22" s="57"/>
      <c r="J22" s="58"/>
    </row>
    <row r="23" spans="1:9" ht="18">
      <c r="A23" s="84"/>
      <c r="B23" s="98" t="str">
        <f>'ит.пр'!E12</f>
        <v>Нижегородская, Нижний Новгород</v>
      </c>
      <c r="C23" s="98"/>
      <c r="D23" s="98"/>
      <c r="E23" s="98"/>
      <c r="F23" s="98"/>
      <c r="G23" s="98"/>
      <c r="H23" s="87"/>
      <c r="I23" s="57"/>
    </row>
    <row r="24" spans="1:9" ht="18.75" thickBot="1">
      <c r="A24" s="85"/>
      <c r="B24" s="96"/>
      <c r="C24" s="96"/>
      <c r="D24" s="96"/>
      <c r="E24" s="96"/>
      <c r="F24" s="96"/>
      <c r="G24" s="96"/>
      <c r="H24" s="97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3" t="str">
        <f>'ит.пр'!G6</f>
        <v>Торосян СР</v>
      </c>
      <c r="B28" s="94"/>
      <c r="C28" s="94"/>
      <c r="D28" s="94"/>
      <c r="E28" s="94"/>
      <c r="F28" s="94"/>
      <c r="G28" s="94"/>
      <c r="H28" s="86"/>
      <c r="J28">
        <v>0</v>
      </c>
    </row>
    <row r="29" spans="1:8" ht="13.5" thickBot="1">
      <c r="A29" s="95"/>
      <c r="B29" s="96"/>
      <c r="C29" s="96"/>
      <c r="D29" s="96"/>
      <c r="E29" s="96"/>
      <c r="F29" s="96"/>
      <c r="G29" s="96"/>
      <c r="H29" s="97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6:G7"/>
    <mergeCell ref="H16:H17"/>
    <mergeCell ref="B8:H9"/>
    <mergeCell ref="B13:H14"/>
    <mergeCell ref="B16:G17"/>
    <mergeCell ref="A28:H29"/>
    <mergeCell ref="A21:A24"/>
    <mergeCell ref="B21:G22"/>
    <mergeCell ref="H21:H22"/>
    <mergeCell ref="B23:H24"/>
    <mergeCell ref="B18:H19"/>
    <mergeCell ref="A1:H1"/>
    <mergeCell ref="A2:H2"/>
    <mergeCell ref="A3:H3"/>
    <mergeCell ref="D4:F4"/>
    <mergeCell ref="A6:A9"/>
    <mergeCell ref="A16:A19"/>
    <mergeCell ref="H6:H7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E1">
      <selection activeCell="J20" sqref="J1:R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7" t="s">
        <v>23</v>
      </c>
      <c r="C1" s="137"/>
      <c r="D1" s="137"/>
      <c r="E1" s="137"/>
      <c r="F1" s="137"/>
      <c r="G1" s="137"/>
      <c r="H1" s="137"/>
      <c r="I1" s="137"/>
      <c r="K1" s="120" t="s">
        <v>23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3"/>
      <c r="B2" s="69">
        <v>2</v>
      </c>
      <c r="C2" s="66" t="s">
        <v>100</v>
      </c>
      <c r="D2" s="15"/>
      <c r="E2" s="15"/>
      <c r="F2" s="35" t="str">
        <f>HYPERLINK('пр.взв'!D4)</f>
        <v>В.к.  46  кг.</v>
      </c>
      <c r="G2" s="15"/>
      <c r="H2" s="15"/>
      <c r="I2" s="15"/>
      <c r="K2" s="70">
        <v>2</v>
      </c>
      <c r="L2" s="67" t="s">
        <v>101</v>
      </c>
      <c r="M2" s="2"/>
      <c r="N2" s="2"/>
      <c r="O2" s="35" t="str">
        <f>HYPERLINK('пр.взв'!D4)</f>
        <v>В.к.  46  кг.</v>
      </c>
      <c r="P2" s="2"/>
      <c r="Q2" s="2"/>
      <c r="R2" s="2"/>
    </row>
    <row r="3" spans="1:18" ht="12.75">
      <c r="A3" s="127"/>
      <c r="B3" s="138" t="s">
        <v>5</v>
      </c>
      <c r="C3" s="135" t="s">
        <v>2</v>
      </c>
      <c r="D3" s="140" t="s">
        <v>24</v>
      </c>
      <c r="E3" s="135" t="s">
        <v>25</v>
      </c>
      <c r="F3" s="135" t="s">
        <v>26</v>
      </c>
      <c r="G3" s="140" t="s">
        <v>27</v>
      </c>
      <c r="H3" s="135" t="s">
        <v>28</v>
      </c>
      <c r="I3" s="142" t="s">
        <v>29</v>
      </c>
      <c r="K3" s="121" t="s">
        <v>5</v>
      </c>
      <c r="L3" s="123" t="s">
        <v>2</v>
      </c>
      <c r="M3" s="125" t="s">
        <v>24</v>
      </c>
      <c r="N3" s="123" t="s">
        <v>25</v>
      </c>
      <c r="O3" s="123" t="s">
        <v>26</v>
      </c>
      <c r="P3" s="125" t="s">
        <v>27</v>
      </c>
      <c r="Q3" s="123" t="s">
        <v>28</v>
      </c>
      <c r="R3" s="118" t="s">
        <v>29</v>
      </c>
    </row>
    <row r="4" spans="1:18" ht="13.5" thickBot="1">
      <c r="A4" s="127"/>
      <c r="B4" s="139"/>
      <c r="C4" s="136"/>
      <c r="D4" s="141"/>
      <c r="E4" s="136"/>
      <c r="F4" s="136"/>
      <c r="G4" s="141"/>
      <c r="H4" s="136"/>
      <c r="I4" s="143"/>
      <c r="K4" s="122"/>
      <c r="L4" s="124"/>
      <c r="M4" s="126"/>
      <c r="N4" s="124"/>
      <c r="O4" s="124"/>
      <c r="P4" s="126"/>
      <c r="Q4" s="124"/>
      <c r="R4" s="119"/>
    </row>
    <row r="5" spans="1:18" ht="12.75">
      <c r="A5" s="127"/>
      <c r="B5" s="112">
        <v>1</v>
      </c>
      <c r="C5" s="113" t="str">
        <f>VLOOKUP(B5,'пр.взв'!B7:E85,2,FALSE)</f>
        <v>СЕРИКБАЕВ Азамат</v>
      </c>
      <c r="D5" s="130" t="str">
        <f>VLOOKUP(B5,'пр.взв'!B7:F85,3,FALSE)</f>
        <v>08.04.2000 1</v>
      </c>
      <c r="E5" s="130" t="str">
        <f>VLOOKUP(B5,'пр.взв'!B5:G85,4,FALSE)</f>
        <v>Казахстан, Актобэ</v>
      </c>
      <c r="F5" s="115"/>
      <c r="G5" s="115"/>
      <c r="H5" s="116"/>
      <c r="I5" s="117"/>
      <c r="K5" s="112">
        <v>10</v>
      </c>
      <c r="L5" s="113" t="str">
        <f>VLOOKUP(K5,'пр.взв'!B7:E86,2,FALSE)</f>
        <v>КУДРЯШОВ Никита Романович</v>
      </c>
      <c r="M5" s="113" t="str">
        <f>VLOOKUP(K5,'пр.взв'!B7:G86,3,FALSE)</f>
        <v>08.07.2000 1 юн.</v>
      </c>
      <c r="N5" s="113" t="str">
        <f>VLOOKUP(K5,'пр.взв'!B7:G86,4,FALSE)</f>
        <v>Нижегородская, Нижний Новгород</v>
      </c>
      <c r="O5" s="115"/>
      <c r="P5" s="115"/>
      <c r="Q5" s="116"/>
      <c r="R5" s="117"/>
    </row>
    <row r="6" spans="1:18" ht="13.5" thickBot="1">
      <c r="A6" s="127"/>
      <c r="B6" s="103"/>
      <c r="C6" s="107"/>
      <c r="D6" s="128"/>
      <c r="E6" s="128"/>
      <c r="F6" s="110"/>
      <c r="G6" s="110"/>
      <c r="H6" s="99"/>
      <c r="I6" s="101"/>
      <c r="K6" s="103"/>
      <c r="L6" s="107"/>
      <c r="M6" s="107"/>
      <c r="N6" s="107"/>
      <c r="O6" s="110"/>
      <c r="P6" s="110"/>
      <c r="Q6" s="99"/>
      <c r="R6" s="101"/>
    </row>
    <row r="7" spans="1:18" ht="12.75">
      <c r="A7" s="127"/>
      <c r="B7" s="112">
        <v>3</v>
      </c>
      <c r="C7" s="105" t="str">
        <f>VLOOKUP(B7,'пр.взв'!B7:G86,2,FALSE)</f>
        <v>ДОНЦОВ Максим Андреевич</v>
      </c>
      <c r="D7" s="128" t="str">
        <f>VLOOKUP(B7,'пр.взв'!B7:G86,3,FALSE)</f>
        <v>24.04.2000 1</v>
      </c>
      <c r="E7" s="128" t="str">
        <f>VLOOKUP(B7,'пр.взв'!B7:G86,4,FALSE)</f>
        <v>Нижегородская, Нижний Новгород</v>
      </c>
      <c r="F7" s="110"/>
      <c r="G7" s="110"/>
      <c r="H7" s="99"/>
      <c r="I7" s="101"/>
      <c r="K7" s="112">
        <v>12</v>
      </c>
      <c r="L7" s="105" t="str">
        <f>VLOOKUP(K7,'пр.взв'!B7:E86,2,FALSE)</f>
        <v>БАКЫТ Ерасыл</v>
      </c>
      <c r="M7" s="105" t="str">
        <f>VLOOKUP(K7,'пр.взв'!B7:G88,3,FALSE)</f>
        <v>13.01.1999 1</v>
      </c>
      <c r="N7" s="105" t="str">
        <f>VLOOKUP(K7,'пр.взв'!B7:G88,4,FALSE)</f>
        <v>Казахстан, Западно-Казахстанская обл.</v>
      </c>
      <c r="O7" s="110"/>
      <c r="P7" s="110"/>
      <c r="Q7" s="99"/>
      <c r="R7" s="101"/>
    </row>
    <row r="8" spans="1:18" ht="13.5" thickBot="1">
      <c r="A8" s="127"/>
      <c r="B8" s="103"/>
      <c r="C8" s="106"/>
      <c r="D8" s="129"/>
      <c r="E8" s="129"/>
      <c r="F8" s="111"/>
      <c r="G8" s="111"/>
      <c r="H8" s="100"/>
      <c r="I8" s="102"/>
      <c r="K8" s="103"/>
      <c r="L8" s="107"/>
      <c r="M8" s="107"/>
      <c r="N8" s="107"/>
      <c r="O8" s="111"/>
      <c r="P8" s="111"/>
      <c r="Q8" s="100"/>
      <c r="R8" s="102"/>
    </row>
    <row r="9" spans="1:18" ht="12.75">
      <c r="A9" s="127"/>
      <c r="B9" s="112">
        <v>2</v>
      </c>
      <c r="C9" s="113" t="str">
        <f>VLOOKUP(B9,'пр.взв'!B7:E876,2,FALSE)</f>
        <v>ШАБАЛКИН Александр Владимирович</v>
      </c>
      <c r="D9" s="130" t="str">
        <f>VLOOKUP(B9,'пр.взв'!B7:F89,3,FALSE)</f>
        <v>06.08.2000 1</v>
      </c>
      <c r="E9" s="130" t="str">
        <f>VLOOKUP(B9,'пр.взв'!B7:G89,4,FALSE)</f>
        <v>Самарская, Тольятти</v>
      </c>
      <c r="F9" s="115"/>
      <c r="G9" s="115"/>
      <c r="H9" s="116"/>
      <c r="I9" s="117"/>
      <c r="K9" s="112">
        <v>11</v>
      </c>
      <c r="L9" s="113" t="str">
        <f>VLOOKUP(K9,'пр.взв'!B7:E86,2,FALSE)</f>
        <v>ЗАЙЦЕВ Андрей Алексеевич</v>
      </c>
      <c r="M9" s="113" t="str">
        <f>VLOOKUP(K9,'пр.взв'!B7:G90,3,FALSE)</f>
        <v>04.10.2001 2</v>
      </c>
      <c r="N9" s="113" t="str">
        <f>VLOOKUP(K9,'пр.взв'!B7:G90,4,FALSE)</f>
        <v>Саратовская, Саратов</v>
      </c>
      <c r="O9" s="115"/>
      <c r="P9" s="115"/>
      <c r="Q9" s="116"/>
      <c r="R9" s="117"/>
    </row>
    <row r="10" spans="1:18" ht="13.5" thickBot="1">
      <c r="A10" s="127"/>
      <c r="B10" s="103"/>
      <c r="C10" s="107"/>
      <c r="D10" s="128"/>
      <c r="E10" s="128"/>
      <c r="F10" s="110"/>
      <c r="G10" s="110"/>
      <c r="H10" s="99"/>
      <c r="I10" s="101"/>
      <c r="K10" s="103"/>
      <c r="L10" s="107"/>
      <c r="M10" s="107"/>
      <c r="N10" s="107"/>
      <c r="O10" s="110"/>
      <c r="P10" s="110"/>
      <c r="Q10" s="99"/>
      <c r="R10" s="101"/>
    </row>
    <row r="11" spans="1:18" ht="12.75">
      <c r="A11" s="127"/>
      <c r="B11" s="112">
        <v>4</v>
      </c>
      <c r="C11" s="105" t="str">
        <f>VLOOKUP(B11,'пр.взв'!B7:E86,2,FALSE)</f>
        <v>АЛЕКСЕЕВ Максим Юрьевич</v>
      </c>
      <c r="D11" s="128" t="str">
        <f>VLOOKUP(B11,'пр.взв'!B7:G90,3,FALSE)</f>
        <v>10.04.2000 3</v>
      </c>
      <c r="E11" s="128" t="str">
        <f>VLOOKUP(B11,'пр.взв'!B7:G90,4,FALSE)</f>
        <v>Свердловская, Екатеринбург</v>
      </c>
      <c r="F11" s="110"/>
      <c r="G11" s="110"/>
      <c r="H11" s="99"/>
      <c r="I11" s="101"/>
      <c r="K11" s="112">
        <v>13</v>
      </c>
      <c r="L11" s="105" t="str">
        <f>VLOOKUP(K11,'пр.взв'!B7:E86,2,FALSE)</f>
        <v>МАЛЕНЬКИЙ Даниил Геннадьевич</v>
      </c>
      <c r="M11" s="105" t="str">
        <f>VLOOKUP(K11,'пр.взв'!B7:G92,3,FALSE)</f>
        <v>09.01.2001 1</v>
      </c>
      <c r="N11" s="105" t="str">
        <f>VLOOKUP(K11,'пр.взв'!B7:G92,4,FALSE)</f>
        <v>Чувашская, Чебоксары</v>
      </c>
      <c r="O11" s="110"/>
      <c r="P11" s="110"/>
      <c r="Q11" s="99"/>
      <c r="R11" s="101"/>
    </row>
    <row r="12" spans="1:18" ht="13.5" thickBot="1">
      <c r="A12" s="127"/>
      <c r="B12" s="103"/>
      <c r="C12" s="106"/>
      <c r="D12" s="129"/>
      <c r="E12" s="129"/>
      <c r="F12" s="111"/>
      <c r="G12" s="111"/>
      <c r="H12" s="100"/>
      <c r="I12" s="102"/>
      <c r="K12" s="103"/>
      <c r="L12" s="107"/>
      <c r="M12" s="107"/>
      <c r="N12" s="107"/>
      <c r="O12" s="111"/>
      <c r="P12" s="111"/>
      <c r="Q12" s="100"/>
      <c r="R12" s="102"/>
    </row>
    <row r="13" spans="1:18" ht="12.75">
      <c r="A13" s="127"/>
      <c r="B13" s="112">
        <v>5</v>
      </c>
      <c r="C13" s="113" t="str">
        <f>VLOOKUP(B13,'пр.взв'!B7:E86,2,FALSE)</f>
        <v>КУЛМАН Абылай</v>
      </c>
      <c r="D13" s="130" t="str">
        <f>VLOOKUP(B13,'пр.взв'!B5:F93,3,FALSE)</f>
        <v>18.08.1999 1</v>
      </c>
      <c r="E13" s="130" t="str">
        <f>VLOOKUP(B13,'пр.взв'!B3:G93,4,FALSE)</f>
        <v>Казахстан, Атырауской обл.</v>
      </c>
      <c r="F13" s="115"/>
      <c r="G13" s="115"/>
      <c r="H13" s="116"/>
      <c r="I13" s="117"/>
      <c r="K13" s="112">
        <v>14</v>
      </c>
      <c r="L13" s="113" t="str">
        <f>VLOOKUP(K13,'пр.взв'!B7:E86,2,FALSE)</f>
        <v>КИМЯЕВ Матвей Николаевич</v>
      </c>
      <c r="M13" s="113" t="str">
        <f>VLOOKUP(K13,'пр.взв'!B5:G94,3,FALSE)</f>
        <v>15.01.2001 1 юн.</v>
      </c>
      <c r="N13" s="113" t="str">
        <f>VLOOKUP(K13,'пр.взв'!B5:G94,4,FALSE)</f>
        <v>Саратовская, Энгельс МО</v>
      </c>
      <c r="O13" s="115"/>
      <c r="P13" s="115"/>
      <c r="Q13" s="116"/>
      <c r="R13" s="117"/>
    </row>
    <row r="14" spans="1:18" ht="13.5" thickBot="1">
      <c r="A14" s="127"/>
      <c r="B14" s="103"/>
      <c r="C14" s="107"/>
      <c r="D14" s="128"/>
      <c r="E14" s="128"/>
      <c r="F14" s="110"/>
      <c r="G14" s="110"/>
      <c r="H14" s="99"/>
      <c r="I14" s="101"/>
      <c r="K14" s="103"/>
      <c r="L14" s="107"/>
      <c r="M14" s="107"/>
      <c r="N14" s="107"/>
      <c r="O14" s="110"/>
      <c r="P14" s="110"/>
      <c r="Q14" s="99"/>
      <c r="R14" s="101"/>
    </row>
    <row r="15" spans="1:18" ht="12.75">
      <c r="A15" s="127"/>
      <c r="B15" s="112">
        <v>7</v>
      </c>
      <c r="C15" s="105" t="str">
        <f>VLOOKUP(B15,'пр.взв'!B7:E86,2,FALSE)</f>
        <v>МАШКОВ Денис Сергеевич</v>
      </c>
      <c r="D15" s="128" t="str">
        <f>VLOOKUP(B15,'пр.взв'!B5:G94,3,FALSE)</f>
        <v>25.08.2000 2</v>
      </c>
      <c r="E15" s="128" t="str">
        <f>VLOOKUP(B15,'пр.взв'!B5:G94,4,FALSE)</f>
        <v>Саратовская, Саратов</v>
      </c>
      <c r="F15" s="110"/>
      <c r="G15" s="110"/>
      <c r="H15" s="99"/>
      <c r="I15" s="101"/>
      <c r="K15" s="112">
        <v>16</v>
      </c>
      <c r="L15" s="105" t="str">
        <f>VLOOKUP(K15,'пр.взв'!B7:E86,2,FALSE)</f>
        <v>ТОВМАСЯН Арман Андроникович</v>
      </c>
      <c r="M15" s="105" t="str">
        <f>VLOOKUP(K15,'пр.взв'!B5:G96,3,FALSE)</f>
        <v>28.07.2000 кмс</v>
      </c>
      <c r="N15" s="105" t="str">
        <f>VLOOKUP(K15,'пр.взв'!B5:G96,4,FALSE)</f>
        <v>Саратовская, Турки</v>
      </c>
      <c r="O15" s="110"/>
      <c r="P15" s="110"/>
      <c r="Q15" s="99"/>
      <c r="R15" s="101"/>
    </row>
    <row r="16" spans="1:18" ht="13.5" thickBot="1">
      <c r="A16" s="127"/>
      <c r="B16" s="103"/>
      <c r="C16" s="106"/>
      <c r="D16" s="129"/>
      <c r="E16" s="129"/>
      <c r="F16" s="111"/>
      <c r="G16" s="111"/>
      <c r="H16" s="100"/>
      <c r="I16" s="102"/>
      <c r="K16" s="103"/>
      <c r="L16" s="107"/>
      <c r="M16" s="107"/>
      <c r="N16" s="107"/>
      <c r="O16" s="111"/>
      <c r="P16" s="111"/>
      <c r="Q16" s="100"/>
      <c r="R16" s="102"/>
    </row>
    <row r="17" spans="1:18" ht="12.75">
      <c r="A17" s="127"/>
      <c r="B17" s="112">
        <v>6</v>
      </c>
      <c r="C17" s="113" t="str">
        <f>VLOOKUP(B17,'пр.взв'!B7:E86,2,FALSE)</f>
        <v>ХАСАНОВ Руслан Эдуардович</v>
      </c>
      <c r="D17" s="130" t="str">
        <f>VLOOKUP(B17,'пр.взв'!B7:F97,3,FALSE)</f>
        <v>13.02.1999 1</v>
      </c>
      <c r="E17" s="130" t="str">
        <f>VLOOKUP(B17,'пр.взв'!B7:G97,4,FALSE)</f>
        <v>Марий Эл</v>
      </c>
      <c r="F17" s="115"/>
      <c r="G17" s="115"/>
      <c r="H17" s="116"/>
      <c r="I17" s="117"/>
      <c r="K17" s="112">
        <v>15</v>
      </c>
      <c r="L17" s="113" t="str">
        <f>VLOOKUP(K17,'пр.взв'!B7:E86,2,FALSE)</f>
        <v>ТУРМАГАМБЕТ Максат</v>
      </c>
      <c r="M17" s="113" t="str">
        <f>VLOOKUP(K17,'пр.взв'!B7:G98,3,FALSE)</f>
        <v>01.02.1999 1</v>
      </c>
      <c r="N17" s="113" t="str">
        <f>VLOOKUP(K17,'пр.взв'!B7:G98,4,FALSE)</f>
        <v>Казахстан, Актобэ</v>
      </c>
      <c r="O17" s="115"/>
      <c r="P17" s="115"/>
      <c r="Q17" s="116"/>
      <c r="R17" s="117"/>
    </row>
    <row r="18" spans="1:18" ht="13.5" thickBot="1">
      <c r="A18" s="127"/>
      <c r="B18" s="103"/>
      <c r="C18" s="107"/>
      <c r="D18" s="128"/>
      <c r="E18" s="128"/>
      <c r="F18" s="110"/>
      <c r="G18" s="110"/>
      <c r="H18" s="99"/>
      <c r="I18" s="101"/>
      <c r="K18" s="103"/>
      <c r="L18" s="107"/>
      <c r="M18" s="107"/>
      <c r="N18" s="107"/>
      <c r="O18" s="110"/>
      <c r="P18" s="110"/>
      <c r="Q18" s="99"/>
      <c r="R18" s="101"/>
    </row>
    <row r="19" spans="1:18" ht="12.75">
      <c r="A19" s="127"/>
      <c r="B19" s="112">
        <v>9</v>
      </c>
      <c r="C19" s="105" t="str">
        <f>VLOOKUP(B19,'пр.взв'!B7:E86,2,FALSE)</f>
        <v>ШКОДА Игорь Олегович</v>
      </c>
      <c r="D19" s="128" t="str">
        <f>VLOOKUP(B19,'пр.взв'!B7:G98,3,FALSE)</f>
        <v>20.05.2000 1</v>
      </c>
      <c r="E19" s="128" t="str">
        <f>VLOOKUP(B19,'пр.взв'!B7:G98,4,FALSE)</f>
        <v>Саратовская, Энгельс МО</v>
      </c>
      <c r="F19" s="110"/>
      <c r="G19" s="110"/>
      <c r="H19" s="99"/>
      <c r="I19" s="101"/>
      <c r="K19" s="112">
        <v>17</v>
      </c>
      <c r="L19" s="105" t="str">
        <f>VLOOKUP(K19,'пр.взв'!B7:E86,2,FALSE)</f>
        <v>НЕВЕРОВ Кирилл Витальевич</v>
      </c>
      <c r="M19" s="105" t="str">
        <f>VLOOKUP(K19,'пр.взв'!B7:G100,3,FALSE)</f>
        <v>28.08.2000 1</v>
      </c>
      <c r="N19" s="105" t="str">
        <f>VLOOKUP(K19,'пр.взв'!B7:G100,4,FALSE)</f>
        <v>Саратовская, Балашов</v>
      </c>
      <c r="O19" s="110"/>
      <c r="P19" s="110"/>
      <c r="Q19" s="99"/>
      <c r="R19" s="101"/>
    </row>
    <row r="20" spans="1:18" ht="13.5" thickBot="1">
      <c r="A20" s="127"/>
      <c r="B20" s="103"/>
      <c r="C20" s="106"/>
      <c r="D20" s="129"/>
      <c r="E20" s="129"/>
      <c r="F20" s="111"/>
      <c r="G20" s="111"/>
      <c r="H20" s="100"/>
      <c r="I20" s="102"/>
      <c r="K20" s="103"/>
      <c r="L20" s="107"/>
      <c r="M20" s="107"/>
      <c r="N20" s="107"/>
      <c r="O20" s="111"/>
      <c r="P20" s="111"/>
      <c r="Q20" s="100"/>
      <c r="R20" s="102"/>
    </row>
    <row r="21" spans="1:18" ht="12.75">
      <c r="A21" s="127"/>
      <c r="B21" s="112">
        <v>8</v>
      </c>
      <c r="C21" s="113" t="str">
        <f>VLOOKUP(B21,'пр.взв'!B7:E86,2,FALSE)</f>
        <v>ЕСПУСИНОВ Аскар </v>
      </c>
      <c r="D21" s="130" t="str">
        <f>VLOOKUP(B21,'пр.взв'!B3:F101,3,FALSE)</f>
        <v>07.07.1999 кмс</v>
      </c>
      <c r="E21" s="130" t="str">
        <f>VLOOKUP(B21,'пр.взв'!B2:G101,4,FALSE)</f>
        <v>Казахстан, Атырауской обл.</v>
      </c>
      <c r="F21" s="115" t="s">
        <v>82</v>
      </c>
      <c r="G21" s="115"/>
      <c r="H21" s="116"/>
      <c r="I21" s="117"/>
      <c r="K21" s="112">
        <v>19</v>
      </c>
      <c r="L21" s="113" t="e">
        <f>VLOOKUP(K21,'пр.взв'!B7:E86,2,FALSE)</f>
        <v>#N/A</v>
      </c>
      <c r="M21" s="113" t="e">
        <f>VLOOKUP(K21,'пр.взв'!B3:G102,3,FALSE)</f>
        <v>#N/A</v>
      </c>
      <c r="N21" s="113" t="e">
        <f>VLOOKUP(K21,'пр.взв'!B3:G102,4,FALSE)</f>
        <v>#N/A</v>
      </c>
      <c r="O21" s="115" t="s">
        <v>82</v>
      </c>
      <c r="P21" s="115"/>
      <c r="Q21" s="116"/>
      <c r="R21" s="117"/>
    </row>
    <row r="22" spans="1:18" ht="13.5" thickBot="1">
      <c r="A22" s="127"/>
      <c r="B22" s="103"/>
      <c r="C22" s="107"/>
      <c r="D22" s="128"/>
      <c r="E22" s="128"/>
      <c r="F22" s="110"/>
      <c r="G22" s="110"/>
      <c r="H22" s="99"/>
      <c r="I22" s="101"/>
      <c r="K22" s="103"/>
      <c r="L22" s="107"/>
      <c r="M22" s="107"/>
      <c r="N22" s="107"/>
      <c r="O22" s="110"/>
      <c r="P22" s="110"/>
      <c r="Q22" s="99"/>
      <c r="R22" s="101"/>
    </row>
    <row r="23" spans="1:18" ht="12.75">
      <c r="A23" s="127"/>
      <c r="B23" s="112"/>
      <c r="C23" s="105" t="e">
        <f>VLOOKUP(B23,'пр.взв'!B7:E86,2,FALSE)</f>
        <v>#N/A</v>
      </c>
      <c r="D23" s="128" t="e">
        <f>VLOOKUP(B23,'пр.взв'!B3:G102,3,FALSE)</f>
        <v>#N/A</v>
      </c>
      <c r="E23" s="128" t="e">
        <f>VLOOKUP(B23,'пр.взв'!B2:G102,4,FALSE)</f>
        <v>#N/A</v>
      </c>
      <c r="F23" s="110"/>
      <c r="G23" s="110"/>
      <c r="H23" s="99"/>
      <c r="I23" s="101"/>
      <c r="K23" s="112">
        <v>23</v>
      </c>
      <c r="L23" s="105" t="e">
        <f>VLOOKUP(K23,'пр.взв'!B6:E90,2,FALSE)</f>
        <v>#N/A</v>
      </c>
      <c r="M23" s="105" t="e">
        <f>VLOOKUP(K23,'пр.взв'!B3:G104,3,FALSE)</f>
        <v>#N/A</v>
      </c>
      <c r="N23" s="105" t="e">
        <f>VLOOKUP(K23,'пр.взв'!B3:G104,4,FALSE)</f>
        <v>#N/A</v>
      </c>
      <c r="O23" s="110"/>
      <c r="P23" s="110"/>
      <c r="Q23" s="99"/>
      <c r="R23" s="101"/>
    </row>
    <row r="24" spans="1:18" ht="13.5" thickBot="1">
      <c r="A24" s="127"/>
      <c r="B24" s="103"/>
      <c r="C24" s="106"/>
      <c r="D24" s="129"/>
      <c r="E24" s="129"/>
      <c r="F24" s="111"/>
      <c r="G24" s="111"/>
      <c r="H24" s="100"/>
      <c r="I24" s="102"/>
      <c r="K24" s="103"/>
      <c r="L24" s="107"/>
      <c r="M24" s="107"/>
      <c r="N24" s="107"/>
      <c r="O24" s="111"/>
      <c r="P24" s="111"/>
      <c r="Q24" s="100"/>
      <c r="R24" s="102"/>
    </row>
    <row r="25" spans="1:18" ht="12.75">
      <c r="A25" s="127"/>
      <c r="B25" s="112"/>
      <c r="C25" s="113" t="e">
        <f>VLOOKUP(B25,'пр.взв'!B7:E86,2,FALSE)</f>
        <v>#N/A</v>
      </c>
      <c r="D25" s="130" t="e">
        <f>VLOOKUP(B25,'пр.взв'!B7:F105,3,FALSE)</f>
        <v>#N/A</v>
      </c>
      <c r="E25" s="130" t="e">
        <f>VLOOKUP(B25,'пр.взв'!B2:G105,4,FALSE)</f>
        <v>#N/A</v>
      </c>
      <c r="F25" s="115"/>
      <c r="G25" s="115"/>
      <c r="H25" s="116"/>
      <c r="I25" s="117"/>
      <c r="K25" s="112">
        <v>22</v>
      </c>
      <c r="L25" s="113" t="e">
        <f>VLOOKUP(K25,'пр.взв'!B7:E86,2,FALSE)</f>
        <v>#N/A</v>
      </c>
      <c r="M25" s="113" t="e">
        <f>VLOOKUP(K25,'пр.взв'!B2:G106,3,FALSE)</f>
        <v>#N/A</v>
      </c>
      <c r="N25" s="113" t="e">
        <f>VLOOKUP(K25,'пр.взв'!B7:G106,4,FALSE)</f>
        <v>#N/A</v>
      </c>
      <c r="O25" s="115"/>
      <c r="P25" s="115"/>
      <c r="Q25" s="116"/>
      <c r="R25" s="117"/>
    </row>
    <row r="26" spans="1:18" ht="13.5" thickBot="1">
      <c r="A26" s="127"/>
      <c r="B26" s="103"/>
      <c r="C26" s="107"/>
      <c r="D26" s="128"/>
      <c r="E26" s="128"/>
      <c r="F26" s="110"/>
      <c r="G26" s="110"/>
      <c r="H26" s="99"/>
      <c r="I26" s="101"/>
      <c r="K26" s="103"/>
      <c r="L26" s="107"/>
      <c r="M26" s="107"/>
      <c r="N26" s="107"/>
      <c r="O26" s="110"/>
      <c r="P26" s="110"/>
      <c r="Q26" s="99"/>
      <c r="R26" s="101"/>
    </row>
    <row r="27" spans="1:18" ht="12.75">
      <c r="A27" s="127"/>
      <c r="B27" s="112"/>
      <c r="C27" s="105" t="e">
        <f>VLOOKUP(B27,'пр.взв'!B7:E86,2,FALSE)</f>
        <v>#N/A</v>
      </c>
      <c r="D27" s="128" t="e">
        <f>VLOOKUP(B27,'пр.взв'!B7:G106,3,FALSE)</f>
        <v>#N/A</v>
      </c>
      <c r="E27" s="128" t="e">
        <f>VLOOKUP(B27,'пр.взв'!B2:G106,4,FALSE)</f>
        <v>#N/A</v>
      </c>
      <c r="F27" s="110"/>
      <c r="G27" s="110"/>
      <c r="H27" s="99"/>
      <c r="I27" s="101"/>
      <c r="K27" s="112">
        <v>24</v>
      </c>
      <c r="L27" s="105" t="e">
        <f>VLOOKUP(K27,'пр.взв'!B7:E86,2,FALSE)</f>
        <v>#N/A</v>
      </c>
      <c r="M27" s="105" t="e">
        <f>VLOOKUP(K27,'пр.взв'!B2:G108,3,FALSE)</f>
        <v>#N/A</v>
      </c>
      <c r="N27" s="105" t="e">
        <f>VLOOKUP(K27,'пр.взв'!B7:G108,4,FALSE)</f>
        <v>#N/A</v>
      </c>
      <c r="O27" s="110"/>
      <c r="P27" s="110"/>
      <c r="Q27" s="99"/>
      <c r="R27" s="101"/>
    </row>
    <row r="28" spans="1:18" ht="13.5" thickBot="1">
      <c r="A28" s="127"/>
      <c r="B28" s="103"/>
      <c r="C28" s="106"/>
      <c r="D28" s="129"/>
      <c r="E28" s="129"/>
      <c r="F28" s="111"/>
      <c r="G28" s="111"/>
      <c r="H28" s="100"/>
      <c r="I28" s="102"/>
      <c r="K28" s="103"/>
      <c r="L28" s="107"/>
      <c r="M28" s="107"/>
      <c r="N28" s="107"/>
      <c r="O28" s="111"/>
      <c r="P28" s="111"/>
      <c r="Q28" s="100"/>
      <c r="R28" s="102"/>
    </row>
    <row r="29" spans="1:18" ht="12.75">
      <c r="A29" s="127"/>
      <c r="B29" s="112"/>
      <c r="C29" s="113" t="e">
        <f>VLOOKUP(B29,'пр.взв'!B7:E86,2,FALSE)</f>
        <v>#N/A</v>
      </c>
      <c r="D29" s="130" t="e">
        <f>VLOOKUP(B29,'пр.взв'!B3:F109,3,FALSE)</f>
        <v>#N/A</v>
      </c>
      <c r="E29" s="130" t="e">
        <f>VLOOKUP(B29,'пр.взв'!B2:G109,4,FALSE)</f>
        <v>#N/A</v>
      </c>
      <c r="F29" s="115" t="s">
        <v>82</v>
      </c>
      <c r="G29" s="115"/>
      <c r="H29" s="116"/>
      <c r="I29" s="117"/>
      <c r="K29" s="112">
        <v>26</v>
      </c>
      <c r="L29" s="113" t="e">
        <f>VLOOKUP(K29,'пр.взв'!B7:E86,2,FALSE)</f>
        <v>#N/A</v>
      </c>
      <c r="M29" s="113" t="e">
        <f>VLOOKUP(K29,'пр.взв'!B3:G110,3,FALSE)</f>
        <v>#N/A</v>
      </c>
      <c r="N29" s="113" t="e">
        <f>VLOOKUP(K29,'пр.взв'!B3:G110,4,FALSE)</f>
        <v>#N/A</v>
      </c>
      <c r="O29" s="115" t="s">
        <v>82</v>
      </c>
      <c r="P29" s="115"/>
      <c r="Q29" s="116"/>
      <c r="R29" s="117"/>
    </row>
    <row r="30" spans="1:18" ht="13.5" thickBot="1">
      <c r="A30" s="127"/>
      <c r="B30" s="103"/>
      <c r="C30" s="107"/>
      <c r="D30" s="128"/>
      <c r="E30" s="128"/>
      <c r="F30" s="110"/>
      <c r="G30" s="110"/>
      <c r="H30" s="99"/>
      <c r="I30" s="101"/>
      <c r="K30" s="103"/>
      <c r="L30" s="107"/>
      <c r="M30" s="107"/>
      <c r="N30" s="107"/>
      <c r="O30" s="110"/>
      <c r="P30" s="110"/>
      <c r="Q30" s="99"/>
      <c r="R30" s="101"/>
    </row>
    <row r="31" spans="1:18" ht="12.75">
      <c r="A31" s="127"/>
      <c r="B31" s="112"/>
      <c r="C31" s="105" t="e">
        <f>VLOOKUP(B31,'пр.взв'!B7:E86,2,FALSE)</f>
        <v>#N/A</v>
      </c>
      <c r="D31" s="128" t="e">
        <f>VLOOKUP(B31,'пр.взв'!B3:G110,3,FALSE)</f>
        <v>#N/A</v>
      </c>
      <c r="E31" s="128" t="e">
        <f>VLOOKUP(B31,'пр.взв'!B3:G110,4,FALSE)</f>
        <v>#N/A</v>
      </c>
      <c r="F31" s="110"/>
      <c r="G31" s="110"/>
      <c r="H31" s="99"/>
      <c r="I31" s="101"/>
      <c r="K31" s="112">
        <v>28</v>
      </c>
      <c r="L31" s="105" t="e">
        <f>VLOOKUP(K31,'пр.взв'!B7:E86,2,FALSE)</f>
        <v>#N/A</v>
      </c>
      <c r="M31" s="105" t="e">
        <f>VLOOKUP(K31,'пр.взв'!B3:G112,3,FALSE)</f>
        <v>#N/A</v>
      </c>
      <c r="N31" s="105" t="e">
        <f>VLOOKUP(K31,'пр.взв'!B3:G112,4,FALSE)</f>
        <v>#N/A</v>
      </c>
      <c r="O31" s="110"/>
      <c r="P31" s="110"/>
      <c r="Q31" s="99"/>
      <c r="R31" s="101"/>
    </row>
    <row r="32" spans="1:18" ht="13.5" thickBot="1">
      <c r="A32" s="127"/>
      <c r="B32" s="103"/>
      <c r="C32" s="106"/>
      <c r="D32" s="129"/>
      <c r="E32" s="129"/>
      <c r="F32" s="111"/>
      <c r="G32" s="111"/>
      <c r="H32" s="100"/>
      <c r="I32" s="102"/>
      <c r="K32" s="103"/>
      <c r="L32" s="107"/>
      <c r="M32" s="107"/>
      <c r="N32" s="107"/>
      <c r="O32" s="111"/>
      <c r="P32" s="111"/>
      <c r="Q32" s="100"/>
      <c r="R32" s="102"/>
    </row>
    <row r="33" spans="1:18" ht="12.75">
      <c r="A33" s="127"/>
      <c r="B33" s="112"/>
      <c r="C33" s="113" t="e">
        <f>VLOOKUP(B33,'пр.взв'!B7:E86,2,FALSE)</f>
        <v>#N/A</v>
      </c>
      <c r="D33" s="130" t="e">
        <f>VLOOKUP(B33,'пр.взв'!B5:F113,3,FALSE)</f>
        <v>#N/A</v>
      </c>
      <c r="E33" s="130" t="e">
        <f>VLOOKUP(B33,'пр.взв'!B3:G113,4,FALSE)</f>
        <v>#N/A</v>
      </c>
      <c r="F33" s="115"/>
      <c r="G33" s="115"/>
      <c r="H33" s="116"/>
      <c r="I33" s="117"/>
      <c r="K33" s="112">
        <v>32</v>
      </c>
      <c r="L33" s="113" t="e">
        <f>VLOOKUP(K33,'пр.взв'!B7:E86,2,FALSE)</f>
        <v>#N/A</v>
      </c>
      <c r="M33" s="113" t="e">
        <f>VLOOKUP(K33,'пр.взв'!B3:G114,3,FALSE)</f>
        <v>#N/A</v>
      </c>
      <c r="N33" s="113" t="e">
        <f>VLOOKUP(K33,'пр.взв'!B3:G114,4,FALSE)</f>
        <v>#N/A</v>
      </c>
      <c r="O33" s="115"/>
      <c r="P33" s="115"/>
      <c r="Q33" s="116"/>
      <c r="R33" s="117"/>
    </row>
    <row r="34" spans="1:18" ht="13.5" thickBot="1">
      <c r="A34" s="127"/>
      <c r="B34" s="103"/>
      <c r="C34" s="107"/>
      <c r="D34" s="128"/>
      <c r="E34" s="128"/>
      <c r="F34" s="110"/>
      <c r="G34" s="110"/>
      <c r="H34" s="99"/>
      <c r="I34" s="101"/>
      <c r="K34" s="103"/>
      <c r="L34" s="107"/>
      <c r="M34" s="107"/>
      <c r="N34" s="107"/>
      <c r="O34" s="110"/>
      <c r="P34" s="110"/>
      <c r="Q34" s="99"/>
      <c r="R34" s="101"/>
    </row>
    <row r="35" spans="1:18" ht="12.75">
      <c r="A35" s="127"/>
      <c r="B35" s="112"/>
      <c r="C35" s="133" t="e">
        <f>VLOOKUP(B35,'пр.взв'!B7:E86,2,FALSE)</f>
        <v>#N/A</v>
      </c>
      <c r="D35" s="131" t="e">
        <f>VLOOKUP(B35,'пр.взв'!B5:G114,3,FALSE)</f>
        <v>#N/A</v>
      </c>
      <c r="E35" s="131" t="e">
        <f>VLOOKUP(B35,'пр.взв'!B3:G114,4,FALSE)</f>
        <v>#N/A</v>
      </c>
      <c r="F35" s="110"/>
      <c r="G35" s="110"/>
      <c r="H35" s="99"/>
      <c r="I35" s="101"/>
      <c r="K35" s="112">
        <v>33</v>
      </c>
      <c r="L35" s="105" t="e">
        <f>VLOOKUP(K35,'пр.взв'!B7:E86,2,FALSE)</f>
        <v>#N/A</v>
      </c>
      <c r="M35" s="105" t="e">
        <f>VLOOKUP(K35,'пр.взв'!B3:G116,3,FALSE)</f>
        <v>#N/A</v>
      </c>
      <c r="N35" s="105" t="e">
        <f>VLOOKUP(K35,'пр.взв'!B3:G116,4,FALSE)</f>
        <v>#N/A</v>
      </c>
      <c r="O35" s="110"/>
      <c r="P35" s="110"/>
      <c r="Q35" s="99"/>
      <c r="R35" s="101"/>
    </row>
    <row r="36" spans="1:18" ht="13.5" thickBot="1">
      <c r="A36" s="127"/>
      <c r="B36" s="103"/>
      <c r="C36" s="134"/>
      <c r="D36" s="132"/>
      <c r="E36" s="132"/>
      <c r="F36" s="111"/>
      <c r="G36" s="111"/>
      <c r="H36" s="100"/>
      <c r="I36" s="102"/>
      <c r="K36" s="103"/>
      <c r="L36" s="107"/>
      <c r="M36" s="107"/>
      <c r="N36" s="107"/>
      <c r="O36" s="111"/>
      <c r="P36" s="111"/>
      <c r="Q36" s="100"/>
      <c r="R36" s="102"/>
    </row>
    <row r="37" spans="1:18" ht="12.75">
      <c r="A37" s="127"/>
      <c r="B37" s="112"/>
      <c r="C37" s="113" t="e">
        <f>VLOOKUP(B37,'пр.взв'!B7:E86,2,FALSE)</f>
        <v>#N/A</v>
      </c>
      <c r="D37" s="130" t="e">
        <f>VLOOKUP(B37,'пр.взв'!B3:F117,3,FALSE)</f>
        <v>#N/A</v>
      </c>
      <c r="E37" s="130" t="e">
        <f>VLOOKUP(B37,'пр.взв'!B7:G117,4,FALSE)</f>
        <v>#N/A</v>
      </c>
      <c r="F37" s="115" t="s">
        <v>82</v>
      </c>
      <c r="G37" s="115"/>
      <c r="H37" s="116"/>
      <c r="I37" s="117"/>
      <c r="K37" s="112"/>
      <c r="L37" s="113" t="e">
        <f>VLOOKUP(K37,'пр.взв'!B7:E86,2,FALSE)</f>
        <v>#N/A</v>
      </c>
      <c r="M37" s="113" t="e">
        <f>VLOOKUP(K37,'пр.взв'!B3:G118,3,FALSE)</f>
        <v>#N/A</v>
      </c>
      <c r="N37" s="113" t="e">
        <f>VLOOKUP(K37,'пр.взв'!B3:G118,4,FALSE)</f>
        <v>#N/A</v>
      </c>
      <c r="O37" s="115" t="s">
        <v>82</v>
      </c>
      <c r="P37" s="115"/>
      <c r="Q37" s="116"/>
      <c r="R37" s="117"/>
    </row>
    <row r="38" spans="1:18" ht="12.75">
      <c r="A38" s="127"/>
      <c r="B38" s="103"/>
      <c r="C38" s="107"/>
      <c r="D38" s="128"/>
      <c r="E38" s="128"/>
      <c r="F38" s="110"/>
      <c r="G38" s="110"/>
      <c r="H38" s="99"/>
      <c r="I38" s="101"/>
      <c r="K38" s="103"/>
      <c r="L38" s="107"/>
      <c r="M38" s="107"/>
      <c r="N38" s="107"/>
      <c r="O38" s="110"/>
      <c r="P38" s="110"/>
      <c r="Q38" s="99"/>
      <c r="R38" s="101"/>
    </row>
    <row r="39" spans="1:18" ht="12.75">
      <c r="A39" s="127"/>
      <c r="B39" s="103"/>
      <c r="C39" s="105" t="e">
        <f>VLOOKUP(B39,'пр.взв'!B7:E86,2,FALSE)</f>
        <v>#N/A</v>
      </c>
      <c r="D39" s="128" t="e">
        <f>VLOOKUP(B39,'пр.взв'!B3:G118,3,FALSE)</f>
        <v>#N/A</v>
      </c>
      <c r="E39" s="128" t="e">
        <f>VLOOKUP(B39,'пр.взв'!B3:G118,4,FALSE)</f>
        <v>#N/A</v>
      </c>
      <c r="F39" s="110"/>
      <c r="G39" s="110"/>
      <c r="H39" s="99"/>
      <c r="I39" s="101"/>
      <c r="K39" s="103"/>
      <c r="L39" s="105" t="e">
        <f>VLOOKUP(K39,'пр.взв'!B7:E86,2,FALSE)</f>
        <v>#N/A</v>
      </c>
      <c r="M39" s="105" t="e">
        <f>VLOOKUP(K39,'пр.взв'!B3:G120,3,FALSE)</f>
        <v>#N/A</v>
      </c>
      <c r="N39" s="105" t="e">
        <f>VLOOKUP(K39,'пр.взв'!B3:G120,4,FALSE)</f>
        <v>#N/A</v>
      </c>
      <c r="O39" s="110"/>
      <c r="P39" s="110"/>
      <c r="Q39" s="99"/>
      <c r="R39" s="101"/>
    </row>
    <row r="40" spans="1:18" ht="13.5" thickBot="1">
      <c r="A40" s="127"/>
      <c r="B40" s="104"/>
      <c r="C40" s="106"/>
      <c r="D40" s="129"/>
      <c r="E40" s="129"/>
      <c r="F40" s="111"/>
      <c r="G40" s="111"/>
      <c r="H40" s="100"/>
      <c r="I40" s="102"/>
      <c r="K40" s="104"/>
      <c r="L40" s="107"/>
      <c r="M40" s="107"/>
      <c r="N40" s="107"/>
      <c r="O40" s="111"/>
      <c r="P40" s="111"/>
      <c r="Q40" s="100"/>
      <c r="R40" s="102"/>
    </row>
    <row r="41" spans="1:18" ht="12.75">
      <c r="A41" s="127"/>
      <c r="B41" s="112"/>
      <c r="C41" s="113" t="e">
        <f>VLOOKUP(B41,'пр.взв'!B7:E86,2,FALSE)</f>
        <v>#N/A</v>
      </c>
      <c r="D41" s="130" t="e">
        <f>VLOOKUP(B41,'пр.взв'!B3:F121,3,FALSE)</f>
        <v>#N/A</v>
      </c>
      <c r="E41" s="130" t="e">
        <f>VLOOKUP(B41,'пр.взв'!B4:G121,4,FALSE)</f>
        <v>#N/A</v>
      </c>
      <c r="F41" s="115"/>
      <c r="G41" s="115"/>
      <c r="H41" s="116"/>
      <c r="I41" s="117"/>
      <c r="K41" s="112"/>
      <c r="L41" s="113" t="e">
        <f>VLOOKUP(K41,'пр.взв'!B7:E86,2,FALSE)</f>
        <v>#N/A</v>
      </c>
      <c r="M41" s="113" t="e">
        <f>VLOOKUP(K41,'пр.взв'!B4:G122,3,FALSE)</f>
        <v>#N/A</v>
      </c>
      <c r="N41" s="113" t="e">
        <f>VLOOKUP(K41,'пр.взв'!B4:G122,4,FALSE)</f>
        <v>#N/A</v>
      </c>
      <c r="O41" s="115"/>
      <c r="P41" s="115"/>
      <c r="Q41" s="116"/>
      <c r="R41" s="117"/>
    </row>
    <row r="42" spans="1:18" ht="12.75">
      <c r="A42" s="127"/>
      <c r="B42" s="103"/>
      <c r="C42" s="107"/>
      <c r="D42" s="128"/>
      <c r="E42" s="128"/>
      <c r="F42" s="110"/>
      <c r="G42" s="110"/>
      <c r="H42" s="99"/>
      <c r="I42" s="101"/>
      <c r="K42" s="103"/>
      <c r="L42" s="107"/>
      <c r="M42" s="107"/>
      <c r="N42" s="107"/>
      <c r="O42" s="110"/>
      <c r="P42" s="110"/>
      <c r="Q42" s="99"/>
      <c r="R42" s="101"/>
    </row>
    <row r="43" spans="1:18" ht="12.75">
      <c r="A43" s="127"/>
      <c r="B43" s="103"/>
      <c r="C43" s="105" t="e">
        <f>VLOOKUP(B43,'пр.взв'!B7:E86,2,FALSE)</f>
        <v>#N/A</v>
      </c>
      <c r="D43" s="128" t="e">
        <f>VLOOKUP(B43,'пр.взв'!B3:G122,3,FALSE)</f>
        <v>#N/A</v>
      </c>
      <c r="E43" s="128" t="e">
        <f>VLOOKUP(B43,'пр.взв'!B4:G122,4,FALSE)</f>
        <v>#N/A</v>
      </c>
      <c r="F43" s="110"/>
      <c r="G43" s="110"/>
      <c r="H43" s="99"/>
      <c r="I43" s="101"/>
      <c r="K43" s="103"/>
      <c r="L43" s="105" t="e">
        <f>VLOOKUP(K43,'пр.взв'!B7:F86,2,FALSE)</f>
        <v>#N/A</v>
      </c>
      <c r="M43" s="105" t="e">
        <f>VLOOKUP(K43,'пр.взв'!B4:G124,3,FALSE)</f>
        <v>#N/A</v>
      </c>
      <c r="N43" s="105" t="e">
        <f>VLOOKUP(K43,'пр.взв'!B4:G124,4,FALSE)</f>
        <v>#N/A</v>
      </c>
      <c r="O43" s="110"/>
      <c r="P43" s="110"/>
      <c r="Q43" s="99"/>
      <c r="R43" s="101"/>
    </row>
    <row r="44" spans="1:18" ht="13.5" thickBot="1">
      <c r="A44" s="127"/>
      <c r="B44" s="104"/>
      <c r="C44" s="106"/>
      <c r="D44" s="129"/>
      <c r="E44" s="129"/>
      <c r="F44" s="111"/>
      <c r="G44" s="111"/>
      <c r="H44" s="100"/>
      <c r="I44" s="102"/>
      <c r="K44" s="104"/>
      <c r="L44" s="107"/>
      <c r="M44" s="107"/>
      <c r="N44" s="107"/>
      <c r="O44" s="111"/>
      <c r="P44" s="111"/>
      <c r="Q44" s="100"/>
      <c r="R44" s="102"/>
    </row>
    <row r="45" spans="1:18" ht="12.75">
      <c r="A45" s="127"/>
      <c r="B45" s="112"/>
      <c r="C45" s="113" t="e">
        <f>VLOOKUP(B45,'пр.взв'!B7:E86,2,FALSE)</f>
        <v>#N/A</v>
      </c>
      <c r="D45" s="130" t="e">
        <f>VLOOKUP(B45,'пр.взв'!B7:F125,3,FALSE)</f>
        <v>#N/A</v>
      </c>
      <c r="E45" s="130" t="e">
        <f>VLOOKUP(B45,'пр.взв'!B4:G125,4,FALSE)</f>
        <v>#N/A</v>
      </c>
      <c r="F45" s="115"/>
      <c r="G45" s="115"/>
      <c r="H45" s="116"/>
      <c r="I45" s="117"/>
      <c r="K45" s="112"/>
      <c r="L45" s="113" t="e">
        <f>VLOOKUP(K45,'пр.взв'!B7:E86,2,FALSE)</f>
        <v>#N/A</v>
      </c>
      <c r="M45" s="113" t="e">
        <f>VLOOKUP(K45,'пр.взв'!B4:G126,3,FALSE)</f>
        <v>#N/A</v>
      </c>
      <c r="N45" s="113" t="e">
        <f>VLOOKUP(K45,'пр.взв'!B4:G126,4,FALSE)</f>
        <v>#N/A</v>
      </c>
      <c r="O45" s="115"/>
      <c r="P45" s="115"/>
      <c r="Q45" s="116"/>
      <c r="R45" s="117"/>
    </row>
    <row r="46" spans="1:18" ht="12.75">
      <c r="A46" s="127"/>
      <c r="B46" s="103"/>
      <c r="C46" s="107"/>
      <c r="D46" s="128"/>
      <c r="E46" s="128"/>
      <c r="F46" s="110"/>
      <c r="G46" s="110"/>
      <c r="H46" s="99"/>
      <c r="I46" s="101"/>
      <c r="K46" s="103"/>
      <c r="L46" s="107"/>
      <c r="M46" s="107"/>
      <c r="N46" s="107"/>
      <c r="O46" s="110"/>
      <c r="P46" s="110"/>
      <c r="Q46" s="99"/>
      <c r="R46" s="101"/>
    </row>
    <row r="47" spans="1:18" ht="12.75">
      <c r="A47" s="127"/>
      <c r="B47" s="103"/>
      <c r="C47" s="105" t="e">
        <f>VLOOKUP(B47,'пр.взв'!B7:E86,2,FALSE)</f>
        <v>#N/A</v>
      </c>
      <c r="D47" s="128" t="e">
        <f>VLOOKUP(B47,'пр.взв'!B7:G126,3,FALSE)</f>
        <v>#N/A</v>
      </c>
      <c r="E47" s="128" t="e">
        <f>VLOOKUP(B47,'пр.взв'!B4:G126,4,FALSE)</f>
        <v>#N/A</v>
      </c>
      <c r="F47" s="110"/>
      <c r="G47" s="110"/>
      <c r="H47" s="99"/>
      <c r="I47" s="101"/>
      <c r="K47" s="103"/>
      <c r="L47" s="105" t="e">
        <f>VLOOKUP(K47,'пр.взв'!B7:E86,2,FALSE)</f>
        <v>#N/A</v>
      </c>
      <c r="M47" s="105" t="e">
        <f>VLOOKUP(K47,'пр.взв'!B4:G128,3,FALSE)</f>
        <v>#N/A</v>
      </c>
      <c r="N47" s="105" t="e">
        <f>VLOOKUP(K47,'пр.взв'!B4:G128,4,FALSE)</f>
        <v>#N/A</v>
      </c>
      <c r="O47" s="110"/>
      <c r="P47" s="110"/>
      <c r="Q47" s="99"/>
      <c r="R47" s="101"/>
    </row>
    <row r="48" spans="1:18" ht="13.5" thickBot="1">
      <c r="A48" s="127"/>
      <c r="B48" s="104"/>
      <c r="C48" s="106"/>
      <c r="D48" s="129"/>
      <c r="E48" s="129"/>
      <c r="F48" s="111"/>
      <c r="G48" s="111"/>
      <c r="H48" s="100"/>
      <c r="I48" s="102"/>
      <c r="K48" s="104"/>
      <c r="L48" s="107"/>
      <c r="M48" s="107"/>
      <c r="N48" s="107"/>
      <c r="O48" s="111"/>
      <c r="P48" s="111"/>
      <c r="Q48" s="100"/>
      <c r="R48" s="102"/>
    </row>
    <row r="49" spans="1:18" ht="12.75">
      <c r="A49" s="127"/>
      <c r="B49" s="112"/>
      <c r="C49" s="113" t="e">
        <f>VLOOKUP(B49,'пр.взв'!B3:E86,2,FALSE)</f>
        <v>#N/A</v>
      </c>
      <c r="D49" s="130" t="e">
        <f>VLOOKUP(B49,'пр.взв'!B5:F129,3,FALSE)</f>
        <v>#N/A</v>
      </c>
      <c r="E49" s="130" t="e">
        <f>VLOOKUP(B49,'пр.взв'!B4:G129,4,FALSE)</f>
        <v>#N/A</v>
      </c>
      <c r="F49" s="115"/>
      <c r="G49" s="115"/>
      <c r="H49" s="116"/>
      <c r="I49" s="117"/>
      <c r="K49" s="112"/>
      <c r="L49" s="113" t="e">
        <f>VLOOKUP(K49,'пр.взв'!B7:E86,2,FALSE)</f>
        <v>#N/A</v>
      </c>
      <c r="M49" s="113" t="e">
        <f>VLOOKUP(K49,'пр.взв'!B5:G130,3,FALSE)</f>
        <v>#N/A</v>
      </c>
      <c r="N49" s="113" t="e">
        <f>VLOOKUP(K49,'пр.взв'!B5:G130,4,FALSE)</f>
        <v>#N/A</v>
      </c>
      <c r="O49" s="115"/>
      <c r="P49" s="115"/>
      <c r="Q49" s="116"/>
      <c r="R49" s="117"/>
    </row>
    <row r="50" spans="1:18" ht="12.75">
      <c r="A50" s="127"/>
      <c r="B50" s="103"/>
      <c r="C50" s="107"/>
      <c r="D50" s="128"/>
      <c r="E50" s="128"/>
      <c r="F50" s="110"/>
      <c r="G50" s="110"/>
      <c r="H50" s="99"/>
      <c r="I50" s="101"/>
      <c r="K50" s="103"/>
      <c r="L50" s="107"/>
      <c r="M50" s="107"/>
      <c r="N50" s="107"/>
      <c r="O50" s="110"/>
      <c r="P50" s="110"/>
      <c r="Q50" s="99"/>
      <c r="R50" s="101"/>
    </row>
    <row r="51" spans="1:18" ht="12.75">
      <c r="A51" s="127"/>
      <c r="B51" s="103"/>
      <c r="C51" s="105" t="e">
        <f>VLOOKUP(B51,'пр.взв'!B7:E86,2,FALSE)</f>
        <v>#N/A</v>
      </c>
      <c r="D51" s="128" t="e">
        <f>VLOOKUP(B51,'пр.взв'!B5:G130,3,FALSE)</f>
        <v>#N/A</v>
      </c>
      <c r="E51" s="128" t="e">
        <f>VLOOKUP(B51,'пр.взв'!B5:G130,4,FALSE)</f>
        <v>#N/A</v>
      </c>
      <c r="F51" s="110"/>
      <c r="G51" s="110"/>
      <c r="H51" s="99"/>
      <c r="I51" s="101"/>
      <c r="K51" s="103"/>
      <c r="L51" s="105" t="e">
        <f>VLOOKUP(K51,'пр.взв'!B7:E86,2,FALSE)</f>
        <v>#N/A</v>
      </c>
      <c r="M51" s="105" t="e">
        <f>VLOOKUP(K51,'пр.взв'!B5:G132,3,FALSE)</f>
        <v>#N/A</v>
      </c>
      <c r="N51" s="105" t="e">
        <f>VLOOKUP(K51,'пр.взв'!B5:G132,4,FALSE)</f>
        <v>#N/A</v>
      </c>
      <c r="O51" s="110"/>
      <c r="P51" s="110"/>
      <c r="Q51" s="99"/>
      <c r="R51" s="101"/>
    </row>
    <row r="52" spans="1:18" ht="13.5" thickBot="1">
      <c r="A52" s="127"/>
      <c r="B52" s="104"/>
      <c r="C52" s="106"/>
      <c r="D52" s="129"/>
      <c r="E52" s="129"/>
      <c r="F52" s="111"/>
      <c r="G52" s="111"/>
      <c r="H52" s="100"/>
      <c r="I52" s="102"/>
      <c r="K52" s="104"/>
      <c r="L52" s="107"/>
      <c r="M52" s="107"/>
      <c r="N52" s="107"/>
      <c r="O52" s="111"/>
      <c r="P52" s="111"/>
      <c r="Q52" s="100"/>
      <c r="R52" s="102"/>
    </row>
    <row r="53" spans="1:18" ht="12.75">
      <c r="A53" s="127"/>
      <c r="B53" s="112"/>
      <c r="C53" s="113" t="e">
        <f>VLOOKUP(B53,'пр.взв'!B7:E86,2,FALSE)</f>
        <v>#N/A</v>
      </c>
      <c r="D53" s="130" t="e">
        <f>VLOOKUP(B53,'пр.взв'!B5:F133,3,FALSE)</f>
        <v>#N/A</v>
      </c>
      <c r="E53" s="130" t="e">
        <f>VLOOKUP(B53,'пр.взв'!B5:G133,4,FALSE)</f>
        <v>#N/A</v>
      </c>
      <c r="F53" s="115"/>
      <c r="G53" s="115"/>
      <c r="H53" s="116"/>
      <c r="I53" s="117"/>
      <c r="K53" s="112"/>
      <c r="L53" s="113" t="e">
        <f>VLOOKUP(K53,'пр.взв'!B7:E86,2,FALSE)</f>
        <v>#N/A</v>
      </c>
      <c r="M53" s="113" t="e">
        <f>VLOOKUP(K53,'пр.взв'!B5:G134,3,FALSE)</f>
        <v>#N/A</v>
      </c>
      <c r="N53" s="113" t="e">
        <f>VLOOKUP(K53,'пр.взв'!B5:G134,4,FALSE)</f>
        <v>#N/A</v>
      </c>
      <c r="O53" s="115"/>
      <c r="P53" s="115"/>
      <c r="Q53" s="116"/>
      <c r="R53" s="117"/>
    </row>
    <row r="54" spans="1:18" ht="12.75">
      <c r="A54" s="127"/>
      <c r="B54" s="103"/>
      <c r="C54" s="107"/>
      <c r="D54" s="128"/>
      <c r="E54" s="128"/>
      <c r="F54" s="110"/>
      <c r="G54" s="110"/>
      <c r="H54" s="99"/>
      <c r="I54" s="101"/>
      <c r="K54" s="103"/>
      <c r="L54" s="107"/>
      <c r="M54" s="107"/>
      <c r="N54" s="107"/>
      <c r="O54" s="110"/>
      <c r="P54" s="110"/>
      <c r="Q54" s="99"/>
      <c r="R54" s="101"/>
    </row>
    <row r="55" spans="1:18" ht="12.75">
      <c r="A55" s="127"/>
      <c r="B55" s="103"/>
      <c r="C55" s="105" t="e">
        <f>VLOOKUP(B55,'пр.взв'!B7:E86,2,FALSE)</f>
        <v>#N/A</v>
      </c>
      <c r="D55" s="128" t="e">
        <f>VLOOKUP(B55,'пр.взв'!B5:G134,3,FALSE)</f>
        <v>#N/A</v>
      </c>
      <c r="E55" s="128" t="e">
        <f>VLOOKUP(B55,'пр.взв'!B5:G134,4,FALSE)</f>
        <v>#N/A</v>
      </c>
      <c r="F55" s="110"/>
      <c r="G55" s="110"/>
      <c r="H55" s="99"/>
      <c r="I55" s="101"/>
      <c r="K55" s="103"/>
      <c r="L55" s="105" t="e">
        <f>VLOOKUP(K55,'пр.взв'!B7:E86,2,FALSE)</f>
        <v>#N/A</v>
      </c>
      <c r="M55" s="105" t="e">
        <f>VLOOKUP(K55,'пр.взв'!B5:G136,3,FALSE)</f>
        <v>#N/A</v>
      </c>
      <c r="N55" s="105" t="e">
        <f>VLOOKUP(K55,'пр.взв'!B5:G136,4,FALSE)</f>
        <v>#N/A</v>
      </c>
      <c r="O55" s="110"/>
      <c r="P55" s="110"/>
      <c r="Q55" s="99"/>
      <c r="R55" s="101"/>
    </row>
    <row r="56" spans="1:18" ht="13.5" thickBot="1">
      <c r="A56" s="127"/>
      <c r="B56" s="104"/>
      <c r="C56" s="106"/>
      <c r="D56" s="129"/>
      <c r="E56" s="129"/>
      <c r="F56" s="111"/>
      <c r="G56" s="111"/>
      <c r="H56" s="100"/>
      <c r="I56" s="102"/>
      <c r="K56" s="104"/>
      <c r="L56" s="107"/>
      <c r="M56" s="107"/>
      <c r="N56" s="107"/>
      <c r="O56" s="111"/>
      <c r="P56" s="111"/>
      <c r="Q56" s="100"/>
      <c r="R56" s="102"/>
    </row>
    <row r="57" spans="1:18" ht="12.75">
      <c r="A57" s="127"/>
      <c r="B57" s="112"/>
      <c r="C57" s="113" t="e">
        <f>VLOOKUP(B57,'пр.взв'!B7:E86,2,FALSE)</f>
        <v>#N/A</v>
      </c>
      <c r="D57" s="130" t="e">
        <f>VLOOKUP(B57,'пр.взв'!B5:F137,3,FALSE)</f>
        <v>#N/A</v>
      </c>
      <c r="E57" s="130" t="e">
        <f>VLOOKUP(B57,'пр.взв'!B5:G137,4,FALSE)</f>
        <v>#N/A</v>
      </c>
      <c r="F57" s="114"/>
      <c r="G57" s="115"/>
      <c r="H57" s="116"/>
      <c r="I57" s="117"/>
      <c r="K57" s="112"/>
      <c r="L57" s="113" t="e">
        <f>VLOOKUP(K57,'пр.взв'!B7:E86,2,FALSE)</f>
        <v>#N/A</v>
      </c>
      <c r="M57" s="113" t="e">
        <f>VLOOKUP(K57,'пр.взв'!B5:G138,3,FALSE)</f>
        <v>#N/A</v>
      </c>
      <c r="N57" s="113" t="e">
        <f>VLOOKUP(K57,'пр.взв'!B5:G138,4,FALSE)</f>
        <v>#N/A</v>
      </c>
      <c r="O57" s="114"/>
      <c r="P57" s="115"/>
      <c r="Q57" s="116"/>
      <c r="R57" s="117"/>
    </row>
    <row r="58" spans="1:18" ht="12.75">
      <c r="A58" s="127"/>
      <c r="B58" s="103"/>
      <c r="C58" s="107"/>
      <c r="D58" s="128"/>
      <c r="E58" s="128"/>
      <c r="F58" s="108"/>
      <c r="G58" s="110"/>
      <c r="H58" s="99"/>
      <c r="I58" s="101"/>
      <c r="K58" s="103"/>
      <c r="L58" s="107"/>
      <c r="M58" s="107"/>
      <c r="N58" s="107"/>
      <c r="O58" s="108"/>
      <c r="P58" s="110"/>
      <c r="Q58" s="99"/>
      <c r="R58" s="101"/>
    </row>
    <row r="59" spans="1:18" ht="12.75">
      <c r="A59" s="127"/>
      <c r="B59" s="103"/>
      <c r="C59" s="105" t="e">
        <f>VLOOKUP(B59,'пр.взв'!B7:E86,2,FALSE)</f>
        <v>#N/A</v>
      </c>
      <c r="D59" s="128" t="e">
        <f>VLOOKUP(B59,'пр.взв'!B5:G138,3,FALSE)</f>
        <v>#N/A</v>
      </c>
      <c r="E59" s="128" t="e">
        <f>VLOOKUP(B59,'пр.взв'!B5:G138,4,FALSE)</f>
        <v>#N/A</v>
      </c>
      <c r="F59" s="108"/>
      <c r="G59" s="110"/>
      <c r="H59" s="99"/>
      <c r="I59" s="101"/>
      <c r="K59" s="103"/>
      <c r="L59" s="105" t="e">
        <f>VLOOKUP(K59,'пр.взв'!B7:E86,2,FALSE)</f>
        <v>#N/A</v>
      </c>
      <c r="M59" s="107" t="e">
        <f>VLOOKUP(K59,'пр.взв'!B5:G140,3,FALSE)</f>
        <v>#N/A</v>
      </c>
      <c r="N59" s="107" t="e">
        <f>VLOOKUP(K59,'пр.взв'!B5:G140,4,FALSE)</f>
        <v>#N/A</v>
      </c>
      <c r="O59" s="108"/>
      <c r="P59" s="110"/>
      <c r="Q59" s="99"/>
      <c r="R59" s="101"/>
    </row>
    <row r="60" spans="1:18" ht="13.5" thickBot="1">
      <c r="A60" s="127"/>
      <c r="B60" s="104"/>
      <c r="C60" s="106"/>
      <c r="D60" s="129"/>
      <c r="E60" s="129"/>
      <c r="F60" s="109"/>
      <c r="G60" s="111"/>
      <c r="H60" s="100"/>
      <c r="I60" s="102"/>
      <c r="K60" s="104"/>
      <c r="L60" s="106"/>
      <c r="M60" s="106"/>
      <c r="N60" s="106"/>
      <c r="O60" s="109"/>
      <c r="P60" s="111"/>
      <c r="Q60" s="100"/>
      <c r="R60" s="10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F3:F4"/>
    <mergeCell ref="F5:F6"/>
    <mergeCell ref="B1:I1"/>
    <mergeCell ref="B3:B4"/>
    <mergeCell ref="C3:C4"/>
    <mergeCell ref="D3:D4"/>
    <mergeCell ref="E3:E4"/>
    <mergeCell ref="H3:H4"/>
    <mergeCell ref="I3:I4"/>
    <mergeCell ref="G3:G4"/>
    <mergeCell ref="I7:I8"/>
    <mergeCell ref="B7:B8"/>
    <mergeCell ref="C7:C8"/>
    <mergeCell ref="D7:D8"/>
    <mergeCell ref="E7:E8"/>
    <mergeCell ref="G5:G6"/>
    <mergeCell ref="H5:H6"/>
    <mergeCell ref="I5:I6"/>
    <mergeCell ref="B5:B6"/>
    <mergeCell ref="C5:C6"/>
    <mergeCell ref="D5:D6"/>
    <mergeCell ref="E5:E6"/>
    <mergeCell ref="A11:A12"/>
    <mergeCell ref="F7:F8"/>
    <mergeCell ref="G7:G8"/>
    <mergeCell ref="H7:H8"/>
    <mergeCell ref="B9:B10"/>
    <mergeCell ref="C9:C10"/>
    <mergeCell ref="D9:D10"/>
    <mergeCell ref="E9:E10"/>
    <mergeCell ref="H9:H10"/>
    <mergeCell ref="G9:G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F9:F10"/>
    <mergeCell ref="B13:B14"/>
    <mergeCell ref="C13:C14"/>
    <mergeCell ref="D13:D14"/>
    <mergeCell ref="E13:E14"/>
    <mergeCell ref="F13:F14"/>
    <mergeCell ref="G13:G14"/>
    <mergeCell ref="H13:H14"/>
    <mergeCell ref="I13:I14"/>
    <mergeCell ref="D15:D16"/>
    <mergeCell ref="E15:E16"/>
    <mergeCell ref="F15:F16"/>
    <mergeCell ref="G15:G16"/>
    <mergeCell ref="B15:B16"/>
    <mergeCell ref="C15:C16"/>
    <mergeCell ref="B17:B18"/>
    <mergeCell ref="C17:C18"/>
    <mergeCell ref="D17:D18"/>
    <mergeCell ref="E17:E18"/>
    <mergeCell ref="H19:H20"/>
    <mergeCell ref="I19:I20"/>
    <mergeCell ref="F19:F20"/>
    <mergeCell ref="G19:G20"/>
    <mergeCell ref="F17:F18"/>
    <mergeCell ref="G17:G18"/>
    <mergeCell ref="H17:H18"/>
    <mergeCell ref="I17:I18"/>
    <mergeCell ref="H15:H16"/>
    <mergeCell ref="I15:I16"/>
    <mergeCell ref="I21:I22"/>
    <mergeCell ref="B21:B22"/>
    <mergeCell ref="C21:C22"/>
    <mergeCell ref="D21:D22"/>
    <mergeCell ref="E21:E22"/>
    <mergeCell ref="H21:H22"/>
    <mergeCell ref="F21:F22"/>
    <mergeCell ref="G21:G22"/>
    <mergeCell ref="B19:B20"/>
    <mergeCell ref="C19:C20"/>
    <mergeCell ref="D19:D20"/>
    <mergeCell ref="E19:E20"/>
    <mergeCell ref="G23:G24"/>
    <mergeCell ref="H23:H24"/>
    <mergeCell ref="F23:F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D23:D24"/>
    <mergeCell ref="F41:F42"/>
    <mergeCell ref="E29:E30"/>
    <mergeCell ref="G45:G46"/>
    <mergeCell ref="F37:F38"/>
    <mergeCell ref="G37:G38"/>
    <mergeCell ref="G41:G42"/>
    <mergeCell ref="E31:E32"/>
    <mergeCell ref="F31:F32"/>
    <mergeCell ref="E37:E38"/>
    <mergeCell ref="E43:E44"/>
    <mergeCell ref="I39:I40"/>
    <mergeCell ref="H51:H52"/>
    <mergeCell ref="H41:H42"/>
    <mergeCell ref="I41:I42"/>
    <mergeCell ref="I45:I46"/>
    <mergeCell ref="H43:H44"/>
    <mergeCell ref="H39:H40"/>
    <mergeCell ref="I43:I44"/>
    <mergeCell ref="H47:H48"/>
    <mergeCell ref="H49:H50"/>
    <mergeCell ref="E47:E48"/>
    <mergeCell ref="D47:D48"/>
    <mergeCell ref="I29:I30"/>
    <mergeCell ref="D31:D32"/>
    <mergeCell ref="G31:G32"/>
    <mergeCell ref="H31:H32"/>
    <mergeCell ref="I31:I32"/>
    <mergeCell ref="H29:H30"/>
    <mergeCell ref="E41:E42"/>
    <mergeCell ref="E45:E46"/>
    <mergeCell ref="E49:E50"/>
    <mergeCell ref="C51:C52"/>
    <mergeCell ref="D51:D52"/>
    <mergeCell ref="E51:E52"/>
    <mergeCell ref="B39:B40"/>
    <mergeCell ref="F53:F54"/>
    <mergeCell ref="F43:F44"/>
    <mergeCell ref="B53:B54"/>
    <mergeCell ref="C53:C54"/>
    <mergeCell ref="D53:D54"/>
    <mergeCell ref="E53:E54"/>
    <mergeCell ref="B51:B52"/>
    <mergeCell ref="E39:E40"/>
    <mergeCell ref="B41:B42"/>
    <mergeCell ref="B55:B56"/>
    <mergeCell ref="C55:C56"/>
    <mergeCell ref="D55:D56"/>
    <mergeCell ref="E55:E56"/>
    <mergeCell ref="I33:I34"/>
    <mergeCell ref="H37:H38"/>
    <mergeCell ref="I37:I38"/>
    <mergeCell ref="I35:I36"/>
    <mergeCell ref="H35:H36"/>
    <mergeCell ref="H33:H34"/>
    <mergeCell ref="B57:B58"/>
    <mergeCell ref="C57:C58"/>
    <mergeCell ref="D57:D58"/>
    <mergeCell ref="E57:E58"/>
    <mergeCell ref="I59:I60"/>
    <mergeCell ref="F55:F56"/>
    <mergeCell ref="G55:G56"/>
    <mergeCell ref="I57:I58"/>
    <mergeCell ref="H55:H56"/>
    <mergeCell ref="I55:I56"/>
    <mergeCell ref="I53:I54"/>
    <mergeCell ref="F45:F46"/>
    <mergeCell ref="G47:G48"/>
    <mergeCell ref="H45:H46"/>
    <mergeCell ref="F47:F48"/>
    <mergeCell ref="G53:G54"/>
    <mergeCell ref="I47:I48"/>
    <mergeCell ref="I49:I50"/>
    <mergeCell ref="I51:I52"/>
    <mergeCell ref="F51:F52"/>
    <mergeCell ref="F39:F40"/>
    <mergeCell ref="G39:G40"/>
    <mergeCell ref="F33:F34"/>
    <mergeCell ref="E35:E36"/>
    <mergeCell ref="E33:E34"/>
    <mergeCell ref="H53:H54"/>
    <mergeCell ref="G43:G44"/>
    <mergeCell ref="G51:G52"/>
    <mergeCell ref="F49:F50"/>
    <mergeCell ref="G49:G50"/>
    <mergeCell ref="F35:F36"/>
    <mergeCell ref="G35:G36"/>
    <mergeCell ref="D29:D30"/>
    <mergeCell ref="C31:C32"/>
    <mergeCell ref="C33:C34"/>
    <mergeCell ref="G33:G34"/>
    <mergeCell ref="F29:F30"/>
    <mergeCell ref="G29:G30"/>
    <mergeCell ref="B49:B50"/>
    <mergeCell ref="C49:C50"/>
    <mergeCell ref="D49:D50"/>
    <mergeCell ref="C41:C42"/>
    <mergeCell ref="B45:B46"/>
    <mergeCell ref="B43:B44"/>
    <mergeCell ref="C43:C44"/>
    <mergeCell ref="D43:D44"/>
    <mergeCell ref="D41:D42"/>
    <mergeCell ref="B23:B24"/>
    <mergeCell ref="C23:C24"/>
    <mergeCell ref="D45:D46"/>
    <mergeCell ref="D35:D36"/>
    <mergeCell ref="D37:D38"/>
    <mergeCell ref="D39:D40"/>
    <mergeCell ref="D33:D34"/>
    <mergeCell ref="B29:B30"/>
    <mergeCell ref="C29:C30"/>
    <mergeCell ref="B35:B36"/>
    <mergeCell ref="C45:C46"/>
    <mergeCell ref="B47:B48"/>
    <mergeCell ref="C47:C48"/>
    <mergeCell ref="A37:A38"/>
    <mergeCell ref="B31:B32"/>
    <mergeCell ref="B33:B34"/>
    <mergeCell ref="C35:C36"/>
    <mergeCell ref="C39:C40"/>
    <mergeCell ref="B37:B38"/>
    <mergeCell ref="C37:C38"/>
    <mergeCell ref="A3:A4"/>
    <mergeCell ref="A5:A6"/>
    <mergeCell ref="A7:A8"/>
    <mergeCell ref="A9:A10"/>
    <mergeCell ref="A19:A20"/>
    <mergeCell ref="A21:A22"/>
    <mergeCell ref="A15:A16"/>
    <mergeCell ref="A13:A14"/>
    <mergeCell ref="A17:A18"/>
    <mergeCell ref="A39:A40"/>
    <mergeCell ref="A35:A36"/>
    <mergeCell ref="A31:A32"/>
    <mergeCell ref="A33:A34"/>
    <mergeCell ref="A25:A26"/>
    <mergeCell ref="A23:A24"/>
    <mergeCell ref="A29:A30"/>
    <mergeCell ref="A27:A28"/>
    <mergeCell ref="A57:A58"/>
    <mergeCell ref="A59:A60"/>
    <mergeCell ref="A45:A46"/>
    <mergeCell ref="A47:A48"/>
    <mergeCell ref="A49:A50"/>
    <mergeCell ref="A51:A52"/>
    <mergeCell ref="A53:A54"/>
    <mergeCell ref="A55:A56"/>
    <mergeCell ref="A41:A42"/>
    <mergeCell ref="A43:A4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Q5:Q6"/>
    <mergeCell ref="R5:R6"/>
    <mergeCell ref="O7:O8"/>
    <mergeCell ref="P7:P8"/>
    <mergeCell ref="Q7:Q8"/>
    <mergeCell ref="R7:R8"/>
    <mergeCell ref="O5:O6"/>
    <mergeCell ref="P5:P6"/>
    <mergeCell ref="K7:K8"/>
    <mergeCell ref="L7:L8"/>
    <mergeCell ref="M7:M8"/>
    <mergeCell ref="N7:N8"/>
    <mergeCell ref="Q9:Q10"/>
    <mergeCell ref="R9:R10"/>
    <mergeCell ref="K9:K10"/>
    <mergeCell ref="L9:L10"/>
    <mergeCell ref="M9:M10"/>
    <mergeCell ref="N9:N10"/>
    <mergeCell ref="O9:O10"/>
    <mergeCell ref="P9:P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76"/>
  <sheetViews>
    <sheetView zoomScaleSheetLayoutView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4" sqref="A1:AB44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210" t="s">
        <v>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</row>
    <row r="2" spans="1:28" ht="53.25" customHeight="1" thickBot="1">
      <c r="A2" s="18"/>
      <c r="B2" s="197" t="s">
        <v>67</v>
      </c>
      <c r="C2" s="198"/>
      <c r="D2" s="198"/>
      <c r="E2" s="198"/>
      <c r="F2" s="198"/>
      <c r="G2" s="198"/>
      <c r="H2" s="198"/>
      <c r="I2" s="198"/>
      <c r="J2" s="199"/>
      <c r="K2" s="296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1"/>
    </row>
    <row r="3" spans="1:30" ht="18" customHeight="1" thickBot="1">
      <c r="A3" s="19"/>
      <c r="B3" s="211" t="str">
        <f>HYPERLINK('[1]реквизиты'!$A$3)</f>
        <v>22-24 мая 2015 г., г.Саратов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2"/>
      <c r="X3" s="302" t="str">
        <f>HYPERLINK('пр.взв'!D4)</f>
        <v>В.к.  46  кг.</v>
      </c>
      <c r="Y3" s="303"/>
      <c r="Z3" s="303"/>
      <c r="AA3" s="303"/>
      <c r="AB3" s="304"/>
      <c r="AC3" s="16"/>
      <c r="AD3" s="16"/>
    </row>
    <row r="4" spans="1:34" ht="18" customHeight="1" thickBot="1">
      <c r="A4" s="181"/>
      <c r="B4" s="168" t="s">
        <v>5</v>
      </c>
      <c r="C4" s="170" t="s">
        <v>2</v>
      </c>
      <c r="D4" s="200" t="s">
        <v>3</v>
      </c>
      <c r="E4" s="202" t="s">
        <v>68</v>
      </c>
      <c r="F4" s="189" t="s">
        <v>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1"/>
      <c r="Y4" s="192"/>
      <c r="Z4" s="206" t="s">
        <v>7</v>
      </c>
      <c r="AA4" s="208" t="s">
        <v>71</v>
      </c>
      <c r="AB4" s="178" t="s">
        <v>22</v>
      </c>
      <c r="AC4" s="16"/>
      <c r="AD4" s="16"/>
      <c r="AH4" s="20"/>
    </row>
    <row r="5" spans="1:33" ht="12.75" customHeight="1" thickBot="1">
      <c r="A5" s="181"/>
      <c r="B5" s="169"/>
      <c r="C5" s="171"/>
      <c r="D5" s="201"/>
      <c r="E5" s="203"/>
      <c r="F5" s="193">
        <v>1</v>
      </c>
      <c r="G5" s="196"/>
      <c r="H5" s="193">
        <v>2</v>
      </c>
      <c r="I5" s="194"/>
      <c r="J5" s="195">
        <v>3</v>
      </c>
      <c r="K5" s="196"/>
      <c r="L5" s="193">
        <v>4</v>
      </c>
      <c r="M5" s="194"/>
      <c r="N5" s="195">
        <v>5</v>
      </c>
      <c r="O5" s="196"/>
      <c r="P5" s="193">
        <v>6</v>
      </c>
      <c r="Q5" s="194"/>
      <c r="R5" s="195">
        <v>7</v>
      </c>
      <c r="S5" s="196"/>
      <c r="T5" s="193">
        <v>8</v>
      </c>
      <c r="U5" s="194"/>
      <c r="V5" s="193" t="s">
        <v>78</v>
      </c>
      <c r="W5" s="194"/>
      <c r="X5" s="193" t="s">
        <v>79</v>
      </c>
      <c r="Y5" s="194"/>
      <c r="Z5" s="207"/>
      <c r="AA5" s="209"/>
      <c r="AB5" s="179"/>
      <c r="AC5" s="31"/>
      <c r="AD5" s="31"/>
      <c r="AE5" s="22"/>
      <c r="AF5" s="22"/>
      <c r="AG5" s="3"/>
    </row>
    <row r="6" spans="1:33" ht="13.5" customHeight="1" thickBot="1">
      <c r="A6" s="17"/>
      <c r="B6" s="185" t="s">
        <v>99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C6" s="31"/>
      <c r="AD6" s="31"/>
      <c r="AE6" s="22"/>
      <c r="AF6" s="22"/>
      <c r="AG6" s="3"/>
    </row>
    <row r="7" spans="1:34" ht="12" customHeight="1" thickTop="1">
      <c r="A7" s="172"/>
      <c r="B7" s="144">
        <v>1</v>
      </c>
      <c r="C7" s="174" t="str">
        <f>VLOOKUP(B7,'пр.взв'!B7:E30,2,FALSE)</f>
        <v>СЕРИКБАЕВ Азамат</v>
      </c>
      <c r="D7" s="176" t="str">
        <f>VLOOKUP(B7,'пр.взв'!B7:F86,3,FALSE)</f>
        <v>08.04.2000 1</v>
      </c>
      <c r="E7" s="176" t="str">
        <f>VLOOKUP(B7,'пр.взв'!B7:G86,4,FALSE)</f>
        <v>Казахстан, Актобэ</v>
      </c>
      <c r="F7" s="161">
        <v>2</v>
      </c>
      <c r="G7" s="63">
        <v>3</v>
      </c>
      <c r="H7" s="161">
        <v>3</v>
      </c>
      <c r="I7" s="63">
        <v>4</v>
      </c>
      <c r="J7" s="161" t="s">
        <v>154</v>
      </c>
      <c r="K7" s="63"/>
      <c r="L7" s="161" t="s">
        <v>154</v>
      </c>
      <c r="M7" s="63"/>
      <c r="N7" s="161" t="s">
        <v>154</v>
      </c>
      <c r="O7" s="63"/>
      <c r="P7" s="161" t="s">
        <v>154</v>
      </c>
      <c r="Q7" s="63"/>
      <c r="R7" s="161" t="s">
        <v>154</v>
      </c>
      <c r="S7" s="63"/>
      <c r="T7" s="161"/>
      <c r="U7" s="63"/>
      <c r="V7" s="161" t="s">
        <v>154</v>
      </c>
      <c r="W7" s="63"/>
      <c r="X7" s="161" t="s">
        <v>154</v>
      </c>
      <c r="Y7" s="63"/>
      <c r="Z7" s="204">
        <v>2</v>
      </c>
      <c r="AA7" s="158">
        <f>SUM(G7+I7+K7+M7+O7+Q7+S7+U7+W7+Y7)</f>
        <v>7</v>
      </c>
      <c r="AB7" s="152">
        <v>13</v>
      </c>
      <c r="AC7" s="29"/>
      <c r="AD7" s="29"/>
      <c r="AE7" s="29"/>
      <c r="AF7" s="29"/>
      <c r="AG7" s="29"/>
      <c r="AH7" s="29"/>
    </row>
    <row r="8" spans="1:34" ht="12" customHeight="1" thickBot="1">
      <c r="A8" s="180"/>
      <c r="B8" s="167"/>
      <c r="C8" s="175"/>
      <c r="D8" s="177"/>
      <c r="E8" s="177"/>
      <c r="F8" s="160"/>
      <c r="G8" s="62"/>
      <c r="H8" s="160"/>
      <c r="I8" s="62"/>
      <c r="J8" s="160"/>
      <c r="K8" s="62"/>
      <c r="L8" s="160"/>
      <c r="M8" s="62"/>
      <c r="N8" s="160"/>
      <c r="O8" s="62"/>
      <c r="P8" s="160"/>
      <c r="Q8" s="62"/>
      <c r="R8" s="160"/>
      <c r="S8" s="62"/>
      <c r="T8" s="160"/>
      <c r="U8" s="62"/>
      <c r="V8" s="160"/>
      <c r="W8" s="62"/>
      <c r="X8" s="160"/>
      <c r="Y8" s="62"/>
      <c r="Z8" s="183"/>
      <c r="AA8" s="184"/>
      <c r="AB8" s="147"/>
      <c r="AC8" s="29"/>
      <c r="AD8" s="29"/>
      <c r="AE8" s="29"/>
      <c r="AF8" s="29"/>
      <c r="AG8" s="29"/>
      <c r="AH8" s="29"/>
    </row>
    <row r="9" spans="1:34" ht="12" customHeight="1" thickTop="1">
      <c r="A9" s="172"/>
      <c r="B9" s="163">
        <v>2</v>
      </c>
      <c r="C9" s="162" t="str">
        <f>VLOOKUP(B9,'пр.взв'!B9:E32,2,FALSE)</f>
        <v>ШАБАЛКИН Александр Владимирович</v>
      </c>
      <c r="D9" s="165" t="str">
        <f>VLOOKUP(B9,'пр.взв'!B9:F88,3,FALSE)</f>
        <v>06.08.2000 1</v>
      </c>
      <c r="E9" s="165" t="str">
        <f>VLOOKUP(B9,'пр.взв'!B9:G88,4,FALSE)</f>
        <v>Самарская, Тольятти</v>
      </c>
      <c r="F9" s="159">
        <v>1</v>
      </c>
      <c r="G9" s="71" t="s">
        <v>147</v>
      </c>
      <c r="H9" s="159">
        <v>4</v>
      </c>
      <c r="I9" s="71" t="s">
        <v>147</v>
      </c>
      <c r="J9" s="159">
        <v>3</v>
      </c>
      <c r="K9" s="64">
        <v>4</v>
      </c>
      <c r="L9" s="159" t="s">
        <v>154</v>
      </c>
      <c r="M9" s="64"/>
      <c r="N9" s="159" t="s">
        <v>154</v>
      </c>
      <c r="O9" s="64"/>
      <c r="P9" s="159" t="s">
        <v>154</v>
      </c>
      <c r="Q9" s="64"/>
      <c r="R9" s="159" t="s">
        <v>154</v>
      </c>
      <c r="S9" s="64"/>
      <c r="T9" s="159"/>
      <c r="U9" s="64"/>
      <c r="V9" s="159" t="s">
        <v>154</v>
      </c>
      <c r="W9" s="64"/>
      <c r="X9" s="159" t="s">
        <v>154</v>
      </c>
      <c r="Y9" s="64"/>
      <c r="Z9" s="182">
        <v>3</v>
      </c>
      <c r="AA9" s="157">
        <f>SUM(G9+I9+K9+M9+O9+Q9+S9+U9+W9+Y9)</f>
        <v>9</v>
      </c>
      <c r="AB9" s="146">
        <v>10</v>
      </c>
      <c r="AC9" s="29"/>
      <c r="AD9" s="29"/>
      <c r="AE9" s="29"/>
      <c r="AF9" s="29"/>
      <c r="AG9" s="29"/>
      <c r="AH9" s="29"/>
    </row>
    <row r="10" spans="1:34" ht="12" customHeight="1" thickBot="1">
      <c r="A10" s="173"/>
      <c r="B10" s="145"/>
      <c r="C10" s="156"/>
      <c r="D10" s="166"/>
      <c r="E10" s="166"/>
      <c r="F10" s="160"/>
      <c r="G10" s="62"/>
      <c r="H10" s="160"/>
      <c r="I10" s="62"/>
      <c r="J10" s="160"/>
      <c r="K10" s="62"/>
      <c r="L10" s="160"/>
      <c r="M10" s="62"/>
      <c r="N10" s="160"/>
      <c r="O10" s="62"/>
      <c r="P10" s="160"/>
      <c r="Q10" s="62"/>
      <c r="R10" s="160"/>
      <c r="S10" s="62"/>
      <c r="T10" s="160"/>
      <c r="U10" s="62"/>
      <c r="V10" s="160"/>
      <c r="W10" s="62"/>
      <c r="X10" s="160"/>
      <c r="Y10" s="62"/>
      <c r="Z10" s="183"/>
      <c r="AA10" s="184"/>
      <c r="AB10" s="147"/>
      <c r="AC10" s="29"/>
      <c r="AD10" s="29"/>
      <c r="AE10" s="29"/>
      <c r="AF10" s="29"/>
      <c r="AG10" s="29"/>
      <c r="AH10" s="29"/>
    </row>
    <row r="11" spans="1:34" ht="12" customHeight="1" thickTop="1">
      <c r="A11" s="17"/>
      <c r="B11" s="144">
        <v>3</v>
      </c>
      <c r="C11" s="162" t="str">
        <f>VLOOKUP(B11,'пр.взв'!B11:E34,2,FALSE)</f>
        <v>ДОНЦОВ Максим Андреевич</v>
      </c>
      <c r="D11" s="164" t="str">
        <f>VLOOKUP(B11,'пр.взв'!B11:F90,3,FALSE)</f>
        <v>24.04.2000 1</v>
      </c>
      <c r="E11" s="164" t="str">
        <f>VLOOKUP(B11,'пр.взв'!B11:G90,4,FALSE)</f>
        <v>Нижегородская, Нижний Новгород</v>
      </c>
      <c r="F11" s="159">
        <v>4</v>
      </c>
      <c r="G11" s="64">
        <v>0</v>
      </c>
      <c r="H11" s="159">
        <v>1</v>
      </c>
      <c r="I11" s="64">
        <v>0</v>
      </c>
      <c r="J11" s="159">
        <v>2</v>
      </c>
      <c r="K11" s="64">
        <v>0</v>
      </c>
      <c r="L11" s="159" t="s">
        <v>81</v>
      </c>
      <c r="M11" s="64"/>
      <c r="N11" s="159">
        <v>8</v>
      </c>
      <c r="O11" s="64">
        <v>3</v>
      </c>
      <c r="P11" s="159">
        <v>9</v>
      </c>
      <c r="Q11" s="64">
        <v>3</v>
      </c>
      <c r="R11" s="159" t="s">
        <v>154</v>
      </c>
      <c r="S11" s="64"/>
      <c r="T11" s="159"/>
      <c r="U11" s="64"/>
      <c r="V11" s="159" t="s">
        <v>154</v>
      </c>
      <c r="W11" s="64"/>
      <c r="X11" s="159" t="s">
        <v>154</v>
      </c>
      <c r="Y11" s="64"/>
      <c r="Z11" s="182">
        <v>6</v>
      </c>
      <c r="AA11" s="157">
        <f>SUM(G11+I11+K11+M11+O11+Q11+S11+U11+W11+Y11)</f>
        <v>6</v>
      </c>
      <c r="AB11" s="146">
        <v>5</v>
      </c>
      <c r="AC11" s="29"/>
      <c r="AD11" s="29"/>
      <c r="AE11" s="29"/>
      <c r="AF11" s="29"/>
      <c r="AG11" s="29"/>
      <c r="AH11" s="29"/>
    </row>
    <row r="12" spans="1:34" ht="12" customHeight="1" thickBot="1">
      <c r="A12" s="17"/>
      <c r="B12" s="167"/>
      <c r="C12" s="156"/>
      <c r="D12" s="154"/>
      <c r="E12" s="154"/>
      <c r="F12" s="160"/>
      <c r="G12" s="62" t="s">
        <v>148</v>
      </c>
      <c r="H12" s="160"/>
      <c r="I12" s="62" t="s">
        <v>155</v>
      </c>
      <c r="J12" s="160"/>
      <c r="K12" s="62" t="s">
        <v>161</v>
      </c>
      <c r="L12" s="160"/>
      <c r="M12" s="62"/>
      <c r="N12" s="160"/>
      <c r="O12" s="62"/>
      <c r="P12" s="160"/>
      <c r="Q12" s="62"/>
      <c r="R12" s="160"/>
      <c r="S12" s="62"/>
      <c r="T12" s="160"/>
      <c r="U12" s="62"/>
      <c r="V12" s="160"/>
      <c r="W12" s="62"/>
      <c r="X12" s="160"/>
      <c r="Y12" s="62"/>
      <c r="Z12" s="183"/>
      <c r="AA12" s="184"/>
      <c r="AB12" s="147"/>
      <c r="AC12" s="29"/>
      <c r="AD12" s="29"/>
      <c r="AE12" s="29"/>
      <c r="AF12" s="29"/>
      <c r="AG12" s="29"/>
      <c r="AH12" s="29"/>
    </row>
    <row r="13" spans="1:34" ht="12" customHeight="1" thickTop="1">
      <c r="A13" s="17"/>
      <c r="B13" s="163">
        <v>4</v>
      </c>
      <c r="C13" s="162" t="str">
        <f>VLOOKUP(B13,'пр.взв'!B13:E36,2,FALSE)</f>
        <v>АЛЕКСЕЕВ Максим Юрьевич</v>
      </c>
      <c r="D13" s="164" t="str">
        <f>VLOOKUP(B13,'пр.взв'!B13:F92,3,FALSE)</f>
        <v>10.04.2000 3</v>
      </c>
      <c r="E13" s="165" t="str">
        <f>VLOOKUP(B13,'пр.взв'!B13:G92,4,FALSE)</f>
        <v>Свердловская, Екатеринбург</v>
      </c>
      <c r="F13" s="159">
        <v>3</v>
      </c>
      <c r="G13" s="64">
        <v>4</v>
      </c>
      <c r="H13" s="159">
        <v>2</v>
      </c>
      <c r="I13" s="64">
        <v>3</v>
      </c>
      <c r="J13" s="159" t="s">
        <v>154</v>
      </c>
      <c r="K13" s="64"/>
      <c r="L13" s="159" t="s">
        <v>154</v>
      </c>
      <c r="M13" s="64"/>
      <c r="N13" s="159" t="s">
        <v>154</v>
      </c>
      <c r="O13" s="64"/>
      <c r="P13" s="159" t="s">
        <v>154</v>
      </c>
      <c r="Q13" s="64"/>
      <c r="R13" s="159" t="s">
        <v>154</v>
      </c>
      <c r="S13" s="64"/>
      <c r="T13" s="159"/>
      <c r="U13" s="64"/>
      <c r="V13" s="159" t="s">
        <v>154</v>
      </c>
      <c r="W13" s="64"/>
      <c r="X13" s="159" t="s">
        <v>154</v>
      </c>
      <c r="Y13" s="64"/>
      <c r="Z13" s="182">
        <v>2</v>
      </c>
      <c r="AA13" s="157">
        <f>SUM(G13+I13+K13+M13+O13+Q13+S13+U13+W13+Y13)</f>
        <v>7</v>
      </c>
      <c r="AB13" s="146">
        <v>12</v>
      </c>
      <c r="AC13" s="29"/>
      <c r="AD13" s="29"/>
      <c r="AE13" s="29"/>
      <c r="AF13" s="29"/>
      <c r="AG13" s="29"/>
      <c r="AH13" s="29"/>
    </row>
    <row r="14" spans="1:34" ht="12" customHeight="1" thickBot="1">
      <c r="A14" s="17"/>
      <c r="B14" s="145"/>
      <c r="C14" s="156"/>
      <c r="D14" s="154"/>
      <c r="E14" s="166"/>
      <c r="F14" s="160"/>
      <c r="G14" s="62"/>
      <c r="H14" s="160"/>
      <c r="I14" s="62"/>
      <c r="J14" s="160"/>
      <c r="K14" s="62"/>
      <c r="L14" s="160"/>
      <c r="M14" s="62"/>
      <c r="N14" s="160"/>
      <c r="O14" s="62"/>
      <c r="P14" s="160"/>
      <c r="Q14" s="62"/>
      <c r="R14" s="160"/>
      <c r="S14" s="62"/>
      <c r="T14" s="160"/>
      <c r="U14" s="62"/>
      <c r="V14" s="160"/>
      <c r="W14" s="62"/>
      <c r="X14" s="160"/>
      <c r="Y14" s="62"/>
      <c r="Z14" s="183"/>
      <c r="AA14" s="184"/>
      <c r="AB14" s="147"/>
      <c r="AC14" s="29"/>
      <c r="AD14" s="29"/>
      <c r="AE14" s="29"/>
      <c r="AF14" s="29"/>
      <c r="AG14" s="29"/>
      <c r="AH14" s="29"/>
    </row>
    <row r="15" spans="1:34" ht="12" customHeight="1" thickTop="1">
      <c r="A15" s="17"/>
      <c r="B15" s="144">
        <v>5</v>
      </c>
      <c r="C15" s="162" t="str">
        <f>VLOOKUP(B15,'пр.взв'!B15:E38,2,FALSE)</f>
        <v>КУЛМАН Абылай</v>
      </c>
      <c r="D15" s="164" t="str">
        <f>VLOOKUP(B15,'пр.взв'!B15:F94,3,FALSE)</f>
        <v>18.08.1999 1</v>
      </c>
      <c r="E15" s="164" t="str">
        <f>VLOOKUP(B15,'пр.взв'!B15:G94,4,FALSE)</f>
        <v>Казахстан, Атырауской обл.</v>
      </c>
      <c r="F15" s="159">
        <v>6</v>
      </c>
      <c r="G15" s="64">
        <v>4</v>
      </c>
      <c r="H15" s="159">
        <v>7</v>
      </c>
      <c r="I15" s="64">
        <v>0</v>
      </c>
      <c r="J15" s="159">
        <v>9</v>
      </c>
      <c r="K15" s="64">
        <v>4</v>
      </c>
      <c r="L15" s="159" t="s">
        <v>154</v>
      </c>
      <c r="M15" s="64"/>
      <c r="N15" s="159" t="s">
        <v>154</v>
      </c>
      <c r="O15" s="64"/>
      <c r="P15" s="159" t="s">
        <v>154</v>
      </c>
      <c r="Q15" s="64"/>
      <c r="R15" s="159" t="s">
        <v>154</v>
      </c>
      <c r="S15" s="64"/>
      <c r="T15" s="159"/>
      <c r="U15" s="64"/>
      <c r="V15" s="159" t="s">
        <v>154</v>
      </c>
      <c r="W15" s="64"/>
      <c r="X15" s="159" t="s">
        <v>154</v>
      </c>
      <c r="Y15" s="64"/>
      <c r="Z15" s="182">
        <v>3</v>
      </c>
      <c r="AA15" s="157">
        <f>SUM(G15+I15+K15+M15+O15+Q15+S15+U15+W15+Y15)</f>
        <v>8</v>
      </c>
      <c r="AB15" s="146">
        <v>9</v>
      </c>
      <c r="AC15" s="29"/>
      <c r="AD15" s="29"/>
      <c r="AE15" s="29"/>
      <c r="AF15" s="29"/>
      <c r="AG15" s="29"/>
      <c r="AH15" s="29"/>
    </row>
    <row r="16" spans="1:34" ht="12" customHeight="1" thickBot="1">
      <c r="A16" s="17"/>
      <c r="B16" s="167"/>
      <c r="C16" s="156"/>
      <c r="D16" s="154"/>
      <c r="E16" s="154"/>
      <c r="F16" s="160"/>
      <c r="G16" s="62"/>
      <c r="H16" s="160"/>
      <c r="I16" s="62" t="s">
        <v>156</v>
      </c>
      <c r="J16" s="160"/>
      <c r="K16" s="62"/>
      <c r="L16" s="160"/>
      <c r="M16" s="62"/>
      <c r="N16" s="160"/>
      <c r="O16" s="62"/>
      <c r="P16" s="160"/>
      <c r="Q16" s="62"/>
      <c r="R16" s="160"/>
      <c r="S16" s="62"/>
      <c r="T16" s="160"/>
      <c r="U16" s="62"/>
      <c r="V16" s="160"/>
      <c r="W16" s="62"/>
      <c r="X16" s="160"/>
      <c r="Y16" s="62"/>
      <c r="Z16" s="183"/>
      <c r="AA16" s="184"/>
      <c r="AB16" s="147"/>
      <c r="AC16" s="29"/>
      <c r="AD16" s="29"/>
      <c r="AE16" s="29"/>
      <c r="AF16" s="29"/>
      <c r="AG16" s="29"/>
      <c r="AH16" s="29"/>
    </row>
    <row r="17" spans="1:34" ht="12" customHeight="1" thickTop="1">
      <c r="A17" s="17"/>
      <c r="B17" s="163">
        <v>6</v>
      </c>
      <c r="C17" s="162" t="str">
        <f>VLOOKUP(B17,'пр.взв'!B17:E40,2,FALSE)</f>
        <v>ХАСАНОВ Руслан Эдуардович</v>
      </c>
      <c r="D17" s="164" t="str">
        <f>VLOOKUP(B17,'пр.взв'!B17:F96,3,FALSE)</f>
        <v>13.02.1999 1</v>
      </c>
      <c r="E17" s="165" t="str">
        <f>VLOOKUP(B17,'пр.взв'!B17:G96,4,FALSE)</f>
        <v>Марий Эл</v>
      </c>
      <c r="F17" s="159">
        <v>5</v>
      </c>
      <c r="G17" s="64">
        <v>0</v>
      </c>
      <c r="H17" s="159">
        <v>9</v>
      </c>
      <c r="I17" s="64">
        <v>3</v>
      </c>
      <c r="J17" s="159">
        <v>8</v>
      </c>
      <c r="K17" s="64">
        <v>4</v>
      </c>
      <c r="L17" s="159" t="s">
        <v>154</v>
      </c>
      <c r="M17" s="64"/>
      <c r="N17" s="159" t="s">
        <v>154</v>
      </c>
      <c r="O17" s="64"/>
      <c r="P17" s="159" t="s">
        <v>154</v>
      </c>
      <c r="Q17" s="64"/>
      <c r="R17" s="159" t="s">
        <v>154</v>
      </c>
      <c r="S17" s="64"/>
      <c r="T17" s="159"/>
      <c r="U17" s="64"/>
      <c r="V17" s="159" t="s">
        <v>154</v>
      </c>
      <c r="W17" s="64"/>
      <c r="X17" s="159" t="s">
        <v>154</v>
      </c>
      <c r="Y17" s="64"/>
      <c r="Z17" s="182">
        <v>3</v>
      </c>
      <c r="AA17" s="157">
        <f>SUM(G17+I17+K17+M17+O17+Q17+S17+U17+W17+Y17)</f>
        <v>7</v>
      </c>
      <c r="AB17" s="146">
        <v>8</v>
      </c>
      <c r="AC17" s="29"/>
      <c r="AD17" s="29"/>
      <c r="AE17" s="29"/>
      <c r="AF17" s="29"/>
      <c r="AG17" s="29"/>
      <c r="AH17" s="29"/>
    </row>
    <row r="18" spans="1:34" ht="12" customHeight="1" thickBot="1">
      <c r="A18" s="17"/>
      <c r="B18" s="145"/>
      <c r="C18" s="156"/>
      <c r="D18" s="154"/>
      <c r="E18" s="166"/>
      <c r="F18" s="160"/>
      <c r="G18" s="62" t="s">
        <v>149</v>
      </c>
      <c r="H18" s="160"/>
      <c r="I18" s="62"/>
      <c r="J18" s="160"/>
      <c r="K18" s="62"/>
      <c r="L18" s="160"/>
      <c r="M18" s="62"/>
      <c r="N18" s="160"/>
      <c r="O18" s="62"/>
      <c r="P18" s="160"/>
      <c r="Q18" s="62"/>
      <c r="R18" s="160"/>
      <c r="S18" s="62"/>
      <c r="T18" s="160"/>
      <c r="U18" s="62"/>
      <c r="V18" s="160"/>
      <c r="W18" s="62"/>
      <c r="X18" s="160"/>
      <c r="Y18" s="62"/>
      <c r="Z18" s="183"/>
      <c r="AA18" s="184"/>
      <c r="AB18" s="147"/>
      <c r="AC18" s="29"/>
      <c r="AD18" s="29"/>
      <c r="AE18" s="29"/>
      <c r="AF18" s="29"/>
      <c r="AG18" s="29"/>
      <c r="AH18" s="29"/>
    </row>
    <row r="19" spans="1:34" ht="12" customHeight="1" thickTop="1">
      <c r="A19" s="17"/>
      <c r="B19" s="163">
        <v>7</v>
      </c>
      <c r="C19" s="162" t="str">
        <f>VLOOKUP(B19,'пр.взв'!B19:E42,2,FALSE)</f>
        <v>МАШКОВ Денис Сергеевич</v>
      </c>
      <c r="D19" s="164" t="str">
        <f>VLOOKUP(B19,'пр.взв'!B19:F98,3,FALSE)</f>
        <v>25.08.2000 2</v>
      </c>
      <c r="E19" s="164" t="str">
        <f>VLOOKUP(B19,'пр.взв'!B19:G98,4,FALSE)</f>
        <v>Саратовская, Саратов</v>
      </c>
      <c r="F19" s="159">
        <v>8</v>
      </c>
      <c r="G19" s="64">
        <v>4</v>
      </c>
      <c r="H19" s="159">
        <v>5</v>
      </c>
      <c r="I19" s="64">
        <v>4</v>
      </c>
      <c r="J19" s="159" t="s">
        <v>154</v>
      </c>
      <c r="K19" s="64"/>
      <c r="L19" s="159" t="s">
        <v>154</v>
      </c>
      <c r="M19" s="64"/>
      <c r="N19" s="159" t="s">
        <v>154</v>
      </c>
      <c r="O19" s="64"/>
      <c r="P19" s="159" t="s">
        <v>154</v>
      </c>
      <c r="Q19" s="64"/>
      <c r="R19" s="159" t="s">
        <v>154</v>
      </c>
      <c r="S19" s="64"/>
      <c r="T19" s="159"/>
      <c r="U19" s="64"/>
      <c r="V19" s="159" t="s">
        <v>154</v>
      </c>
      <c r="W19" s="64"/>
      <c r="X19" s="159" t="s">
        <v>154</v>
      </c>
      <c r="Y19" s="64"/>
      <c r="Z19" s="182">
        <v>2</v>
      </c>
      <c r="AA19" s="157">
        <f>SUM(G19+I19+K19+M19+O19+Q19+S19+U19+W19+Y19)</f>
        <v>8</v>
      </c>
      <c r="AB19" s="146">
        <v>17</v>
      </c>
      <c r="AC19" s="29"/>
      <c r="AD19" s="29"/>
      <c r="AE19" s="29"/>
      <c r="AF19" s="29"/>
      <c r="AG19" s="29"/>
      <c r="AH19" s="29"/>
    </row>
    <row r="20" spans="1:34" ht="12" customHeight="1" thickBot="1">
      <c r="A20" s="17"/>
      <c r="B20" s="145"/>
      <c r="C20" s="156"/>
      <c r="D20" s="154"/>
      <c r="E20" s="154"/>
      <c r="F20" s="160"/>
      <c r="G20" s="62"/>
      <c r="H20" s="160"/>
      <c r="I20" s="62"/>
      <c r="J20" s="160"/>
      <c r="K20" s="62"/>
      <c r="L20" s="160"/>
      <c r="M20" s="62"/>
      <c r="N20" s="160"/>
      <c r="O20" s="62"/>
      <c r="P20" s="160"/>
      <c r="Q20" s="62"/>
      <c r="R20" s="160"/>
      <c r="S20" s="62"/>
      <c r="T20" s="160"/>
      <c r="U20" s="62"/>
      <c r="V20" s="160"/>
      <c r="W20" s="62"/>
      <c r="X20" s="160"/>
      <c r="Y20" s="62"/>
      <c r="Z20" s="183"/>
      <c r="AA20" s="184"/>
      <c r="AB20" s="147"/>
      <c r="AC20" s="29"/>
      <c r="AD20" s="29"/>
      <c r="AE20" s="29"/>
      <c r="AF20" s="29"/>
      <c r="AG20" s="29"/>
      <c r="AH20" s="29"/>
    </row>
    <row r="21" spans="1:34" ht="12" customHeight="1" thickTop="1">
      <c r="A21" s="17"/>
      <c r="B21" s="163">
        <v>8</v>
      </c>
      <c r="C21" s="162" t="str">
        <f>VLOOKUP(B21,'пр.взв'!B21:E44,2,FALSE)</f>
        <v>ЕСПУСИНОВ Аскар </v>
      </c>
      <c r="D21" s="164" t="str">
        <f>VLOOKUP(B21,'пр.взв'!B21:F100,3,FALSE)</f>
        <v>07.07.1999 кмс</v>
      </c>
      <c r="E21" s="165" t="str">
        <f>VLOOKUP(B21,'пр.взв'!B21:G100,4,FALSE)</f>
        <v>Казахстан, Атырауской обл.</v>
      </c>
      <c r="F21" s="159">
        <v>7</v>
      </c>
      <c r="G21" s="64">
        <v>0</v>
      </c>
      <c r="H21" s="159" t="s">
        <v>81</v>
      </c>
      <c r="I21" s="64"/>
      <c r="J21" s="159">
        <v>6</v>
      </c>
      <c r="K21" s="64">
        <v>0</v>
      </c>
      <c r="L21" s="159">
        <v>9</v>
      </c>
      <c r="M21" s="64">
        <v>1</v>
      </c>
      <c r="N21" s="159">
        <v>3</v>
      </c>
      <c r="O21" s="71" t="s">
        <v>147</v>
      </c>
      <c r="P21" s="159" t="s">
        <v>81</v>
      </c>
      <c r="Q21" s="64"/>
      <c r="R21" s="159" t="s">
        <v>168</v>
      </c>
      <c r="S21" s="64"/>
      <c r="T21" s="159"/>
      <c r="U21" s="64"/>
      <c r="V21" s="159">
        <v>10</v>
      </c>
      <c r="W21" s="64">
        <v>2</v>
      </c>
      <c r="X21" s="159">
        <v>16</v>
      </c>
      <c r="Y21" s="64">
        <v>4</v>
      </c>
      <c r="Z21" s="205"/>
      <c r="AA21" s="188">
        <f>SUM(G21+I21+K21+M21+O21+Q21+S21+U21+W21+Y21)</f>
        <v>9.5</v>
      </c>
      <c r="AB21" s="151">
        <v>2</v>
      </c>
      <c r="AC21" s="29"/>
      <c r="AD21" s="29"/>
      <c r="AE21" s="29"/>
      <c r="AF21" s="29"/>
      <c r="AG21" s="29"/>
      <c r="AH21" s="29"/>
    </row>
    <row r="22" spans="1:34" ht="12" customHeight="1" thickBot="1">
      <c r="A22" s="17"/>
      <c r="B22" s="145"/>
      <c r="C22" s="156"/>
      <c r="D22" s="154"/>
      <c r="E22" s="166"/>
      <c r="F22" s="160"/>
      <c r="G22" s="65" t="s">
        <v>150</v>
      </c>
      <c r="H22" s="160"/>
      <c r="I22" s="65"/>
      <c r="J22" s="160"/>
      <c r="K22" s="65" t="s">
        <v>162</v>
      </c>
      <c r="L22" s="160"/>
      <c r="M22" s="65"/>
      <c r="N22" s="160"/>
      <c r="O22" s="65"/>
      <c r="P22" s="160"/>
      <c r="Q22" s="65"/>
      <c r="R22" s="160"/>
      <c r="S22" s="65"/>
      <c r="T22" s="160"/>
      <c r="U22" s="65"/>
      <c r="V22" s="160"/>
      <c r="W22" s="65"/>
      <c r="X22" s="160"/>
      <c r="Y22" s="65"/>
      <c r="Z22" s="183"/>
      <c r="AA22" s="184"/>
      <c r="AB22" s="147"/>
      <c r="AC22" s="29"/>
      <c r="AD22" s="29"/>
      <c r="AE22" s="29"/>
      <c r="AF22" s="29"/>
      <c r="AG22" s="29"/>
      <c r="AH22" s="29"/>
    </row>
    <row r="23" spans="1:34" ht="12" customHeight="1" thickTop="1">
      <c r="A23" s="17"/>
      <c r="B23" s="144">
        <v>9</v>
      </c>
      <c r="C23" s="155" t="str">
        <f>VLOOKUP(B23,'пр.взв'!B23:E46,2,FALSE)</f>
        <v>ШКОДА Игорь Олегович</v>
      </c>
      <c r="D23" s="153" t="str">
        <f>VLOOKUP(B23,'пр.взв'!B23:F102,3,FALSE)</f>
        <v>20.05.2000 1</v>
      </c>
      <c r="E23" s="153" t="str">
        <f>VLOOKUP(B23,'пр.взв'!B23:G102,4,FALSE)</f>
        <v>Саратовская, Энгельс МО</v>
      </c>
      <c r="F23" s="161" t="s">
        <v>81</v>
      </c>
      <c r="G23" s="63"/>
      <c r="H23" s="161">
        <v>6</v>
      </c>
      <c r="I23" s="63">
        <v>2</v>
      </c>
      <c r="J23" s="161">
        <v>5</v>
      </c>
      <c r="K23" s="63">
        <v>0</v>
      </c>
      <c r="L23" s="161">
        <v>8</v>
      </c>
      <c r="M23" s="63">
        <v>3</v>
      </c>
      <c r="N23" s="161" t="s">
        <v>81</v>
      </c>
      <c r="O23" s="63"/>
      <c r="P23" s="161">
        <v>3</v>
      </c>
      <c r="Q23" s="63">
        <v>2</v>
      </c>
      <c r="R23" s="161" t="s">
        <v>169</v>
      </c>
      <c r="S23" s="63"/>
      <c r="T23" s="161"/>
      <c r="U23" s="63"/>
      <c r="V23" s="161">
        <v>16</v>
      </c>
      <c r="W23" s="63">
        <v>3</v>
      </c>
      <c r="X23" s="161"/>
      <c r="Y23" s="63"/>
      <c r="Z23" s="204"/>
      <c r="AA23" s="158">
        <f>SUM(G23+I23+K23+M23+O23+Q23+S23+U23+W23+Y23)</f>
        <v>10</v>
      </c>
      <c r="AB23" s="152">
        <v>3</v>
      </c>
      <c r="AC23" s="29"/>
      <c r="AD23" s="29"/>
      <c r="AE23" s="29"/>
      <c r="AF23" s="29"/>
      <c r="AG23" s="29"/>
      <c r="AH23" s="29"/>
    </row>
    <row r="24" spans="1:34" ht="12" customHeight="1" thickBot="1">
      <c r="A24" s="17"/>
      <c r="B24" s="145"/>
      <c r="C24" s="156"/>
      <c r="D24" s="154"/>
      <c r="E24" s="154"/>
      <c r="F24" s="160"/>
      <c r="G24" s="62"/>
      <c r="H24" s="160"/>
      <c r="I24" s="62"/>
      <c r="J24" s="160"/>
      <c r="K24" s="62" t="s">
        <v>162</v>
      </c>
      <c r="L24" s="160"/>
      <c r="M24" s="62"/>
      <c r="N24" s="160"/>
      <c r="O24" s="62"/>
      <c r="P24" s="160"/>
      <c r="Q24" s="62"/>
      <c r="R24" s="160"/>
      <c r="S24" s="62"/>
      <c r="T24" s="160"/>
      <c r="U24" s="62"/>
      <c r="V24" s="160"/>
      <c r="W24" s="62"/>
      <c r="X24" s="160"/>
      <c r="Y24" s="62"/>
      <c r="Z24" s="183"/>
      <c r="AA24" s="184"/>
      <c r="AB24" s="147"/>
      <c r="AC24" s="29"/>
      <c r="AD24" s="29"/>
      <c r="AE24" s="29"/>
      <c r="AF24" s="29"/>
      <c r="AG24" s="29"/>
      <c r="AH24" s="29"/>
    </row>
    <row r="25" spans="1:34" ht="12" customHeight="1" thickBot="1" thickTop="1">
      <c r="A25" s="17"/>
      <c r="B25" s="148" t="s">
        <v>106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50"/>
      <c r="AC25" s="29"/>
      <c r="AD25" s="29"/>
      <c r="AE25" s="29"/>
      <c r="AF25" s="29"/>
      <c r="AG25" s="29"/>
      <c r="AH25" s="29"/>
    </row>
    <row r="26" spans="1:34" ht="12" customHeight="1" thickTop="1">
      <c r="A26" s="17"/>
      <c r="B26" s="163">
        <v>10</v>
      </c>
      <c r="C26" s="162" t="str">
        <f>VLOOKUP(B26,'пр.взв'!B25:E48,2,FALSE)</f>
        <v>КУДРЯШОВ Никита Романович</v>
      </c>
      <c r="D26" s="164" t="str">
        <f>VLOOKUP(B26,'пр.взв'!B25:F104,3,FALSE)</f>
        <v>08.07.2000 1 юн.</v>
      </c>
      <c r="E26" s="165" t="str">
        <f>VLOOKUP(B26,'пр.взв'!B25:G104,4,FALSE)</f>
        <v>Нижегородская, Нижний Новгород</v>
      </c>
      <c r="F26" s="159">
        <v>11</v>
      </c>
      <c r="G26" s="64">
        <v>0</v>
      </c>
      <c r="H26" s="159">
        <v>12</v>
      </c>
      <c r="I26" s="64">
        <v>0</v>
      </c>
      <c r="J26" s="159">
        <v>13</v>
      </c>
      <c r="K26" s="64">
        <v>2</v>
      </c>
      <c r="L26" s="159">
        <v>15</v>
      </c>
      <c r="M26" s="64">
        <v>0</v>
      </c>
      <c r="N26" s="159">
        <v>16</v>
      </c>
      <c r="O26" s="64">
        <v>4</v>
      </c>
      <c r="P26" s="159"/>
      <c r="Q26" s="64"/>
      <c r="R26" s="159" t="s">
        <v>164</v>
      </c>
      <c r="S26" s="64"/>
      <c r="T26" s="159"/>
      <c r="U26" s="64"/>
      <c r="V26" s="159">
        <v>8</v>
      </c>
      <c r="W26" s="64">
        <v>3</v>
      </c>
      <c r="X26" s="159"/>
      <c r="Y26" s="64"/>
      <c r="Z26" s="182"/>
      <c r="AA26" s="157">
        <f>SUM(G26+I26+K26+M26+O26+Q26+S26+U26+W26+Y26)</f>
        <v>9</v>
      </c>
      <c r="AB26" s="146">
        <v>3</v>
      </c>
      <c r="AC26" s="29"/>
      <c r="AD26" s="29"/>
      <c r="AE26" s="29"/>
      <c r="AF26" s="29"/>
      <c r="AG26" s="29"/>
      <c r="AH26" s="29"/>
    </row>
    <row r="27" spans="1:34" ht="12" customHeight="1" thickBot="1">
      <c r="A27" s="17"/>
      <c r="B27" s="145"/>
      <c r="C27" s="156"/>
      <c r="D27" s="154"/>
      <c r="E27" s="166"/>
      <c r="F27" s="160"/>
      <c r="G27" s="62" t="s">
        <v>151</v>
      </c>
      <c r="H27" s="160"/>
      <c r="I27" s="62" t="s">
        <v>157</v>
      </c>
      <c r="J27" s="160"/>
      <c r="K27" s="62"/>
      <c r="L27" s="160"/>
      <c r="M27" s="62" t="s">
        <v>163</v>
      </c>
      <c r="N27" s="160"/>
      <c r="O27" s="62"/>
      <c r="P27" s="160"/>
      <c r="Q27" s="62"/>
      <c r="R27" s="160"/>
      <c r="S27" s="62"/>
      <c r="T27" s="160"/>
      <c r="U27" s="62"/>
      <c r="V27" s="160"/>
      <c r="W27" s="62"/>
      <c r="X27" s="160"/>
      <c r="Y27" s="62"/>
      <c r="Z27" s="183"/>
      <c r="AA27" s="184"/>
      <c r="AB27" s="147"/>
      <c r="AC27" s="29"/>
      <c r="AD27" s="29"/>
      <c r="AE27" s="29"/>
      <c r="AF27" s="29"/>
      <c r="AG27" s="29"/>
      <c r="AH27" s="29"/>
    </row>
    <row r="28" spans="1:34" ht="12" customHeight="1" thickTop="1">
      <c r="A28" s="17"/>
      <c r="B28" s="163">
        <v>11</v>
      </c>
      <c r="C28" s="162" t="str">
        <f>VLOOKUP(B28,'пр.взв'!B27:E50,2,FALSE)</f>
        <v>ЗАЙЦЕВ Андрей Алексеевич</v>
      </c>
      <c r="D28" s="164" t="str">
        <f>VLOOKUP(B28,'пр.взв'!B27:F106,3,FALSE)</f>
        <v>04.10.2001 2</v>
      </c>
      <c r="E28" s="164" t="str">
        <f>VLOOKUP(B28,'пр.взв'!B27:G106,4,FALSE)</f>
        <v>Саратовская, Саратов</v>
      </c>
      <c r="F28" s="159">
        <v>10</v>
      </c>
      <c r="G28" s="64">
        <v>4</v>
      </c>
      <c r="H28" s="159">
        <v>13</v>
      </c>
      <c r="I28" s="64">
        <v>4</v>
      </c>
      <c r="J28" s="159" t="s">
        <v>154</v>
      </c>
      <c r="K28" s="64"/>
      <c r="L28" s="159" t="s">
        <v>154</v>
      </c>
      <c r="M28" s="64"/>
      <c r="N28" s="159" t="s">
        <v>154</v>
      </c>
      <c r="O28" s="64"/>
      <c r="P28" s="159" t="s">
        <v>154</v>
      </c>
      <c r="Q28" s="64"/>
      <c r="R28" s="159" t="s">
        <v>154</v>
      </c>
      <c r="S28" s="64"/>
      <c r="T28" s="159"/>
      <c r="U28" s="64"/>
      <c r="V28" s="159" t="s">
        <v>154</v>
      </c>
      <c r="W28" s="64"/>
      <c r="X28" s="159" t="s">
        <v>154</v>
      </c>
      <c r="Y28" s="64"/>
      <c r="Z28" s="182">
        <v>2</v>
      </c>
      <c r="AA28" s="157">
        <f>SUM(G28+I28+K28+M28+O28+Q28+S28+U28+W28+Y28)</f>
        <v>8</v>
      </c>
      <c r="AB28" s="146">
        <v>16</v>
      </c>
      <c r="AC28" s="29"/>
      <c r="AD28" s="29"/>
      <c r="AE28" s="29"/>
      <c r="AF28" s="29"/>
      <c r="AG28" s="29"/>
      <c r="AH28" s="29"/>
    </row>
    <row r="29" spans="1:34" ht="12" customHeight="1" thickBot="1">
      <c r="A29" s="17"/>
      <c r="B29" s="145"/>
      <c r="C29" s="156"/>
      <c r="D29" s="154"/>
      <c r="E29" s="154"/>
      <c r="F29" s="160"/>
      <c r="G29" s="62"/>
      <c r="H29" s="160"/>
      <c r="I29" s="62"/>
      <c r="J29" s="160"/>
      <c r="K29" s="62"/>
      <c r="L29" s="160"/>
      <c r="M29" s="62"/>
      <c r="N29" s="160"/>
      <c r="O29" s="62"/>
      <c r="P29" s="160"/>
      <c r="Q29" s="62"/>
      <c r="R29" s="160"/>
      <c r="S29" s="62"/>
      <c r="T29" s="160"/>
      <c r="U29" s="62"/>
      <c r="V29" s="160"/>
      <c r="W29" s="62"/>
      <c r="X29" s="160"/>
      <c r="Y29" s="62"/>
      <c r="Z29" s="183"/>
      <c r="AA29" s="184"/>
      <c r="AB29" s="147"/>
      <c r="AC29" s="29"/>
      <c r="AD29" s="29"/>
      <c r="AE29" s="29"/>
      <c r="AF29" s="29"/>
      <c r="AG29" s="29"/>
      <c r="AH29" s="29"/>
    </row>
    <row r="30" spans="1:34" ht="12" customHeight="1" thickTop="1">
      <c r="A30" s="17"/>
      <c r="B30" s="163">
        <v>12</v>
      </c>
      <c r="C30" s="162" t="str">
        <f>VLOOKUP(B30,'пр.взв'!B29:E52,2,FALSE)</f>
        <v>БАКЫТ Ерасыл</v>
      </c>
      <c r="D30" s="164" t="str">
        <f>VLOOKUP(B30,'пр.взв'!B29:F108,3,FALSE)</f>
        <v>13.01.1999 1</v>
      </c>
      <c r="E30" s="165" t="str">
        <f>VLOOKUP(B30,'пр.взв'!B29:G108,4,FALSE)</f>
        <v>Казахстан, Западно-Казахстанская обл.</v>
      </c>
      <c r="F30" s="159">
        <v>13</v>
      </c>
      <c r="G30" s="64">
        <v>3</v>
      </c>
      <c r="H30" s="159">
        <v>10</v>
      </c>
      <c r="I30" s="64">
        <v>4</v>
      </c>
      <c r="J30" s="159" t="s">
        <v>154</v>
      </c>
      <c r="K30" s="64"/>
      <c r="L30" s="159" t="s">
        <v>154</v>
      </c>
      <c r="M30" s="64"/>
      <c r="N30" s="159" t="s">
        <v>154</v>
      </c>
      <c r="O30" s="64"/>
      <c r="P30" s="159" t="s">
        <v>154</v>
      </c>
      <c r="Q30" s="64"/>
      <c r="R30" s="159" t="s">
        <v>154</v>
      </c>
      <c r="S30" s="64"/>
      <c r="T30" s="159"/>
      <c r="U30" s="64"/>
      <c r="V30" s="159" t="s">
        <v>154</v>
      </c>
      <c r="W30" s="64"/>
      <c r="X30" s="159" t="s">
        <v>154</v>
      </c>
      <c r="Y30" s="64"/>
      <c r="Z30" s="182">
        <v>2</v>
      </c>
      <c r="AA30" s="157">
        <f>SUM(G30+I30+K30+M30+O30+Q30+S30+U30+W30+Y30)</f>
        <v>7</v>
      </c>
      <c r="AB30" s="146">
        <v>11</v>
      </c>
      <c r="AC30" s="29"/>
      <c r="AD30" s="29"/>
      <c r="AE30" s="29"/>
      <c r="AF30" s="29"/>
      <c r="AG30" s="29"/>
      <c r="AH30" s="29"/>
    </row>
    <row r="31" spans="1:34" ht="12" customHeight="1" thickBot="1">
      <c r="A31" s="17"/>
      <c r="B31" s="145"/>
      <c r="C31" s="156"/>
      <c r="D31" s="154"/>
      <c r="E31" s="166"/>
      <c r="F31" s="160"/>
      <c r="G31" s="62"/>
      <c r="H31" s="160"/>
      <c r="I31" s="62"/>
      <c r="J31" s="160"/>
      <c r="K31" s="62"/>
      <c r="L31" s="160"/>
      <c r="M31" s="62"/>
      <c r="N31" s="160"/>
      <c r="O31" s="62"/>
      <c r="P31" s="160"/>
      <c r="Q31" s="62"/>
      <c r="R31" s="160"/>
      <c r="S31" s="62"/>
      <c r="T31" s="160"/>
      <c r="U31" s="62"/>
      <c r="V31" s="160"/>
      <c r="W31" s="62"/>
      <c r="X31" s="160"/>
      <c r="Y31" s="62"/>
      <c r="Z31" s="183"/>
      <c r="AA31" s="184"/>
      <c r="AB31" s="147"/>
      <c r="AC31" s="29"/>
      <c r="AD31" s="29"/>
      <c r="AE31" s="29"/>
      <c r="AF31" s="29"/>
      <c r="AG31" s="29"/>
      <c r="AH31" s="29"/>
    </row>
    <row r="32" spans="1:34" ht="12" customHeight="1" thickTop="1">
      <c r="A32" s="1"/>
      <c r="B32" s="163">
        <v>13</v>
      </c>
      <c r="C32" s="162" t="str">
        <f>VLOOKUP(B32,'пр.взв'!B31:E54,2,FALSE)</f>
        <v>МАЛЕНЬКИЙ Даниил Геннадьевич</v>
      </c>
      <c r="D32" s="164" t="str">
        <f>VLOOKUP(B32,'пр.взв'!B31:F110,3,FALSE)</f>
        <v>09.01.2001 1</v>
      </c>
      <c r="E32" s="164" t="str">
        <f>VLOOKUP(B32,'пр.взв'!B31:G110,4,FALSE)</f>
        <v>Чувашская, Чебоксары</v>
      </c>
      <c r="F32" s="159">
        <v>12</v>
      </c>
      <c r="G32" s="64">
        <v>1</v>
      </c>
      <c r="H32" s="159">
        <v>11</v>
      </c>
      <c r="I32" s="64">
        <v>0</v>
      </c>
      <c r="J32" s="159">
        <v>10</v>
      </c>
      <c r="K32" s="64">
        <v>3</v>
      </c>
      <c r="L32" s="159">
        <v>16</v>
      </c>
      <c r="M32" s="64">
        <v>4</v>
      </c>
      <c r="N32" s="159" t="s">
        <v>154</v>
      </c>
      <c r="O32" s="64"/>
      <c r="P32" s="159" t="s">
        <v>154</v>
      </c>
      <c r="Q32" s="64"/>
      <c r="R32" s="159" t="s">
        <v>154</v>
      </c>
      <c r="S32" s="64"/>
      <c r="T32" s="159"/>
      <c r="U32" s="64"/>
      <c r="V32" s="159" t="s">
        <v>154</v>
      </c>
      <c r="W32" s="64"/>
      <c r="X32" s="159" t="s">
        <v>154</v>
      </c>
      <c r="Y32" s="64"/>
      <c r="Z32" s="182">
        <v>4</v>
      </c>
      <c r="AA32" s="157">
        <f>SUM(G32+I32+K32+M32+O32+Q32+S32+U32+W32+Y32)</f>
        <v>8</v>
      </c>
      <c r="AB32" s="146">
        <v>7</v>
      </c>
      <c r="AC32" s="29"/>
      <c r="AD32" s="29"/>
      <c r="AE32" s="29"/>
      <c r="AF32" s="29"/>
      <c r="AG32" s="29"/>
      <c r="AH32" s="29"/>
    </row>
    <row r="33" spans="1:34" ht="12" customHeight="1" thickBot="1">
      <c r="A33" s="1"/>
      <c r="B33" s="145"/>
      <c r="C33" s="156"/>
      <c r="D33" s="154"/>
      <c r="E33" s="154"/>
      <c r="F33" s="160"/>
      <c r="G33" s="62"/>
      <c r="H33" s="160"/>
      <c r="I33" s="62" t="s">
        <v>158</v>
      </c>
      <c r="J33" s="160"/>
      <c r="K33" s="62"/>
      <c r="L33" s="160"/>
      <c r="M33" s="62"/>
      <c r="N33" s="160"/>
      <c r="O33" s="62"/>
      <c r="P33" s="160"/>
      <c r="Q33" s="62"/>
      <c r="R33" s="160"/>
      <c r="S33" s="62"/>
      <c r="T33" s="160"/>
      <c r="U33" s="62"/>
      <c r="V33" s="160"/>
      <c r="W33" s="62"/>
      <c r="X33" s="160"/>
      <c r="Y33" s="62"/>
      <c r="Z33" s="183"/>
      <c r="AA33" s="184"/>
      <c r="AB33" s="147"/>
      <c r="AC33" s="29"/>
      <c r="AD33" s="29"/>
      <c r="AE33" s="29"/>
      <c r="AF33" s="29"/>
      <c r="AG33" s="29"/>
      <c r="AH33" s="29"/>
    </row>
    <row r="34" spans="2:34" ht="12" customHeight="1" thickTop="1">
      <c r="B34" s="163">
        <v>14</v>
      </c>
      <c r="C34" s="162" t="str">
        <f>VLOOKUP(B34,'пр.взв'!B33:E56,2,FALSE)</f>
        <v>КИМЯЕВ Матвей Николаевич</v>
      </c>
      <c r="D34" s="164" t="str">
        <f>VLOOKUP(B34,'пр.взв'!B33:F112,3,FALSE)</f>
        <v>15.01.2001 1 юн.</v>
      </c>
      <c r="E34" s="165" t="str">
        <f>VLOOKUP(B34,'пр.взв'!B33:G112,4,FALSE)</f>
        <v>Саратовская, Энгельс МО</v>
      </c>
      <c r="F34" s="159">
        <v>15</v>
      </c>
      <c r="G34" s="64">
        <v>4</v>
      </c>
      <c r="H34" s="159">
        <v>16</v>
      </c>
      <c r="I34" s="64">
        <v>4</v>
      </c>
      <c r="J34" s="159" t="s">
        <v>154</v>
      </c>
      <c r="K34" s="64"/>
      <c r="L34" s="159" t="s">
        <v>154</v>
      </c>
      <c r="M34" s="64"/>
      <c r="N34" s="159" t="s">
        <v>154</v>
      </c>
      <c r="O34" s="64"/>
      <c r="P34" s="159" t="s">
        <v>154</v>
      </c>
      <c r="Q34" s="64"/>
      <c r="R34" s="159" t="s">
        <v>154</v>
      </c>
      <c r="S34" s="64"/>
      <c r="T34" s="159"/>
      <c r="U34" s="64"/>
      <c r="V34" s="159" t="s">
        <v>154</v>
      </c>
      <c r="W34" s="64"/>
      <c r="X34" s="159" t="s">
        <v>154</v>
      </c>
      <c r="Y34" s="64"/>
      <c r="Z34" s="182">
        <v>2</v>
      </c>
      <c r="AA34" s="157">
        <f>SUM(G34+I34+K34+M34+O34+Q34+S34+U34+W34+Y34)</f>
        <v>8</v>
      </c>
      <c r="AB34" s="146">
        <v>15</v>
      </c>
      <c r="AC34" s="29"/>
      <c r="AD34" s="29"/>
      <c r="AE34" s="29"/>
      <c r="AF34" s="29"/>
      <c r="AG34" s="29"/>
      <c r="AH34" s="29"/>
    </row>
    <row r="35" spans="2:34" ht="12" customHeight="1" thickBot="1">
      <c r="B35" s="145"/>
      <c r="C35" s="156"/>
      <c r="D35" s="154"/>
      <c r="E35" s="166"/>
      <c r="F35" s="160"/>
      <c r="G35" s="62"/>
      <c r="H35" s="160"/>
      <c r="I35" s="62"/>
      <c r="J35" s="160"/>
      <c r="K35" s="62"/>
      <c r="L35" s="160"/>
      <c r="M35" s="62"/>
      <c r="N35" s="160"/>
      <c r="O35" s="62"/>
      <c r="P35" s="160"/>
      <c r="Q35" s="62"/>
      <c r="R35" s="160"/>
      <c r="S35" s="62"/>
      <c r="T35" s="160"/>
      <c r="U35" s="62"/>
      <c r="V35" s="160"/>
      <c r="W35" s="62"/>
      <c r="X35" s="160"/>
      <c r="Y35" s="62"/>
      <c r="Z35" s="183"/>
      <c r="AA35" s="184"/>
      <c r="AB35" s="147"/>
      <c r="AC35" s="29"/>
      <c r="AD35" s="29"/>
      <c r="AE35" s="29"/>
      <c r="AF35" s="29"/>
      <c r="AG35" s="29"/>
      <c r="AH35" s="29"/>
    </row>
    <row r="36" spans="2:34" ht="12" customHeight="1" thickTop="1">
      <c r="B36" s="163">
        <v>15</v>
      </c>
      <c r="C36" s="162" t="str">
        <f>VLOOKUP(B36,'пр.взв'!B35:E58,2,FALSE)</f>
        <v>ТУРМАГАМБЕТ Максат</v>
      </c>
      <c r="D36" s="164" t="str">
        <f>VLOOKUP(B36,'пр.взв'!B35:F114,3,FALSE)</f>
        <v>01.02.1999 1</v>
      </c>
      <c r="E36" s="164" t="str">
        <f>VLOOKUP(B36,'пр.взв'!B35:G114,4,FALSE)</f>
        <v>Казахстан, Актобэ</v>
      </c>
      <c r="F36" s="159">
        <v>14</v>
      </c>
      <c r="G36" s="64">
        <v>0</v>
      </c>
      <c r="H36" s="159">
        <v>17</v>
      </c>
      <c r="I36" s="64">
        <v>0</v>
      </c>
      <c r="J36" s="159">
        <v>16</v>
      </c>
      <c r="K36" s="64">
        <v>4</v>
      </c>
      <c r="L36" s="159">
        <v>10</v>
      </c>
      <c r="M36" s="64">
        <v>4</v>
      </c>
      <c r="N36" s="159" t="s">
        <v>154</v>
      </c>
      <c r="O36" s="64"/>
      <c r="P36" s="159" t="s">
        <v>154</v>
      </c>
      <c r="Q36" s="64"/>
      <c r="R36" s="159" t="s">
        <v>154</v>
      </c>
      <c r="S36" s="64"/>
      <c r="T36" s="159"/>
      <c r="U36" s="64"/>
      <c r="V36" s="159" t="s">
        <v>154</v>
      </c>
      <c r="W36" s="64"/>
      <c r="X36" s="159" t="s">
        <v>154</v>
      </c>
      <c r="Y36" s="64"/>
      <c r="Z36" s="182">
        <v>4</v>
      </c>
      <c r="AA36" s="157">
        <f>SUM(G36+I36+K36+M36+O36+Q36+S36+U36+W36+Y36)</f>
        <v>8</v>
      </c>
      <c r="AB36" s="146">
        <v>6</v>
      </c>
      <c r="AC36" s="29"/>
      <c r="AD36" s="29"/>
      <c r="AE36" s="29"/>
      <c r="AF36" s="29"/>
      <c r="AG36" s="29"/>
      <c r="AH36" s="29"/>
    </row>
    <row r="37" spans="2:34" ht="12" customHeight="1" thickBot="1">
      <c r="B37" s="167"/>
      <c r="C37" s="213"/>
      <c r="D37" s="153"/>
      <c r="E37" s="153"/>
      <c r="F37" s="161"/>
      <c r="G37" s="62" t="s">
        <v>152</v>
      </c>
      <c r="H37" s="161"/>
      <c r="I37" s="62" t="s">
        <v>159</v>
      </c>
      <c r="J37" s="161"/>
      <c r="K37" s="62"/>
      <c r="L37" s="161"/>
      <c r="M37" s="62"/>
      <c r="N37" s="161"/>
      <c r="O37" s="62"/>
      <c r="P37" s="161"/>
      <c r="Q37" s="62"/>
      <c r="R37" s="161"/>
      <c r="S37" s="62"/>
      <c r="T37" s="161"/>
      <c r="U37" s="62"/>
      <c r="V37" s="161"/>
      <c r="W37" s="62"/>
      <c r="X37" s="161"/>
      <c r="Y37" s="62"/>
      <c r="Z37" s="204"/>
      <c r="AA37" s="158"/>
      <c r="AB37" s="152"/>
      <c r="AC37" s="29"/>
      <c r="AD37" s="29"/>
      <c r="AE37" s="29"/>
      <c r="AF37" s="29"/>
      <c r="AG37" s="29"/>
      <c r="AH37" s="29"/>
    </row>
    <row r="38" spans="2:34" ht="12" customHeight="1" thickTop="1">
      <c r="B38" s="163">
        <v>16</v>
      </c>
      <c r="C38" s="162" t="str">
        <f>VLOOKUP(B38,'пр.взв'!B37:E60,2,FALSE)</f>
        <v>ТОВМАСЯН Арман Андроникович</v>
      </c>
      <c r="D38" s="164" t="str">
        <f>VLOOKUP(B38,'пр.взв'!B37:F116,3,FALSE)</f>
        <v>28.07.2000 кмс</v>
      </c>
      <c r="E38" s="165" t="str">
        <f>VLOOKUP(B38,'пр.взв'!B37:G116,4,FALSE)</f>
        <v>Саратовская, Турки</v>
      </c>
      <c r="F38" s="159">
        <v>17</v>
      </c>
      <c r="G38" s="64">
        <v>0</v>
      </c>
      <c r="H38" s="159">
        <v>14</v>
      </c>
      <c r="I38" s="64">
        <v>0</v>
      </c>
      <c r="J38" s="159">
        <v>15</v>
      </c>
      <c r="K38" s="64">
        <v>0</v>
      </c>
      <c r="L38" s="159">
        <v>13</v>
      </c>
      <c r="M38" s="64">
        <v>0</v>
      </c>
      <c r="N38" s="159">
        <v>10</v>
      </c>
      <c r="O38" s="64">
        <v>0</v>
      </c>
      <c r="P38" s="159"/>
      <c r="Q38" s="64"/>
      <c r="R38" s="159" t="s">
        <v>167</v>
      </c>
      <c r="S38" s="64"/>
      <c r="T38" s="159"/>
      <c r="U38" s="64"/>
      <c r="V38" s="159">
        <v>9</v>
      </c>
      <c r="W38" s="64">
        <v>2</v>
      </c>
      <c r="X38" s="159">
        <v>8</v>
      </c>
      <c r="Y38" s="64">
        <v>0</v>
      </c>
      <c r="Z38" s="182"/>
      <c r="AA38" s="157">
        <f>SUM(G38+I38+K38+M38+O38+Q38+S38+U38+W38+Y38)</f>
        <v>2</v>
      </c>
      <c r="AB38" s="146">
        <v>1</v>
      </c>
      <c r="AC38" s="29"/>
      <c r="AD38" s="29"/>
      <c r="AE38" s="29"/>
      <c r="AF38" s="29"/>
      <c r="AG38" s="29"/>
      <c r="AH38" s="29"/>
    </row>
    <row r="39" spans="2:34" ht="12" customHeight="1" thickBot="1">
      <c r="B39" s="145"/>
      <c r="C39" s="156"/>
      <c r="D39" s="154"/>
      <c r="E39" s="166"/>
      <c r="F39" s="160"/>
      <c r="G39" s="65" t="s">
        <v>153</v>
      </c>
      <c r="H39" s="160"/>
      <c r="I39" s="65" t="s">
        <v>160</v>
      </c>
      <c r="J39" s="160"/>
      <c r="K39" s="65" t="s">
        <v>156</v>
      </c>
      <c r="L39" s="160"/>
      <c r="M39" s="65" t="s">
        <v>165</v>
      </c>
      <c r="N39" s="160"/>
      <c r="O39" s="65" t="s">
        <v>166</v>
      </c>
      <c r="P39" s="160"/>
      <c r="Q39" s="65"/>
      <c r="R39" s="160"/>
      <c r="S39" s="65"/>
      <c r="T39" s="160"/>
      <c r="U39" s="65"/>
      <c r="V39" s="160"/>
      <c r="W39" s="65"/>
      <c r="X39" s="160"/>
      <c r="Y39" s="65" t="s">
        <v>170</v>
      </c>
      <c r="Z39" s="183"/>
      <c r="AA39" s="184"/>
      <c r="AB39" s="147"/>
      <c r="AC39" s="29"/>
      <c r="AD39" s="29"/>
      <c r="AE39" s="29"/>
      <c r="AF39" s="29"/>
      <c r="AG39" s="29"/>
      <c r="AH39" s="29"/>
    </row>
    <row r="40" spans="2:34" ht="12" customHeight="1" thickTop="1">
      <c r="B40" s="163">
        <v>17</v>
      </c>
      <c r="C40" s="162" t="str">
        <f>VLOOKUP(B40,'пр.взв'!B39:E62,2,FALSE)</f>
        <v>НЕВЕРОВ Кирилл Витальевич</v>
      </c>
      <c r="D40" s="164" t="str">
        <f>VLOOKUP(B40,'пр.взв'!B39:F118,3,FALSE)</f>
        <v>28.08.2000 1</v>
      </c>
      <c r="E40" s="164" t="str">
        <f>VLOOKUP(B40,'пр.взв'!B39:G118,4,FALSE)</f>
        <v>Саратовская, Балашов</v>
      </c>
      <c r="F40" s="159">
        <v>16</v>
      </c>
      <c r="G40" s="64">
        <v>4</v>
      </c>
      <c r="H40" s="159">
        <v>15</v>
      </c>
      <c r="I40" s="64">
        <v>4</v>
      </c>
      <c r="J40" s="159" t="s">
        <v>154</v>
      </c>
      <c r="K40" s="64"/>
      <c r="L40" s="159" t="s">
        <v>154</v>
      </c>
      <c r="M40" s="64"/>
      <c r="N40" s="159" t="s">
        <v>154</v>
      </c>
      <c r="O40" s="64"/>
      <c r="P40" s="159" t="s">
        <v>154</v>
      </c>
      <c r="Q40" s="64"/>
      <c r="R40" s="159" t="s">
        <v>154</v>
      </c>
      <c r="S40" s="64"/>
      <c r="T40" s="159"/>
      <c r="U40" s="64"/>
      <c r="V40" s="159" t="s">
        <v>154</v>
      </c>
      <c r="W40" s="64"/>
      <c r="X40" s="159" t="s">
        <v>154</v>
      </c>
      <c r="Y40" s="64"/>
      <c r="Z40" s="182">
        <v>2</v>
      </c>
      <c r="AA40" s="157">
        <f>SUM(G40+I40+K40+M40+O40+Q40+S40+U40+W40+Y40)</f>
        <v>8</v>
      </c>
      <c r="AB40" s="146">
        <v>14</v>
      </c>
      <c r="AC40" s="29"/>
      <c r="AD40" s="29"/>
      <c r="AE40" s="29"/>
      <c r="AF40" s="29"/>
      <c r="AG40" s="29"/>
      <c r="AH40" s="29"/>
    </row>
    <row r="41" spans="2:34" ht="12" customHeight="1" thickBot="1">
      <c r="B41" s="145"/>
      <c r="C41" s="156"/>
      <c r="D41" s="154"/>
      <c r="E41" s="154"/>
      <c r="F41" s="160"/>
      <c r="G41" s="65"/>
      <c r="H41" s="160"/>
      <c r="I41" s="65"/>
      <c r="J41" s="160"/>
      <c r="K41" s="65"/>
      <c r="L41" s="160"/>
      <c r="M41" s="65"/>
      <c r="N41" s="160"/>
      <c r="O41" s="65"/>
      <c r="P41" s="160"/>
      <c r="Q41" s="65"/>
      <c r="R41" s="160"/>
      <c r="S41" s="65"/>
      <c r="T41" s="160"/>
      <c r="U41" s="65"/>
      <c r="V41" s="160"/>
      <c r="W41" s="65"/>
      <c r="X41" s="160"/>
      <c r="Y41" s="62"/>
      <c r="Z41" s="183"/>
      <c r="AA41" s="184"/>
      <c r="AB41" s="147"/>
      <c r="AC41" s="29"/>
      <c r="AD41" s="29"/>
      <c r="AE41" s="29"/>
      <c r="AF41" s="29"/>
      <c r="AG41" s="29"/>
      <c r="AH41" s="29"/>
    </row>
    <row r="42" spans="2:34" ht="7.5" customHeight="1" thickTop="1">
      <c r="B42" s="27"/>
      <c r="C42" s="26"/>
      <c r="D42" s="26"/>
      <c r="E42" s="26"/>
      <c r="F42" s="28"/>
      <c r="G42" s="25"/>
      <c r="H42" s="28"/>
      <c r="I42" s="25"/>
      <c r="J42" s="28"/>
      <c r="K42" s="25"/>
      <c r="L42" s="28"/>
      <c r="M42" s="25"/>
      <c r="N42" s="28"/>
      <c r="O42" s="25"/>
      <c r="P42" s="28"/>
      <c r="Q42" s="25"/>
      <c r="R42" s="28"/>
      <c r="S42" s="25"/>
      <c r="T42" s="28"/>
      <c r="U42" s="25"/>
      <c r="V42" s="28"/>
      <c r="W42" s="68"/>
      <c r="X42" s="28"/>
      <c r="Y42" s="68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2:34" ht="15" customHeight="1">
      <c r="B43" s="36" t="str">
        <f>HYPERLINK('[1]реквизиты'!$A$6)</f>
        <v>Гл. судья, судья МК</v>
      </c>
      <c r="C43" s="40"/>
      <c r="D43" s="40"/>
      <c r="E43" s="41"/>
      <c r="F43" s="42"/>
      <c r="N43" s="43" t="str">
        <f>HYPERLINK('[1]реквизиты'!$G$6)</f>
        <v>В.И. Зотов</v>
      </c>
      <c r="O43" s="41"/>
      <c r="P43" s="41"/>
      <c r="Q43" s="41"/>
      <c r="R43" s="46"/>
      <c r="S43" s="44"/>
      <c r="T43" s="46"/>
      <c r="U43" s="44"/>
      <c r="V43" s="46"/>
      <c r="W43" s="45" t="str">
        <f>HYPERLINK('[1]реквизиты'!$G$7)</f>
        <v>/Энгельс/</v>
      </c>
      <c r="X43" s="46"/>
      <c r="Y43" s="44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2:34" ht="19.5" customHeight="1">
      <c r="B44" s="47" t="str">
        <f>HYPERLINK('[1]реквизиты'!$A$8)</f>
        <v>Гл. секретарь, судья РК</v>
      </c>
      <c r="C44" s="40"/>
      <c r="D44" s="55"/>
      <c r="E44" s="48"/>
      <c r="F44" s="49"/>
      <c r="G44" s="10"/>
      <c r="H44" s="10"/>
      <c r="I44" s="10"/>
      <c r="J44" s="10"/>
      <c r="K44" s="10"/>
      <c r="L44" s="10"/>
      <c r="M44" s="10"/>
      <c r="N44" s="43" t="str">
        <f>HYPERLINK('[1]реквизиты'!$G$8)</f>
        <v>А.А. Зарипов</v>
      </c>
      <c r="O44" s="41"/>
      <c r="P44" s="41"/>
      <c r="Q44" s="41"/>
      <c r="R44" s="46"/>
      <c r="S44" s="44"/>
      <c r="T44" s="46"/>
      <c r="U44" s="44"/>
      <c r="V44" s="46"/>
      <c r="W44" s="45" t="str">
        <f>HYPERLINK('[1]реквизиты'!$G$9)</f>
        <v>/Казань/</v>
      </c>
      <c r="X44" s="46"/>
      <c r="Y44" s="44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2:34" ht="10.5" customHeight="1">
      <c r="B45" s="9"/>
      <c r="C45" s="9"/>
      <c r="D45" s="37"/>
      <c r="E45" s="4"/>
      <c r="F45" s="38"/>
      <c r="G45" s="18"/>
      <c r="K45" s="21"/>
      <c r="L45" s="28"/>
      <c r="M45" s="21"/>
      <c r="N45" s="28"/>
      <c r="O45" s="21"/>
      <c r="P45" s="28"/>
      <c r="Q45" s="21"/>
      <c r="R45" s="28"/>
      <c r="S45" s="21"/>
      <c r="T45" s="28"/>
      <c r="U45" s="21"/>
      <c r="V45" s="28"/>
      <c r="W45" s="21"/>
      <c r="X45" s="28"/>
      <c r="Y45" s="21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4:34" ht="10.5" customHeight="1">
      <c r="N46" s="28"/>
      <c r="O46" s="25"/>
      <c r="P46" s="28"/>
      <c r="Q46" s="25"/>
      <c r="R46" s="28"/>
      <c r="S46" s="25"/>
      <c r="T46" s="28"/>
      <c r="U46" s="25"/>
      <c r="V46" s="28"/>
      <c r="W46" s="25"/>
      <c r="X46" s="28"/>
      <c r="Y46" s="25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2:34" ht="10.5" customHeight="1">
      <c r="B47" s="39"/>
      <c r="C47" s="39"/>
      <c r="D47" s="39"/>
      <c r="E47" s="18"/>
      <c r="F47" s="18"/>
      <c r="H47" s="18"/>
      <c r="K47" s="21"/>
      <c r="L47" s="28"/>
      <c r="M47" s="21"/>
      <c r="N47" s="28"/>
      <c r="O47" s="21"/>
      <c r="P47" s="28"/>
      <c r="Q47" s="21"/>
      <c r="R47" s="28"/>
      <c r="S47" s="21"/>
      <c r="T47" s="28"/>
      <c r="U47" s="21"/>
      <c r="V47" s="28"/>
      <c r="W47" s="21"/>
      <c r="X47" s="28"/>
      <c r="Y47" s="21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2:34" ht="10.5" customHeight="1">
      <c r="B48" s="27"/>
      <c r="C48" s="26"/>
      <c r="D48" s="26"/>
      <c r="E48" s="26"/>
      <c r="F48" s="28"/>
      <c r="G48" s="25"/>
      <c r="H48" s="28"/>
      <c r="I48" s="25"/>
      <c r="J48" s="28"/>
      <c r="K48" s="25"/>
      <c r="L48" s="28"/>
      <c r="M48" s="25"/>
      <c r="N48" s="28"/>
      <c r="O48" s="25"/>
      <c r="P48" s="28"/>
      <c r="Q48" s="25"/>
      <c r="R48" s="28"/>
      <c r="S48" s="25"/>
      <c r="T48" s="28"/>
      <c r="U48" s="25"/>
      <c r="V48" s="28"/>
      <c r="W48" s="25"/>
      <c r="X48" s="28"/>
      <c r="Y48" s="25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2:34" ht="10.5" customHeight="1">
      <c r="B49" s="30"/>
      <c r="C49" s="26"/>
      <c r="D49" s="26"/>
      <c r="E49" s="26"/>
      <c r="F49" s="28"/>
      <c r="G49" s="21"/>
      <c r="H49" s="28"/>
      <c r="I49" s="21"/>
      <c r="J49" s="28"/>
      <c r="K49" s="21"/>
      <c r="L49" s="28"/>
      <c r="M49" s="21"/>
      <c r="N49" s="28"/>
      <c r="O49" s="21"/>
      <c r="P49" s="28"/>
      <c r="Q49" s="21"/>
      <c r="R49" s="28"/>
      <c r="S49" s="21"/>
      <c r="T49" s="28"/>
      <c r="U49" s="21"/>
      <c r="V49" s="28"/>
      <c r="W49" s="21"/>
      <c r="X49" s="28"/>
      <c r="Y49" s="21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2:34" ht="10.5" customHeight="1">
      <c r="B50" s="27"/>
      <c r="C50" s="26"/>
      <c r="D50" s="26"/>
      <c r="E50" s="26"/>
      <c r="F50" s="28"/>
      <c r="G50" s="25"/>
      <c r="H50" s="28"/>
      <c r="I50" s="25"/>
      <c r="J50" s="28"/>
      <c r="K50" s="25"/>
      <c r="L50" s="28"/>
      <c r="M50" s="25"/>
      <c r="N50" s="28"/>
      <c r="O50" s="25"/>
      <c r="P50" s="28"/>
      <c r="Q50" s="25"/>
      <c r="R50" s="28"/>
      <c r="S50" s="25"/>
      <c r="T50" s="28"/>
      <c r="U50" s="25"/>
      <c r="V50" s="28"/>
      <c r="W50" s="25"/>
      <c r="X50" s="28"/>
      <c r="Y50" s="25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2:34" ht="10.5" customHeight="1">
      <c r="B51" s="30"/>
      <c r="C51" s="26"/>
      <c r="D51" s="26"/>
      <c r="E51" s="26"/>
      <c r="F51" s="28"/>
      <c r="G51" s="21"/>
      <c r="H51" s="28"/>
      <c r="I51" s="21"/>
      <c r="J51" s="28"/>
      <c r="K51" s="21"/>
      <c r="L51" s="28"/>
      <c r="M51" s="21"/>
      <c r="N51" s="28"/>
      <c r="O51" s="21"/>
      <c r="P51" s="28"/>
      <c r="Q51" s="21"/>
      <c r="R51" s="28"/>
      <c r="S51" s="21"/>
      <c r="T51" s="28"/>
      <c r="U51" s="21"/>
      <c r="V51" s="28"/>
      <c r="W51" s="21"/>
      <c r="X51" s="28"/>
      <c r="Y51" s="21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2:34" ht="10.5" customHeight="1">
      <c r="B52" s="27"/>
      <c r="C52" s="26"/>
      <c r="D52" s="26"/>
      <c r="E52" s="26"/>
      <c r="F52" s="28"/>
      <c r="G52" s="25"/>
      <c r="H52" s="28"/>
      <c r="I52" s="25"/>
      <c r="J52" s="28"/>
      <c r="K52" s="25"/>
      <c r="L52" s="28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2:34" ht="10.5" customHeight="1">
      <c r="B53" s="30"/>
      <c r="C53" s="26"/>
      <c r="D53" s="26"/>
      <c r="E53" s="26"/>
      <c r="F53" s="28"/>
      <c r="G53" s="21"/>
      <c r="H53" s="28"/>
      <c r="I53" s="21"/>
      <c r="J53" s="28"/>
      <c r="K53" s="21"/>
      <c r="L53" s="28"/>
      <c r="M53" s="21"/>
      <c r="N53" s="28"/>
      <c r="O53" s="21"/>
      <c r="P53" s="28"/>
      <c r="Q53" s="21"/>
      <c r="R53" s="28"/>
      <c r="S53" s="21"/>
      <c r="T53" s="28"/>
      <c r="U53" s="21"/>
      <c r="V53" s="28"/>
      <c r="W53" s="21"/>
      <c r="X53" s="28"/>
      <c r="Y53" s="21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2:34" ht="10.5" customHeight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2:34" ht="10.5" customHeight="1">
      <c r="B55" s="30"/>
      <c r="C55" s="26"/>
      <c r="D55" s="26"/>
      <c r="E55" s="26"/>
      <c r="F55" s="28"/>
      <c r="G55" s="21"/>
      <c r="H55" s="28"/>
      <c r="I55" s="21"/>
      <c r="J55" s="28"/>
      <c r="K55" s="21"/>
      <c r="L55" s="28"/>
      <c r="M55" s="21"/>
      <c r="N55" s="28"/>
      <c r="O55" s="21"/>
      <c r="P55" s="28"/>
      <c r="Q55" s="21"/>
      <c r="R55" s="28"/>
      <c r="S55" s="21"/>
      <c r="T55" s="28"/>
      <c r="U55" s="21"/>
      <c r="V55" s="28"/>
      <c r="W55" s="21"/>
      <c r="X55" s="28"/>
      <c r="Y55" s="21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2:34" ht="10.5" customHeight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2:34" ht="10.5" customHeight="1">
      <c r="B57" s="30"/>
      <c r="C57" s="26"/>
      <c r="D57" s="26"/>
      <c r="E57" s="26"/>
      <c r="F57" s="28"/>
      <c r="G57" s="21"/>
      <c r="H57" s="28"/>
      <c r="I57" s="21"/>
      <c r="J57" s="2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2:34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2:34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2:34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34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2:34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2:34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2:34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2:34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2:34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2:34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2:34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2:28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</row>
    <row r="70" spans="2:28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</row>
    <row r="71" spans="2:28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</row>
    <row r="72" spans="2:28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31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  <c r="AC130" s="4"/>
      <c r="AD130" s="4"/>
      <c r="AE130" s="4"/>
    </row>
    <row r="131" spans="2:31" ht="15.75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  <c r="AC131" s="4"/>
      <c r="AD131" s="4"/>
      <c r="AE131" s="4"/>
    </row>
    <row r="132" spans="2:31" ht="15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  <c r="AC132" s="4"/>
      <c r="AD132" s="4"/>
      <c r="AE132" s="4"/>
    </row>
    <row r="133" spans="2:31" ht="15.75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  <c r="AC133" s="4"/>
      <c r="AD133" s="4"/>
      <c r="AE133" s="4"/>
    </row>
    <row r="134" spans="2:31" ht="15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2:31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2:31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</sheetData>
  <sheetProtection/>
  <mergeCells count="317">
    <mergeCell ref="R40:R41"/>
    <mergeCell ref="P38:P39"/>
    <mergeCell ref="R38:R39"/>
    <mergeCell ref="V38:V39"/>
    <mergeCell ref="B36:B37"/>
    <mergeCell ref="C36:C37"/>
    <mergeCell ref="D36:D37"/>
    <mergeCell ref="F36:F37"/>
    <mergeCell ref="E38:E39"/>
    <mergeCell ref="E36:E37"/>
    <mergeCell ref="Z34:Z35"/>
    <mergeCell ref="AA34:AA35"/>
    <mergeCell ref="P36:P37"/>
    <mergeCell ref="R36:R37"/>
    <mergeCell ref="T36:T37"/>
    <mergeCell ref="V36:V37"/>
    <mergeCell ref="X36:X37"/>
    <mergeCell ref="Z36:Z37"/>
    <mergeCell ref="P34:P35"/>
    <mergeCell ref="R34:R35"/>
    <mergeCell ref="T34:T35"/>
    <mergeCell ref="X34:X35"/>
    <mergeCell ref="E34:E35"/>
    <mergeCell ref="F34:F35"/>
    <mergeCell ref="H34:H35"/>
    <mergeCell ref="N34:N35"/>
    <mergeCell ref="L34:L35"/>
    <mergeCell ref="V34:V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5:Z16"/>
    <mergeCell ref="Z19:Z20"/>
    <mergeCell ref="Z30:Z31"/>
    <mergeCell ref="K2:AB2"/>
    <mergeCell ref="Z4:Z5"/>
    <mergeCell ref="AA4:AA5"/>
    <mergeCell ref="Z23:Z24"/>
    <mergeCell ref="Z26:Z27"/>
    <mergeCell ref="AA7:AA8"/>
    <mergeCell ref="Z9:Z10"/>
    <mergeCell ref="AB7:AB8"/>
    <mergeCell ref="AB9:AB10"/>
    <mergeCell ref="X26:X27"/>
    <mergeCell ref="V28:V29"/>
    <mergeCell ref="X28:X29"/>
    <mergeCell ref="Z7:Z8"/>
    <mergeCell ref="Z13:Z14"/>
    <mergeCell ref="Z21:Z22"/>
    <mergeCell ref="Z28:Z29"/>
    <mergeCell ref="V19:V20"/>
    <mergeCell ref="V9:V10"/>
    <mergeCell ref="X9:X10"/>
    <mergeCell ref="V11:V12"/>
    <mergeCell ref="X11:X12"/>
    <mergeCell ref="V13:V14"/>
    <mergeCell ref="X13:X14"/>
    <mergeCell ref="V15:V16"/>
    <mergeCell ref="R32:R33"/>
    <mergeCell ref="R19:R20"/>
    <mergeCell ref="X19:X20"/>
    <mergeCell ref="V21:V22"/>
    <mergeCell ref="X21:X22"/>
    <mergeCell ref="V17:V18"/>
    <mergeCell ref="X17:X18"/>
    <mergeCell ref="T26:T27"/>
    <mergeCell ref="X30:X31"/>
    <mergeCell ref="B2:J2"/>
    <mergeCell ref="D4:D5"/>
    <mergeCell ref="E4:E5"/>
    <mergeCell ref="F40:F41"/>
    <mergeCell ref="H40:H41"/>
    <mergeCell ref="J40:J41"/>
    <mergeCell ref="J34:J35"/>
    <mergeCell ref="B34:B35"/>
    <mergeCell ref="C34:C35"/>
    <mergeCell ref="D34:D35"/>
    <mergeCell ref="V7:V8"/>
    <mergeCell ref="X7:X8"/>
    <mergeCell ref="V5:W5"/>
    <mergeCell ref="X5:Y5"/>
    <mergeCell ref="F5:G5"/>
    <mergeCell ref="H5:I5"/>
    <mergeCell ref="T7:T8"/>
    <mergeCell ref="T5:U5"/>
    <mergeCell ref="J5:K5"/>
    <mergeCell ref="L5:M5"/>
    <mergeCell ref="F4:Y4"/>
    <mergeCell ref="P5:Q5"/>
    <mergeCell ref="R5:S5"/>
    <mergeCell ref="N5:O5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J11:J12"/>
    <mergeCell ref="L11:L12"/>
    <mergeCell ref="N11:N12"/>
    <mergeCell ref="P9:P10"/>
    <mergeCell ref="P11:P12"/>
    <mergeCell ref="J13:J14"/>
    <mergeCell ref="L13:L14"/>
    <mergeCell ref="N13:N14"/>
    <mergeCell ref="H15:H16"/>
    <mergeCell ref="J15:J16"/>
    <mergeCell ref="L15:L16"/>
    <mergeCell ref="N15:N16"/>
    <mergeCell ref="H11:H12"/>
    <mergeCell ref="P17:P18"/>
    <mergeCell ref="R17:R18"/>
    <mergeCell ref="P15:P16"/>
    <mergeCell ref="R15:R16"/>
    <mergeCell ref="H17:H18"/>
    <mergeCell ref="J17:J18"/>
    <mergeCell ref="L17:L18"/>
    <mergeCell ref="N17:N18"/>
    <mergeCell ref="AA21:AA22"/>
    <mergeCell ref="T21:T22"/>
    <mergeCell ref="AA23:AA24"/>
    <mergeCell ref="R21:R22"/>
    <mergeCell ref="P30:P31"/>
    <mergeCell ref="L23:L24"/>
    <mergeCell ref="N23:N24"/>
    <mergeCell ref="P28:P29"/>
    <mergeCell ref="R28:R29"/>
    <mergeCell ref="AA28:AA29"/>
    <mergeCell ref="P19:P20"/>
    <mergeCell ref="N19:N20"/>
    <mergeCell ref="P23:P24"/>
    <mergeCell ref="L21:L22"/>
    <mergeCell ref="N21:N22"/>
    <mergeCell ref="P21:P22"/>
    <mergeCell ref="L19:L20"/>
    <mergeCell ref="L26:L27"/>
    <mergeCell ref="N26:N27"/>
    <mergeCell ref="P26:P27"/>
    <mergeCell ref="L30:L31"/>
    <mergeCell ref="N30:N31"/>
    <mergeCell ref="L28:L29"/>
    <mergeCell ref="N28:N29"/>
    <mergeCell ref="H30:H31"/>
    <mergeCell ref="J30:J31"/>
    <mergeCell ref="F30:F31"/>
    <mergeCell ref="F17:F18"/>
    <mergeCell ref="F19:F20"/>
    <mergeCell ref="F21:F22"/>
    <mergeCell ref="F23:F24"/>
    <mergeCell ref="F26:F27"/>
    <mergeCell ref="J26:J27"/>
    <mergeCell ref="F28:F29"/>
    <mergeCell ref="J23:J24"/>
    <mergeCell ref="F9:F10"/>
    <mergeCell ref="F11:F12"/>
    <mergeCell ref="F13:F14"/>
    <mergeCell ref="F15:F16"/>
    <mergeCell ref="H21:H22"/>
    <mergeCell ref="J21:J22"/>
    <mergeCell ref="H19:H20"/>
    <mergeCell ref="J19:J20"/>
    <mergeCell ref="T11:T12"/>
    <mergeCell ref="T15:T16"/>
    <mergeCell ref="B6:AB6"/>
    <mergeCell ref="AA15:AA16"/>
    <mergeCell ref="R11:R12"/>
    <mergeCell ref="P13:P14"/>
    <mergeCell ref="R13:R14"/>
    <mergeCell ref="H13:H1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17:AA18"/>
    <mergeCell ref="Z17:Z18"/>
    <mergeCell ref="AA26:AA27"/>
    <mergeCell ref="V23:V24"/>
    <mergeCell ref="X23:X24"/>
    <mergeCell ref="V26:V27"/>
    <mergeCell ref="T23:T24"/>
    <mergeCell ref="AA40:AA41"/>
    <mergeCell ref="T38:T39"/>
    <mergeCell ref="Z38:Z39"/>
    <mergeCell ref="AA38:AA39"/>
    <mergeCell ref="V40:V41"/>
    <mergeCell ref="AA32:AA33"/>
    <mergeCell ref="AA30:AA31"/>
    <mergeCell ref="V32:V33"/>
    <mergeCell ref="X32:X33"/>
    <mergeCell ref="Z32:Z33"/>
    <mergeCell ref="V30:V31"/>
    <mergeCell ref="R30:R31"/>
    <mergeCell ref="T32:T33"/>
    <mergeCell ref="T30:T31"/>
    <mergeCell ref="T28:T29"/>
    <mergeCell ref="H26:H27"/>
    <mergeCell ref="H23:H24"/>
    <mergeCell ref="R23:R24"/>
    <mergeCell ref="R26:R27"/>
    <mergeCell ref="H28:H29"/>
    <mergeCell ref="J28:J29"/>
    <mergeCell ref="D7:D8"/>
    <mergeCell ref="E7:E8"/>
    <mergeCell ref="D9:D10"/>
    <mergeCell ref="E9:E10"/>
    <mergeCell ref="AB4:AB5"/>
    <mergeCell ref="A7:A8"/>
    <mergeCell ref="N7:N8"/>
    <mergeCell ref="P7:P8"/>
    <mergeCell ref="R7:R8"/>
    <mergeCell ref="A4:A5"/>
    <mergeCell ref="B4:B5"/>
    <mergeCell ref="C4:C5"/>
    <mergeCell ref="A9:A10"/>
    <mergeCell ref="B9:B10"/>
    <mergeCell ref="C9:C10"/>
    <mergeCell ref="B7:B8"/>
    <mergeCell ref="C7:C8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C21:C22"/>
    <mergeCell ref="D21:D22"/>
    <mergeCell ref="E21:E22"/>
    <mergeCell ref="B21:B22"/>
    <mergeCell ref="E19:E20"/>
    <mergeCell ref="E28:E29"/>
    <mergeCell ref="C32:C33"/>
    <mergeCell ref="D32:D33"/>
    <mergeCell ref="D26:D27"/>
    <mergeCell ref="E26:E27"/>
    <mergeCell ref="D23:D24"/>
    <mergeCell ref="E30:E31"/>
    <mergeCell ref="B28:B29"/>
    <mergeCell ref="C28:C29"/>
    <mergeCell ref="D28:D29"/>
    <mergeCell ref="D38:D39"/>
    <mergeCell ref="B30:B31"/>
    <mergeCell ref="C30:C31"/>
    <mergeCell ref="D30:D31"/>
    <mergeCell ref="B38:B39"/>
    <mergeCell ref="C38:C39"/>
    <mergeCell ref="B32:B33"/>
    <mergeCell ref="B40:B41"/>
    <mergeCell ref="C40:C41"/>
    <mergeCell ref="D40:D41"/>
    <mergeCell ref="E40:E41"/>
    <mergeCell ref="H36:H37"/>
    <mergeCell ref="F38:F39"/>
    <mergeCell ref="H38:H39"/>
    <mergeCell ref="J36:J37"/>
    <mergeCell ref="AB40:AB41"/>
    <mergeCell ref="L36:L37"/>
    <mergeCell ref="N36:N37"/>
    <mergeCell ref="J38:J39"/>
    <mergeCell ref="L38:L39"/>
    <mergeCell ref="N38:N39"/>
    <mergeCell ref="AA36:AA37"/>
    <mergeCell ref="L40:L41"/>
    <mergeCell ref="N40:N41"/>
    <mergeCell ref="P40:P41"/>
    <mergeCell ref="AB36:AB37"/>
    <mergeCell ref="AB38:AB39"/>
    <mergeCell ref="X40:X41"/>
    <mergeCell ref="T40:T41"/>
    <mergeCell ref="Z40:Z41"/>
    <mergeCell ref="X38:X39"/>
    <mergeCell ref="AB28:AB29"/>
    <mergeCell ref="AB30:AB31"/>
    <mergeCell ref="AB32:AB33"/>
    <mergeCell ref="AB34:AB35"/>
    <mergeCell ref="AB11:AB12"/>
    <mergeCell ref="AB13:AB14"/>
    <mergeCell ref="AB15:AB16"/>
    <mergeCell ref="AB17:AB18"/>
    <mergeCell ref="B23:B24"/>
    <mergeCell ref="AB26:AB27"/>
    <mergeCell ref="B25:AB25"/>
    <mergeCell ref="AB19:AB20"/>
    <mergeCell ref="AB21:AB22"/>
    <mergeCell ref="AB23:AB24"/>
    <mergeCell ref="E23:E24"/>
    <mergeCell ref="C23:C24"/>
    <mergeCell ref="B26:B27"/>
    <mergeCell ref="C26:C27"/>
  </mergeCells>
  <printOptions horizontalCentered="1"/>
  <pageMargins left="0" right="0" top="0" bottom="0" header="0.5118110236220472" footer="0.5118110236220472"/>
  <pageSetup horizontalDpi="300" verticalDpi="300" orientation="portrait" paperSize="9" r:id="rId2"/>
  <colBreaks count="1" manualBreakCount="1">
    <brk id="2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6">
      <selection activeCell="J9" sqref="J9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2" t="s">
        <v>69</v>
      </c>
      <c r="B1" s="252"/>
      <c r="C1" s="252"/>
      <c r="D1" s="252"/>
      <c r="E1" s="252"/>
      <c r="F1" s="252"/>
      <c r="G1" s="252"/>
    </row>
    <row r="2" spans="1:10" ht="24" customHeight="1">
      <c r="A2" s="233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2" s="234"/>
      <c r="C2" s="234"/>
      <c r="D2" s="234"/>
      <c r="E2" s="234"/>
      <c r="F2" s="234"/>
      <c r="G2" s="234"/>
      <c r="H2" s="5"/>
      <c r="I2" s="5"/>
      <c r="J2" s="5"/>
    </row>
    <row r="3" spans="1:7" ht="15" customHeight="1">
      <c r="A3" s="235" t="str">
        <f>HYPERLINK('[1]реквизиты'!$A$3)</f>
        <v>22-24 мая 2015 г., г.Саратов</v>
      </c>
      <c r="B3" s="235"/>
      <c r="C3" s="235"/>
      <c r="D3" s="235"/>
      <c r="E3" s="235"/>
      <c r="F3" s="235"/>
      <c r="G3" s="235"/>
    </row>
    <row r="4" ht="12.75">
      <c r="D4" s="39" t="s">
        <v>146</v>
      </c>
    </row>
    <row r="5" spans="1:7" ht="12.75">
      <c r="A5" s="216" t="s">
        <v>1</v>
      </c>
      <c r="B5" s="236" t="s">
        <v>5</v>
      </c>
      <c r="C5" s="216" t="s">
        <v>2</v>
      </c>
      <c r="D5" s="216" t="s">
        <v>3</v>
      </c>
      <c r="E5" s="216" t="s">
        <v>37</v>
      </c>
      <c r="F5" s="216" t="s">
        <v>8</v>
      </c>
      <c r="G5" s="216" t="s">
        <v>9</v>
      </c>
    </row>
    <row r="6" spans="1:7" ht="12.75">
      <c r="A6" s="216"/>
      <c r="B6" s="216"/>
      <c r="C6" s="216"/>
      <c r="D6" s="216"/>
      <c r="E6" s="216"/>
      <c r="F6" s="216"/>
      <c r="G6" s="216"/>
    </row>
    <row r="7" spans="1:7" ht="12.75" customHeight="1">
      <c r="A7" s="221" t="s">
        <v>10</v>
      </c>
      <c r="B7" s="222">
        <v>1</v>
      </c>
      <c r="C7" s="215" t="s">
        <v>111</v>
      </c>
      <c r="D7" s="216" t="s">
        <v>112</v>
      </c>
      <c r="E7" s="217" t="s">
        <v>84</v>
      </c>
      <c r="F7" s="223"/>
      <c r="G7" s="217" t="s">
        <v>85</v>
      </c>
    </row>
    <row r="8" spans="1:7" ht="12.75">
      <c r="A8" s="221"/>
      <c r="B8" s="222"/>
      <c r="C8" s="215"/>
      <c r="D8" s="216"/>
      <c r="E8" s="217"/>
      <c r="F8" s="224"/>
      <c r="G8" s="217"/>
    </row>
    <row r="9" spans="1:7" ht="12.75" customHeight="1">
      <c r="A9" s="221" t="s">
        <v>11</v>
      </c>
      <c r="B9" s="222">
        <v>2</v>
      </c>
      <c r="C9" s="220" t="s">
        <v>129</v>
      </c>
      <c r="D9" s="217" t="s">
        <v>130</v>
      </c>
      <c r="E9" s="217" t="s">
        <v>90</v>
      </c>
      <c r="F9" s="218"/>
      <c r="G9" s="217" t="s">
        <v>91</v>
      </c>
    </row>
    <row r="10" spans="1:7" ht="12.75" customHeight="1">
      <c r="A10" s="221"/>
      <c r="B10" s="222"/>
      <c r="C10" s="220"/>
      <c r="D10" s="217"/>
      <c r="E10" s="217"/>
      <c r="F10" s="219"/>
      <c r="G10" s="217"/>
    </row>
    <row r="11" spans="1:7" ht="12.75" customHeight="1">
      <c r="A11" s="221" t="s">
        <v>12</v>
      </c>
      <c r="B11" s="222">
        <v>3</v>
      </c>
      <c r="C11" s="220" t="s">
        <v>125</v>
      </c>
      <c r="D11" s="217" t="s">
        <v>126</v>
      </c>
      <c r="E11" s="217" t="s">
        <v>89</v>
      </c>
      <c r="F11" s="218"/>
      <c r="G11" s="220" t="s">
        <v>102</v>
      </c>
    </row>
    <row r="12" spans="1:7" ht="12.75" customHeight="1">
      <c r="A12" s="221"/>
      <c r="B12" s="222"/>
      <c r="C12" s="220"/>
      <c r="D12" s="217"/>
      <c r="E12" s="217"/>
      <c r="F12" s="219"/>
      <c r="G12" s="220"/>
    </row>
    <row r="13" spans="1:7" ht="12.75" customHeight="1">
      <c r="A13" s="221" t="s">
        <v>13</v>
      </c>
      <c r="B13" s="222">
        <v>4</v>
      </c>
      <c r="C13" s="220" t="s">
        <v>142</v>
      </c>
      <c r="D13" s="217" t="s">
        <v>143</v>
      </c>
      <c r="E13" s="217" t="s">
        <v>103</v>
      </c>
      <c r="F13" s="227"/>
      <c r="G13" s="214" t="s">
        <v>104</v>
      </c>
    </row>
    <row r="14" spans="1:7" ht="12.75" customHeight="1">
      <c r="A14" s="221"/>
      <c r="B14" s="222"/>
      <c r="C14" s="220"/>
      <c r="D14" s="217"/>
      <c r="E14" s="217"/>
      <c r="F14" s="228"/>
      <c r="G14" s="214"/>
    </row>
    <row r="15" spans="1:7" ht="12.75" customHeight="1">
      <c r="A15" s="221" t="s">
        <v>14</v>
      </c>
      <c r="B15" s="222">
        <v>5</v>
      </c>
      <c r="C15" s="215" t="s">
        <v>118</v>
      </c>
      <c r="D15" s="216" t="s">
        <v>119</v>
      </c>
      <c r="E15" s="217" t="s">
        <v>86</v>
      </c>
      <c r="F15" s="231"/>
      <c r="G15" s="215" t="s">
        <v>120</v>
      </c>
    </row>
    <row r="16" spans="1:7" ht="12.75" customHeight="1">
      <c r="A16" s="221"/>
      <c r="B16" s="222"/>
      <c r="C16" s="215"/>
      <c r="D16" s="216"/>
      <c r="E16" s="217"/>
      <c r="F16" s="232"/>
      <c r="G16" s="215"/>
    </row>
    <row r="17" spans="1:7" ht="12.75" customHeight="1">
      <c r="A17" s="221" t="s">
        <v>15</v>
      </c>
      <c r="B17" s="222">
        <v>6</v>
      </c>
      <c r="C17" s="220" t="s">
        <v>123</v>
      </c>
      <c r="D17" s="217" t="s">
        <v>124</v>
      </c>
      <c r="E17" s="217" t="s">
        <v>107</v>
      </c>
      <c r="F17" s="231"/>
      <c r="G17" s="220" t="s">
        <v>108</v>
      </c>
    </row>
    <row r="18" spans="1:7" ht="12.75" customHeight="1">
      <c r="A18" s="221"/>
      <c r="B18" s="222"/>
      <c r="C18" s="220"/>
      <c r="D18" s="217"/>
      <c r="E18" s="217"/>
      <c r="F18" s="232"/>
      <c r="G18" s="220"/>
    </row>
    <row r="19" spans="1:7" ht="12.75" customHeight="1">
      <c r="A19" s="221" t="s">
        <v>16</v>
      </c>
      <c r="B19" s="222">
        <v>7</v>
      </c>
      <c r="C19" s="215" t="s">
        <v>134</v>
      </c>
      <c r="D19" s="230" t="s">
        <v>135</v>
      </c>
      <c r="E19" s="99" t="s">
        <v>93</v>
      </c>
      <c r="F19" s="227"/>
      <c r="G19" s="215" t="s">
        <v>98</v>
      </c>
    </row>
    <row r="20" spans="1:7" ht="12.75" customHeight="1">
      <c r="A20" s="221"/>
      <c r="B20" s="222"/>
      <c r="C20" s="215"/>
      <c r="D20" s="225"/>
      <c r="E20" s="99"/>
      <c r="F20" s="228"/>
      <c r="G20" s="225"/>
    </row>
    <row r="21" spans="1:7" ht="12.75" customHeight="1">
      <c r="A21" s="221" t="s">
        <v>17</v>
      </c>
      <c r="B21" s="222">
        <v>8</v>
      </c>
      <c r="C21" s="220" t="s">
        <v>115</v>
      </c>
      <c r="D21" s="217" t="s">
        <v>116</v>
      </c>
      <c r="E21" s="217" t="s">
        <v>86</v>
      </c>
      <c r="F21" s="231"/>
      <c r="G21" s="220" t="s">
        <v>117</v>
      </c>
    </row>
    <row r="22" spans="1:7" ht="12.75" customHeight="1">
      <c r="A22" s="221"/>
      <c r="B22" s="222"/>
      <c r="C22" s="220"/>
      <c r="D22" s="217"/>
      <c r="E22" s="217"/>
      <c r="F22" s="232"/>
      <c r="G22" s="220"/>
    </row>
    <row r="23" spans="1:7" ht="12.75" customHeight="1">
      <c r="A23" s="221" t="s">
        <v>18</v>
      </c>
      <c r="B23" s="222">
        <v>9</v>
      </c>
      <c r="C23" s="215" t="s">
        <v>140</v>
      </c>
      <c r="D23" s="216" t="s">
        <v>141</v>
      </c>
      <c r="E23" s="217" t="s">
        <v>96</v>
      </c>
      <c r="F23" s="227"/>
      <c r="G23" s="229" t="s">
        <v>83</v>
      </c>
    </row>
    <row r="24" spans="1:7" ht="12.75" customHeight="1">
      <c r="A24" s="221"/>
      <c r="B24" s="222"/>
      <c r="C24" s="215"/>
      <c r="D24" s="216"/>
      <c r="E24" s="217"/>
      <c r="F24" s="228"/>
      <c r="G24" s="229"/>
    </row>
    <row r="25" spans="1:7" ht="12.75" customHeight="1">
      <c r="A25" s="221" t="s">
        <v>19</v>
      </c>
      <c r="B25" s="222">
        <v>10</v>
      </c>
      <c r="C25" s="220" t="s">
        <v>127</v>
      </c>
      <c r="D25" s="217" t="s">
        <v>128</v>
      </c>
      <c r="E25" s="217" t="s">
        <v>89</v>
      </c>
      <c r="F25" s="218"/>
      <c r="G25" s="220" t="s">
        <v>102</v>
      </c>
    </row>
    <row r="26" spans="1:7" ht="12.75" customHeight="1">
      <c r="A26" s="221"/>
      <c r="B26" s="222"/>
      <c r="C26" s="220"/>
      <c r="D26" s="217"/>
      <c r="E26" s="217"/>
      <c r="F26" s="219"/>
      <c r="G26" s="220"/>
    </row>
    <row r="27" spans="1:7" ht="12.75" customHeight="1">
      <c r="A27" s="221" t="s">
        <v>20</v>
      </c>
      <c r="B27" s="222">
        <v>11</v>
      </c>
      <c r="C27" s="215" t="s">
        <v>109</v>
      </c>
      <c r="D27" s="216" t="s">
        <v>110</v>
      </c>
      <c r="E27" s="99" t="s">
        <v>93</v>
      </c>
      <c r="F27" s="223"/>
      <c r="G27" s="215" t="s">
        <v>98</v>
      </c>
    </row>
    <row r="28" spans="1:7" ht="12.75" customHeight="1">
      <c r="A28" s="221"/>
      <c r="B28" s="222"/>
      <c r="C28" s="215"/>
      <c r="D28" s="216"/>
      <c r="E28" s="99"/>
      <c r="F28" s="224"/>
      <c r="G28" s="225"/>
    </row>
    <row r="29" spans="1:7" ht="12.75" customHeight="1">
      <c r="A29" s="221" t="s">
        <v>21</v>
      </c>
      <c r="B29" s="226">
        <v>12</v>
      </c>
      <c r="C29" s="215" t="s">
        <v>121</v>
      </c>
      <c r="D29" s="216" t="s">
        <v>122</v>
      </c>
      <c r="E29" s="217" t="s">
        <v>87</v>
      </c>
      <c r="F29" s="218"/>
      <c r="G29" s="214" t="s">
        <v>88</v>
      </c>
    </row>
    <row r="30" spans="1:7" ht="12.75">
      <c r="A30" s="221"/>
      <c r="B30" s="226"/>
      <c r="C30" s="215"/>
      <c r="D30" s="216"/>
      <c r="E30" s="217"/>
      <c r="F30" s="219"/>
      <c r="G30" s="214"/>
    </row>
    <row r="31" spans="1:7" ht="12.75" customHeight="1">
      <c r="A31" s="221" t="s">
        <v>38</v>
      </c>
      <c r="B31" s="226">
        <v>13</v>
      </c>
      <c r="C31" s="215" t="s">
        <v>144</v>
      </c>
      <c r="D31" s="216" t="s">
        <v>145</v>
      </c>
      <c r="E31" s="99" t="s">
        <v>80</v>
      </c>
      <c r="F31" s="231"/>
      <c r="G31" s="215" t="s">
        <v>105</v>
      </c>
    </row>
    <row r="32" spans="1:7" ht="12.75">
      <c r="A32" s="221"/>
      <c r="B32" s="226"/>
      <c r="C32" s="215"/>
      <c r="D32" s="216"/>
      <c r="E32" s="99"/>
      <c r="F32" s="232"/>
      <c r="G32" s="215"/>
    </row>
    <row r="33" spans="1:7" ht="12.75" customHeight="1">
      <c r="A33" s="221" t="s">
        <v>39</v>
      </c>
      <c r="B33" s="222">
        <v>14</v>
      </c>
      <c r="C33" s="215" t="s">
        <v>138</v>
      </c>
      <c r="D33" s="216" t="s">
        <v>139</v>
      </c>
      <c r="E33" s="217" t="s">
        <v>96</v>
      </c>
      <c r="F33" s="227"/>
      <c r="G33" s="214" t="s">
        <v>97</v>
      </c>
    </row>
    <row r="34" spans="1:7" ht="12.75">
      <c r="A34" s="221"/>
      <c r="B34" s="222"/>
      <c r="C34" s="215"/>
      <c r="D34" s="216"/>
      <c r="E34" s="217"/>
      <c r="F34" s="228"/>
      <c r="G34" s="214"/>
    </row>
    <row r="35" spans="1:7" ht="12.75" customHeight="1">
      <c r="A35" s="221" t="s">
        <v>40</v>
      </c>
      <c r="B35" s="226">
        <v>15</v>
      </c>
      <c r="C35" s="215" t="s">
        <v>113</v>
      </c>
      <c r="D35" s="216" t="s">
        <v>114</v>
      </c>
      <c r="E35" s="217" t="s">
        <v>84</v>
      </c>
      <c r="F35" s="223"/>
      <c r="G35" s="217" t="s">
        <v>85</v>
      </c>
    </row>
    <row r="36" spans="1:7" ht="12.75">
      <c r="A36" s="221"/>
      <c r="B36" s="226"/>
      <c r="C36" s="215"/>
      <c r="D36" s="216"/>
      <c r="E36" s="217"/>
      <c r="F36" s="224"/>
      <c r="G36" s="217"/>
    </row>
    <row r="37" spans="1:7" ht="12.75" customHeight="1">
      <c r="A37" s="221" t="s">
        <v>41</v>
      </c>
      <c r="B37" s="222">
        <v>16</v>
      </c>
      <c r="C37" s="215" t="s">
        <v>136</v>
      </c>
      <c r="D37" s="230" t="s">
        <v>137</v>
      </c>
      <c r="E37" s="217" t="s">
        <v>94</v>
      </c>
      <c r="F37" s="231"/>
      <c r="G37" s="220" t="s">
        <v>95</v>
      </c>
    </row>
    <row r="38" spans="1:7" ht="12.75">
      <c r="A38" s="221"/>
      <c r="B38" s="222"/>
      <c r="C38" s="215"/>
      <c r="D38" s="237"/>
      <c r="E38" s="217"/>
      <c r="F38" s="232"/>
      <c r="G38" s="220"/>
    </row>
    <row r="39" spans="1:7" ht="12.75" customHeight="1">
      <c r="A39" s="221" t="s">
        <v>42</v>
      </c>
      <c r="B39" s="222">
        <v>17</v>
      </c>
      <c r="C39" s="238" t="s">
        <v>131</v>
      </c>
      <c r="D39" s="99" t="s">
        <v>132</v>
      </c>
      <c r="E39" s="99" t="s">
        <v>92</v>
      </c>
      <c r="F39" s="231"/>
      <c r="G39" s="215" t="s">
        <v>133</v>
      </c>
    </row>
    <row r="40" spans="1:7" ht="12.75">
      <c r="A40" s="221"/>
      <c r="B40" s="222"/>
      <c r="C40" s="238"/>
      <c r="D40" s="99"/>
      <c r="E40" s="99"/>
      <c r="F40" s="232"/>
      <c r="G40" s="215"/>
    </row>
    <row r="41" spans="1:7" ht="12.75" customHeight="1">
      <c r="A41" s="221" t="s">
        <v>43</v>
      </c>
      <c r="B41" s="222"/>
      <c r="C41" s="215"/>
      <c r="D41" s="216"/>
      <c r="E41" s="217"/>
      <c r="F41" s="227"/>
      <c r="G41" s="220"/>
    </row>
    <row r="42" spans="1:7" ht="12.75">
      <c r="A42" s="221"/>
      <c r="B42" s="222"/>
      <c r="C42" s="215"/>
      <c r="D42" s="216"/>
      <c r="E42" s="217"/>
      <c r="F42" s="228"/>
      <c r="G42" s="220"/>
    </row>
    <row r="43" spans="1:7" ht="12.75" customHeight="1">
      <c r="A43" s="221" t="s">
        <v>44</v>
      </c>
      <c r="B43" s="222"/>
      <c r="C43" s="215"/>
      <c r="D43" s="230"/>
      <c r="E43" s="99"/>
      <c r="F43" s="218"/>
      <c r="G43" s="215"/>
    </row>
    <row r="44" spans="1:7" ht="12.75">
      <c r="A44" s="221"/>
      <c r="B44" s="222"/>
      <c r="C44" s="215"/>
      <c r="D44" s="216"/>
      <c r="E44" s="99"/>
      <c r="F44" s="219"/>
      <c r="G44" s="215"/>
    </row>
    <row r="45" spans="1:7" ht="12.75" customHeight="1">
      <c r="A45" s="221" t="s">
        <v>45</v>
      </c>
      <c r="B45" s="222"/>
      <c r="C45" s="220"/>
      <c r="D45" s="217"/>
      <c r="E45" s="99"/>
      <c r="F45" s="218"/>
      <c r="G45" s="220"/>
    </row>
    <row r="46" spans="1:7" ht="12.75">
      <c r="A46" s="221"/>
      <c r="B46" s="222"/>
      <c r="C46" s="220"/>
      <c r="D46" s="217"/>
      <c r="E46" s="99"/>
      <c r="F46" s="219"/>
      <c r="G46" s="220"/>
    </row>
    <row r="47" spans="1:7" ht="12.75" customHeight="1">
      <c r="A47" s="221" t="s">
        <v>46</v>
      </c>
      <c r="B47" s="222"/>
      <c r="C47" s="220"/>
      <c r="D47" s="217"/>
      <c r="E47" s="217"/>
      <c r="F47" s="218"/>
      <c r="G47" s="217"/>
    </row>
    <row r="48" spans="1:7" ht="12.75">
      <c r="A48" s="221"/>
      <c r="B48" s="222"/>
      <c r="C48" s="220"/>
      <c r="D48" s="217"/>
      <c r="E48" s="217"/>
      <c r="F48" s="219"/>
      <c r="G48" s="217"/>
    </row>
    <row r="49" spans="1:7" ht="12.75" customHeight="1">
      <c r="A49" s="221" t="s">
        <v>47</v>
      </c>
      <c r="B49" s="222"/>
      <c r="C49" s="215"/>
      <c r="D49" s="216"/>
      <c r="E49" s="216"/>
      <c r="F49" s="218"/>
      <c r="G49" s="215"/>
    </row>
    <row r="50" spans="1:7" ht="12.75">
      <c r="A50" s="221"/>
      <c r="B50" s="222"/>
      <c r="C50" s="215"/>
      <c r="D50" s="216"/>
      <c r="E50" s="216"/>
      <c r="F50" s="219"/>
      <c r="G50" s="215"/>
    </row>
    <row r="51" spans="1:7" ht="12.75" customHeight="1">
      <c r="A51" s="221" t="s">
        <v>48</v>
      </c>
      <c r="B51" s="226"/>
      <c r="C51" s="215"/>
      <c r="D51" s="230"/>
      <c r="E51" s="217"/>
      <c r="F51" s="218"/>
      <c r="G51" s="220"/>
    </row>
    <row r="52" spans="1:7" ht="12.75">
      <c r="A52" s="221"/>
      <c r="B52" s="226"/>
      <c r="C52" s="215"/>
      <c r="D52" s="230"/>
      <c r="E52" s="217"/>
      <c r="F52" s="219"/>
      <c r="G52" s="220"/>
    </row>
    <row r="53" spans="1:7" ht="12.75" customHeight="1">
      <c r="A53" s="221" t="s">
        <v>49</v>
      </c>
      <c r="B53" s="222"/>
      <c r="C53" s="215"/>
      <c r="D53" s="230"/>
      <c r="E53" s="217"/>
      <c r="F53" s="227"/>
      <c r="G53" s="238"/>
    </row>
    <row r="54" spans="1:7" ht="12.75">
      <c r="A54" s="221"/>
      <c r="B54" s="222"/>
      <c r="C54" s="215"/>
      <c r="D54" s="230"/>
      <c r="E54" s="217"/>
      <c r="F54" s="228"/>
      <c r="G54" s="238"/>
    </row>
    <row r="55" spans="1:7" ht="12.75" customHeight="1">
      <c r="A55" s="221" t="s">
        <v>50</v>
      </c>
      <c r="B55" s="222"/>
      <c r="C55" s="220"/>
      <c r="D55" s="217"/>
      <c r="E55" s="217"/>
      <c r="F55" s="231"/>
      <c r="G55" s="214"/>
    </row>
    <row r="56" spans="1:7" ht="12.75">
      <c r="A56" s="221"/>
      <c r="B56" s="222"/>
      <c r="C56" s="220"/>
      <c r="D56" s="217"/>
      <c r="E56" s="217"/>
      <c r="F56" s="232"/>
      <c r="G56" s="214"/>
    </row>
    <row r="57" spans="1:7" ht="12.75" customHeight="1">
      <c r="A57" s="221" t="s">
        <v>51</v>
      </c>
      <c r="B57" s="222"/>
      <c r="C57" s="215"/>
      <c r="D57" s="216"/>
      <c r="E57" s="217"/>
      <c r="F57" s="231"/>
      <c r="G57" s="215"/>
    </row>
    <row r="58" spans="1:7" ht="12.75">
      <c r="A58" s="221"/>
      <c r="B58" s="222"/>
      <c r="C58" s="215"/>
      <c r="D58" s="216"/>
      <c r="E58" s="217"/>
      <c r="F58" s="232"/>
      <c r="G58" s="215"/>
    </row>
    <row r="59" spans="1:7" ht="12.75" customHeight="1">
      <c r="A59" s="221" t="s">
        <v>52</v>
      </c>
      <c r="B59" s="222"/>
      <c r="C59" s="215"/>
      <c r="D59" s="230"/>
      <c r="E59" s="99"/>
      <c r="F59" s="218"/>
      <c r="G59" s="220"/>
    </row>
    <row r="60" spans="1:7" ht="12.75">
      <c r="A60" s="221"/>
      <c r="B60" s="222"/>
      <c r="C60" s="215"/>
      <c r="D60" s="237"/>
      <c r="E60" s="99"/>
      <c r="F60" s="219"/>
      <c r="G60" s="220"/>
    </row>
    <row r="61" spans="1:7" ht="12.75" customHeight="1">
      <c r="A61" s="221" t="s">
        <v>53</v>
      </c>
      <c r="B61" s="226"/>
      <c r="C61" s="215"/>
      <c r="D61" s="216"/>
      <c r="E61" s="217"/>
      <c r="F61" s="223"/>
      <c r="G61" s="215"/>
    </row>
    <row r="62" spans="1:7" ht="12.75">
      <c r="A62" s="221"/>
      <c r="B62" s="226"/>
      <c r="C62" s="215"/>
      <c r="D62" s="216"/>
      <c r="E62" s="217"/>
      <c r="F62" s="224"/>
      <c r="G62" s="215"/>
    </row>
    <row r="63" spans="1:7" ht="12.75" customHeight="1">
      <c r="A63" s="221" t="s">
        <v>54</v>
      </c>
      <c r="B63" s="222"/>
      <c r="C63" s="238"/>
      <c r="D63" s="99"/>
      <c r="E63" s="217"/>
      <c r="F63" s="227"/>
      <c r="G63" s="215"/>
    </row>
    <row r="64" spans="1:7" ht="13.5" thickBot="1">
      <c r="A64" s="221"/>
      <c r="B64" s="222"/>
      <c r="C64" s="238"/>
      <c r="D64" s="99"/>
      <c r="E64" s="217"/>
      <c r="F64" s="239"/>
      <c r="G64" s="215"/>
    </row>
    <row r="65" spans="1:7" ht="12.75" customHeight="1">
      <c r="A65" s="221" t="s">
        <v>55</v>
      </c>
      <c r="B65" s="222"/>
      <c r="C65" s="220"/>
      <c r="D65" s="217"/>
      <c r="E65" s="217"/>
      <c r="F65" s="218"/>
      <c r="G65" s="214"/>
    </row>
    <row r="66" spans="1:7" ht="13.5" thickBot="1">
      <c r="A66" s="221"/>
      <c r="B66" s="222"/>
      <c r="C66" s="220"/>
      <c r="D66" s="217"/>
      <c r="E66" s="217"/>
      <c r="F66" s="240"/>
      <c r="G66" s="214"/>
    </row>
    <row r="67" spans="1:7" ht="12.75" customHeight="1">
      <c r="A67" s="221" t="s">
        <v>56</v>
      </c>
      <c r="B67" s="222"/>
      <c r="C67" s="220"/>
      <c r="D67" s="217"/>
      <c r="E67" s="217"/>
      <c r="F67" s="227"/>
      <c r="G67" s="217"/>
    </row>
    <row r="68" spans="1:7" ht="13.5" thickBot="1">
      <c r="A68" s="221"/>
      <c r="B68" s="222"/>
      <c r="C68" s="220"/>
      <c r="D68" s="217"/>
      <c r="E68" s="217"/>
      <c r="F68" s="239"/>
      <c r="G68" s="217"/>
    </row>
    <row r="69" spans="1:7" ht="12.75" customHeight="1">
      <c r="A69" s="221" t="s">
        <v>57</v>
      </c>
      <c r="B69" s="222"/>
      <c r="C69" s="215"/>
      <c r="D69" s="241"/>
      <c r="E69" s="99"/>
      <c r="F69" s="218"/>
      <c r="G69" s="215"/>
    </row>
    <row r="70" spans="1:7" ht="13.5" thickBot="1">
      <c r="A70" s="221"/>
      <c r="B70" s="222"/>
      <c r="C70" s="215"/>
      <c r="D70" s="242"/>
      <c r="E70" s="99"/>
      <c r="F70" s="240"/>
      <c r="G70" s="225"/>
    </row>
    <row r="71" spans="1:7" ht="12.75">
      <c r="A71" s="221" t="s">
        <v>58</v>
      </c>
      <c r="B71" s="222"/>
      <c r="C71" s="220"/>
      <c r="D71" s="217"/>
      <c r="E71" s="99"/>
      <c r="F71" s="231"/>
      <c r="G71" s="220"/>
    </row>
    <row r="72" spans="1:7" ht="12.75">
      <c r="A72" s="221"/>
      <c r="B72" s="222"/>
      <c r="C72" s="220"/>
      <c r="D72" s="217"/>
      <c r="E72" s="99"/>
      <c r="F72" s="232"/>
      <c r="G72" s="220"/>
    </row>
    <row r="73" spans="1:7" ht="12.75">
      <c r="A73" s="221" t="s">
        <v>59</v>
      </c>
      <c r="B73" s="222"/>
      <c r="C73" s="215"/>
      <c r="D73" s="230"/>
      <c r="E73" s="217"/>
      <c r="F73" s="223"/>
      <c r="G73" s="215"/>
    </row>
    <row r="74" spans="1:7" ht="12.75">
      <c r="A74" s="221"/>
      <c r="B74" s="222"/>
      <c r="C74" s="215"/>
      <c r="D74" s="243"/>
      <c r="E74" s="217"/>
      <c r="F74" s="224"/>
      <c r="G74" s="243"/>
    </row>
    <row r="75" spans="1:7" ht="12.75">
      <c r="A75" s="221" t="s">
        <v>60</v>
      </c>
      <c r="B75" s="244"/>
      <c r="C75" s="215"/>
      <c r="D75" s="216"/>
      <c r="E75" s="216"/>
      <c r="F75" s="99"/>
      <c r="G75" s="215"/>
    </row>
    <row r="76" spans="1:7" ht="12.75">
      <c r="A76" s="221"/>
      <c r="B76" s="245"/>
      <c r="C76" s="215"/>
      <c r="D76" s="216"/>
      <c r="E76" s="216"/>
      <c r="F76" s="99"/>
      <c r="G76" s="215"/>
    </row>
    <row r="77" spans="1:7" ht="12.75">
      <c r="A77" s="221" t="s">
        <v>61</v>
      </c>
      <c r="B77" s="244"/>
      <c r="C77" s="215"/>
      <c r="D77" s="216"/>
      <c r="E77" s="216"/>
      <c r="F77" s="99"/>
      <c r="G77" s="215"/>
    </row>
    <row r="78" spans="1:7" ht="12.75">
      <c r="A78" s="221"/>
      <c r="B78" s="245"/>
      <c r="C78" s="215"/>
      <c r="D78" s="216"/>
      <c r="E78" s="216"/>
      <c r="F78" s="99"/>
      <c r="G78" s="215"/>
    </row>
    <row r="79" spans="1:7" ht="12.75">
      <c r="A79" s="221" t="s">
        <v>62</v>
      </c>
      <c r="B79" s="244"/>
      <c r="C79" s="215"/>
      <c r="D79" s="216"/>
      <c r="E79" s="216"/>
      <c r="F79" s="99"/>
      <c r="G79" s="215"/>
    </row>
    <row r="80" spans="1:7" ht="12.75">
      <c r="A80" s="221"/>
      <c r="B80" s="245"/>
      <c r="C80" s="215"/>
      <c r="D80" s="216"/>
      <c r="E80" s="216"/>
      <c r="F80" s="99"/>
      <c r="G80" s="215"/>
    </row>
    <row r="81" spans="1:7" ht="12.75">
      <c r="A81" s="221" t="s">
        <v>63</v>
      </c>
      <c r="B81" s="244"/>
      <c r="C81" s="215"/>
      <c r="D81" s="216"/>
      <c r="E81" s="216"/>
      <c r="F81" s="99"/>
      <c r="G81" s="215"/>
    </row>
    <row r="82" spans="1:7" ht="12.75">
      <c r="A82" s="221"/>
      <c r="B82" s="245"/>
      <c r="C82" s="215"/>
      <c r="D82" s="216"/>
      <c r="E82" s="216"/>
      <c r="F82" s="99"/>
      <c r="G82" s="215"/>
    </row>
    <row r="83" spans="1:7" ht="12.75">
      <c r="A83" s="221" t="s">
        <v>64</v>
      </c>
      <c r="B83" s="244"/>
      <c r="C83" s="215"/>
      <c r="D83" s="216"/>
      <c r="E83" s="216"/>
      <c r="F83" s="99"/>
      <c r="G83" s="215"/>
    </row>
    <row r="84" spans="1:7" ht="12.75">
      <c r="A84" s="221"/>
      <c r="B84" s="245"/>
      <c r="C84" s="215"/>
      <c r="D84" s="216"/>
      <c r="E84" s="216"/>
      <c r="F84" s="99"/>
      <c r="G84" s="215"/>
    </row>
    <row r="85" spans="1:7" ht="12.75">
      <c r="A85" s="221" t="s">
        <v>65</v>
      </c>
      <c r="B85" s="244"/>
      <c r="C85" s="215"/>
      <c r="D85" s="216"/>
      <c r="E85" s="216"/>
      <c r="F85" s="99"/>
      <c r="G85" s="215"/>
    </row>
    <row r="86" spans="1:7" ht="12.75">
      <c r="A86" s="221"/>
      <c r="B86" s="245"/>
      <c r="C86" s="215"/>
      <c r="D86" s="216"/>
      <c r="E86" s="216"/>
      <c r="F86" s="99"/>
      <c r="G86" s="215"/>
    </row>
    <row r="87" spans="1:8" ht="12.75">
      <c r="A87" s="246"/>
      <c r="B87" s="249"/>
      <c r="C87" s="248"/>
      <c r="D87" s="251"/>
      <c r="E87" s="251"/>
      <c r="F87" s="247"/>
      <c r="G87" s="248"/>
      <c r="H87" s="4"/>
    </row>
    <row r="88" spans="1:8" ht="12.75">
      <c r="A88" s="246"/>
      <c r="B88" s="250"/>
      <c r="C88" s="248"/>
      <c r="D88" s="251"/>
      <c r="E88" s="251"/>
      <c r="F88" s="247"/>
      <c r="G88" s="248"/>
      <c r="H88" s="4"/>
    </row>
    <row r="89" spans="1:8" ht="12.75">
      <c r="A89" s="246"/>
      <c r="B89" s="249"/>
      <c r="C89" s="248"/>
      <c r="D89" s="251"/>
      <c r="E89" s="251"/>
      <c r="F89" s="247"/>
      <c r="G89" s="248"/>
      <c r="H89" s="4"/>
    </row>
    <row r="90" spans="1:8" ht="12.75">
      <c r="A90" s="246"/>
      <c r="B90" s="250"/>
      <c r="C90" s="248"/>
      <c r="D90" s="251"/>
      <c r="E90" s="251"/>
      <c r="F90" s="247"/>
      <c r="G90" s="248"/>
      <c r="H90" s="4"/>
    </row>
    <row r="91" spans="1:8" ht="12.75">
      <c r="A91" s="246"/>
      <c r="B91" s="249"/>
      <c r="C91" s="248"/>
      <c r="D91" s="251"/>
      <c r="E91" s="251"/>
      <c r="F91" s="247"/>
      <c r="G91" s="248"/>
      <c r="H91" s="4"/>
    </row>
    <row r="92" spans="1:8" ht="12.75">
      <c r="A92" s="246"/>
      <c r="B92" s="250"/>
      <c r="C92" s="248"/>
      <c r="D92" s="251"/>
      <c r="E92" s="251"/>
      <c r="F92" s="247"/>
      <c r="G92" s="248"/>
      <c r="H92" s="4"/>
    </row>
    <row r="93" spans="1:8" ht="12.75">
      <c r="A93" s="246"/>
      <c r="B93" s="249"/>
      <c r="C93" s="248"/>
      <c r="D93" s="251"/>
      <c r="E93" s="251"/>
      <c r="F93" s="247"/>
      <c r="G93" s="248"/>
      <c r="H93" s="4"/>
    </row>
    <row r="94" spans="1:8" ht="12.75">
      <c r="A94" s="246"/>
      <c r="B94" s="250"/>
      <c r="C94" s="248"/>
      <c r="D94" s="251"/>
      <c r="E94" s="251"/>
      <c r="F94" s="247"/>
      <c r="G94" s="248"/>
      <c r="H94" s="4"/>
    </row>
    <row r="95" spans="1:8" ht="12.75">
      <c r="A95" s="246"/>
      <c r="B95" s="249"/>
      <c r="C95" s="248"/>
      <c r="D95" s="251"/>
      <c r="E95" s="251"/>
      <c r="F95" s="247"/>
      <c r="G95" s="248"/>
      <c r="H95" s="4"/>
    </row>
    <row r="96" spans="1:8" ht="12.75">
      <c r="A96" s="246"/>
      <c r="B96" s="250"/>
      <c r="C96" s="248"/>
      <c r="D96" s="251"/>
      <c r="E96" s="251"/>
      <c r="F96" s="247"/>
      <c r="G96" s="248"/>
      <c r="H96" s="4"/>
    </row>
    <row r="97" spans="1:8" ht="12.75">
      <c r="A97" s="246"/>
      <c r="B97" s="249"/>
      <c r="C97" s="248"/>
      <c r="D97" s="251"/>
      <c r="E97" s="251"/>
      <c r="F97" s="247"/>
      <c r="G97" s="248"/>
      <c r="H97" s="4"/>
    </row>
    <row r="98" spans="1:8" ht="12.75">
      <c r="A98" s="246"/>
      <c r="B98" s="250"/>
      <c r="C98" s="248"/>
      <c r="D98" s="251"/>
      <c r="E98" s="251"/>
      <c r="F98" s="247"/>
      <c r="G98" s="248"/>
      <c r="H98" s="4"/>
    </row>
    <row r="99" spans="1:8" ht="12.75">
      <c r="A99" s="246"/>
      <c r="B99" s="249"/>
      <c r="C99" s="248"/>
      <c r="D99" s="251"/>
      <c r="E99" s="251"/>
      <c r="F99" s="247"/>
      <c r="G99" s="248"/>
      <c r="H99" s="4"/>
    </row>
    <row r="100" spans="1:8" ht="12.75">
      <c r="A100" s="246"/>
      <c r="B100" s="250"/>
      <c r="C100" s="248"/>
      <c r="D100" s="251"/>
      <c r="E100" s="251"/>
      <c r="F100" s="247"/>
      <c r="G100" s="248"/>
      <c r="H100" s="4"/>
    </row>
    <row r="101" spans="1:8" ht="12.75">
      <c r="A101" s="246"/>
      <c r="B101" s="249"/>
      <c r="C101" s="248"/>
      <c r="D101" s="251"/>
      <c r="E101" s="251"/>
      <c r="F101" s="247"/>
      <c r="G101" s="248"/>
      <c r="H101" s="4"/>
    </row>
    <row r="102" spans="1:8" ht="12.75">
      <c r="A102" s="246"/>
      <c r="B102" s="250"/>
      <c r="C102" s="248"/>
      <c r="D102" s="251"/>
      <c r="E102" s="251"/>
      <c r="F102" s="247"/>
      <c r="G102" s="248"/>
      <c r="H102" s="4"/>
    </row>
    <row r="103" spans="1:8" ht="12.75">
      <c r="A103" s="246"/>
      <c r="B103" s="249"/>
      <c r="C103" s="248"/>
      <c r="D103" s="251"/>
      <c r="E103" s="251"/>
      <c r="F103" s="247"/>
      <c r="G103" s="248"/>
      <c r="H103" s="4"/>
    </row>
    <row r="104" spans="1:8" ht="12.75">
      <c r="A104" s="246"/>
      <c r="B104" s="250"/>
      <c r="C104" s="248"/>
      <c r="D104" s="251"/>
      <c r="E104" s="251"/>
      <c r="F104" s="247"/>
      <c r="G104" s="248"/>
      <c r="H104" s="4"/>
    </row>
    <row r="105" spans="1:8" ht="12.75">
      <c r="A105" s="246"/>
      <c r="B105" s="249"/>
      <c r="C105" s="248"/>
      <c r="D105" s="251"/>
      <c r="E105" s="251"/>
      <c r="F105" s="247"/>
      <c r="G105" s="248"/>
      <c r="H105" s="4"/>
    </row>
    <row r="106" spans="1:8" ht="12.75">
      <c r="A106" s="246"/>
      <c r="B106" s="250"/>
      <c r="C106" s="248"/>
      <c r="D106" s="251"/>
      <c r="E106" s="251"/>
      <c r="F106" s="247"/>
      <c r="G106" s="248"/>
      <c r="H106" s="4"/>
    </row>
    <row r="107" spans="1:8" ht="12.75">
      <c r="A107" s="246"/>
      <c r="B107" s="249"/>
      <c r="C107" s="248"/>
      <c r="D107" s="251"/>
      <c r="E107" s="251"/>
      <c r="F107" s="247"/>
      <c r="G107" s="248"/>
      <c r="H107" s="4"/>
    </row>
    <row r="108" spans="1:8" ht="12.75">
      <c r="A108" s="246"/>
      <c r="B108" s="250"/>
      <c r="C108" s="248"/>
      <c r="D108" s="251"/>
      <c r="E108" s="251"/>
      <c r="F108" s="247"/>
      <c r="G108" s="248"/>
      <c r="H108" s="4"/>
    </row>
    <row r="109" spans="1:8" ht="12.75">
      <c r="A109" s="246"/>
      <c r="B109" s="249"/>
      <c r="C109" s="248"/>
      <c r="D109" s="251"/>
      <c r="E109" s="251"/>
      <c r="F109" s="247"/>
      <c r="G109" s="248"/>
      <c r="H109" s="4"/>
    </row>
    <row r="110" spans="1:8" ht="12.75">
      <c r="A110" s="246"/>
      <c r="B110" s="250"/>
      <c r="C110" s="248"/>
      <c r="D110" s="251"/>
      <c r="E110" s="251"/>
      <c r="F110" s="247"/>
      <c r="G110" s="248"/>
      <c r="H110" s="4"/>
    </row>
    <row r="111" spans="1:8" ht="12.75">
      <c r="A111" s="246"/>
      <c r="B111" s="249"/>
      <c r="C111" s="248"/>
      <c r="D111" s="251"/>
      <c r="E111" s="251"/>
      <c r="F111" s="247"/>
      <c r="G111" s="248"/>
      <c r="H111" s="4"/>
    </row>
    <row r="112" spans="1:8" ht="12.75">
      <c r="A112" s="246"/>
      <c r="B112" s="250"/>
      <c r="C112" s="248"/>
      <c r="D112" s="251"/>
      <c r="E112" s="251"/>
      <c r="F112" s="247"/>
      <c r="G112" s="248"/>
      <c r="H112" s="4"/>
    </row>
    <row r="113" spans="1:8" ht="12.75">
      <c r="A113" s="246"/>
      <c r="B113" s="249"/>
      <c r="C113" s="248"/>
      <c r="D113" s="251"/>
      <c r="E113" s="251"/>
      <c r="F113" s="247"/>
      <c r="G113" s="248"/>
      <c r="H113" s="4"/>
    </row>
    <row r="114" spans="1:8" ht="12.75">
      <c r="A114" s="246"/>
      <c r="B114" s="250"/>
      <c r="C114" s="248"/>
      <c r="D114" s="251"/>
      <c r="E114" s="251"/>
      <c r="F114" s="247"/>
      <c r="G114" s="248"/>
      <c r="H114" s="4"/>
    </row>
    <row r="115" spans="1:8" ht="12.75">
      <c r="A115" s="246"/>
      <c r="B115" s="249"/>
      <c r="C115" s="248"/>
      <c r="D115" s="251"/>
      <c r="E115" s="251"/>
      <c r="F115" s="247"/>
      <c r="G115" s="248"/>
      <c r="H115" s="4"/>
    </row>
    <row r="116" spans="1:8" ht="12.75">
      <c r="A116" s="246"/>
      <c r="B116" s="250"/>
      <c r="C116" s="248"/>
      <c r="D116" s="251"/>
      <c r="E116" s="251"/>
      <c r="F116" s="247"/>
      <c r="G116" s="248"/>
      <c r="H116" s="4"/>
    </row>
    <row r="117" spans="1:8" ht="12.75">
      <c r="A117" s="246"/>
      <c r="B117" s="249"/>
      <c r="C117" s="248"/>
      <c r="D117" s="251"/>
      <c r="E117" s="251"/>
      <c r="F117" s="247"/>
      <c r="G117" s="248"/>
      <c r="H117" s="4"/>
    </row>
    <row r="118" spans="1:8" ht="12.75">
      <c r="A118" s="246"/>
      <c r="B118" s="250"/>
      <c r="C118" s="248"/>
      <c r="D118" s="251"/>
      <c r="E118" s="251"/>
      <c r="F118" s="247"/>
      <c r="G118" s="248"/>
      <c r="H118" s="4"/>
    </row>
    <row r="119" spans="1:8" ht="12.75">
      <c r="A119" s="246"/>
      <c r="B119" s="249"/>
      <c r="C119" s="248"/>
      <c r="D119" s="251"/>
      <c r="E119" s="251"/>
      <c r="F119" s="247"/>
      <c r="G119" s="248"/>
      <c r="H119" s="4"/>
    </row>
    <row r="120" spans="1:8" ht="12.75">
      <c r="A120" s="246"/>
      <c r="B120" s="250"/>
      <c r="C120" s="248"/>
      <c r="D120" s="251"/>
      <c r="E120" s="251"/>
      <c r="F120" s="247"/>
      <c r="G120" s="248"/>
      <c r="H120" s="4"/>
    </row>
    <row r="121" spans="1:8" ht="12.75">
      <c r="A121" s="246"/>
      <c r="B121" s="249"/>
      <c r="C121" s="248"/>
      <c r="D121" s="251"/>
      <c r="E121" s="251"/>
      <c r="F121" s="247"/>
      <c r="G121" s="248"/>
      <c r="H121" s="4"/>
    </row>
    <row r="122" spans="1:8" ht="12.75">
      <c r="A122" s="246"/>
      <c r="B122" s="250"/>
      <c r="C122" s="248"/>
      <c r="D122" s="251"/>
      <c r="E122" s="251"/>
      <c r="F122" s="247"/>
      <c r="G122" s="248"/>
      <c r="H122" s="4"/>
    </row>
    <row r="123" spans="1:8" ht="12.75">
      <c r="A123" s="246"/>
      <c r="B123" s="249"/>
      <c r="C123" s="248"/>
      <c r="D123" s="251"/>
      <c r="E123" s="251"/>
      <c r="F123" s="247"/>
      <c r="G123" s="248"/>
      <c r="H123" s="4"/>
    </row>
    <row r="124" spans="1:8" ht="12.75">
      <c r="A124" s="246"/>
      <c r="B124" s="250"/>
      <c r="C124" s="248"/>
      <c r="D124" s="251"/>
      <c r="E124" s="251"/>
      <c r="F124" s="247"/>
      <c r="G124" s="248"/>
      <c r="H124" s="4"/>
    </row>
    <row r="125" spans="1:8" ht="12.75">
      <c r="A125" s="246"/>
      <c r="B125" s="249"/>
      <c r="C125" s="248"/>
      <c r="D125" s="251"/>
      <c r="E125" s="251"/>
      <c r="F125" s="247"/>
      <c r="G125" s="248"/>
      <c r="H125" s="4"/>
    </row>
    <row r="126" spans="1:8" ht="12.75">
      <c r="A126" s="246"/>
      <c r="B126" s="250"/>
      <c r="C126" s="248"/>
      <c r="D126" s="251"/>
      <c r="E126" s="251"/>
      <c r="F126" s="247"/>
      <c r="G126" s="248"/>
      <c r="H126" s="4"/>
    </row>
    <row r="127" spans="1:8" ht="12.75">
      <c r="A127" s="246"/>
      <c r="B127" s="249"/>
      <c r="C127" s="248"/>
      <c r="D127" s="251"/>
      <c r="E127" s="251"/>
      <c r="F127" s="247"/>
      <c r="G127" s="248"/>
      <c r="H127" s="4"/>
    </row>
    <row r="128" spans="1:8" ht="12.75">
      <c r="A128" s="246"/>
      <c r="B128" s="250"/>
      <c r="C128" s="248"/>
      <c r="D128" s="251"/>
      <c r="E128" s="251"/>
      <c r="F128" s="247"/>
      <c r="G128" s="248"/>
      <c r="H128" s="4"/>
    </row>
    <row r="129" spans="1:8" ht="12.75">
      <c r="A129" s="246"/>
      <c r="B129" s="249"/>
      <c r="C129" s="248"/>
      <c r="D129" s="251"/>
      <c r="E129" s="251"/>
      <c r="F129" s="247"/>
      <c r="G129" s="248"/>
      <c r="H129" s="4"/>
    </row>
    <row r="130" spans="1:8" ht="12.75">
      <c r="A130" s="246"/>
      <c r="B130" s="250"/>
      <c r="C130" s="248"/>
      <c r="D130" s="251"/>
      <c r="E130" s="251"/>
      <c r="F130" s="247"/>
      <c r="G130" s="248"/>
      <c r="H130" s="4"/>
    </row>
    <row r="131" spans="1:8" ht="12.75">
      <c r="A131" s="246"/>
      <c r="B131" s="249"/>
      <c r="C131" s="248"/>
      <c r="D131" s="251"/>
      <c r="E131" s="251"/>
      <c r="F131" s="247"/>
      <c r="G131" s="248"/>
      <c r="H131" s="4"/>
    </row>
    <row r="132" spans="1:8" ht="12.75">
      <c r="A132" s="246"/>
      <c r="B132" s="250"/>
      <c r="C132" s="248"/>
      <c r="D132" s="251"/>
      <c r="E132" s="251"/>
      <c r="F132" s="247"/>
      <c r="G132" s="248"/>
      <c r="H132" s="4"/>
    </row>
    <row r="133" spans="1:8" ht="12.75">
      <c r="A133" s="246"/>
      <c r="B133" s="249"/>
      <c r="C133" s="248"/>
      <c r="D133" s="251"/>
      <c r="E133" s="251"/>
      <c r="F133" s="247"/>
      <c r="G133" s="248"/>
      <c r="H133" s="4"/>
    </row>
    <row r="134" spans="1:8" ht="12.75">
      <c r="A134" s="246"/>
      <c r="B134" s="250"/>
      <c r="C134" s="248"/>
      <c r="D134" s="251"/>
      <c r="E134" s="251"/>
      <c r="F134" s="247"/>
      <c r="G134" s="248"/>
      <c r="H134" s="4"/>
    </row>
    <row r="135" spans="1:8" ht="12.75">
      <c r="A135" s="246"/>
      <c r="B135" s="249"/>
      <c r="C135" s="248"/>
      <c r="D135" s="251"/>
      <c r="E135" s="251"/>
      <c r="F135" s="247"/>
      <c r="G135" s="248"/>
      <c r="H135" s="4"/>
    </row>
    <row r="136" spans="1:8" ht="12.75">
      <c r="A136" s="246"/>
      <c r="B136" s="250"/>
      <c r="C136" s="248"/>
      <c r="D136" s="251"/>
      <c r="E136" s="251"/>
      <c r="F136" s="247"/>
      <c r="G136" s="248"/>
      <c r="H136" s="4"/>
    </row>
    <row r="137" spans="1:8" ht="12.75">
      <c r="A137" s="246"/>
      <c r="B137" s="249"/>
      <c r="C137" s="248"/>
      <c r="D137" s="251"/>
      <c r="E137" s="251"/>
      <c r="F137" s="247"/>
      <c r="G137" s="248"/>
      <c r="H137" s="4"/>
    </row>
    <row r="138" spans="1:8" ht="12.75">
      <c r="A138" s="246"/>
      <c r="B138" s="250"/>
      <c r="C138" s="248"/>
      <c r="D138" s="251"/>
      <c r="E138" s="251"/>
      <c r="F138" s="247"/>
      <c r="G138" s="248"/>
      <c r="H138" s="4"/>
    </row>
    <row r="139" spans="1:8" ht="12.75">
      <c r="A139" s="246"/>
      <c r="B139" s="249"/>
      <c r="C139" s="248"/>
      <c r="D139" s="251"/>
      <c r="E139" s="251"/>
      <c r="F139" s="247"/>
      <c r="G139" s="248"/>
      <c r="H139" s="4"/>
    </row>
    <row r="140" spans="1:8" ht="12.75">
      <c r="A140" s="246"/>
      <c r="B140" s="250"/>
      <c r="C140" s="248"/>
      <c r="D140" s="251"/>
      <c r="E140" s="251"/>
      <c r="F140" s="247"/>
      <c r="G140" s="248"/>
      <c r="H140" s="4"/>
    </row>
    <row r="141" spans="1:8" ht="12.75">
      <c r="A141" s="246"/>
      <c r="B141" s="249"/>
      <c r="C141" s="248"/>
      <c r="D141" s="251"/>
      <c r="E141" s="251"/>
      <c r="F141" s="247"/>
      <c r="G141" s="248"/>
      <c r="H141" s="4"/>
    </row>
    <row r="142" spans="1:8" ht="12.75">
      <c r="A142" s="246"/>
      <c r="B142" s="250"/>
      <c r="C142" s="248"/>
      <c r="D142" s="251"/>
      <c r="E142" s="251"/>
      <c r="F142" s="247"/>
      <c r="G142" s="248"/>
      <c r="H142" s="4"/>
    </row>
    <row r="143" spans="1:8" ht="12.75">
      <c r="A143" s="246"/>
      <c r="B143" s="249"/>
      <c r="C143" s="248"/>
      <c r="D143" s="251"/>
      <c r="E143" s="251"/>
      <c r="F143" s="247"/>
      <c r="G143" s="248"/>
      <c r="H143" s="4"/>
    </row>
    <row r="144" spans="1:8" ht="12.75">
      <c r="A144" s="246"/>
      <c r="B144" s="250"/>
      <c r="C144" s="248"/>
      <c r="D144" s="251"/>
      <c r="E144" s="251"/>
      <c r="F144" s="247"/>
      <c r="G144" s="248"/>
      <c r="H144" s="4"/>
    </row>
    <row r="145" spans="1:8" ht="12.75">
      <c r="A145" s="246"/>
      <c r="B145" s="249"/>
      <c r="C145" s="248"/>
      <c r="D145" s="251"/>
      <c r="E145" s="251"/>
      <c r="F145" s="247"/>
      <c r="G145" s="248"/>
      <c r="H145" s="4"/>
    </row>
    <row r="146" spans="1:8" ht="12.75">
      <c r="A146" s="246"/>
      <c r="B146" s="250"/>
      <c r="C146" s="248"/>
      <c r="D146" s="251"/>
      <c r="E146" s="251"/>
      <c r="F146" s="247"/>
      <c r="G146" s="248"/>
      <c r="H146" s="4"/>
    </row>
    <row r="147" spans="1:8" ht="12.75">
      <c r="A147" s="246"/>
      <c r="B147" s="249"/>
      <c r="C147" s="248"/>
      <c r="D147" s="251"/>
      <c r="E147" s="251"/>
      <c r="F147" s="247"/>
      <c r="G147" s="248"/>
      <c r="H147" s="4"/>
    </row>
    <row r="148" spans="1:8" ht="12.75">
      <c r="A148" s="246"/>
      <c r="B148" s="250"/>
      <c r="C148" s="248"/>
      <c r="D148" s="251"/>
      <c r="E148" s="251"/>
      <c r="F148" s="247"/>
      <c r="G148" s="248"/>
      <c r="H148" s="4"/>
    </row>
    <row r="149" spans="1:8" ht="12.75">
      <c r="A149" s="246"/>
      <c r="B149" s="249"/>
      <c r="C149" s="248"/>
      <c r="D149" s="251"/>
      <c r="E149" s="251"/>
      <c r="F149" s="247"/>
      <c r="G149" s="248"/>
      <c r="H149" s="4"/>
    </row>
    <row r="150" spans="1:8" ht="12.75">
      <c r="A150" s="246"/>
      <c r="B150" s="250"/>
      <c r="C150" s="248"/>
      <c r="D150" s="251"/>
      <c r="E150" s="251"/>
      <c r="F150" s="247"/>
      <c r="G150" s="248"/>
      <c r="H150" s="4"/>
    </row>
    <row r="151" spans="1:8" ht="12.75">
      <c r="A151" s="246"/>
      <c r="B151" s="249"/>
      <c r="C151" s="248"/>
      <c r="D151" s="251"/>
      <c r="E151" s="251"/>
      <c r="F151" s="247"/>
      <c r="G151" s="248"/>
      <c r="H151" s="4"/>
    </row>
    <row r="152" spans="1:8" ht="12.75">
      <c r="A152" s="246"/>
      <c r="B152" s="250"/>
      <c r="C152" s="248"/>
      <c r="D152" s="251"/>
      <c r="E152" s="251"/>
      <c r="F152" s="247"/>
      <c r="G152" s="248"/>
      <c r="H152" s="4"/>
    </row>
    <row r="153" spans="1:8" ht="12.75">
      <c r="A153" s="246"/>
      <c r="B153" s="249"/>
      <c r="C153" s="248"/>
      <c r="D153" s="251"/>
      <c r="E153" s="251"/>
      <c r="F153" s="247"/>
      <c r="G153" s="248"/>
      <c r="H153" s="4"/>
    </row>
    <row r="154" spans="1:8" ht="12.75">
      <c r="A154" s="246"/>
      <c r="B154" s="250"/>
      <c r="C154" s="248"/>
      <c r="D154" s="251"/>
      <c r="E154" s="251"/>
      <c r="F154" s="247"/>
      <c r="G154" s="248"/>
      <c r="H154" s="4"/>
    </row>
    <row r="155" spans="1:8" ht="12.75">
      <c r="A155" s="246"/>
      <c r="B155" s="249"/>
      <c r="C155" s="248"/>
      <c r="D155" s="251"/>
      <c r="E155" s="251"/>
      <c r="F155" s="247"/>
      <c r="G155" s="248"/>
      <c r="H155" s="4"/>
    </row>
    <row r="156" spans="1:8" ht="12.75">
      <c r="A156" s="246"/>
      <c r="B156" s="250"/>
      <c r="C156" s="248"/>
      <c r="D156" s="251"/>
      <c r="E156" s="251"/>
      <c r="F156" s="247"/>
      <c r="G156" s="248"/>
      <c r="H156" s="4"/>
    </row>
    <row r="157" spans="1:8" ht="12.75">
      <c r="A157" s="246"/>
      <c r="B157" s="249"/>
      <c r="C157" s="248"/>
      <c r="D157" s="251"/>
      <c r="E157" s="251"/>
      <c r="F157" s="247"/>
      <c r="G157" s="248"/>
      <c r="H157" s="4"/>
    </row>
    <row r="158" spans="1:8" ht="12.75">
      <c r="A158" s="246"/>
      <c r="B158" s="250"/>
      <c r="C158" s="248"/>
      <c r="D158" s="251"/>
      <c r="E158" s="251"/>
      <c r="F158" s="247"/>
      <c r="G158" s="248"/>
      <c r="H158" s="4"/>
    </row>
    <row r="159" spans="1:8" ht="12.75">
      <c r="A159" s="246"/>
      <c r="B159" s="249"/>
      <c r="C159" s="248"/>
      <c r="D159" s="251"/>
      <c r="E159" s="251"/>
      <c r="F159" s="247"/>
      <c r="G159" s="248"/>
      <c r="H159" s="4"/>
    </row>
    <row r="160" spans="1:8" ht="12.75">
      <c r="A160" s="246"/>
      <c r="B160" s="250"/>
      <c r="C160" s="248"/>
      <c r="D160" s="251"/>
      <c r="E160" s="251"/>
      <c r="F160" s="247"/>
      <c r="G160" s="248"/>
      <c r="H160" s="4"/>
    </row>
    <row r="161" spans="1:8" ht="12.75">
      <c r="A161" s="246"/>
      <c r="B161" s="249"/>
      <c r="C161" s="248"/>
      <c r="D161" s="251"/>
      <c r="E161" s="251"/>
      <c r="F161" s="247"/>
      <c r="G161" s="248"/>
      <c r="H161" s="4"/>
    </row>
    <row r="162" spans="1:8" ht="12.75">
      <c r="A162" s="246"/>
      <c r="B162" s="250"/>
      <c r="C162" s="248"/>
      <c r="D162" s="251"/>
      <c r="E162" s="251"/>
      <c r="F162" s="247"/>
      <c r="G162" s="248"/>
      <c r="H162" s="4"/>
    </row>
    <row r="163" spans="1:8" ht="12.75">
      <c r="A163" s="246"/>
      <c r="B163" s="249"/>
      <c r="C163" s="248"/>
      <c r="D163" s="251"/>
      <c r="E163" s="251"/>
      <c r="F163" s="247"/>
      <c r="G163" s="248"/>
      <c r="H163" s="4"/>
    </row>
    <row r="164" spans="1:8" ht="12.75">
      <c r="A164" s="246"/>
      <c r="B164" s="250"/>
      <c r="C164" s="248"/>
      <c r="D164" s="251"/>
      <c r="E164" s="251"/>
      <c r="F164" s="247"/>
      <c r="G164" s="248"/>
      <c r="H164" s="4"/>
    </row>
    <row r="165" spans="1:8" ht="12.75">
      <c r="A165" s="246"/>
      <c r="B165" s="249"/>
      <c r="C165" s="248"/>
      <c r="D165" s="251"/>
      <c r="E165" s="251"/>
      <c r="F165" s="247"/>
      <c r="G165" s="248"/>
      <c r="H165" s="4"/>
    </row>
    <row r="166" spans="1:8" ht="12.75">
      <c r="A166" s="246"/>
      <c r="B166" s="250"/>
      <c r="C166" s="248"/>
      <c r="D166" s="251"/>
      <c r="E166" s="251"/>
      <c r="F166" s="247"/>
      <c r="G166" s="248"/>
      <c r="H166" s="4"/>
    </row>
    <row r="167" spans="1:8" ht="12.75">
      <c r="A167" s="246"/>
      <c r="B167" s="249"/>
      <c r="C167" s="248"/>
      <c r="D167" s="251"/>
      <c r="E167" s="251"/>
      <c r="F167" s="247"/>
      <c r="G167" s="248"/>
      <c r="H167" s="4"/>
    </row>
    <row r="168" spans="1:8" ht="12.75">
      <c r="A168" s="246"/>
      <c r="B168" s="250"/>
      <c r="C168" s="248"/>
      <c r="D168" s="251"/>
      <c r="E168" s="251"/>
      <c r="F168" s="247"/>
      <c r="G168" s="248"/>
      <c r="H168" s="4"/>
    </row>
    <row r="169" spans="1:8" ht="12.75">
      <c r="A169" s="246"/>
      <c r="B169" s="249"/>
      <c r="C169" s="248"/>
      <c r="D169" s="251"/>
      <c r="E169" s="251"/>
      <c r="F169" s="247"/>
      <c r="G169" s="248"/>
      <c r="H169" s="4"/>
    </row>
    <row r="170" spans="1:8" ht="12.75">
      <c r="A170" s="246"/>
      <c r="B170" s="250"/>
      <c r="C170" s="248"/>
      <c r="D170" s="251"/>
      <c r="E170" s="251"/>
      <c r="F170" s="247"/>
      <c r="G170" s="248"/>
      <c r="H170" s="4"/>
    </row>
    <row r="171" spans="1:8" ht="12.75">
      <c r="A171" s="246"/>
      <c r="B171" s="249"/>
      <c r="C171" s="248"/>
      <c r="D171" s="251"/>
      <c r="E171" s="251"/>
      <c r="F171" s="247"/>
      <c r="G171" s="248"/>
      <c r="H171" s="4"/>
    </row>
    <row r="172" spans="1:8" ht="12.75">
      <c r="A172" s="246"/>
      <c r="B172" s="250"/>
      <c r="C172" s="248"/>
      <c r="D172" s="251"/>
      <c r="E172" s="251"/>
      <c r="F172" s="247"/>
      <c r="G172" s="248"/>
      <c r="H172" s="4"/>
    </row>
    <row r="173" spans="1:8" ht="12.75">
      <c r="A173" s="246"/>
      <c r="B173" s="249"/>
      <c r="C173" s="248"/>
      <c r="D173" s="251"/>
      <c r="E173" s="251"/>
      <c r="F173" s="247"/>
      <c r="G173" s="248"/>
      <c r="H173" s="4"/>
    </row>
    <row r="174" spans="1:8" ht="12.75">
      <c r="A174" s="246"/>
      <c r="B174" s="250"/>
      <c r="C174" s="248"/>
      <c r="D174" s="251"/>
      <c r="E174" s="251"/>
      <c r="F174" s="247"/>
      <c r="G174" s="248"/>
      <c r="H174" s="4"/>
    </row>
    <row r="175" spans="1:8" ht="12.75">
      <c r="A175" s="246"/>
      <c r="B175" s="249"/>
      <c r="C175" s="248"/>
      <c r="D175" s="251"/>
      <c r="E175" s="251"/>
      <c r="F175" s="247"/>
      <c r="G175" s="248"/>
      <c r="H175" s="4"/>
    </row>
    <row r="176" spans="1:8" ht="12.75">
      <c r="A176" s="246"/>
      <c r="B176" s="250"/>
      <c r="C176" s="248"/>
      <c r="D176" s="251"/>
      <c r="E176" s="251"/>
      <c r="F176" s="247"/>
      <c r="G176" s="248"/>
      <c r="H176" s="4"/>
    </row>
    <row r="177" spans="1:8" ht="12.75">
      <c r="A177" s="246"/>
      <c r="B177" s="249"/>
      <c r="C177" s="248"/>
      <c r="D177" s="251"/>
      <c r="E177" s="251"/>
      <c r="F177" s="247"/>
      <c r="G177" s="248"/>
      <c r="H177" s="4"/>
    </row>
    <row r="178" spans="1:8" ht="12.75">
      <c r="A178" s="246"/>
      <c r="B178" s="250"/>
      <c r="C178" s="248"/>
      <c r="D178" s="251"/>
      <c r="E178" s="251"/>
      <c r="F178" s="247"/>
      <c r="G178" s="248"/>
      <c r="H178" s="4"/>
    </row>
    <row r="179" spans="1:8" ht="12.75">
      <c r="A179" s="246"/>
      <c r="B179" s="249"/>
      <c r="C179" s="248"/>
      <c r="D179" s="251"/>
      <c r="E179" s="251"/>
      <c r="F179" s="247"/>
      <c r="G179" s="248"/>
      <c r="H179" s="4"/>
    </row>
    <row r="180" spans="1:8" ht="12.75">
      <c r="A180" s="246"/>
      <c r="B180" s="250"/>
      <c r="C180" s="248"/>
      <c r="D180" s="251"/>
      <c r="E180" s="251"/>
      <c r="F180" s="247"/>
      <c r="G180" s="248"/>
      <c r="H180" s="4"/>
    </row>
    <row r="181" spans="1:8" ht="12.75">
      <c r="A181" s="246"/>
      <c r="B181" s="249"/>
      <c r="C181" s="248"/>
      <c r="D181" s="251"/>
      <c r="E181" s="251"/>
      <c r="F181" s="247"/>
      <c r="G181" s="248"/>
      <c r="H181" s="4"/>
    </row>
    <row r="182" spans="1:8" ht="12.75">
      <c r="A182" s="246"/>
      <c r="B182" s="250"/>
      <c r="C182" s="248"/>
      <c r="D182" s="251"/>
      <c r="E182" s="251"/>
      <c r="F182" s="247"/>
      <c r="G182" s="248"/>
      <c r="H182" s="4"/>
    </row>
    <row r="183" spans="1:8" ht="12.75">
      <c r="A183" s="246"/>
      <c r="B183" s="249"/>
      <c r="C183" s="248"/>
      <c r="D183" s="251"/>
      <c r="E183" s="251"/>
      <c r="F183" s="247"/>
      <c r="G183" s="248"/>
      <c r="H183" s="4"/>
    </row>
    <row r="184" spans="1:8" ht="12.75">
      <c r="A184" s="246"/>
      <c r="B184" s="250"/>
      <c r="C184" s="248"/>
      <c r="D184" s="251"/>
      <c r="E184" s="251"/>
      <c r="F184" s="247"/>
      <c r="G184" s="248"/>
      <c r="H184" s="4"/>
    </row>
    <row r="185" spans="1:8" ht="12.75">
      <c r="A185" s="246"/>
      <c r="B185" s="249"/>
      <c r="C185" s="248"/>
      <c r="D185" s="251"/>
      <c r="E185" s="251"/>
      <c r="F185" s="247"/>
      <c r="G185" s="248"/>
      <c r="H185" s="4"/>
    </row>
    <row r="186" spans="1:8" ht="12.75">
      <c r="A186" s="246"/>
      <c r="B186" s="250"/>
      <c r="C186" s="248"/>
      <c r="D186" s="251"/>
      <c r="E186" s="251"/>
      <c r="F186" s="247"/>
      <c r="G186" s="248"/>
      <c r="H186" s="4"/>
    </row>
    <row r="187" spans="1:8" ht="12.75">
      <c r="A187" s="246"/>
      <c r="B187" s="249"/>
      <c r="C187" s="248"/>
      <c r="D187" s="251"/>
      <c r="E187" s="251"/>
      <c r="F187" s="247"/>
      <c r="G187" s="248"/>
      <c r="H187" s="4"/>
    </row>
    <row r="188" spans="1:8" ht="12.75">
      <c r="A188" s="246"/>
      <c r="B188" s="250"/>
      <c r="C188" s="248"/>
      <c r="D188" s="251"/>
      <c r="E188" s="251"/>
      <c r="F188" s="247"/>
      <c r="G188" s="248"/>
      <c r="H188" s="4"/>
    </row>
    <row r="189" spans="1:8" ht="12.75">
      <c r="A189" s="246"/>
      <c r="B189" s="249"/>
      <c r="C189" s="248"/>
      <c r="D189" s="251"/>
      <c r="E189" s="251"/>
      <c r="F189" s="247"/>
      <c r="G189" s="248"/>
      <c r="H189" s="4"/>
    </row>
    <row r="190" spans="1:8" ht="12.75">
      <c r="A190" s="246"/>
      <c r="B190" s="250"/>
      <c r="C190" s="248"/>
      <c r="D190" s="251"/>
      <c r="E190" s="251"/>
      <c r="F190" s="247"/>
      <c r="G190" s="248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A183:A184"/>
    <mergeCell ref="B183:B184"/>
    <mergeCell ref="C183:C184"/>
    <mergeCell ref="D183:D184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77:B178"/>
    <mergeCell ref="C177:C178"/>
    <mergeCell ref="D177:D178"/>
    <mergeCell ref="E177:E178"/>
    <mergeCell ref="C179:C180"/>
    <mergeCell ref="D179:D180"/>
    <mergeCell ref="E179:E180"/>
    <mergeCell ref="F179:F180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B169:B170"/>
    <mergeCell ref="C169:C170"/>
    <mergeCell ref="D169:D170"/>
    <mergeCell ref="E169:E170"/>
    <mergeCell ref="C171:C172"/>
    <mergeCell ref="D171:D172"/>
    <mergeCell ref="E171:E172"/>
    <mergeCell ref="A169:A170"/>
    <mergeCell ref="F171:F172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7:G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B161:B162"/>
    <mergeCell ref="C161:C162"/>
    <mergeCell ref="D161:D162"/>
    <mergeCell ref="E161:E162"/>
    <mergeCell ref="C163:C164"/>
    <mergeCell ref="D163:D164"/>
    <mergeCell ref="E163:E164"/>
    <mergeCell ref="F163:F164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B153:B154"/>
    <mergeCell ref="C153:C154"/>
    <mergeCell ref="D153:D154"/>
    <mergeCell ref="E153:E154"/>
    <mergeCell ref="C155:C156"/>
    <mergeCell ref="D155:D156"/>
    <mergeCell ref="E155:E156"/>
    <mergeCell ref="F155:F156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B145:B146"/>
    <mergeCell ref="C145:C146"/>
    <mergeCell ref="D145:D146"/>
    <mergeCell ref="E145:E146"/>
    <mergeCell ref="C147:C148"/>
    <mergeCell ref="D147:D148"/>
    <mergeCell ref="E147:E148"/>
    <mergeCell ref="F147:F148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B137:B138"/>
    <mergeCell ref="C137:C138"/>
    <mergeCell ref="D137:D138"/>
    <mergeCell ref="E137:E138"/>
    <mergeCell ref="C139:C140"/>
    <mergeCell ref="D139:D140"/>
    <mergeCell ref="E139:E140"/>
    <mergeCell ref="F139:F140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B129:B130"/>
    <mergeCell ref="C129:C130"/>
    <mergeCell ref="D129:D130"/>
    <mergeCell ref="E129:E130"/>
    <mergeCell ref="C131:C132"/>
    <mergeCell ref="D131:D132"/>
    <mergeCell ref="E131:E132"/>
    <mergeCell ref="F131:F132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B121:B122"/>
    <mergeCell ref="C121:C122"/>
    <mergeCell ref="D121:D122"/>
    <mergeCell ref="E121:E122"/>
    <mergeCell ref="C123:C124"/>
    <mergeCell ref="D123:D124"/>
    <mergeCell ref="E123:E124"/>
    <mergeCell ref="F123:F124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B113:B114"/>
    <mergeCell ref="C113:C114"/>
    <mergeCell ref="D113:D114"/>
    <mergeCell ref="E113:E114"/>
    <mergeCell ref="C115:C116"/>
    <mergeCell ref="D115:D116"/>
    <mergeCell ref="E115:E116"/>
    <mergeCell ref="F115:F116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B105:B106"/>
    <mergeCell ref="C105:C106"/>
    <mergeCell ref="D105:D106"/>
    <mergeCell ref="E105:E106"/>
    <mergeCell ref="C107:C108"/>
    <mergeCell ref="D107:D108"/>
    <mergeCell ref="E107:E108"/>
    <mergeCell ref="F107:F108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B97:B98"/>
    <mergeCell ref="C97:C98"/>
    <mergeCell ref="D97:D98"/>
    <mergeCell ref="E97:E98"/>
    <mergeCell ref="C99:C100"/>
    <mergeCell ref="D99:D100"/>
    <mergeCell ref="E99:E100"/>
    <mergeCell ref="F99:F100"/>
    <mergeCell ref="F97:F98"/>
    <mergeCell ref="G97:G98"/>
    <mergeCell ref="A95:A96"/>
    <mergeCell ref="B95:B96"/>
    <mergeCell ref="C95:C96"/>
    <mergeCell ref="D95:D96"/>
    <mergeCell ref="E95:E96"/>
    <mergeCell ref="F95:F96"/>
    <mergeCell ref="G95:G96"/>
    <mergeCell ref="A97:A98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B89:B90"/>
    <mergeCell ref="C89:C90"/>
    <mergeCell ref="D89:D90"/>
    <mergeCell ref="E89:E90"/>
    <mergeCell ref="C91:C92"/>
    <mergeCell ref="D91:D92"/>
    <mergeCell ref="E91:E92"/>
    <mergeCell ref="F91:F92"/>
    <mergeCell ref="F89:F90"/>
    <mergeCell ref="G89:G90"/>
    <mergeCell ref="A87:A88"/>
    <mergeCell ref="B87:B88"/>
    <mergeCell ref="C87:C88"/>
    <mergeCell ref="D87:D88"/>
    <mergeCell ref="E87:E88"/>
    <mergeCell ref="F87:F88"/>
    <mergeCell ref="G87:G88"/>
    <mergeCell ref="A89:A90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B81:B82"/>
    <mergeCell ref="C81:C82"/>
    <mergeCell ref="D81:D82"/>
    <mergeCell ref="E81:E82"/>
    <mergeCell ref="C83:C84"/>
    <mergeCell ref="D83:D84"/>
    <mergeCell ref="E83:E84"/>
    <mergeCell ref="F83:F84"/>
    <mergeCell ref="F81:F82"/>
    <mergeCell ref="G81:G82"/>
    <mergeCell ref="A79:A80"/>
    <mergeCell ref="B79:B80"/>
    <mergeCell ref="C79:C80"/>
    <mergeCell ref="D79:D80"/>
    <mergeCell ref="E79:E80"/>
    <mergeCell ref="F79:F80"/>
    <mergeCell ref="G79:G80"/>
    <mergeCell ref="A81:A82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B73:B74"/>
    <mergeCell ref="C73:C74"/>
    <mergeCell ref="D73:D74"/>
    <mergeCell ref="E73:E74"/>
    <mergeCell ref="C75:C76"/>
    <mergeCell ref="D75:D76"/>
    <mergeCell ref="E75:E76"/>
    <mergeCell ref="F75:F76"/>
    <mergeCell ref="F73:F74"/>
    <mergeCell ref="G73:G74"/>
    <mergeCell ref="A71:A72"/>
    <mergeCell ref="B71:B72"/>
    <mergeCell ref="C71:C72"/>
    <mergeCell ref="D71:D72"/>
    <mergeCell ref="E71:E72"/>
    <mergeCell ref="F71:F72"/>
    <mergeCell ref="G71:G72"/>
    <mergeCell ref="A73:A7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B65:B66"/>
    <mergeCell ref="C65:C66"/>
    <mergeCell ref="D65:D66"/>
    <mergeCell ref="E65:E66"/>
    <mergeCell ref="C67:C68"/>
    <mergeCell ref="D67:D68"/>
    <mergeCell ref="E67:E68"/>
    <mergeCell ref="F67:F68"/>
    <mergeCell ref="F65:F66"/>
    <mergeCell ref="G65:G66"/>
    <mergeCell ref="A63:A64"/>
    <mergeCell ref="B63:B64"/>
    <mergeCell ref="C63:C64"/>
    <mergeCell ref="D63:D64"/>
    <mergeCell ref="E63:E64"/>
    <mergeCell ref="F63:F64"/>
    <mergeCell ref="G63:G64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B57:B58"/>
    <mergeCell ref="C57:C58"/>
    <mergeCell ref="D57:D58"/>
    <mergeCell ref="E57:E58"/>
    <mergeCell ref="C59:C60"/>
    <mergeCell ref="D59:D60"/>
    <mergeCell ref="E59:E60"/>
    <mergeCell ref="F59:F60"/>
    <mergeCell ref="F57:F58"/>
    <mergeCell ref="G57:G58"/>
    <mergeCell ref="A55:A56"/>
    <mergeCell ref="B55:B56"/>
    <mergeCell ref="C55:C56"/>
    <mergeCell ref="D55:D56"/>
    <mergeCell ref="E55:E56"/>
    <mergeCell ref="F55:F56"/>
    <mergeCell ref="G55:G56"/>
    <mergeCell ref="A57:A58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B49:B50"/>
    <mergeCell ref="C49:C50"/>
    <mergeCell ref="D49:D50"/>
    <mergeCell ref="E49:E50"/>
    <mergeCell ref="C51:C52"/>
    <mergeCell ref="D51:D52"/>
    <mergeCell ref="E51:E52"/>
    <mergeCell ref="F51:F52"/>
    <mergeCell ref="F49:F50"/>
    <mergeCell ref="G49:G50"/>
    <mergeCell ref="A47:A48"/>
    <mergeCell ref="B47:B48"/>
    <mergeCell ref="C47:C48"/>
    <mergeCell ref="D47:D48"/>
    <mergeCell ref="E47:E48"/>
    <mergeCell ref="F47:F48"/>
    <mergeCell ref="G47:G48"/>
    <mergeCell ref="A49:A5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B41:B42"/>
    <mergeCell ref="C41:C42"/>
    <mergeCell ref="D41:D42"/>
    <mergeCell ref="E41:E42"/>
    <mergeCell ref="C43:C44"/>
    <mergeCell ref="D43:D44"/>
    <mergeCell ref="E43:E44"/>
    <mergeCell ref="F43:F44"/>
    <mergeCell ref="F41:F42"/>
    <mergeCell ref="G41:G42"/>
    <mergeCell ref="A39:A40"/>
    <mergeCell ref="B39:B40"/>
    <mergeCell ref="C39:C40"/>
    <mergeCell ref="D39:D40"/>
    <mergeCell ref="E39:E40"/>
    <mergeCell ref="F39:F40"/>
    <mergeCell ref="G39:G40"/>
    <mergeCell ref="A41:A42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B33:B34"/>
    <mergeCell ref="C33:C34"/>
    <mergeCell ref="D33:D34"/>
    <mergeCell ref="E33:E34"/>
    <mergeCell ref="C35:C36"/>
    <mergeCell ref="D35:D36"/>
    <mergeCell ref="E35:E36"/>
    <mergeCell ref="F35:F36"/>
    <mergeCell ref="F33:F34"/>
    <mergeCell ref="G33:G34"/>
    <mergeCell ref="A31:A32"/>
    <mergeCell ref="B31:B32"/>
    <mergeCell ref="C31:C32"/>
    <mergeCell ref="D31:D32"/>
    <mergeCell ref="E31:E32"/>
    <mergeCell ref="F31:F32"/>
    <mergeCell ref="G31:G32"/>
    <mergeCell ref="A33:A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G15:G16"/>
    <mergeCell ref="E11:E12"/>
    <mergeCell ref="F11:F12"/>
    <mergeCell ref="G11:G12"/>
    <mergeCell ref="C13:C14"/>
    <mergeCell ref="D13:D14"/>
    <mergeCell ref="E13:E14"/>
    <mergeCell ref="F13:F14"/>
    <mergeCell ref="F21:F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9:G20"/>
    <mergeCell ref="C17:C18"/>
    <mergeCell ref="D17:D18"/>
    <mergeCell ref="E17:E18"/>
    <mergeCell ref="F17:F18"/>
    <mergeCell ref="A21:A22"/>
    <mergeCell ref="B21:B22"/>
    <mergeCell ref="C21:C22"/>
    <mergeCell ref="D21:D22"/>
    <mergeCell ref="E21:E22"/>
    <mergeCell ref="E23:E24"/>
    <mergeCell ref="F23:F24"/>
    <mergeCell ref="G23:G24"/>
    <mergeCell ref="G17:G18"/>
    <mergeCell ref="A19:A20"/>
    <mergeCell ref="B19:B20"/>
    <mergeCell ref="C19:C20"/>
    <mergeCell ref="D19:D20"/>
    <mergeCell ref="E19:E20"/>
    <mergeCell ref="F19:F20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A27:A28"/>
    <mergeCell ref="B27:B28"/>
    <mergeCell ref="C27:C28"/>
    <mergeCell ref="D27:D28"/>
    <mergeCell ref="E27:E28"/>
    <mergeCell ref="F27:F28"/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03"/>
  <sheetViews>
    <sheetView tabSelected="1" zoomScalePageLayoutView="0" workbookViewId="0" topLeftCell="A1">
      <selection activeCell="G41" sqref="A1:G4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1" t="s">
        <v>66</v>
      </c>
      <c r="B1" s="261"/>
      <c r="C1" s="261"/>
      <c r="D1" s="261"/>
      <c r="E1" s="261"/>
      <c r="F1" s="261"/>
      <c r="G1" s="26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8.25" customHeight="1" thickBot="1">
      <c r="A2" s="197" t="s">
        <v>70</v>
      </c>
      <c r="B2" s="197"/>
      <c r="C2" s="262"/>
      <c r="D2" s="296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E2" s="297"/>
      <c r="F2" s="297"/>
      <c r="G2" s="298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211" t="str">
        <f>HYPERLINK('[1]реквизиты'!$A$3)</f>
        <v>22-24 мая 2015 г., г.Саратов</v>
      </c>
      <c r="D3" s="211"/>
      <c r="E3" s="211"/>
      <c r="F3" s="212"/>
      <c r="G3" s="299" t="str">
        <f>HYPERLINK('пр.взв'!D4)</f>
        <v>В.к.  46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63" t="s">
        <v>22</v>
      </c>
      <c r="B4" s="265" t="s">
        <v>5</v>
      </c>
      <c r="C4" s="267" t="s">
        <v>2</v>
      </c>
      <c r="D4" s="267" t="s">
        <v>3</v>
      </c>
      <c r="E4" s="267" t="s">
        <v>4</v>
      </c>
      <c r="F4" s="267" t="s">
        <v>8</v>
      </c>
      <c r="G4" s="26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4"/>
      <c r="B5" s="266"/>
      <c r="C5" s="266"/>
      <c r="D5" s="266"/>
      <c r="E5" s="266"/>
      <c r="F5" s="266"/>
      <c r="G5" s="26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7.25" customHeight="1">
      <c r="A6" s="280" t="s">
        <v>10</v>
      </c>
      <c r="B6" s="281">
        <v>16</v>
      </c>
      <c r="C6" s="282" t="str">
        <f>VLOOKUP(B6,'пр.взв'!B7:G86,2,FALSE)</f>
        <v>ТОВМАСЯН Арман Андроникович</v>
      </c>
      <c r="D6" s="283" t="str">
        <f>VLOOKUP(B6,'пр.взв'!B7:G86,3,FALSE)</f>
        <v>28.07.2000 кмс</v>
      </c>
      <c r="E6" s="284" t="str">
        <f>VLOOKUP(B6,'пр.взв'!B7:G86,4,FALSE)</f>
        <v>Саратовская, Турки</v>
      </c>
      <c r="F6" s="285"/>
      <c r="G6" s="286" t="str">
        <f>VLOOKUP(B6,'пр.взв'!B7:G86,6,FALSE)</f>
        <v>Торосян СР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7.25" customHeight="1">
      <c r="A7" s="287"/>
      <c r="B7" s="288"/>
      <c r="C7" s="289"/>
      <c r="D7" s="290"/>
      <c r="E7" s="291"/>
      <c r="F7" s="292"/>
      <c r="G7" s="293"/>
    </row>
    <row r="8" spans="1:7" ht="17.25" customHeight="1">
      <c r="A8" s="287" t="s">
        <v>11</v>
      </c>
      <c r="B8" s="294">
        <v>8</v>
      </c>
      <c r="C8" s="289" t="str">
        <f>VLOOKUP(B8,'пр.взв'!B7:G86,2,FALSE)</f>
        <v>ЕСПУСИНОВ Аскар </v>
      </c>
      <c r="D8" s="295" t="str">
        <f>VLOOKUP(B8,'пр.взв'!B7:G86,3,FALSE)</f>
        <v>07.07.1999 кмс</v>
      </c>
      <c r="E8" s="291" t="str">
        <f>VLOOKUP(B8,'пр.взв'!B7:G86,4,FALSE)</f>
        <v>Казахстан, Атырауской обл.</v>
      </c>
      <c r="F8" s="292"/>
      <c r="G8" s="293" t="str">
        <f>VLOOKUP(B8,'пр.взв'!B7:G86,6,FALSE)</f>
        <v>Доскалиев К</v>
      </c>
    </row>
    <row r="9" spans="1:7" ht="17.25" customHeight="1">
      <c r="A9" s="287"/>
      <c r="B9" s="288"/>
      <c r="C9" s="289"/>
      <c r="D9" s="295"/>
      <c r="E9" s="291"/>
      <c r="F9" s="292"/>
      <c r="G9" s="293"/>
    </row>
    <row r="10" spans="1:7" ht="17.25" customHeight="1">
      <c r="A10" s="287" t="s">
        <v>12</v>
      </c>
      <c r="B10" s="294">
        <v>9</v>
      </c>
      <c r="C10" s="289" t="str">
        <f>VLOOKUP(B10,'пр.взв'!B7:G86,2,FALSE)</f>
        <v>ШКОДА Игорь Олегович</v>
      </c>
      <c r="D10" s="295" t="str">
        <f>VLOOKUP(B10,'пр.взв'!B7:G86,3,FALSE)</f>
        <v>20.05.2000 1</v>
      </c>
      <c r="E10" s="291" t="str">
        <f>VLOOKUP(B10,'пр.взв'!B7:G86,4,FALSE)</f>
        <v>Саратовская, Энгельс МО</v>
      </c>
      <c r="F10" s="292"/>
      <c r="G10" s="293" t="str">
        <f>VLOOKUP(B10,'пр.взв'!B7:G86,6,FALSE)</f>
        <v>Никитин АП</v>
      </c>
    </row>
    <row r="11" spans="1:7" ht="17.25" customHeight="1">
      <c r="A11" s="287"/>
      <c r="B11" s="288"/>
      <c r="C11" s="289"/>
      <c r="D11" s="295"/>
      <c r="E11" s="291"/>
      <c r="F11" s="292"/>
      <c r="G11" s="293"/>
    </row>
    <row r="12" spans="1:7" ht="17.25" customHeight="1">
      <c r="A12" s="287" t="s">
        <v>12</v>
      </c>
      <c r="B12" s="294">
        <v>10</v>
      </c>
      <c r="C12" s="289" t="str">
        <f>VLOOKUP(B12,'пр.взв'!B7:G86,2,FALSE)</f>
        <v>КУДРЯШОВ Никита Романович</v>
      </c>
      <c r="D12" s="295" t="str">
        <f>VLOOKUP(B12,'пр.взв'!B7:G86,3,FALSE)</f>
        <v>08.07.2000 1 юн.</v>
      </c>
      <c r="E12" s="291" t="str">
        <f>VLOOKUP(B12,'пр.взв'!B7:G86,4,FALSE)</f>
        <v>Нижегородская, Нижний Новгород</v>
      </c>
      <c r="F12" s="292"/>
      <c r="G12" s="293" t="str">
        <f>VLOOKUP(B12,'пр.взв'!B7:G86,6,FALSE)</f>
        <v>Симанов МВ, Симанов ДВ</v>
      </c>
    </row>
    <row r="13" spans="1:7" ht="17.25" customHeight="1">
      <c r="A13" s="287"/>
      <c r="B13" s="288"/>
      <c r="C13" s="289"/>
      <c r="D13" s="295"/>
      <c r="E13" s="291"/>
      <c r="F13" s="292"/>
      <c r="G13" s="293"/>
    </row>
    <row r="14" spans="1:7" ht="17.25" customHeight="1">
      <c r="A14" s="255" t="s">
        <v>14</v>
      </c>
      <c r="B14" s="256">
        <v>3</v>
      </c>
      <c r="C14" s="258" t="str">
        <f>VLOOKUP(B14,'пр.взв'!B7:G86,2,FALSE)</f>
        <v>ДОНЦОВ Максим Андреевич</v>
      </c>
      <c r="D14" s="259" t="str">
        <f>VLOOKUP(B14,'пр.взв'!B7:G86,3,FALSE)</f>
        <v>24.04.2000 1</v>
      </c>
      <c r="E14" s="253" t="str">
        <f>VLOOKUP(B14,'пр.взв'!B7:G86,4,FALSE)</f>
        <v>Нижегородская, Нижний Новгород</v>
      </c>
      <c r="F14" s="254"/>
      <c r="G14" s="260" t="str">
        <f>VLOOKUP(B14,'пр.взв'!B7:G86,6,FALSE)</f>
        <v>Симанов МВ, Симанов ДВ</v>
      </c>
    </row>
    <row r="15" spans="1:7" ht="17.25" customHeight="1">
      <c r="A15" s="255"/>
      <c r="B15" s="257"/>
      <c r="C15" s="258"/>
      <c r="D15" s="259"/>
      <c r="E15" s="253"/>
      <c r="F15" s="254"/>
      <c r="G15" s="260"/>
    </row>
    <row r="16" spans="1:7" ht="17.25" customHeight="1">
      <c r="A16" s="255" t="s">
        <v>15</v>
      </c>
      <c r="B16" s="256">
        <v>15</v>
      </c>
      <c r="C16" s="258" t="str">
        <f>VLOOKUP(B16,'пр.взв'!B7:G86,2,FALSE)</f>
        <v>ТУРМАГАМБЕТ Максат</v>
      </c>
      <c r="D16" s="259" t="str">
        <f>VLOOKUP(B16,'пр.взв'!B7:G86,3,FALSE)</f>
        <v>01.02.1999 1</v>
      </c>
      <c r="E16" s="253" t="str">
        <f>VLOOKUP(B16,'пр.взв'!B7:G86,4,FALSE)</f>
        <v>Казахстан, Актобэ</v>
      </c>
      <c r="F16" s="254"/>
      <c r="G16" s="260" t="str">
        <f>VLOOKUP(B16,'пр.взв'!B7:G86,6,FALSE)</f>
        <v>Нургалиев С</v>
      </c>
    </row>
    <row r="17" spans="1:7" ht="17.25" customHeight="1">
      <c r="A17" s="255"/>
      <c r="B17" s="257"/>
      <c r="C17" s="258"/>
      <c r="D17" s="259"/>
      <c r="E17" s="253"/>
      <c r="F17" s="254"/>
      <c r="G17" s="260"/>
    </row>
    <row r="18" spans="1:7" ht="17.25" customHeight="1">
      <c r="A18" s="255" t="s">
        <v>16</v>
      </c>
      <c r="B18" s="256">
        <v>13</v>
      </c>
      <c r="C18" s="258" t="str">
        <f>VLOOKUP(B18,'пр.взв'!B7:G86,2,FALSE)</f>
        <v>МАЛЕНЬКИЙ Даниил Геннадьевич</v>
      </c>
      <c r="D18" s="259" t="str">
        <f>VLOOKUP(B18,'пр.взв'!B7:G86,3,FALSE)</f>
        <v>09.01.2001 1</v>
      </c>
      <c r="E18" s="253" t="str">
        <f>VLOOKUP(B18,'пр.взв'!B7:G86,4,FALSE)</f>
        <v>Чувашская, Чебоксары</v>
      </c>
      <c r="F18" s="254"/>
      <c r="G18" s="260" t="str">
        <f>VLOOKUP(B18,'пр.взв'!B7:G86,6,FALSE)</f>
        <v>Ильин ГА</v>
      </c>
    </row>
    <row r="19" spans="1:7" ht="17.25" customHeight="1">
      <c r="A19" s="255"/>
      <c r="B19" s="257"/>
      <c r="C19" s="258"/>
      <c r="D19" s="259"/>
      <c r="E19" s="253"/>
      <c r="F19" s="254"/>
      <c r="G19" s="260"/>
    </row>
    <row r="20" spans="1:7" ht="17.25" customHeight="1">
      <c r="A20" s="255" t="s">
        <v>17</v>
      </c>
      <c r="B20" s="256">
        <v>6</v>
      </c>
      <c r="C20" s="258" t="str">
        <f>VLOOKUP(B20,'пр.взв'!B7:G86,2,FALSE)</f>
        <v>ХАСАНОВ Руслан Эдуардович</v>
      </c>
      <c r="D20" s="259" t="str">
        <f>VLOOKUP(B20,'пр.взв'!B7:G86,3,FALSE)</f>
        <v>13.02.1999 1</v>
      </c>
      <c r="E20" s="253" t="str">
        <f>VLOOKUP(B20,'пр.взв'!B7:G86,4,FALSE)</f>
        <v>Марий Эл</v>
      </c>
      <c r="F20" s="254"/>
      <c r="G20" s="260" t="str">
        <f>VLOOKUP(B20,'пр.взв'!B7:G86,6,FALSE)</f>
        <v>Богатырев ВГ</v>
      </c>
    </row>
    <row r="21" spans="1:7" ht="17.25" customHeight="1">
      <c r="A21" s="255"/>
      <c r="B21" s="257"/>
      <c r="C21" s="258"/>
      <c r="D21" s="259"/>
      <c r="E21" s="253"/>
      <c r="F21" s="254"/>
      <c r="G21" s="260"/>
    </row>
    <row r="22" spans="1:7" ht="17.25" customHeight="1">
      <c r="A22" s="255" t="s">
        <v>18</v>
      </c>
      <c r="B22" s="256">
        <v>5</v>
      </c>
      <c r="C22" s="258" t="str">
        <f>VLOOKUP(B22,'пр.взв'!B7:G86,2,FALSE)</f>
        <v>КУЛМАН Абылай</v>
      </c>
      <c r="D22" s="259" t="str">
        <f>VLOOKUP(B22,'пр.взв'!B7:G86,3,FALSE)</f>
        <v>18.08.1999 1</v>
      </c>
      <c r="E22" s="253" t="str">
        <f>VLOOKUP(B22,'пр.взв'!B7:G86,4,FALSE)</f>
        <v>Казахстан, Атырауской обл.</v>
      </c>
      <c r="F22" s="254"/>
      <c r="G22" s="260" t="str">
        <f>VLOOKUP(B22,'пр.взв'!B7:G86,6,FALSE)</f>
        <v>Жумабаев Б</v>
      </c>
    </row>
    <row r="23" spans="1:7" ht="17.25" customHeight="1">
      <c r="A23" s="255"/>
      <c r="B23" s="257"/>
      <c r="C23" s="258"/>
      <c r="D23" s="259"/>
      <c r="E23" s="253"/>
      <c r="F23" s="254"/>
      <c r="G23" s="260"/>
    </row>
    <row r="24" spans="1:7" ht="17.25" customHeight="1">
      <c r="A24" s="255" t="s">
        <v>19</v>
      </c>
      <c r="B24" s="256">
        <v>2</v>
      </c>
      <c r="C24" s="258" t="str">
        <f>VLOOKUP(B24,'пр.взв'!B7:G86,2,FALSE)</f>
        <v>ШАБАЛКИН Александр Владимирович</v>
      </c>
      <c r="D24" s="259" t="str">
        <f>VLOOKUP(B24,'пр.взв'!B7:G86,3,FALSE)</f>
        <v>06.08.2000 1</v>
      </c>
      <c r="E24" s="253" t="str">
        <f>VLOOKUP(B24,'пр.взв'!B7:G86,4,FALSE)</f>
        <v>Самарская, Тольятти</v>
      </c>
      <c r="F24" s="254"/>
      <c r="G24" s="260" t="str">
        <f>VLOOKUP(B24,'пр.взв'!B7:G86,6,FALSE)</f>
        <v>Белоусов ИИ</v>
      </c>
    </row>
    <row r="25" spans="1:7" ht="17.25" customHeight="1">
      <c r="A25" s="255"/>
      <c r="B25" s="257"/>
      <c r="C25" s="258"/>
      <c r="D25" s="259"/>
      <c r="E25" s="253"/>
      <c r="F25" s="254"/>
      <c r="G25" s="260"/>
    </row>
    <row r="26" spans="1:7" ht="17.25" customHeight="1">
      <c r="A26" s="255" t="s">
        <v>20</v>
      </c>
      <c r="B26" s="256">
        <v>12</v>
      </c>
      <c r="C26" s="258" t="str">
        <f>VLOOKUP(B26,'пр.взв'!B7:G86,2,FALSE)</f>
        <v>БАКЫТ Ерасыл</v>
      </c>
      <c r="D26" s="259" t="str">
        <f>VLOOKUP(B26,'пр.взв'!B7:G86,3,FALSE)</f>
        <v>13.01.1999 1</v>
      </c>
      <c r="E26" s="253" t="str">
        <f>VLOOKUP(B26,'пр.взв'!B7:G86,4,FALSE)</f>
        <v>Казахстан, Западно-Казахстанская обл.</v>
      </c>
      <c r="F26" s="254"/>
      <c r="G26" s="260" t="str">
        <f>VLOOKUP(B26,'пр.взв'!B7:G86,6,FALSE)</f>
        <v>Есенгалиев БИ</v>
      </c>
    </row>
    <row r="27" spans="1:7" ht="17.25" customHeight="1">
      <c r="A27" s="255"/>
      <c r="B27" s="257"/>
      <c r="C27" s="258"/>
      <c r="D27" s="259"/>
      <c r="E27" s="253"/>
      <c r="F27" s="254"/>
      <c r="G27" s="260"/>
    </row>
    <row r="28" spans="1:7" ht="17.25" customHeight="1">
      <c r="A28" s="255" t="s">
        <v>21</v>
      </c>
      <c r="B28" s="256">
        <v>4</v>
      </c>
      <c r="C28" s="258" t="str">
        <f>VLOOKUP(B28,'пр.взв'!B7:G86,2,FALSE)</f>
        <v>АЛЕКСЕЕВ Максим Юрьевич</v>
      </c>
      <c r="D28" s="259" t="str">
        <f>VLOOKUP(B28,'пр.взв'!B7:G86,3,FALSE)</f>
        <v>10.04.2000 3</v>
      </c>
      <c r="E28" s="253" t="str">
        <f>VLOOKUP(B28,'пр.взв'!B7:G86,4,FALSE)</f>
        <v>Свердловская, Екатеринбург</v>
      </c>
      <c r="F28" s="254"/>
      <c r="G28" s="260" t="str">
        <f>VLOOKUP(B28,'пр.взв'!B7:G86,6,FALSE)</f>
        <v>Макуха АН</v>
      </c>
    </row>
    <row r="29" spans="1:7" ht="17.25" customHeight="1">
      <c r="A29" s="255"/>
      <c r="B29" s="257"/>
      <c r="C29" s="258"/>
      <c r="D29" s="259"/>
      <c r="E29" s="253"/>
      <c r="F29" s="254"/>
      <c r="G29" s="260"/>
    </row>
    <row r="30" spans="1:7" ht="17.25" customHeight="1">
      <c r="A30" s="255" t="s">
        <v>38</v>
      </c>
      <c r="B30" s="256">
        <v>1</v>
      </c>
      <c r="C30" s="258" t="str">
        <f>VLOOKUP(B30,'пр.взв'!B7:G86,2,FALSE)</f>
        <v>СЕРИКБАЕВ Азамат</v>
      </c>
      <c r="D30" s="259" t="str">
        <f>VLOOKUP(B30,'пр.взв'!B7:G86,3,FALSE)</f>
        <v>08.04.2000 1</v>
      </c>
      <c r="E30" s="253" t="str">
        <f>VLOOKUP(B30,'пр.взв'!B7:G86,4,FALSE)</f>
        <v>Казахстан, Актобэ</v>
      </c>
      <c r="F30" s="254"/>
      <c r="G30" s="260" t="str">
        <f>VLOOKUP(B30,'пр.взв'!B7:G86,6,FALSE)</f>
        <v>Нургалиев С</v>
      </c>
    </row>
    <row r="31" spans="1:14" ht="17.25" customHeight="1">
      <c r="A31" s="255"/>
      <c r="B31" s="257"/>
      <c r="C31" s="258"/>
      <c r="D31" s="259"/>
      <c r="E31" s="253"/>
      <c r="F31" s="254"/>
      <c r="G31" s="260"/>
      <c r="H31" s="6"/>
      <c r="I31" s="6"/>
      <c r="J31" s="6"/>
      <c r="L31" s="6"/>
      <c r="M31" s="6"/>
      <c r="N31" s="6"/>
    </row>
    <row r="32" spans="1:14" ht="17.25" customHeight="1">
      <c r="A32" s="255" t="s">
        <v>39</v>
      </c>
      <c r="B32" s="256">
        <v>17</v>
      </c>
      <c r="C32" s="258" t="str">
        <f>VLOOKUP(B32,'пр.взв'!B7:G86,2,FALSE)</f>
        <v>НЕВЕРОВ Кирилл Витальевич</v>
      </c>
      <c r="D32" s="259" t="str">
        <f>VLOOKUP(B32,'пр.взв'!B7:G86,3,FALSE)</f>
        <v>28.08.2000 1</v>
      </c>
      <c r="E32" s="253" t="str">
        <f>VLOOKUP(B32,'пр.взв'!B7:G86,4,FALSE)</f>
        <v>Саратовская, Балашов</v>
      </c>
      <c r="F32" s="254"/>
      <c r="G32" s="260" t="str">
        <f>VLOOKUP(B32,'пр.взв'!B7:G86,6,FALSE)</f>
        <v>Демин АА</v>
      </c>
      <c r="H32" s="6"/>
      <c r="I32" s="6"/>
      <c r="J32" s="6"/>
      <c r="L32" s="6"/>
      <c r="M32" s="6"/>
      <c r="N32" s="6"/>
    </row>
    <row r="33" spans="1:14" ht="17.25" customHeight="1">
      <c r="A33" s="255"/>
      <c r="B33" s="257"/>
      <c r="C33" s="258"/>
      <c r="D33" s="259"/>
      <c r="E33" s="253"/>
      <c r="F33" s="254"/>
      <c r="G33" s="260"/>
      <c r="H33" s="6"/>
      <c r="I33" s="6"/>
      <c r="J33" s="6"/>
      <c r="L33" s="6"/>
      <c r="M33" s="6"/>
      <c r="N33" s="6"/>
    </row>
    <row r="34" spans="1:7" ht="17.25" customHeight="1">
      <c r="A34" s="255" t="s">
        <v>40</v>
      </c>
      <c r="B34" s="256">
        <v>14</v>
      </c>
      <c r="C34" s="258" t="str">
        <f>VLOOKUP(B34,'пр.взв'!B7:G86,2,FALSE)</f>
        <v>КИМЯЕВ Матвей Николаевич</v>
      </c>
      <c r="D34" s="177" t="str">
        <f>VLOOKUP(C34,'пр.взв'!C7:H86,2,FALSE)</f>
        <v>15.01.2001 1 юн.</v>
      </c>
      <c r="E34" s="253" t="str">
        <f>VLOOKUP(B34,'пр.взв'!B7:G86,4,FALSE)</f>
        <v>Саратовская, Энгельс МО</v>
      </c>
      <c r="F34" s="254"/>
      <c r="G34" s="260" t="str">
        <f>VLOOKUP(B34,'пр.взв'!B7:G86,6,FALSE)</f>
        <v>Гусев МС</v>
      </c>
    </row>
    <row r="35" spans="1:7" ht="17.25" customHeight="1">
      <c r="A35" s="255"/>
      <c r="B35" s="257"/>
      <c r="C35" s="258"/>
      <c r="D35" s="176"/>
      <c r="E35" s="253"/>
      <c r="F35" s="254"/>
      <c r="G35" s="260"/>
    </row>
    <row r="36" spans="1:7" ht="17.25" customHeight="1">
      <c r="A36" s="255" t="s">
        <v>41</v>
      </c>
      <c r="B36" s="256">
        <v>11</v>
      </c>
      <c r="C36" s="258" t="str">
        <f>VLOOKUP(B36,'пр.взв'!B7:G86,2,FALSE)</f>
        <v>ЗАЙЦЕВ Андрей Алексеевич</v>
      </c>
      <c r="D36" s="259" t="str">
        <f>VLOOKUP(B36,'пр.взв'!B7:G86,3,FALSE)</f>
        <v>04.10.2001 2</v>
      </c>
      <c r="E36" s="253" t="str">
        <f>VLOOKUP(B36,'пр.взв'!B7:G86,4,FALSE)</f>
        <v>Саратовская, Саратов</v>
      </c>
      <c r="F36" s="254"/>
      <c r="G36" s="260" t="str">
        <f>VLOOKUP(B36,'пр.взв'!B7:G86,6,FALSE)</f>
        <v>Виноградов АВ, Чечуевский ВН</v>
      </c>
    </row>
    <row r="37" spans="1:7" ht="17.25" customHeight="1">
      <c r="A37" s="255"/>
      <c r="B37" s="257"/>
      <c r="C37" s="258"/>
      <c r="D37" s="259"/>
      <c r="E37" s="253"/>
      <c r="F37" s="254"/>
      <c r="G37" s="260"/>
    </row>
    <row r="38" spans="1:7" ht="17.25" customHeight="1">
      <c r="A38" s="255" t="s">
        <v>42</v>
      </c>
      <c r="B38" s="256">
        <v>7</v>
      </c>
      <c r="C38" s="258" t="str">
        <f>VLOOKUP(B38,'пр.взв'!B7:G86,2,FALSE)</f>
        <v>МАШКОВ Денис Сергеевич</v>
      </c>
      <c r="D38" s="259" t="str">
        <f>VLOOKUP(B38,'пр.взв'!B7:G86,3,FALSE)</f>
        <v>25.08.2000 2</v>
      </c>
      <c r="E38" s="253" t="str">
        <f>VLOOKUP(B38,'пр.взв'!B7:G86,4,FALSE)</f>
        <v>Саратовская, Саратов</v>
      </c>
      <c r="F38" s="254"/>
      <c r="G38" s="260" t="str">
        <f>VLOOKUP(B38,'пр.взв'!B7:G86,6,FALSE)</f>
        <v>Виноградов АВ, Чечуевский ВН</v>
      </c>
    </row>
    <row r="39" spans="1:7" ht="17.25" customHeight="1">
      <c r="A39" s="255"/>
      <c r="B39" s="257"/>
      <c r="C39" s="258"/>
      <c r="D39" s="259"/>
      <c r="E39" s="253"/>
      <c r="F39" s="254"/>
      <c r="G39" s="260"/>
    </row>
    <row r="40" spans="1:26" ht="34.5" customHeight="1">
      <c r="A40" s="36" t="str">
        <f>HYPERLINK('[1]реквизиты'!$A$6)</f>
        <v>Гл. судья, судья МК</v>
      </c>
      <c r="B40" s="40"/>
      <c r="C40" s="40"/>
      <c r="D40" s="41"/>
      <c r="E40" s="43" t="str">
        <f>HYPERLINK('[1]реквизиты'!$G$6)</f>
        <v>В.И. Зотов</v>
      </c>
      <c r="G40" s="45" t="str">
        <f>HYPERLINK('[1]реквизиты'!$G$7)</f>
        <v>/Энгельс/</v>
      </c>
      <c r="H40" s="4"/>
      <c r="I40" s="4"/>
      <c r="J40" s="4"/>
      <c r="K40" s="4"/>
      <c r="L40" s="4"/>
      <c r="M40" s="4"/>
      <c r="N40" s="41"/>
      <c r="O40" s="41"/>
      <c r="P40" s="41"/>
      <c r="Q40" s="46"/>
      <c r="R40" s="44"/>
      <c r="S40" s="46"/>
      <c r="T40" s="44"/>
      <c r="U40" s="46"/>
      <c r="W40" s="46"/>
      <c r="X40" s="44"/>
      <c r="Y40" s="29"/>
      <c r="Z40" s="29"/>
    </row>
    <row r="41" spans="1:26" ht="28.5" customHeight="1">
      <c r="A41" s="47" t="str">
        <f>HYPERLINK('[1]реквизиты'!$A$8)</f>
        <v>Гл. секретарь, судья РК</v>
      </c>
      <c r="B41" s="40"/>
      <c r="C41" s="55"/>
      <c r="D41" s="48"/>
      <c r="E41" s="43" t="str">
        <f>HYPERLINK('[1]реквизиты'!$G$8)</f>
        <v>А.А. Зарипов</v>
      </c>
      <c r="F41" s="4"/>
      <c r="G41" s="45" t="str">
        <f>HYPERLINK('[1]реквизиты'!$G$9)</f>
        <v>/Казань/</v>
      </c>
      <c r="H41" s="4"/>
      <c r="I41" s="4"/>
      <c r="J41" s="4"/>
      <c r="K41" s="4"/>
      <c r="L41" s="4"/>
      <c r="M41" s="4"/>
      <c r="N41" s="41"/>
      <c r="O41" s="41"/>
      <c r="P41" s="41"/>
      <c r="Q41" s="46"/>
      <c r="R41" s="44"/>
      <c r="S41" s="46"/>
      <c r="T41" s="44"/>
      <c r="U41" s="46"/>
      <c r="W41" s="46"/>
      <c r="X41" s="44"/>
      <c r="Y41" s="29"/>
      <c r="Z41" s="29"/>
    </row>
    <row r="42" spans="1:13" ht="12.75">
      <c r="A42" s="271"/>
      <c r="B42" s="249"/>
      <c r="C42" s="248"/>
      <c r="D42" s="251"/>
      <c r="E42" s="272"/>
      <c r="F42" s="270"/>
      <c r="G42" s="248"/>
      <c r="H42" s="4"/>
      <c r="I42" s="4"/>
      <c r="J42" s="4"/>
      <c r="K42" s="4"/>
      <c r="L42" s="4"/>
      <c r="M42" s="4"/>
    </row>
    <row r="43" spans="1:13" ht="12.75">
      <c r="A43" s="271"/>
      <c r="B43" s="250"/>
      <c r="C43" s="248"/>
      <c r="D43" s="251"/>
      <c r="E43" s="272"/>
      <c r="F43" s="270"/>
      <c r="G43" s="248"/>
      <c r="H43" s="4"/>
      <c r="I43" s="4"/>
      <c r="J43" s="4"/>
      <c r="K43" s="4"/>
      <c r="L43" s="4"/>
      <c r="M43" s="4"/>
    </row>
    <row r="44" spans="1:10" ht="12.75">
      <c r="A44" s="271"/>
      <c r="B44" s="249"/>
      <c r="C44" s="248"/>
      <c r="D44" s="251"/>
      <c r="E44" s="272"/>
      <c r="F44" s="270"/>
      <c r="G44" s="248"/>
      <c r="H44" s="4"/>
      <c r="I44" s="4"/>
      <c r="J44" s="4"/>
    </row>
    <row r="45" spans="1:10" ht="12.75">
      <c r="A45" s="271"/>
      <c r="B45" s="250"/>
      <c r="C45" s="248"/>
      <c r="D45" s="251"/>
      <c r="E45" s="272"/>
      <c r="F45" s="270"/>
      <c r="G45" s="248"/>
      <c r="H45" s="4"/>
      <c r="I45" s="4"/>
      <c r="J45" s="4"/>
    </row>
    <row r="46" spans="1:10" ht="12.75">
      <c r="A46" s="271"/>
      <c r="B46" s="249"/>
      <c r="C46" s="248"/>
      <c r="D46" s="251"/>
      <c r="E46" s="272"/>
      <c r="F46" s="270"/>
      <c r="G46" s="248"/>
      <c r="H46" s="4"/>
      <c r="I46" s="4"/>
      <c r="J46" s="4"/>
    </row>
    <row r="47" spans="1:10" ht="12.75">
      <c r="A47" s="271"/>
      <c r="B47" s="250"/>
      <c r="C47" s="248"/>
      <c r="D47" s="251"/>
      <c r="E47" s="272"/>
      <c r="F47" s="270"/>
      <c r="G47" s="248"/>
      <c r="H47" s="4"/>
      <c r="I47" s="4"/>
      <c r="J47" s="4"/>
    </row>
    <row r="48" spans="1:10" ht="12.75">
      <c r="A48" s="271"/>
      <c r="B48" s="249"/>
      <c r="C48" s="248"/>
      <c r="D48" s="251"/>
      <c r="E48" s="272"/>
      <c r="F48" s="270"/>
      <c r="G48" s="248"/>
      <c r="H48" s="4"/>
      <c r="I48" s="4"/>
      <c r="J48" s="4"/>
    </row>
    <row r="49" spans="1:10" ht="12.75">
      <c r="A49" s="271"/>
      <c r="B49" s="250"/>
      <c r="C49" s="248"/>
      <c r="D49" s="251"/>
      <c r="E49" s="272"/>
      <c r="F49" s="270"/>
      <c r="G49" s="248"/>
      <c r="H49" s="4"/>
      <c r="I49" s="4"/>
      <c r="J49" s="4"/>
    </row>
    <row r="50" spans="1:10" ht="12.75">
      <c r="A50" s="271"/>
      <c r="B50" s="249"/>
      <c r="C50" s="248"/>
      <c r="D50" s="251"/>
      <c r="E50" s="272"/>
      <c r="F50" s="270"/>
      <c r="G50" s="248"/>
      <c r="H50" s="4"/>
      <c r="I50" s="4"/>
      <c r="J50" s="4"/>
    </row>
    <row r="51" spans="1:10" ht="12.75">
      <c r="A51" s="271"/>
      <c r="B51" s="250"/>
      <c r="C51" s="248"/>
      <c r="D51" s="251"/>
      <c r="E51" s="272"/>
      <c r="F51" s="270"/>
      <c r="G51" s="248"/>
      <c r="H51" s="4"/>
      <c r="I51" s="4"/>
      <c r="J51" s="4"/>
    </row>
    <row r="52" spans="1:10" ht="12.75">
      <c r="A52" s="271"/>
      <c r="B52" s="249"/>
      <c r="C52" s="248"/>
      <c r="D52" s="251"/>
      <c r="E52" s="272"/>
      <c r="F52" s="270"/>
      <c r="G52" s="248"/>
      <c r="H52" s="4"/>
      <c r="I52" s="4"/>
      <c r="J52" s="4"/>
    </row>
    <row r="53" spans="1:10" ht="12.75">
      <c r="A53" s="271"/>
      <c r="B53" s="250"/>
      <c r="C53" s="248"/>
      <c r="D53" s="251"/>
      <c r="E53" s="272"/>
      <c r="F53" s="270"/>
      <c r="G53" s="248"/>
      <c r="H53" s="4"/>
      <c r="I53" s="4"/>
      <c r="J53" s="4"/>
    </row>
    <row r="54" spans="1:10" ht="12.75">
      <c r="A54" s="271"/>
      <c r="B54" s="249"/>
      <c r="C54" s="248"/>
      <c r="D54" s="251"/>
      <c r="E54" s="272"/>
      <c r="F54" s="270"/>
      <c r="G54" s="248"/>
      <c r="H54" s="4"/>
      <c r="I54" s="4"/>
      <c r="J54" s="4"/>
    </row>
    <row r="55" spans="1:10" ht="12.75">
      <c r="A55" s="271"/>
      <c r="B55" s="250"/>
      <c r="C55" s="248"/>
      <c r="D55" s="251"/>
      <c r="E55" s="272"/>
      <c r="F55" s="270"/>
      <c r="G55" s="248"/>
      <c r="H55" s="4"/>
      <c r="I55" s="4"/>
      <c r="J55" s="4"/>
    </row>
    <row r="56" spans="1:10" ht="12.75">
      <c r="A56" s="271"/>
      <c r="B56" s="249"/>
      <c r="C56" s="248"/>
      <c r="D56" s="251"/>
      <c r="E56" s="272"/>
      <c r="F56" s="270"/>
      <c r="G56" s="248"/>
      <c r="H56" s="4"/>
      <c r="I56" s="4"/>
      <c r="J56" s="4"/>
    </row>
    <row r="57" spans="1:10" ht="12.75">
      <c r="A57" s="271"/>
      <c r="B57" s="250"/>
      <c r="C57" s="248"/>
      <c r="D57" s="251"/>
      <c r="E57" s="272"/>
      <c r="F57" s="270"/>
      <c r="G57" s="248"/>
      <c r="H57" s="4"/>
      <c r="I57" s="4"/>
      <c r="J57" s="4"/>
    </row>
    <row r="58" spans="1:10" ht="12.75">
      <c r="A58" s="271"/>
      <c r="B58" s="249"/>
      <c r="C58" s="248"/>
      <c r="D58" s="251"/>
      <c r="E58" s="272"/>
      <c r="F58" s="270"/>
      <c r="G58" s="248"/>
      <c r="H58" s="4"/>
      <c r="I58" s="4"/>
      <c r="J58" s="4"/>
    </row>
    <row r="59" spans="1:10" ht="12.75">
      <c r="A59" s="271"/>
      <c r="B59" s="250"/>
      <c r="C59" s="248"/>
      <c r="D59" s="251"/>
      <c r="E59" s="272"/>
      <c r="F59" s="270"/>
      <c r="G59" s="248"/>
      <c r="H59" s="4"/>
      <c r="I59" s="4"/>
      <c r="J59" s="4"/>
    </row>
    <row r="60" spans="1:10" ht="12.75">
      <c r="A60" s="271"/>
      <c r="B60" s="249"/>
      <c r="C60" s="248"/>
      <c r="D60" s="251"/>
      <c r="E60" s="272"/>
      <c r="F60" s="270"/>
      <c r="G60" s="248"/>
      <c r="H60" s="4"/>
      <c r="I60" s="4"/>
      <c r="J60" s="4"/>
    </row>
    <row r="61" spans="1:10" ht="12.75">
      <c r="A61" s="271"/>
      <c r="B61" s="250"/>
      <c r="C61" s="248"/>
      <c r="D61" s="251"/>
      <c r="E61" s="272"/>
      <c r="F61" s="270"/>
      <c r="G61" s="248"/>
      <c r="H61" s="4"/>
      <c r="I61" s="4"/>
      <c r="J61" s="4"/>
    </row>
    <row r="62" spans="1:10" ht="12.75">
      <c r="A62" s="271"/>
      <c r="B62" s="249"/>
      <c r="C62" s="248"/>
      <c r="D62" s="251"/>
      <c r="E62" s="272"/>
      <c r="F62" s="270"/>
      <c r="G62" s="248"/>
      <c r="H62" s="4"/>
      <c r="I62" s="4"/>
      <c r="J62" s="4"/>
    </row>
    <row r="63" spans="1:10" ht="12.75">
      <c r="A63" s="271"/>
      <c r="B63" s="250"/>
      <c r="C63" s="248"/>
      <c r="D63" s="251"/>
      <c r="E63" s="272"/>
      <c r="F63" s="270"/>
      <c r="G63" s="248"/>
      <c r="H63" s="4"/>
      <c r="I63" s="4"/>
      <c r="J63" s="4"/>
    </row>
    <row r="64" spans="1:10" ht="12.75">
      <c r="A64" s="271"/>
      <c r="B64" s="249"/>
      <c r="C64" s="248"/>
      <c r="D64" s="251"/>
      <c r="E64" s="272"/>
      <c r="F64" s="270"/>
      <c r="G64" s="248"/>
      <c r="H64" s="4"/>
      <c r="I64" s="4"/>
      <c r="J64" s="4"/>
    </row>
    <row r="65" spans="1:10" ht="12.75">
      <c r="A65" s="271"/>
      <c r="B65" s="250"/>
      <c r="C65" s="248"/>
      <c r="D65" s="251"/>
      <c r="E65" s="272"/>
      <c r="F65" s="270"/>
      <c r="G65" s="248"/>
      <c r="H65" s="4"/>
      <c r="I65" s="4"/>
      <c r="J65" s="4"/>
    </row>
    <row r="66" spans="1:10" ht="12.75">
      <c r="A66" s="271"/>
      <c r="B66" s="249"/>
      <c r="C66" s="248"/>
      <c r="D66" s="251"/>
      <c r="E66" s="272"/>
      <c r="F66" s="270"/>
      <c r="G66" s="248"/>
      <c r="H66" s="4"/>
      <c r="I66" s="4"/>
      <c r="J66" s="4"/>
    </row>
    <row r="67" spans="1:10" ht="12.75">
      <c r="A67" s="271"/>
      <c r="B67" s="250"/>
      <c r="C67" s="248"/>
      <c r="D67" s="251"/>
      <c r="E67" s="272"/>
      <c r="F67" s="270"/>
      <c r="G67" s="248"/>
      <c r="H67" s="4"/>
      <c r="I67" s="4"/>
      <c r="J67" s="4"/>
    </row>
    <row r="68" spans="1:10" ht="12.75">
      <c r="A68" s="271"/>
      <c r="B68" s="249"/>
      <c r="C68" s="248"/>
      <c r="D68" s="251"/>
      <c r="E68" s="272"/>
      <c r="F68" s="270"/>
      <c r="G68" s="248"/>
      <c r="H68" s="4"/>
      <c r="I68" s="4"/>
      <c r="J68" s="4"/>
    </row>
    <row r="69" spans="1:10" ht="12.75">
      <c r="A69" s="271"/>
      <c r="B69" s="250"/>
      <c r="C69" s="248"/>
      <c r="D69" s="251"/>
      <c r="E69" s="272"/>
      <c r="F69" s="270"/>
      <c r="G69" s="248"/>
      <c r="H69" s="4"/>
      <c r="I69" s="4"/>
      <c r="J69" s="4"/>
    </row>
    <row r="70" spans="1:10" ht="12.75">
      <c r="A70" s="271"/>
      <c r="B70" s="249"/>
      <c r="C70" s="248"/>
      <c r="D70" s="251"/>
      <c r="E70" s="272"/>
      <c r="F70" s="270"/>
      <c r="G70" s="248"/>
      <c r="H70" s="4"/>
      <c r="I70" s="4"/>
      <c r="J70" s="4"/>
    </row>
    <row r="71" spans="1:10" ht="12.75">
      <c r="A71" s="271"/>
      <c r="B71" s="250"/>
      <c r="C71" s="248"/>
      <c r="D71" s="251"/>
      <c r="E71" s="272"/>
      <c r="F71" s="270"/>
      <c r="G71" s="248"/>
      <c r="H71" s="4"/>
      <c r="I71" s="4"/>
      <c r="J71" s="4"/>
    </row>
    <row r="72" spans="1:10" ht="12.75">
      <c r="A72" s="271"/>
      <c r="B72" s="249"/>
      <c r="C72" s="248"/>
      <c r="D72" s="251"/>
      <c r="E72" s="272"/>
      <c r="F72" s="270"/>
      <c r="G72" s="248"/>
      <c r="H72" s="4"/>
      <c r="I72" s="4"/>
      <c r="J72" s="4"/>
    </row>
    <row r="73" spans="1:10" ht="12.75">
      <c r="A73" s="271"/>
      <c r="B73" s="250"/>
      <c r="C73" s="248"/>
      <c r="D73" s="251"/>
      <c r="E73" s="272"/>
      <c r="F73" s="270"/>
      <c r="G73" s="248"/>
      <c r="H73" s="4"/>
      <c r="I73" s="4"/>
      <c r="J73" s="4"/>
    </row>
    <row r="74" spans="1:10" ht="12.75">
      <c r="A74" s="271"/>
      <c r="B74" s="249"/>
      <c r="C74" s="248"/>
      <c r="D74" s="251"/>
      <c r="E74" s="272"/>
      <c r="F74" s="270"/>
      <c r="G74" s="248"/>
      <c r="H74" s="4"/>
      <c r="I74" s="4"/>
      <c r="J74" s="4"/>
    </row>
    <row r="75" spans="1:10" ht="12.75">
      <c r="A75" s="271"/>
      <c r="B75" s="250"/>
      <c r="C75" s="248"/>
      <c r="D75" s="251"/>
      <c r="E75" s="272"/>
      <c r="F75" s="270"/>
      <c r="G75" s="248"/>
      <c r="H75" s="4"/>
      <c r="I75" s="4"/>
      <c r="J75" s="4"/>
    </row>
    <row r="76" spans="1:10" ht="12.75">
      <c r="A76" s="271"/>
      <c r="B76" s="249"/>
      <c r="C76" s="248"/>
      <c r="D76" s="251"/>
      <c r="E76" s="272"/>
      <c r="F76" s="270"/>
      <c r="G76" s="248"/>
      <c r="H76" s="4"/>
      <c r="I76" s="4"/>
      <c r="J76" s="4"/>
    </row>
    <row r="77" spans="1:10" ht="12.75">
      <c r="A77" s="271"/>
      <c r="B77" s="250"/>
      <c r="C77" s="248"/>
      <c r="D77" s="251"/>
      <c r="E77" s="272"/>
      <c r="F77" s="270"/>
      <c r="G77" s="248"/>
      <c r="H77" s="4"/>
      <c r="I77" s="4"/>
      <c r="J77" s="4"/>
    </row>
    <row r="78" spans="1:10" ht="12.75">
      <c r="A78" s="271"/>
      <c r="B78" s="249"/>
      <c r="C78" s="248"/>
      <c r="D78" s="251"/>
      <c r="E78" s="272"/>
      <c r="F78" s="270"/>
      <c r="G78" s="248"/>
      <c r="H78" s="4"/>
      <c r="I78" s="4"/>
      <c r="J78" s="4"/>
    </row>
    <row r="79" spans="1:10" ht="12.75">
      <c r="A79" s="271"/>
      <c r="B79" s="250"/>
      <c r="C79" s="248"/>
      <c r="D79" s="251"/>
      <c r="E79" s="272"/>
      <c r="F79" s="270"/>
      <c r="G79" s="248"/>
      <c r="H79" s="4"/>
      <c r="I79" s="4"/>
      <c r="J79" s="4"/>
    </row>
    <row r="80" spans="1:10" ht="12.75">
      <c r="A80" s="53"/>
      <c r="B80" s="33"/>
      <c r="C80" s="23"/>
      <c r="D80" s="24"/>
      <c r="E80" s="26"/>
      <c r="F80" s="54"/>
      <c r="G80" s="23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</sheetData>
  <sheetProtection/>
  <mergeCells count="263">
    <mergeCell ref="E78:E79"/>
    <mergeCell ref="F78:F79"/>
    <mergeCell ref="G78:G79"/>
    <mergeCell ref="A76:A77"/>
    <mergeCell ref="A78:A79"/>
    <mergeCell ref="B78:B79"/>
    <mergeCell ref="C78:C79"/>
    <mergeCell ref="D78:D79"/>
    <mergeCell ref="F76:F77"/>
    <mergeCell ref="B76:B77"/>
    <mergeCell ref="G72:G73"/>
    <mergeCell ref="G74:G75"/>
    <mergeCell ref="C3:F3"/>
    <mergeCell ref="G76:G77"/>
    <mergeCell ref="C76:C77"/>
    <mergeCell ref="D76:D77"/>
    <mergeCell ref="E76:E77"/>
    <mergeCell ref="E72:E73"/>
    <mergeCell ref="F72:F73"/>
    <mergeCell ref="E74:E75"/>
    <mergeCell ref="F74:F75"/>
    <mergeCell ref="A72:A73"/>
    <mergeCell ref="B72:B73"/>
    <mergeCell ref="C72:C73"/>
    <mergeCell ref="D72:D73"/>
    <mergeCell ref="A74:A75"/>
    <mergeCell ref="B74:B75"/>
    <mergeCell ref="C74:C75"/>
    <mergeCell ref="D74:D75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B66:B67"/>
    <mergeCell ref="C66:C67"/>
    <mergeCell ref="D66:D67"/>
    <mergeCell ref="E66:E67"/>
    <mergeCell ref="C68:C69"/>
    <mergeCell ref="D68:D69"/>
    <mergeCell ref="E68:E69"/>
    <mergeCell ref="F68:F69"/>
    <mergeCell ref="F66:F67"/>
    <mergeCell ref="G66:G67"/>
    <mergeCell ref="A64:A65"/>
    <mergeCell ref="B64:B65"/>
    <mergeCell ref="C64:C65"/>
    <mergeCell ref="D64:D65"/>
    <mergeCell ref="E64:E65"/>
    <mergeCell ref="F64:F65"/>
    <mergeCell ref="G64:G65"/>
    <mergeCell ref="A66:A67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B58:B59"/>
    <mergeCell ref="C58:C59"/>
    <mergeCell ref="D58:D59"/>
    <mergeCell ref="E58:E59"/>
    <mergeCell ref="C60:C61"/>
    <mergeCell ref="D60:D61"/>
    <mergeCell ref="E60:E61"/>
    <mergeCell ref="F60:F61"/>
    <mergeCell ref="F58:F59"/>
    <mergeCell ref="G58:G59"/>
    <mergeCell ref="A56:A57"/>
    <mergeCell ref="B56:B57"/>
    <mergeCell ref="C56:C57"/>
    <mergeCell ref="D56:D57"/>
    <mergeCell ref="E56:E57"/>
    <mergeCell ref="F56:F57"/>
    <mergeCell ref="G56:G57"/>
    <mergeCell ref="A58:A59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B50:B51"/>
    <mergeCell ref="C50:C51"/>
    <mergeCell ref="D50:D51"/>
    <mergeCell ref="E50:E51"/>
    <mergeCell ref="C52:C53"/>
    <mergeCell ref="D52:D53"/>
    <mergeCell ref="E52:E53"/>
    <mergeCell ref="F52:F53"/>
    <mergeCell ref="F50:F51"/>
    <mergeCell ref="G50:G51"/>
    <mergeCell ref="A48:A49"/>
    <mergeCell ref="B48:B49"/>
    <mergeCell ref="C48:C49"/>
    <mergeCell ref="D48:D49"/>
    <mergeCell ref="E48:E49"/>
    <mergeCell ref="F48:F49"/>
    <mergeCell ref="G48:G49"/>
    <mergeCell ref="A50:A51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A42:A43"/>
    <mergeCell ref="B42:B43"/>
    <mergeCell ref="C42:C43"/>
    <mergeCell ref="D42:D43"/>
    <mergeCell ref="E42:E43"/>
    <mergeCell ref="F42:F43"/>
    <mergeCell ref="G42:G43"/>
    <mergeCell ref="G36:G37"/>
    <mergeCell ref="E38:E39"/>
    <mergeCell ref="F38:F39"/>
    <mergeCell ref="G38:G39"/>
    <mergeCell ref="E36:E37"/>
    <mergeCell ref="F36:F37"/>
    <mergeCell ref="A38:A39"/>
    <mergeCell ref="B38:B39"/>
    <mergeCell ref="C38:C39"/>
    <mergeCell ref="D38:D39"/>
    <mergeCell ref="A36:A37"/>
    <mergeCell ref="B36:B37"/>
    <mergeCell ref="C36:C37"/>
    <mergeCell ref="D36:D37"/>
    <mergeCell ref="G6:G7"/>
    <mergeCell ref="A34:A35"/>
    <mergeCell ref="B34:B35"/>
    <mergeCell ref="C34:C35"/>
    <mergeCell ref="D34:D35"/>
    <mergeCell ref="E34:E35"/>
    <mergeCell ref="F34:F35"/>
    <mergeCell ref="F32:F33"/>
    <mergeCell ref="G32:G33"/>
    <mergeCell ref="G34:G35"/>
    <mergeCell ref="G30:G31"/>
    <mergeCell ref="A32:A33"/>
    <mergeCell ref="B32:B33"/>
    <mergeCell ref="C32:C33"/>
    <mergeCell ref="D32:D33"/>
    <mergeCell ref="E32:E33"/>
    <mergeCell ref="E30:E31"/>
    <mergeCell ref="D30:D31"/>
    <mergeCell ref="D6:D7"/>
    <mergeCell ref="F30:F31"/>
    <mergeCell ref="A6:A7"/>
    <mergeCell ref="B6:B7"/>
    <mergeCell ref="C6:C7"/>
    <mergeCell ref="E6:E7"/>
    <mergeCell ref="F6:F7"/>
    <mergeCell ref="A30:A31"/>
    <mergeCell ref="B30:B31"/>
    <mergeCell ref="C30:C31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8:E9"/>
    <mergeCell ref="F8:F9"/>
    <mergeCell ref="C8:C9"/>
    <mergeCell ref="D8:D9"/>
    <mergeCell ref="E12:E13"/>
    <mergeCell ref="F12:F13"/>
    <mergeCell ref="F14:F15"/>
    <mergeCell ref="G14:G15"/>
    <mergeCell ref="A12:A13"/>
    <mergeCell ref="B12:B13"/>
    <mergeCell ref="C12:C13"/>
    <mergeCell ref="D12:D13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F22:F23"/>
    <mergeCell ref="G22:G23"/>
    <mergeCell ref="A20:A21"/>
    <mergeCell ref="B20:B21"/>
    <mergeCell ref="C20:C21"/>
    <mergeCell ref="D20:D21"/>
    <mergeCell ref="E20:E21"/>
    <mergeCell ref="F20:F21"/>
    <mergeCell ref="B26:B27"/>
    <mergeCell ref="C26:C27"/>
    <mergeCell ref="A24:A25"/>
    <mergeCell ref="B24:B25"/>
    <mergeCell ref="G20:G21"/>
    <mergeCell ref="A22:A23"/>
    <mergeCell ref="B22:B23"/>
    <mergeCell ref="C22:C23"/>
    <mergeCell ref="D22:D23"/>
    <mergeCell ref="E22:E23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A26:A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46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16" t="s">
        <v>32</v>
      </c>
      <c r="B4" s="216" t="s">
        <v>5</v>
      </c>
      <c r="C4" s="278" t="s">
        <v>2</v>
      </c>
      <c r="D4" s="216" t="s">
        <v>24</v>
      </c>
      <c r="E4" s="216" t="s">
        <v>25</v>
      </c>
      <c r="F4" s="216" t="s">
        <v>26</v>
      </c>
      <c r="G4" s="216" t="s">
        <v>27</v>
      </c>
      <c r="H4" s="216" t="s">
        <v>28</v>
      </c>
      <c r="I4" s="216" t="s">
        <v>29</v>
      </c>
    </row>
    <row r="5" spans="1:9" ht="12.75">
      <c r="A5" s="266"/>
      <c r="B5" s="266"/>
      <c r="C5" s="266"/>
      <c r="D5" s="266"/>
      <c r="E5" s="266"/>
      <c r="F5" s="266"/>
      <c r="G5" s="266"/>
      <c r="H5" s="266"/>
      <c r="I5" s="266"/>
    </row>
    <row r="6" spans="1:9" ht="12.75">
      <c r="A6" s="276"/>
      <c r="B6" s="279">
        <v>6</v>
      </c>
      <c r="C6" s="274" t="str">
        <f>VLOOKUP(B6,'пр.взв'!B1:E90,2,FALSE)</f>
        <v>ХАСАНОВ Руслан Эдуардович</v>
      </c>
      <c r="D6" s="274" t="str">
        <f>VLOOKUP(C6,'пр.взв'!C1:F90,2,FALSE)</f>
        <v>13.02.1999 1</v>
      </c>
      <c r="E6" s="274" t="str">
        <f>VLOOKUP(D6,'пр.взв'!D1:G90,2,FALSE)</f>
        <v>Марий Эл</v>
      </c>
      <c r="F6" s="275"/>
      <c r="G6" s="277"/>
      <c r="H6" s="241"/>
      <c r="I6" s="216"/>
    </row>
    <row r="7" spans="1:9" ht="12.75">
      <c r="A7" s="276"/>
      <c r="B7" s="216"/>
      <c r="C7" s="274"/>
      <c r="D7" s="274"/>
      <c r="E7" s="274"/>
      <c r="F7" s="275"/>
      <c r="G7" s="275"/>
      <c r="H7" s="241"/>
      <c r="I7" s="216"/>
    </row>
    <row r="8" spans="1:9" ht="12.75">
      <c r="A8" s="273"/>
      <c r="B8" s="279">
        <v>2</v>
      </c>
      <c r="C8" s="274" t="str">
        <f>VLOOKUP(B8,'пр.взв'!B1:E90,2,FALSE)</f>
        <v>ШАБАЛКИН Александр Владимирович</v>
      </c>
      <c r="D8" s="274" t="str">
        <f>VLOOKUP(C8,'пр.взв'!C1:F90,2,FALSE)</f>
        <v>06.08.2000 1</v>
      </c>
      <c r="E8" s="274" t="str">
        <f>VLOOKUP(D8,'пр.взв'!D1:G90,2,FALSE)</f>
        <v>Самарская, Тольятти</v>
      </c>
      <c r="F8" s="275"/>
      <c r="G8" s="275"/>
      <c r="H8" s="216"/>
      <c r="I8" s="216"/>
    </row>
    <row r="9" spans="1:9" ht="12.75">
      <c r="A9" s="273"/>
      <c r="B9" s="216"/>
      <c r="C9" s="274"/>
      <c r="D9" s="274"/>
      <c r="E9" s="274"/>
      <c r="F9" s="275"/>
      <c r="G9" s="275"/>
      <c r="H9" s="216"/>
      <c r="I9" s="216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46  кг.</v>
      </c>
    </row>
    <row r="16" spans="1:9" ht="12.75">
      <c r="A16" s="216" t="s">
        <v>32</v>
      </c>
      <c r="B16" s="216" t="s">
        <v>5</v>
      </c>
      <c r="C16" s="278" t="s">
        <v>2</v>
      </c>
      <c r="D16" s="216" t="s">
        <v>24</v>
      </c>
      <c r="E16" s="216" t="s">
        <v>25</v>
      </c>
      <c r="F16" s="216" t="s">
        <v>26</v>
      </c>
      <c r="G16" s="216" t="s">
        <v>27</v>
      </c>
      <c r="H16" s="216" t="s">
        <v>28</v>
      </c>
      <c r="I16" s="216" t="s">
        <v>29</v>
      </c>
    </row>
    <row r="17" spans="1:9" ht="12.75">
      <c r="A17" s="266"/>
      <c r="B17" s="266"/>
      <c r="C17" s="266"/>
      <c r="D17" s="266"/>
      <c r="E17" s="266"/>
      <c r="F17" s="266"/>
      <c r="G17" s="266"/>
      <c r="H17" s="266"/>
      <c r="I17" s="266"/>
    </row>
    <row r="18" spans="1:9" ht="12.75">
      <c r="A18" s="276"/>
      <c r="B18" s="279">
        <v>7</v>
      </c>
      <c r="C18" s="274" t="str">
        <f>VLOOKUP(B18,'пр.взв'!B1:E90,2,FALSE)</f>
        <v>МАШКОВ Денис Сергеевич</v>
      </c>
      <c r="D18" s="274" t="str">
        <f>VLOOKUP(C18,'пр.взв'!C1:F90,2,FALSE)</f>
        <v>25.08.2000 2</v>
      </c>
      <c r="E18" s="274" t="str">
        <f>VLOOKUP(D18,'пр.взв'!D1:G90,2,FALSE)</f>
        <v>Саратовская, Саратов</v>
      </c>
      <c r="F18" s="275"/>
      <c r="G18" s="277"/>
      <c r="H18" s="241"/>
      <c r="I18" s="216"/>
    </row>
    <row r="19" spans="1:9" ht="12.75">
      <c r="A19" s="276"/>
      <c r="B19" s="216"/>
      <c r="C19" s="274"/>
      <c r="D19" s="274"/>
      <c r="E19" s="274"/>
      <c r="F19" s="275"/>
      <c r="G19" s="275"/>
      <c r="H19" s="241"/>
      <c r="I19" s="216"/>
    </row>
    <row r="20" spans="1:9" ht="12.75">
      <c r="A20" s="273"/>
      <c r="B20" s="279">
        <v>1</v>
      </c>
      <c r="C20" s="274" t="str">
        <f>VLOOKUP(B20,'пр.взв'!B1:E92,2,FALSE)</f>
        <v>СЕРИКБАЕВ Азамат</v>
      </c>
      <c r="D20" s="274" t="str">
        <f>VLOOKUP(C20,'пр.взв'!C1:F92,2,FALSE)</f>
        <v>08.04.2000 1</v>
      </c>
      <c r="E20" s="274" t="str">
        <f>VLOOKUP(D20,'пр.взв'!D1:G92,2,FALSE)</f>
        <v>Казахстан, Актобэ</v>
      </c>
      <c r="F20" s="275"/>
      <c r="G20" s="275"/>
      <c r="H20" s="216"/>
      <c r="I20" s="216"/>
    </row>
    <row r="21" spans="1:9" ht="12.75">
      <c r="A21" s="273"/>
      <c r="B21" s="216"/>
      <c r="C21" s="274"/>
      <c r="D21" s="274"/>
      <c r="E21" s="274"/>
      <c r="F21" s="275"/>
      <c r="G21" s="275"/>
      <c r="H21" s="216"/>
      <c r="I21" s="216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46  кг.</v>
      </c>
    </row>
    <row r="29" spans="1:9" ht="12.75">
      <c r="A29" s="216" t="s">
        <v>32</v>
      </c>
      <c r="B29" s="216" t="s">
        <v>5</v>
      </c>
      <c r="C29" s="278" t="s">
        <v>2</v>
      </c>
      <c r="D29" s="216" t="s">
        <v>24</v>
      </c>
      <c r="E29" s="216" t="s">
        <v>25</v>
      </c>
      <c r="F29" s="216" t="s">
        <v>26</v>
      </c>
      <c r="G29" s="216" t="s">
        <v>27</v>
      </c>
      <c r="H29" s="216" t="s">
        <v>28</v>
      </c>
      <c r="I29" s="216" t="s">
        <v>29</v>
      </c>
    </row>
    <row r="30" spans="1:9" ht="12.75">
      <c r="A30" s="266"/>
      <c r="B30" s="266"/>
      <c r="C30" s="266"/>
      <c r="D30" s="266"/>
      <c r="E30" s="266"/>
      <c r="F30" s="266"/>
      <c r="G30" s="266"/>
      <c r="H30" s="266"/>
      <c r="I30" s="266"/>
    </row>
    <row r="31" spans="1:9" ht="12.75">
      <c r="A31" s="276"/>
      <c r="B31" s="216"/>
      <c r="C31" s="274" t="e">
        <f>VLOOKUP(B31,'пр.взв'!B1:D90,2,FALSE)</f>
        <v>#N/A</v>
      </c>
      <c r="D31" s="274" t="e">
        <f>VLOOKUP(C31,'пр.взв'!C1:E130,2,FALSE)</f>
        <v>#N/A</v>
      </c>
      <c r="E31" s="274" t="e">
        <f>VLOOKUP(D31,'пр.взв'!D1:F130,2,FALSE)</f>
        <v>#N/A</v>
      </c>
      <c r="F31" s="275"/>
      <c r="G31" s="277"/>
      <c r="H31" s="241"/>
      <c r="I31" s="216"/>
    </row>
    <row r="32" spans="1:9" ht="12.75">
      <c r="A32" s="276"/>
      <c r="B32" s="216"/>
      <c r="C32" s="274"/>
      <c r="D32" s="274"/>
      <c r="E32" s="274"/>
      <c r="F32" s="275"/>
      <c r="G32" s="275"/>
      <c r="H32" s="241"/>
      <c r="I32" s="216"/>
    </row>
    <row r="33" spans="1:9" ht="12.75">
      <c r="A33" s="273"/>
      <c r="B33" s="216"/>
      <c r="C33" s="274" t="e">
        <f>VLOOKUP(B33,'пр.взв'!B1:D92,2,FALSE)</f>
        <v>#N/A</v>
      </c>
      <c r="D33" s="274" t="e">
        <f>VLOOKUP(C33,'пр.взв'!C1:E132,2,FALSE)</f>
        <v>#N/A</v>
      </c>
      <c r="E33" s="274" t="e">
        <f>VLOOKUP(D33,'пр.взв'!D1:F132,2,FALSE)</f>
        <v>#N/A</v>
      </c>
      <c r="F33" s="275"/>
      <c r="G33" s="275"/>
      <c r="H33" s="216"/>
      <c r="I33" s="216"/>
    </row>
    <row r="34" spans="1:9" ht="12.75">
      <c r="A34" s="273"/>
      <c r="B34" s="216"/>
      <c r="C34" s="274"/>
      <c r="D34" s="274"/>
      <c r="E34" s="274"/>
      <c r="F34" s="275"/>
      <c r="G34" s="275"/>
      <c r="H34" s="216"/>
      <c r="I34" s="216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2015-05-24T10:47:59Z</cp:lastPrinted>
  <dcterms:created xsi:type="dcterms:W3CDTF">1996-10-08T23:32:33Z</dcterms:created>
  <dcterms:modified xsi:type="dcterms:W3CDTF">2015-05-24T10:48:35Z</dcterms:modified>
  <cp:category/>
  <cp:version/>
  <cp:contentType/>
  <cp:contentStatus/>
</cp:coreProperties>
</file>