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>
    <definedName name="_xlnm.Print_Area" localSheetId="4">'ит.пр'!$A$1:$G$75</definedName>
    <definedName name="_xlnm.Print_Area" localSheetId="2">'пр.хода'!$A$1:$AC$78</definedName>
  </definedNames>
  <calcPr fullCalcOnLoad="1"/>
</workbook>
</file>

<file path=xl/sharedStrings.xml><?xml version="1.0" encoding="utf-8"?>
<sst xmlns="http://schemas.openxmlformats.org/spreadsheetml/2006/main" count="537" uniqueCount="252">
  <si>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</si>
  <si>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</si>
  <si>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</si>
  <si>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</si>
  <si>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</si>
  <si>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</si>
  <si>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</si>
  <si>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</si>
  <si>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</si>
  <si>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</si>
  <si>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</si>
  <si>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</si>
  <si>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</si>
  <si>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</si>
  <si>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</si>
  <si>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</si>
  <si>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</si>
  <si>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</si>
  <si>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</si>
  <si>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</si>
  <si>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</si>
  <si>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</si>
  <si>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</si>
  <si>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</si>
  <si>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</si>
  <si>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</si>
  <si>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</si>
  <si>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</si>
  <si>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</si>
  <si>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</si>
  <si>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</si>
  <si>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</si>
  <si>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</si>
  <si>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</si>
  <si>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</si>
  <si>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</si>
  <si>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</si>
  <si>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</si>
  <si>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</si>
  <si>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</si>
  <si>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</si>
  <si>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</si>
  <si>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</si>
  <si>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</si>
  <si>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</si>
  <si>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</si>
  <si>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</si>
  <si>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</si>
  <si>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</si>
  <si>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</si>
  <si>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</si>
  <si>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</si>
  <si>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</si>
  <si>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</si>
  <si>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</si>
  <si>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</si>
  <si>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</si>
  <si>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</si>
  <si>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</si>
  <si>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</si>
  <si>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</si>
  <si>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</si>
  <si>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</si>
  <si>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</si>
  <si>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</si>
  <si>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</si>
  <si>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</si>
  <si>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</si>
  <si>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</si>
  <si>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</si>
  <si>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</si>
  <si>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</si>
  <si>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</si>
  <si>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</si>
  <si>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</si>
  <si>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</si>
  <si>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</si>
  <si>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</si>
  <si>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</si>
  <si>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</si>
  <si>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Чувашская, Чебоксары</t>
  </si>
  <si>
    <t>погруппа В</t>
  </si>
  <si>
    <t>св</t>
  </si>
  <si>
    <t>свободен</t>
  </si>
  <si>
    <t>Никитин АП</t>
  </si>
  <si>
    <t>ЧЕРНОВ Виктор Анатольевич</t>
  </si>
  <si>
    <t>21.03.2001 1</t>
  </si>
  <si>
    <t>Саратовская, Ртищево</t>
  </si>
  <si>
    <t>Мамеднабиев РУ</t>
  </si>
  <si>
    <t>КУТДУСОВ Хайдар Марсович</t>
  </si>
  <si>
    <t>08.11.2000 1 юн.</t>
  </si>
  <si>
    <t>Татарстан, Кукмор</t>
  </si>
  <si>
    <t>Бадертденов МИ</t>
  </si>
  <si>
    <t>ЖАУГАШТИН Ислам</t>
  </si>
  <si>
    <t>11.02.1999 1</t>
  </si>
  <si>
    <t>Казахстан, Актобэ</t>
  </si>
  <si>
    <t>Нургалиев С</t>
  </si>
  <si>
    <t>ЖАГСЫГАЛИ Расул</t>
  </si>
  <si>
    <t>27.12.2000 1</t>
  </si>
  <si>
    <t>Казахстан, Атырауской обл.</t>
  </si>
  <si>
    <t>Табынбаев К</t>
  </si>
  <si>
    <t>ТОЛЕУ Алтаир</t>
  </si>
  <si>
    <t>04.08.2000 1</t>
  </si>
  <si>
    <t>Казахстан, Западно-Казахстанская обл.</t>
  </si>
  <si>
    <t>Есенгалиев БИ</t>
  </si>
  <si>
    <t>НУРЛАН Жайылхан</t>
  </si>
  <si>
    <t>29.10.1999 1</t>
  </si>
  <si>
    <t>Омирбаев АЕ</t>
  </si>
  <si>
    <t>АНДРЕЕВ Семен Сергеевич</t>
  </si>
  <si>
    <t>16.06.2000 1 юн.</t>
  </si>
  <si>
    <t>Москва, Самбо-70</t>
  </si>
  <si>
    <t>Сейтаблаев АВ, Юхарев СС</t>
  </si>
  <si>
    <t>РАДЖАБОВ Хаетджон Сухробович</t>
  </si>
  <si>
    <t>10.03.1999 2</t>
  </si>
  <si>
    <t>Дроков АН, Корбейников МЮ</t>
  </si>
  <si>
    <t>АГАДЖАНЯН Артем Арайкович</t>
  </si>
  <si>
    <t>21.08.1999 1</t>
  </si>
  <si>
    <t>Нижегородская, Нижний Новгород</t>
  </si>
  <si>
    <t>Гаврилов АЕ, Симанов ДВ</t>
  </si>
  <si>
    <t>ЯГОФАРОВ Даниил Николаевич</t>
  </si>
  <si>
    <t>18.11.1999 1</t>
  </si>
  <si>
    <t>Оренбургская, Соль-Илецк</t>
  </si>
  <si>
    <t>Дмитриевская СС, Бисенов СТ</t>
  </si>
  <si>
    <t>КАБАЕВ Никита Алексеевич</t>
  </si>
  <si>
    <t>03.12.1999 1</t>
  </si>
  <si>
    <t>Пензенская Д</t>
  </si>
  <si>
    <t>Гритчин ВВ, Гречишников ВИ</t>
  </si>
  <si>
    <t>ПРОКОШЕВ Павел Денисович</t>
  </si>
  <si>
    <t>04.07.2000 1</t>
  </si>
  <si>
    <t>Пермский, Пермь МО</t>
  </si>
  <si>
    <t>Шакало СВ, Половников РА</t>
  </si>
  <si>
    <t>ДЖОВБАТЫРОВ Ахмед Мусаевич</t>
  </si>
  <si>
    <t>27.02.1999 1 юн</t>
  </si>
  <si>
    <t>Самарская, Красный Яр</t>
  </si>
  <si>
    <t>Кизильбаш ВГ</t>
  </si>
  <si>
    <t>МАКСИМОВ Артем Азизович</t>
  </si>
  <si>
    <t>16.10.1999 1</t>
  </si>
  <si>
    <t>Самарская, Самара</t>
  </si>
  <si>
    <t>Родомакин ЮС, Становкин МН</t>
  </si>
  <si>
    <t>ПОНОМАРЕВ Валерий Владимирович</t>
  </si>
  <si>
    <t>07.07.1999 1</t>
  </si>
  <si>
    <t>Самарская, Тольятти</t>
  </si>
  <si>
    <t>Белоусов ИИ</t>
  </si>
  <si>
    <t>ТАГАЕВ Рамиль Ильдарович</t>
  </si>
  <si>
    <t>11.08.2000 1</t>
  </si>
  <si>
    <t>АЛЛАГУЛОВ Марат Рустамович</t>
  </si>
  <si>
    <t>25.03.1999 кмс</t>
  </si>
  <si>
    <t>Болотский СГ</t>
  </si>
  <si>
    <t>БОГОМАЗОВ Никита Скидгабилович</t>
  </si>
  <si>
    <t>26.07.2000 1 юн.</t>
  </si>
  <si>
    <t>Санкт-Петербург</t>
  </si>
  <si>
    <t>Павлов АЮ</t>
  </si>
  <si>
    <t>ПОЛЯКОВ Никита Алексеевич</t>
  </si>
  <si>
    <t>01.12.1999 1</t>
  </si>
  <si>
    <t>Саратовская, Балашов</t>
  </si>
  <si>
    <t>Антипов СВ</t>
  </si>
  <si>
    <t>ЛИСИЧЕНКО Кирилл Игоревич</t>
  </si>
  <si>
    <t>24.01.2000 1 юн.</t>
  </si>
  <si>
    <t>Разваляев СВ</t>
  </si>
  <si>
    <t>ИЛЬИН Данила Дмитриевич</t>
  </si>
  <si>
    <t>16.08.2000 1</t>
  </si>
  <si>
    <t>МИНАСЯН Самвел Альбертович</t>
  </si>
  <si>
    <t>30.09.2000 1</t>
  </si>
  <si>
    <t>Саратовская, Самойловка</t>
  </si>
  <si>
    <t>Куприсов ОВ</t>
  </si>
  <si>
    <t>ГАЛСТЯН Владислав Сасунович</t>
  </si>
  <si>
    <t>12.08.1999 3</t>
  </si>
  <si>
    <t>Саратовская, Саратов</t>
  </si>
  <si>
    <t>Коченюк АА</t>
  </si>
  <si>
    <t>КРАСНОПРОШИН Никита Максимович</t>
  </si>
  <si>
    <t>13.01.2000 1 юн.</t>
  </si>
  <si>
    <t>06.01.2000 1 юн.</t>
  </si>
  <si>
    <t>Саратовская, Турки</t>
  </si>
  <si>
    <t>Торосян СР</t>
  </si>
  <si>
    <t>НИКИТИН Владислав Сергеевич</t>
  </si>
  <si>
    <t>03.10.2000 1 юню</t>
  </si>
  <si>
    <t>КУРНИКОВ Всеволод Сергеевич</t>
  </si>
  <si>
    <t>11.06.2000 1</t>
  </si>
  <si>
    <t>Саратовская, Энгельс МО</t>
  </si>
  <si>
    <t>Гусев МС</t>
  </si>
  <si>
    <t>ВОСКОБОЙНИК Кирилл Сергеевич</t>
  </si>
  <si>
    <t>18.07.1999 1 юн.</t>
  </si>
  <si>
    <t>ЦАРЬКОВ Даниил Алексеевич</t>
  </si>
  <si>
    <t>2000 1 юн.</t>
  </si>
  <si>
    <t>Токарев НВ</t>
  </si>
  <si>
    <t>САЛТАЕВ Амаль Дамирович</t>
  </si>
  <si>
    <t>26.10.2000 1 юн.</t>
  </si>
  <si>
    <t>Татарстан, Казань</t>
  </si>
  <si>
    <t>Зарипов АА</t>
  </si>
  <si>
    <t>РУЗАВИН Сергей Андреевич</t>
  </si>
  <si>
    <t>17.04.2000 1</t>
  </si>
  <si>
    <t>Трофимов ЕВ</t>
  </si>
  <si>
    <t>ТИМОФЕЕВ Андрей Денисович</t>
  </si>
  <si>
    <t>13.08.2001 2</t>
  </si>
  <si>
    <t>Виноградов АВ, Чечуевский ВН</t>
  </si>
  <si>
    <t>КАДЫКОВ Александр Васильевич</t>
  </si>
  <si>
    <t>19.03.2000 1юн.</t>
  </si>
  <si>
    <t>УВАРОВ Виктор Владимирович</t>
  </si>
  <si>
    <t>10.02.2001 1</t>
  </si>
  <si>
    <t>Москва</t>
  </si>
  <si>
    <t>В.к.  60   кг.</t>
  </si>
  <si>
    <t>подгруппа А</t>
  </si>
  <si>
    <t xml:space="preserve"> КРУГА</t>
  </si>
  <si>
    <t xml:space="preserve"> КРУГ В</t>
  </si>
  <si>
    <t>БОРЧАШВИЛИ Алихан Ловаевич</t>
  </si>
  <si>
    <t>снят врачом</t>
  </si>
  <si>
    <t>х</t>
  </si>
  <si>
    <t>0,25</t>
  </si>
  <si>
    <t>0,21</t>
  </si>
  <si>
    <t>1,57</t>
  </si>
  <si>
    <t>0,55</t>
  </si>
  <si>
    <t>1,55</t>
  </si>
  <si>
    <t>2,37</t>
  </si>
  <si>
    <t>2,21</t>
  </si>
  <si>
    <t>2,13</t>
  </si>
  <si>
    <t>0,38</t>
  </si>
  <si>
    <t>2,23</t>
  </si>
  <si>
    <t>0,00</t>
  </si>
  <si>
    <t>3,34</t>
  </si>
  <si>
    <t>0.13</t>
  </si>
  <si>
    <t>1,20</t>
  </si>
  <si>
    <t>0,20</t>
  </si>
  <si>
    <t>3,11</t>
  </si>
  <si>
    <t>1,30</t>
  </si>
  <si>
    <t>2,29</t>
  </si>
  <si>
    <t>1,52</t>
  </si>
  <si>
    <t>2,40</t>
  </si>
  <si>
    <t>1,02</t>
  </si>
  <si>
    <t>3,00</t>
  </si>
  <si>
    <t>2,34</t>
  </si>
  <si>
    <t>1,94</t>
  </si>
  <si>
    <t>2,06</t>
  </si>
  <si>
    <t>2,5</t>
  </si>
  <si>
    <t>2,35</t>
  </si>
  <si>
    <t>0,28</t>
  </si>
  <si>
    <t>1,14</t>
  </si>
  <si>
    <t>0,54</t>
  </si>
  <si>
    <t>1,41</t>
  </si>
  <si>
    <t>1,38</t>
  </si>
  <si>
    <t>9,5</t>
  </si>
  <si>
    <t>2,05</t>
  </si>
  <si>
    <t>3,58</t>
  </si>
  <si>
    <t>0,30</t>
  </si>
  <si>
    <t>0,49</t>
  </si>
  <si>
    <t>3,51</t>
  </si>
  <si>
    <t>2,01</t>
  </si>
  <si>
    <t>2,50</t>
  </si>
  <si>
    <t>А2</t>
  </si>
  <si>
    <t>А1</t>
  </si>
  <si>
    <t>Б1</t>
  </si>
  <si>
    <t>Б2</t>
  </si>
  <si>
    <t>2,47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</si>
</sst>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49" fontId="3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2" fillId="0" borderId="17" xfId="0" applyFont="1" applyBorder="1" applyAlignment="1">
      <alignment vertical="center"/>
    </xf>
    <xf numFmtId="49" fontId="31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30" fillId="0" borderId="21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9" fillId="33" borderId="25" xfId="0" applyFont="1" applyFill="1" applyBorder="1" applyAlignment="1">
      <alignment horizontal="center" vertical="center"/>
    </xf>
    <xf numFmtId="0" fontId="29" fillId="33" borderId="27" xfId="0" applyFont="1" applyFill="1" applyBorder="1" applyAlignment="1">
      <alignment horizontal="center" vertical="center"/>
    </xf>
    <xf numFmtId="0" fontId="29" fillId="33" borderId="26" xfId="0" applyFont="1" applyFill="1" applyBorder="1" applyAlignment="1">
      <alignment horizontal="center" vertical="center"/>
    </xf>
    <xf numFmtId="0" fontId="35" fillId="34" borderId="28" xfId="42" applyFont="1" applyFill="1" applyBorder="1" applyAlignment="1" applyProtection="1">
      <alignment horizontal="center" vertical="center" wrapText="1"/>
      <protection/>
    </xf>
    <xf numFmtId="0" fontId="35" fillId="34" borderId="29" xfId="42" applyFont="1" applyFill="1" applyBorder="1" applyAlignment="1" applyProtection="1">
      <alignment horizontal="center" vertical="center" wrapText="1"/>
      <protection/>
    </xf>
    <xf numFmtId="0" fontId="35" fillId="34" borderId="30" xfId="42" applyFont="1" applyFill="1" applyBorder="1" applyAlignment="1" applyProtection="1">
      <alignment horizontal="center" vertical="center" wrapText="1"/>
      <protection/>
    </xf>
    <xf numFmtId="0" fontId="0" fillId="0" borderId="21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5" borderId="28" xfId="42" applyFont="1" applyFill="1" applyBorder="1" applyAlignment="1" applyProtection="1">
      <alignment horizontal="center" vertical="center"/>
      <protection/>
    </xf>
    <xf numFmtId="0" fontId="28" fillId="35" borderId="29" xfId="42" applyFont="1" applyFill="1" applyBorder="1" applyAlignment="1" applyProtection="1">
      <alignment horizontal="center" vertical="center"/>
      <protection/>
    </xf>
    <xf numFmtId="0" fontId="28" fillId="35" borderId="30" xfId="42" applyFont="1" applyFill="1" applyBorder="1" applyAlignment="1" applyProtection="1">
      <alignment horizontal="center" vertical="center"/>
      <protection/>
    </xf>
    <xf numFmtId="0" fontId="29" fillId="36" borderId="25" xfId="0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 vertical="center"/>
    </xf>
    <xf numFmtId="0" fontId="29" fillId="36" borderId="26" xfId="0" applyFont="1" applyFill="1" applyBorder="1" applyAlignment="1">
      <alignment horizontal="center" vertical="center"/>
    </xf>
    <xf numFmtId="0" fontId="29" fillId="35" borderId="25" xfId="0" applyFont="1" applyFill="1" applyBorder="1" applyAlignment="1">
      <alignment horizontal="center" vertical="center"/>
    </xf>
    <xf numFmtId="0" fontId="29" fillId="35" borderId="27" xfId="0" applyFont="1" applyFill="1" applyBorder="1" applyAlignment="1">
      <alignment horizontal="center" vertical="center"/>
    </xf>
    <xf numFmtId="0" fontId="29" fillId="35" borderId="26" xfId="0" applyFont="1" applyFill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48" xfId="42" applyNumberFormat="1" applyFont="1" applyFill="1" applyBorder="1" applyAlignment="1" applyProtection="1">
      <alignment horizontal="left" vertical="center" wrapText="1"/>
      <protection/>
    </xf>
    <xf numFmtId="0" fontId="0" fillId="0" borderId="48" xfId="42" applyNumberFormat="1" applyFont="1" applyFill="1" applyBorder="1" applyAlignment="1" applyProtection="1">
      <alignment horizontal="center" vertical="center" wrapText="1"/>
      <protection/>
    </xf>
    <xf numFmtId="0" fontId="2" fillId="0" borderId="48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2" fillId="0" borderId="49" xfId="0" applyNumberFormat="1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0" fillId="0" borderId="48" xfId="42" applyNumberFormat="1" applyFont="1" applyFill="1" applyBorder="1" applyAlignment="1" applyProtection="1">
      <alignment horizontal="center" vertical="center" wrapText="1"/>
      <protection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48" xfId="42" applyNumberFormat="1" applyFont="1" applyFill="1" applyBorder="1" applyAlignment="1" applyProtection="1">
      <alignment horizontal="left" vertical="center" wrapText="1"/>
      <protection/>
    </xf>
    <xf numFmtId="0" fontId="5" fillId="0" borderId="50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37" borderId="28" xfId="42" applyFont="1" applyFill="1" applyBorder="1" applyAlignment="1" applyProtection="1">
      <alignment horizontal="center" vertical="center"/>
      <protection/>
    </xf>
    <xf numFmtId="0" fontId="7" fillId="37" borderId="29" xfId="0" applyFont="1" applyFill="1" applyBorder="1" applyAlignment="1">
      <alignment horizontal="center" vertical="center"/>
    </xf>
    <xf numFmtId="0" fontId="7" fillId="37" borderId="30" xfId="0" applyFont="1" applyFill="1" applyBorder="1" applyAlignment="1">
      <alignment horizontal="center" vertical="center"/>
    </xf>
    <xf numFmtId="0" fontId="4" fillId="0" borderId="23" xfId="42" applyFont="1" applyBorder="1" applyAlignment="1" applyProtection="1">
      <alignment horizontal="center" vertical="center" wrapText="1"/>
      <protection/>
    </xf>
    <xf numFmtId="0" fontId="4" fillId="0" borderId="24" xfId="42" applyFont="1" applyBorder="1" applyAlignment="1" applyProtection="1">
      <alignment horizontal="center" vertical="center" wrapText="1"/>
      <protection/>
    </xf>
    <xf numFmtId="0" fontId="33" fillId="0" borderId="68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13" fillId="38" borderId="69" xfId="0" applyFont="1" applyFill="1" applyBorder="1" applyAlignment="1">
      <alignment horizontal="center" vertical="center" wrapText="1"/>
    </xf>
    <xf numFmtId="0" fontId="13" fillId="38" borderId="70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3" fillId="38" borderId="71" xfId="0" applyFont="1" applyFill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13" fillId="38" borderId="72" xfId="0" applyFont="1" applyFill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 textRotation="90" wrapText="1"/>
    </xf>
    <xf numFmtId="0" fontId="23" fillId="0" borderId="73" xfId="0" applyFont="1" applyBorder="1" applyAlignment="1">
      <alignment horizontal="center" vertical="center" textRotation="90" wrapText="1"/>
    </xf>
    <xf numFmtId="0" fontId="5" fillId="0" borderId="66" xfId="0" applyFont="1" applyBorder="1" applyAlignment="1">
      <alignment horizontal="center" vertical="center" textRotation="90" wrapText="1"/>
    </xf>
    <xf numFmtId="0" fontId="5" fillId="0" borderId="73" xfId="0" applyFont="1" applyBorder="1" applyAlignment="1">
      <alignment horizontal="center" vertical="center" textRotation="90" wrapText="1"/>
    </xf>
    <xf numFmtId="0" fontId="34" fillId="0" borderId="57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4" fillId="36" borderId="66" xfId="0" applyFont="1" applyFill="1" applyBorder="1" applyAlignment="1">
      <alignment horizontal="center" vertical="center" textRotation="90" wrapText="1"/>
    </xf>
    <xf numFmtId="0" fontId="24" fillId="36" borderId="73" xfId="0" applyFont="1" applyFill="1" applyBorder="1" applyAlignment="1">
      <alignment horizontal="center" vertical="center" textRotation="90" wrapText="1"/>
    </xf>
    <xf numFmtId="0" fontId="14" fillId="0" borderId="79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49" fontId="11" fillId="0" borderId="66" xfId="0" applyNumberFormat="1" applyFont="1" applyBorder="1" applyAlignment="1">
      <alignment horizontal="center" vertical="center"/>
    </xf>
    <xf numFmtId="49" fontId="11" fillId="0" borderId="58" xfId="0" applyNumberFormat="1" applyFont="1" applyBorder="1" applyAlignment="1">
      <alignment horizontal="center" vertical="center"/>
    </xf>
    <xf numFmtId="0" fontId="2" fillId="0" borderId="80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13" fillId="0" borderId="81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49" fontId="0" fillId="0" borderId="32" xfId="0" applyNumberForma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39" borderId="32" xfId="0" applyFont="1" applyFill="1" applyBorder="1" applyAlignment="1">
      <alignment horizontal="center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39" borderId="86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/>
    </xf>
    <xf numFmtId="1" fontId="2" fillId="0" borderId="86" xfId="0" applyNumberFormat="1" applyFont="1" applyBorder="1" applyAlignment="1">
      <alignment horizontal="left" vertical="center" wrapText="1"/>
    </xf>
    <xf numFmtId="1" fontId="2" fillId="0" borderId="36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/>
    </xf>
    <xf numFmtId="0" fontId="0" fillId="39" borderId="32" xfId="0" applyNumberFormat="1" applyFont="1" applyFill="1" applyBorder="1" applyAlignment="1">
      <alignment horizontal="center" vertical="center" wrapText="1"/>
    </xf>
    <xf numFmtId="49" fontId="2" fillId="0" borderId="86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left" vertical="center" wrapText="1"/>
    </xf>
    <xf numFmtId="49" fontId="2" fillId="0" borderId="87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32" xfId="0" applyNumberFormat="1" applyFont="1" applyFill="1" applyBorder="1" applyAlignment="1">
      <alignment vertical="center" wrapText="1"/>
    </xf>
    <xf numFmtId="0" fontId="5" fillId="0" borderId="27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>
      <alignment horizontal="center" vertical="center" wrapText="1"/>
    </xf>
    <xf numFmtId="49" fontId="2" fillId="0" borderId="86" xfId="0" applyNumberFormat="1" applyFont="1" applyBorder="1" applyAlignment="1">
      <alignment horizontal="left" vertical="center" wrapText="1"/>
    </xf>
    <xf numFmtId="49" fontId="2" fillId="0" borderId="87" xfId="0" applyNumberFormat="1" applyFont="1" applyBorder="1" applyAlignment="1">
      <alignment horizontal="left" vertical="center" wrapText="1"/>
    </xf>
    <xf numFmtId="1" fontId="2" fillId="0" borderId="87" xfId="0" applyNumberFormat="1" applyFont="1" applyBorder="1" applyAlignment="1">
      <alignment horizontal="left" vertical="center" wrapText="1"/>
    </xf>
    <xf numFmtId="0" fontId="2" fillId="0" borderId="88" xfId="0" applyFont="1" applyBorder="1" applyAlignment="1">
      <alignment horizontal="left" vertical="center" wrapText="1"/>
    </xf>
    <xf numFmtId="49" fontId="6" fillId="0" borderId="89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39" borderId="46" xfId="0" applyNumberFormat="1" applyFont="1" applyFill="1" applyBorder="1" applyAlignment="1">
      <alignment horizontal="center" vertical="center" wrapText="1"/>
    </xf>
    <xf numFmtId="49" fontId="6" fillId="39" borderId="47" xfId="0" applyNumberFormat="1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2" fillId="39" borderId="88" xfId="0" applyFont="1" applyFill="1" applyBorder="1" applyAlignment="1">
      <alignment horizontal="center" vertical="center" wrapText="1"/>
    </xf>
    <xf numFmtId="0" fontId="2" fillId="39" borderId="43" xfId="0" applyFont="1" applyFill="1" applyBorder="1" applyAlignment="1">
      <alignment horizontal="left" vertical="center" wrapText="1"/>
    </xf>
    <xf numFmtId="0" fontId="2" fillId="39" borderId="94" xfId="0" applyFont="1" applyFill="1" applyBorder="1" applyAlignment="1">
      <alignment horizontal="left" vertical="center" wrapText="1"/>
    </xf>
    <xf numFmtId="0" fontId="3" fillId="39" borderId="95" xfId="0" applyFont="1" applyFill="1" applyBorder="1" applyAlignment="1">
      <alignment horizontal="center" vertical="center" wrapText="1"/>
    </xf>
    <xf numFmtId="0" fontId="0" fillId="39" borderId="92" xfId="0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left" vertical="center" wrapText="1"/>
    </xf>
    <xf numFmtId="0" fontId="2" fillId="39" borderId="88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39" borderId="41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39" borderId="37" xfId="0" applyFont="1" applyFill="1" applyBorder="1" applyAlignment="1">
      <alignment horizontal="center" vertical="center" wrapText="1"/>
    </xf>
    <xf numFmtId="0" fontId="2" fillId="39" borderId="93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3" fillId="39" borderId="9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2" fillId="0" borderId="46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0" fillId="0" borderId="32" xfId="42" applyFont="1" applyFill="1" applyBorder="1" applyAlignment="1" applyProtection="1">
      <alignment horizontal="left" vertical="center" wrapText="1"/>
      <protection/>
    </xf>
    <xf numFmtId="49" fontId="5" fillId="0" borderId="32" xfId="0" applyNumberFormat="1" applyFont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5" fillId="40" borderId="28" xfId="42" applyNumberFormat="1" applyFont="1" applyFill="1" applyBorder="1" applyAlignment="1" applyProtection="1">
      <alignment horizontal="center" vertical="center" wrapText="1"/>
      <protection/>
    </xf>
    <xf numFmtId="0" fontId="5" fillId="40" borderId="29" xfId="42" applyNumberFormat="1" applyFont="1" applyFill="1" applyBorder="1" applyAlignment="1" applyProtection="1">
      <alignment horizontal="center" vertical="center" wrapText="1"/>
      <protection/>
    </xf>
    <xf numFmtId="0" fontId="5" fillId="40" borderId="30" xfId="42" applyNumberFormat="1" applyFont="1" applyFill="1" applyBorder="1" applyAlignment="1" applyProtection="1">
      <alignment horizontal="center" vertical="center" wrapText="1"/>
      <protection/>
    </xf>
    <xf numFmtId="0" fontId="7" fillId="40" borderId="98" xfId="42" applyFont="1" applyFill="1" applyBorder="1" applyAlignment="1" applyProtection="1">
      <alignment horizontal="center" vertical="center" wrapText="1"/>
      <protection/>
    </xf>
    <xf numFmtId="0" fontId="20" fillId="40" borderId="29" xfId="42" applyNumberFormat="1" applyFont="1" applyFill="1" applyBorder="1" applyAlignment="1" applyProtection="1">
      <alignment horizontal="center" vertical="center" wrapText="1"/>
      <protection/>
    </xf>
    <xf numFmtId="0" fontId="20" fillId="40" borderId="30" xfId="42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904875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143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9525</xdr:colOff>
      <xdr:row>0</xdr:row>
      <xdr:rowOff>257175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90;&#1091;&#1088;&#1085;&#1080;&#1088;%20&#1040;&#1093;&#1084;&#1077;&#1088;&#1086;&#1074;&#1072;%202015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    </cell>
        </row>
        <row r="3">
          <cell r="A3" t="str">
            <v>22-24 мая 2015 г., г.Саратов</v>
          </cell>
        </row>
        <row r="6">
          <cell r="A6" t="str">
            <v>Гл. судья, судья МК</v>
          </cell>
          <cell r="G6" t="str">
            <v>В.И. Зотов</v>
          </cell>
        </row>
        <row r="7">
          <cell r="G7" t="str">
            <v>/Энгельс/</v>
          </cell>
        </row>
        <row r="8">
          <cell r="A8" t="str">
            <v>Гл. секретарь, судья РК</v>
          </cell>
          <cell r="G8" t="str">
            <v>А.А. Зарипов</v>
          </cell>
        </row>
        <row r="9">
          <cell r="G9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4" sqref="A1:H34"/>
    </sheetView>
  </sheetViews>
  <sheetFormatPr defaultColWidth="9.140625" defaultRowHeight="12.75"/>
  <cols>
    <col min="8" max="8" width="15.7109375" style="0" customWidth="1"/>
  </cols>
  <sheetData>
    <row r="1" spans="1:8" ht="42" customHeight="1" thickBot="1">
      <c r="A1" s="91" t="str">
        <f>'[1]реквизиты'!$A$2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B1" s="92"/>
      <c r="C1" s="92"/>
      <c r="D1" s="92"/>
      <c r="E1" s="92"/>
      <c r="F1" s="92"/>
      <c r="G1" s="92"/>
      <c r="H1" s="93"/>
    </row>
    <row r="2" spans="1:8" ht="17.25" customHeight="1">
      <c r="A2" s="94" t="str">
        <f>'[1]реквизиты'!$A$3</f>
        <v>22-24 мая 2015 г., г.Саратов</v>
      </c>
      <c r="B2" s="94"/>
      <c r="C2" s="94"/>
      <c r="D2" s="94"/>
      <c r="E2" s="94"/>
      <c r="F2" s="94"/>
      <c r="G2" s="94"/>
      <c r="H2" s="94"/>
    </row>
    <row r="3" spans="1:8" ht="18.75" thickBot="1">
      <c r="A3" s="95" t="s">
        <v>72</v>
      </c>
      <c r="B3" s="95"/>
      <c r="C3" s="95"/>
      <c r="D3" s="95"/>
      <c r="E3" s="95"/>
      <c r="F3" s="95"/>
      <c r="G3" s="95"/>
      <c r="H3" s="95"/>
    </row>
    <row r="4" spans="2:8" ht="18.75" thickBot="1">
      <c r="B4" s="58"/>
      <c r="C4" s="59"/>
      <c r="D4" s="96" t="str">
        <f>'пр.взв'!D4</f>
        <v>В.к.  60   кг.</v>
      </c>
      <c r="E4" s="97"/>
      <c r="F4" s="98"/>
      <c r="G4" s="59"/>
      <c r="H4" s="59"/>
    </row>
    <row r="5" spans="1:8" ht="12" customHeight="1" thickBot="1">
      <c r="A5" s="59"/>
      <c r="B5" s="59"/>
      <c r="C5" s="59"/>
      <c r="D5" s="59"/>
      <c r="E5" s="59"/>
      <c r="F5" s="59"/>
      <c r="G5" s="59"/>
      <c r="H5" s="59"/>
    </row>
    <row r="6" spans="1:10" ht="18">
      <c r="A6" s="99" t="s">
        <v>73</v>
      </c>
      <c r="B6" s="78" t="str">
        <f>VLOOKUP(J6,'пр.взв'!B7:G86,2,FALSE)</f>
        <v>АГАДЖАНЯН Артем Арайкович</v>
      </c>
      <c r="C6" s="78"/>
      <c r="D6" s="78"/>
      <c r="E6" s="78"/>
      <c r="F6" s="78"/>
      <c r="G6" s="78"/>
      <c r="H6" s="80" t="str">
        <f>'ит.пр'!D6</f>
        <v>21.08.1999 1</v>
      </c>
      <c r="I6" s="59"/>
      <c r="J6" s="60">
        <f>'ит.пр'!B6</f>
        <v>17</v>
      </c>
    </row>
    <row r="7" spans="1:10" ht="18">
      <c r="A7" s="100"/>
      <c r="B7" s="79"/>
      <c r="C7" s="79"/>
      <c r="D7" s="79"/>
      <c r="E7" s="79"/>
      <c r="F7" s="79"/>
      <c r="G7" s="79"/>
      <c r="H7" s="81"/>
      <c r="I7" s="59"/>
      <c r="J7" s="60"/>
    </row>
    <row r="8" spans="1:10" ht="18">
      <c r="A8" s="100"/>
      <c r="B8" s="82" t="str">
        <f>'ит.пр'!E6</f>
        <v>Нижегородская, Нижний Новгород</v>
      </c>
      <c r="C8" s="82"/>
      <c r="D8" s="82"/>
      <c r="E8" s="82"/>
      <c r="F8" s="82"/>
      <c r="G8" s="82"/>
      <c r="H8" s="81"/>
      <c r="I8" s="59"/>
      <c r="J8" s="60"/>
    </row>
    <row r="9" spans="1:10" ht="18.75" thickBot="1">
      <c r="A9" s="101"/>
      <c r="B9" s="83"/>
      <c r="C9" s="83"/>
      <c r="D9" s="83"/>
      <c r="E9" s="83"/>
      <c r="F9" s="83"/>
      <c r="G9" s="83"/>
      <c r="H9" s="84"/>
      <c r="I9" s="59"/>
      <c r="J9" s="60"/>
    </row>
    <row r="10" spans="1:10" ht="18.75" thickBot="1">
      <c r="A10" s="59"/>
      <c r="B10" s="59"/>
      <c r="C10" s="59"/>
      <c r="D10" s="59"/>
      <c r="E10" s="59"/>
      <c r="F10" s="59"/>
      <c r="G10" s="59"/>
      <c r="H10" s="59"/>
      <c r="I10" s="59"/>
      <c r="J10" s="60"/>
    </row>
    <row r="11" spans="1:10" ht="18" customHeight="1">
      <c r="A11" s="102" t="s">
        <v>74</v>
      </c>
      <c r="B11" s="78" t="str">
        <f>VLOOKUP(J11,'пр.взв'!B2:G91,2,FALSE)</f>
        <v>РАДЖАБОВ Хаетджон Сухробович</v>
      </c>
      <c r="C11" s="78"/>
      <c r="D11" s="78"/>
      <c r="E11" s="78"/>
      <c r="F11" s="78"/>
      <c r="G11" s="78"/>
      <c r="H11" s="80" t="str">
        <f>'ит.пр'!D8</f>
        <v>10.03.1999 2</v>
      </c>
      <c r="I11" s="59"/>
      <c r="J11" s="60">
        <f>'ит.пр'!B8</f>
        <v>25</v>
      </c>
    </row>
    <row r="12" spans="1:10" ht="18" customHeight="1">
      <c r="A12" s="103"/>
      <c r="B12" s="79"/>
      <c r="C12" s="79"/>
      <c r="D12" s="79"/>
      <c r="E12" s="79"/>
      <c r="F12" s="79"/>
      <c r="G12" s="79"/>
      <c r="H12" s="81"/>
      <c r="I12" s="59"/>
      <c r="J12" s="60"/>
    </row>
    <row r="13" spans="1:10" ht="18">
      <c r="A13" s="103"/>
      <c r="B13" s="82" t="str">
        <f>'ит.пр'!E8</f>
        <v>Москва, Самбо-70</v>
      </c>
      <c r="C13" s="82"/>
      <c r="D13" s="82"/>
      <c r="E13" s="82"/>
      <c r="F13" s="82"/>
      <c r="G13" s="82"/>
      <c r="H13" s="81"/>
      <c r="I13" s="59"/>
      <c r="J13" s="60"/>
    </row>
    <row r="14" spans="1:10" ht="18.75" thickBot="1">
      <c r="A14" s="104"/>
      <c r="B14" s="83"/>
      <c r="C14" s="83"/>
      <c r="D14" s="83"/>
      <c r="E14" s="83"/>
      <c r="F14" s="83"/>
      <c r="G14" s="83"/>
      <c r="H14" s="84"/>
      <c r="I14" s="59"/>
      <c r="J14" s="60"/>
    </row>
    <row r="15" spans="1:10" ht="18.75" thickBot="1">
      <c r="A15" s="59"/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18" customHeight="1">
      <c r="A16" s="88" t="s">
        <v>75</v>
      </c>
      <c r="B16" s="78" t="str">
        <f>VLOOKUP(J16,'пр.взв'!B1:G96,2,FALSE)</f>
        <v>РУЗАВИН Сергей Андреевич</v>
      </c>
      <c r="C16" s="78"/>
      <c r="D16" s="78"/>
      <c r="E16" s="78"/>
      <c r="F16" s="78"/>
      <c r="G16" s="78"/>
      <c r="H16" s="80" t="str">
        <f>'ит.пр'!D10</f>
        <v>17.04.2000 1</v>
      </c>
      <c r="I16" s="59"/>
      <c r="J16" s="60">
        <f>'ит.пр'!B10</f>
        <v>9</v>
      </c>
    </row>
    <row r="17" spans="1:10" ht="18" customHeight="1">
      <c r="A17" s="89"/>
      <c r="B17" s="79"/>
      <c r="C17" s="79"/>
      <c r="D17" s="79"/>
      <c r="E17" s="79"/>
      <c r="F17" s="79"/>
      <c r="G17" s="79"/>
      <c r="H17" s="81"/>
      <c r="I17" s="59"/>
      <c r="J17" s="60"/>
    </row>
    <row r="18" spans="1:10" ht="18">
      <c r="A18" s="89"/>
      <c r="B18" s="82" t="str">
        <f>'ит.пр'!E10</f>
        <v>Чувашская, Чебоксары</v>
      </c>
      <c r="C18" s="82"/>
      <c r="D18" s="82"/>
      <c r="E18" s="82"/>
      <c r="F18" s="82"/>
      <c r="G18" s="82"/>
      <c r="H18" s="81"/>
      <c r="I18" s="59"/>
      <c r="J18" s="60"/>
    </row>
    <row r="19" spans="1:10" ht="18.75" thickBot="1">
      <c r="A19" s="90"/>
      <c r="B19" s="83"/>
      <c r="C19" s="83"/>
      <c r="D19" s="83"/>
      <c r="E19" s="83"/>
      <c r="F19" s="83"/>
      <c r="G19" s="83"/>
      <c r="H19" s="84"/>
      <c r="I19" s="59"/>
      <c r="J19" s="60"/>
    </row>
    <row r="20" spans="1:10" ht="18.75" thickBot="1">
      <c r="A20" s="59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8" customHeight="1">
      <c r="A21" s="88" t="s">
        <v>75</v>
      </c>
      <c r="B21" s="78" t="str">
        <f>VLOOKUP(J21,'пр.взв'!B2:G101,2,FALSE)</f>
        <v>БОРЧАШВИЛИ Алихан Ловаевич</v>
      </c>
      <c r="C21" s="78"/>
      <c r="D21" s="78"/>
      <c r="E21" s="78"/>
      <c r="F21" s="78"/>
      <c r="G21" s="78"/>
      <c r="H21" s="80" t="str">
        <f>'ит.пр'!D12</f>
        <v>06.01.2000 1 юн.</v>
      </c>
      <c r="I21" s="59"/>
      <c r="J21" s="60">
        <f>'ит.пр'!B12</f>
        <v>31</v>
      </c>
    </row>
    <row r="22" spans="1:10" ht="18" customHeight="1">
      <c r="A22" s="89"/>
      <c r="B22" s="79"/>
      <c r="C22" s="79"/>
      <c r="D22" s="79"/>
      <c r="E22" s="79"/>
      <c r="F22" s="79"/>
      <c r="G22" s="79"/>
      <c r="H22" s="81"/>
      <c r="I22" s="59"/>
      <c r="J22" s="60"/>
    </row>
    <row r="23" spans="1:9" ht="18">
      <c r="A23" s="89"/>
      <c r="B23" s="82" t="str">
        <f>'ит.пр'!E12</f>
        <v>Саратовская, Турки</v>
      </c>
      <c r="C23" s="82"/>
      <c r="D23" s="82"/>
      <c r="E23" s="82"/>
      <c r="F23" s="82"/>
      <c r="G23" s="82"/>
      <c r="H23" s="81"/>
      <c r="I23" s="59"/>
    </row>
    <row r="24" spans="1:9" ht="18.75" thickBot="1">
      <c r="A24" s="90"/>
      <c r="B24" s="83"/>
      <c r="C24" s="83"/>
      <c r="D24" s="83"/>
      <c r="E24" s="83"/>
      <c r="F24" s="83"/>
      <c r="G24" s="83"/>
      <c r="H24" s="84"/>
      <c r="I24" s="59"/>
    </row>
    <row r="25" spans="1:8" ht="18">
      <c r="A25" s="59"/>
      <c r="B25" s="59"/>
      <c r="C25" s="59"/>
      <c r="D25" s="59"/>
      <c r="E25" s="59"/>
      <c r="F25" s="59"/>
      <c r="G25" s="59"/>
      <c r="H25" s="59"/>
    </row>
    <row r="26" spans="1:8" ht="18">
      <c r="A26" s="59" t="s">
        <v>76</v>
      </c>
      <c r="B26" s="59"/>
      <c r="C26" s="59"/>
      <c r="D26" s="59"/>
      <c r="E26" s="59"/>
      <c r="F26" s="59"/>
      <c r="G26" s="59"/>
      <c r="H26" s="59"/>
    </row>
    <row r="27" ht="13.5" thickBot="1"/>
    <row r="28" spans="1:10" ht="12.75">
      <c r="A28" s="85" t="str">
        <f>'ит.пр'!G6</f>
        <v>Гаврилов АЕ, Симанов ДВ</v>
      </c>
      <c r="B28" s="86"/>
      <c r="C28" s="86"/>
      <c r="D28" s="86"/>
      <c r="E28" s="86"/>
      <c r="F28" s="86"/>
      <c r="G28" s="86"/>
      <c r="H28" s="80"/>
      <c r="J28">
        <v>0</v>
      </c>
    </row>
    <row r="29" spans="1:8" ht="13.5" thickBot="1">
      <c r="A29" s="87"/>
      <c r="B29" s="83"/>
      <c r="C29" s="83"/>
      <c r="D29" s="83"/>
      <c r="E29" s="83"/>
      <c r="F29" s="83"/>
      <c r="G29" s="83"/>
      <c r="H29" s="84"/>
    </row>
    <row r="32" spans="1:8" ht="18">
      <c r="A32" s="59" t="s">
        <v>77</v>
      </c>
      <c r="B32" s="59"/>
      <c r="C32" s="59"/>
      <c r="D32" s="59"/>
      <c r="E32" s="59"/>
      <c r="F32" s="59"/>
      <c r="G32" s="59"/>
      <c r="H32" s="59"/>
    </row>
    <row r="33" spans="1:8" ht="18">
      <c r="A33" s="59"/>
      <c r="B33" s="59"/>
      <c r="C33" s="59"/>
      <c r="D33" s="59"/>
      <c r="E33" s="59"/>
      <c r="F33" s="59"/>
      <c r="G33" s="59"/>
      <c r="H33" s="59"/>
    </row>
    <row r="34" spans="1:8" ht="18">
      <c r="A34" s="59"/>
      <c r="B34" s="59"/>
      <c r="C34" s="59"/>
      <c r="D34" s="59"/>
      <c r="E34" s="59"/>
      <c r="F34" s="59"/>
      <c r="G34" s="59"/>
      <c r="H34" s="59"/>
    </row>
    <row r="35" spans="1:8" ht="18">
      <c r="A35" s="61"/>
      <c r="B35" s="61"/>
      <c r="C35" s="61"/>
      <c r="D35" s="61"/>
      <c r="E35" s="61"/>
      <c r="F35" s="61"/>
      <c r="G35" s="61"/>
      <c r="H35" s="61"/>
    </row>
    <row r="36" spans="1:8" ht="18">
      <c r="A36" s="62"/>
      <c r="B36" s="62"/>
      <c r="C36" s="62"/>
      <c r="D36" s="62"/>
      <c r="E36" s="62"/>
      <c r="F36" s="62"/>
      <c r="G36" s="62"/>
      <c r="H36" s="62"/>
    </row>
    <row r="37" spans="1:8" ht="18">
      <c r="A37" s="61"/>
      <c r="B37" s="61"/>
      <c r="C37" s="61"/>
      <c r="D37" s="61"/>
      <c r="E37" s="61"/>
      <c r="F37" s="61"/>
      <c r="G37" s="61"/>
      <c r="H37" s="61"/>
    </row>
    <row r="38" spans="1:8" ht="18">
      <c r="A38" s="63"/>
      <c r="B38" s="63"/>
      <c r="C38" s="63"/>
      <c r="D38" s="63"/>
      <c r="E38" s="63"/>
      <c r="F38" s="63"/>
      <c r="G38" s="63"/>
      <c r="H38" s="63"/>
    </row>
    <row r="39" spans="1:8" ht="18">
      <c r="A39" s="61"/>
      <c r="B39" s="61"/>
      <c r="C39" s="61"/>
      <c r="D39" s="61"/>
      <c r="E39" s="61"/>
      <c r="F39" s="61"/>
      <c r="G39" s="61"/>
      <c r="H39" s="61"/>
    </row>
    <row r="40" spans="1:8" ht="18">
      <c r="A40" s="63"/>
      <c r="B40" s="63"/>
      <c r="C40" s="63"/>
      <c r="D40" s="63"/>
      <c r="E40" s="63"/>
      <c r="F40" s="63"/>
      <c r="G40" s="63"/>
      <c r="H40" s="63"/>
    </row>
  </sheetData>
  <sheetProtection/>
  <mergeCells count="21">
    <mergeCell ref="B11:G12"/>
    <mergeCell ref="H11:H12"/>
    <mergeCell ref="B18:H19"/>
    <mergeCell ref="A1:H1"/>
    <mergeCell ref="A2:H2"/>
    <mergeCell ref="A3:H3"/>
    <mergeCell ref="D4:F4"/>
    <mergeCell ref="A6:A9"/>
    <mergeCell ref="A16:A19"/>
    <mergeCell ref="H6:H7"/>
    <mergeCell ref="A11:A14"/>
    <mergeCell ref="B6:G7"/>
    <mergeCell ref="H16:H17"/>
    <mergeCell ref="B8:H9"/>
    <mergeCell ref="B13:H14"/>
    <mergeCell ref="B16:G17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H19" sqref="A19:H2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15" t="s">
        <v>23</v>
      </c>
      <c r="C1" s="115"/>
      <c r="D1" s="115"/>
      <c r="E1" s="115"/>
      <c r="F1" s="115"/>
      <c r="G1" s="115"/>
      <c r="H1" s="115"/>
      <c r="I1" s="115"/>
      <c r="K1" s="147" t="s">
        <v>23</v>
      </c>
      <c r="L1" s="147"/>
      <c r="M1" s="147"/>
      <c r="N1" s="147"/>
      <c r="O1" s="147"/>
      <c r="P1" s="147"/>
      <c r="Q1" s="147"/>
      <c r="R1" s="147"/>
    </row>
    <row r="2" spans="1:18" ht="15" customHeight="1" thickBot="1">
      <c r="A2" s="13"/>
      <c r="B2" s="74">
        <v>2</v>
      </c>
      <c r="C2" s="68" t="s">
        <v>202</v>
      </c>
      <c r="D2" s="15"/>
      <c r="E2" s="15"/>
      <c r="F2" s="35" t="str">
        <f>HYPERLINK('пр.взв'!D4)</f>
        <v>В.к.  60   кг.</v>
      </c>
      <c r="G2" s="15"/>
      <c r="H2" s="15"/>
      <c r="I2" s="15"/>
      <c r="K2" s="75">
        <v>2</v>
      </c>
      <c r="L2" s="69" t="s">
        <v>203</v>
      </c>
      <c r="M2" s="2"/>
      <c r="N2" s="2"/>
      <c r="O2" s="35" t="str">
        <f>HYPERLINK('пр.взв'!D4)</f>
        <v>В.к.  60   кг.</v>
      </c>
      <c r="P2" s="2"/>
      <c r="Q2" s="2"/>
      <c r="R2" s="2"/>
    </row>
    <row r="3" spans="1:18" ht="12.75">
      <c r="A3" s="132"/>
      <c r="B3" s="116" t="s">
        <v>5</v>
      </c>
      <c r="C3" s="118" t="s">
        <v>2</v>
      </c>
      <c r="D3" s="120" t="s">
        <v>24</v>
      </c>
      <c r="E3" s="118" t="s">
        <v>25</v>
      </c>
      <c r="F3" s="118" t="s">
        <v>26</v>
      </c>
      <c r="G3" s="120" t="s">
        <v>27</v>
      </c>
      <c r="H3" s="118" t="s">
        <v>28</v>
      </c>
      <c r="I3" s="122" t="s">
        <v>29</v>
      </c>
      <c r="K3" s="148" t="s">
        <v>5</v>
      </c>
      <c r="L3" s="142" t="s">
        <v>2</v>
      </c>
      <c r="M3" s="140" t="s">
        <v>24</v>
      </c>
      <c r="N3" s="142" t="s">
        <v>25</v>
      </c>
      <c r="O3" s="142" t="s">
        <v>26</v>
      </c>
      <c r="P3" s="140" t="s">
        <v>27</v>
      </c>
      <c r="Q3" s="142" t="s">
        <v>28</v>
      </c>
      <c r="R3" s="144" t="s">
        <v>29</v>
      </c>
    </row>
    <row r="4" spans="1:18" ht="13.5" thickBot="1">
      <c r="A4" s="132"/>
      <c r="B4" s="117"/>
      <c r="C4" s="119"/>
      <c r="D4" s="121"/>
      <c r="E4" s="119"/>
      <c r="F4" s="119"/>
      <c r="G4" s="121"/>
      <c r="H4" s="119"/>
      <c r="I4" s="123"/>
      <c r="K4" s="149"/>
      <c r="L4" s="143"/>
      <c r="M4" s="141"/>
      <c r="N4" s="143"/>
      <c r="O4" s="143"/>
      <c r="P4" s="141"/>
      <c r="Q4" s="143"/>
      <c r="R4" s="145"/>
    </row>
    <row r="5" spans="1:18" ht="12.75">
      <c r="A5" s="132"/>
      <c r="B5" s="125">
        <v>1</v>
      </c>
      <c r="C5" s="111" t="str">
        <f>VLOOKUP(B5,'пр.взв'!B7:E85,2,FALSE)</f>
        <v>ГАЛСТЯН Владислав Сасунович</v>
      </c>
      <c r="D5" s="113" t="str">
        <f>VLOOKUP(B5,'пр.взв'!B7:F85,3,FALSE)</f>
        <v>12.08.1999 3</v>
      </c>
      <c r="E5" s="113" t="str">
        <f>VLOOKUP(B5,'пр.взв'!B5:G85,4,FALSE)</f>
        <v>Саратовская, Саратов</v>
      </c>
      <c r="F5" s="105"/>
      <c r="G5" s="105"/>
      <c r="H5" s="107"/>
      <c r="I5" s="109"/>
      <c r="K5" s="125">
        <v>18</v>
      </c>
      <c r="L5" s="111" t="str">
        <f>VLOOKUP(K5,'пр.взв'!B7:E86,2,FALSE)</f>
        <v>АНДРЕЕВ Семен Сергеевич</v>
      </c>
      <c r="M5" s="111" t="str">
        <f>VLOOKUP(K5,'пр.взв'!B7:G86,3,FALSE)</f>
        <v>16.06.2000 1 юн.</v>
      </c>
      <c r="N5" s="111" t="str">
        <f>VLOOKUP(K5,'пр.взв'!B7:G86,4,FALSE)</f>
        <v>Москва, Самбо-70</v>
      </c>
      <c r="O5" s="105"/>
      <c r="P5" s="105"/>
      <c r="Q5" s="107"/>
      <c r="R5" s="109"/>
    </row>
    <row r="6" spans="1:18" ht="13.5" thickBot="1">
      <c r="A6" s="132"/>
      <c r="B6" s="126"/>
      <c r="C6" s="112"/>
      <c r="D6" s="114"/>
      <c r="E6" s="114"/>
      <c r="F6" s="106"/>
      <c r="G6" s="106"/>
      <c r="H6" s="108"/>
      <c r="I6" s="110"/>
      <c r="K6" s="126"/>
      <c r="L6" s="112"/>
      <c r="M6" s="112"/>
      <c r="N6" s="112"/>
      <c r="O6" s="106"/>
      <c r="P6" s="106"/>
      <c r="Q6" s="108"/>
      <c r="R6" s="110"/>
    </row>
    <row r="7" spans="1:18" ht="12.75">
      <c r="A7" s="132"/>
      <c r="B7" s="125">
        <v>3</v>
      </c>
      <c r="C7" s="127" t="str">
        <f>VLOOKUP(B7,'пр.взв'!B7:G86,2,FALSE)</f>
        <v>ЖАУГАШТИН Ислам</v>
      </c>
      <c r="D7" s="114" t="str">
        <f>VLOOKUP(B7,'пр.взв'!B7:G86,3,FALSE)</f>
        <v>11.02.1999 1</v>
      </c>
      <c r="E7" s="114" t="str">
        <f>VLOOKUP(B7,'пр.взв'!B7:G86,4,FALSE)</f>
        <v>Казахстан, Актобэ</v>
      </c>
      <c r="F7" s="106"/>
      <c r="G7" s="106"/>
      <c r="H7" s="108"/>
      <c r="I7" s="110"/>
      <c r="K7" s="125">
        <v>20</v>
      </c>
      <c r="L7" s="127" t="str">
        <f>VLOOKUP(K7,'пр.взв'!B7:E86,2,FALSE)</f>
        <v>МИНАСЯН Самвел Альбертович</v>
      </c>
      <c r="M7" s="127" t="str">
        <f>VLOOKUP(K7,'пр.взв'!B7:G88,3,FALSE)</f>
        <v>30.09.2000 1</v>
      </c>
      <c r="N7" s="127" t="str">
        <f>VLOOKUP(K7,'пр.взв'!B7:G88,4,FALSE)</f>
        <v>Саратовская, Самойловка</v>
      </c>
      <c r="O7" s="106"/>
      <c r="P7" s="106"/>
      <c r="Q7" s="108"/>
      <c r="R7" s="110"/>
    </row>
    <row r="8" spans="1:18" ht="13.5" thickBot="1">
      <c r="A8" s="132"/>
      <c r="B8" s="126"/>
      <c r="C8" s="128"/>
      <c r="D8" s="129"/>
      <c r="E8" s="129"/>
      <c r="F8" s="131"/>
      <c r="G8" s="131"/>
      <c r="H8" s="130"/>
      <c r="I8" s="124"/>
      <c r="K8" s="126"/>
      <c r="L8" s="112"/>
      <c r="M8" s="112"/>
      <c r="N8" s="112"/>
      <c r="O8" s="131"/>
      <c r="P8" s="131"/>
      <c r="Q8" s="130"/>
      <c r="R8" s="124"/>
    </row>
    <row r="9" spans="1:18" ht="12.75">
      <c r="A9" s="132"/>
      <c r="B9" s="125">
        <v>2</v>
      </c>
      <c r="C9" s="111" t="str">
        <f>VLOOKUP(B9,'пр.взв'!B7:E876,2,FALSE)</f>
        <v>КУТДУСОВ Хайдар Марсович</v>
      </c>
      <c r="D9" s="113" t="str">
        <f>VLOOKUP(B9,'пр.взв'!B7:F89,3,FALSE)</f>
        <v>08.11.2000 1 юн.</v>
      </c>
      <c r="E9" s="113" t="str">
        <f>VLOOKUP(B9,'пр.взв'!B7:G89,4,FALSE)</f>
        <v>Татарстан, Кукмор</v>
      </c>
      <c r="F9" s="105"/>
      <c r="G9" s="105"/>
      <c r="H9" s="107"/>
      <c r="I9" s="109"/>
      <c r="K9" s="125">
        <v>19</v>
      </c>
      <c r="L9" s="111" t="str">
        <f>VLOOKUP(K9,'пр.взв'!B7:E86,2,FALSE)</f>
        <v>ЧЕРНОВ Виктор Анатольевич</v>
      </c>
      <c r="M9" s="111" t="str">
        <f>VLOOKUP(K9,'пр.взв'!B7:G90,3,FALSE)</f>
        <v>21.03.2001 1</v>
      </c>
      <c r="N9" s="111" t="str">
        <f>VLOOKUP(K9,'пр.взв'!B7:G90,4,FALSE)</f>
        <v>Саратовская, Ртищево</v>
      </c>
      <c r="O9" s="105"/>
      <c r="P9" s="105"/>
      <c r="Q9" s="107"/>
      <c r="R9" s="109"/>
    </row>
    <row r="10" spans="1:18" ht="13.5" thickBot="1">
      <c r="A10" s="132"/>
      <c r="B10" s="126"/>
      <c r="C10" s="112"/>
      <c r="D10" s="114"/>
      <c r="E10" s="114"/>
      <c r="F10" s="106"/>
      <c r="G10" s="106"/>
      <c r="H10" s="108"/>
      <c r="I10" s="110"/>
      <c r="K10" s="126"/>
      <c r="L10" s="112"/>
      <c r="M10" s="112"/>
      <c r="N10" s="112"/>
      <c r="O10" s="106"/>
      <c r="P10" s="106"/>
      <c r="Q10" s="108"/>
      <c r="R10" s="110"/>
    </row>
    <row r="11" spans="1:18" ht="12.75">
      <c r="A11" s="132"/>
      <c r="B11" s="125">
        <v>4</v>
      </c>
      <c r="C11" s="127" t="str">
        <f>VLOOKUP(B11,'пр.взв'!B7:E86,2,FALSE)</f>
        <v>КАБАЕВ Никита Алексеевич</v>
      </c>
      <c r="D11" s="114" t="str">
        <f>VLOOKUP(B11,'пр.взв'!B7:G90,3,FALSE)</f>
        <v>03.12.1999 1</v>
      </c>
      <c r="E11" s="114" t="str">
        <f>VLOOKUP(B11,'пр.взв'!B7:G90,4,FALSE)</f>
        <v>Пензенская Д</v>
      </c>
      <c r="F11" s="106"/>
      <c r="G11" s="106"/>
      <c r="H11" s="108"/>
      <c r="I11" s="110"/>
      <c r="K11" s="125">
        <v>21</v>
      </c>
      <c r="L11" s="127" t="str">
        <f>VLOOKUP(K11,'пр.взв'!B7:E86,2,FALSE)</f>
        <v>ВОСКОБОЙНИК Кирилл Сергеевич</v>
      </c>
      <c r="M11" s="127" t="str">
        <f>VLOOKUP(K11,'пр.взв'!B7:G92,3,FALSE)</f>
        <v>18.07.1999 1 юн.</v>
      </c>
      <c r="N11" s="127" t="str">
        <f>VLOOKUP(K11,'пр.взв'!B7:G92,4,FALSE)</f>
        <v>Саратовская, Энгельс МО</v>
      </c>
      <c r="O11" s="106"/>
      <c r="P11" s="106"/>
      <c r="Q11" s="108"/>
      <c r="R11" s="110"/>
    </row>
    <row r="12" spans="1:18" ht="13.5" thickBot="1">
      <c r="A12" s="132"/>
      <c r="B12" s="126"/>
      <c r="C12" s="128"/>
      <c r="D12" s="129"/>
      <c r="E12" s="129"/>
      <c r="F12" s="131"/>
      <c r="G12" s="131"/>
      <c r="H12" s="130"/>
      <c r="I12" s="124"/>
      <c r="K12" s="126"/>
      <c r="L12" s="112"/>
      <c r="M12" s="112"/>
      <c r="N12" s="112"/>
      <c r="O12" s="131"/>
      <c r="P12" s="131"/>
      <c r="Q12" s="130"/>
      <c r="R12" s="124"/>
    </row>
    <row r="13" spans="1:18" ht="12.75">
      <c r="A13" s="132"/>
      <c r="B13" s="125">
        <v>5</v>
      </c>
      <c r="C13" s="111" t="str">
        <f>VLOOKUP(B13,'пр.взв'!B7:E86,2,FALSE)</f>
        <v>УВАРОВ Виктор Владимирович</v>
      </c>
      <c r="D13" s="113" t="str">
        <f>VLOOKUP(B13,'пр.взв'!B5:F93,3,FALSE)</f>
        <v>10.02.2001 1</v>
      </c>
      <c r="E13" s="113" t="str">
        <f>VLOOKUP(B13,'пр.взв'!B3:G93,4,FALSE)</f>
        <v>Москва</v>
      </c>
      <c r="F13" s="105"/>
      <c r="G13" s="105"/>
      <c r="H13" s="107"/>
      <c r="I13" s="109"/>
      <c r="K13" s="125">
        <v>22</v>
      </c>
      <c r="L13" s="111" t="str">
        <f>VLOOKUP(K13,'пр.взв'!B7:E86,2,FALSE)</f>
        <v>ЛИСИЧЕНКО Кирилл Игоревич</v>
      </c>
      <c r="M13" s="111" t="str">
        <f>VLOOKUP(K13,'пр.взв'!B5:G94,3,FALSE)</f>
        <v>24.01.2000 1 юн.</v>
      </c>
      <c r="N13" s="111" t="str">
        <f>VLOOKUP(K13,'пр.взв'!B5:G94,4,FALSE)</f>
        <v>Саратовская, Балашов</v>
      </c>
      <c r="O13" s="105"/>
      <c r="P13" s="105"/>
      <c r="Q13" s="107"/>
      <c r="R13" s="109"/>
    </row>
    <row r="14" spans="1:18" ht="13.5" thickBot="1">
      <c r="A14" s="132"/>
      <c r="B14" s="126"/>
      <c r="C14" s="112"/>
      <c r="D14" s="114"/>
      <c r="E14" s="114"/>
      <c r="F14" s="106"/>
      <c r="G14" s="106"/>
      <c r="H14" s="108"/>
      <c r="I14" s="110"/>
      <c r="K14" s="126"/>
      <c r="L14" s="112"/>
      <c r="M14" s="112"/>
      <c r="N14" s="112"/>
      <c r="O14" s="106"/>
      <c r="P14" s="106"/>
      <c r="Q14" s="108"/>
      <c r="R14" s="110"/>
    </row>
    <row r="15" spans="1:18" ht="12.75">
      <c r="A15" s="132"/>
      <c r="B15" s="125">
        <v>7</v>
      </c>
      <c r="C15" s="127" t="str">
        <f>VLOOKUP(B15,'пр.взв'!B7:E86,2,FALSE)</f>
        <v>КАДЫКОВ Александр Васильевич</v>
      </c>
      <c r="D15" s="114" t="str">
        <f>VLOOKUP(B15,'пр.взв'!B5:G94,3,FALSE)</f>
        <v>19.03.2000 1юн.</v>
      </c>
      <c r="E15" s="114" t="str">
        <f>VLOOKUP(B15,'пр.взв'!B5:G94,4,FALSE)</f>
        <v>Саратовская, Энгельс МО</v>
      </c>
      <c r="F15" s="106"/>
      <c r="G15" s="106"/>
      <c r="H15" s="108"/>
      <c r="I15" s="110"/>
      <c r="K15" s="125">
        <v>24</v>
      </c>
      <c r="L15" s="127" t="str">
        <f>VLOOKUP(K15,'пр.взв'!B7:E86,2,FALSE)</f>
        <v>НУРЛАН Жайылхан</v>
      </c>
      <c r="M15" s="127" t="str">
        <f>VLOOKUP(K15,'пр.взв'!B5:G96,3,FALSE)</f>
        <v>29.10.1999 1</v>
      </c>
      <c r="N15" s="127" t="str">
        <f>VLOOKUP(K15,'пр.взв'!B5:G96,4,FALSE)</f>
        <v>Казахстан, Западно-Казахстанская обл.</v>
      </c>
      <c r="O15" s="106"/>
      <c r="P15" s="106"/>
      <c r="Q15" s="108"/>
      <c r="R15" s="110"/>
    </row>
    <row r="16" spans="1:18" ht="13.5" thickBot="1">
      <c r="A16" s="132"/>
      <c r="B16" s="126"/>
      <c r="C16" s="128"/>
      <c r="D16" s="129"/>
      <c r="E16" s="129"/>
      <c r="F16" s="131"/>
      <c r="G16" s="131"/>
      <c r="H16" s="130"/>
      <c r="I16" s="124"/>
      <c r="K16" s="126"/>
      <c r="L16" s="112"/>
      <c r="M16" s="112"/>
      <c r="N16" s="112"/>
      <c r="O16" s="131"/>
      <c r="P16" s="131"/>
      <c r="Q16" s="130"/>
      <c r="R16" s="124"/>
    </row>
    <row r="17" spans="1:18" ht="12.75">
      <c r="A17" s="132"/>
      <c r="B17" s="125">
        <v>6</v>
      </c>
      <c r="C17" s="111" t="str">
        <f>VLOOKUP(B17,'пр.взв'!B7:E86,2,FALSE)</f>
        <v>ДЖОВБАТЫРОВ Ахмед Мусаевич</v>
      </c>
      <c r="D17" s="113" t="str">
        <f>VLOOKUP(B17,'пр.взв'!B7:F97,3,FALSE)</f>
        <v>27.02.1999 1 юн</v>
      </c>
      <c r="E17" s="113" t="str">
        <f>VLOOKUP(B17,'пр.взв'!B7:G97,4,FALSE)</f>
        <v>Самарская, Красный Яр</v>
      </c>
      <c r="F17" s="105"/>
      <c r="G17" s="105"/>
      <c r="H17" s="107"/>
      <c r="I17" s="109"/>
      <c r="K17" s="125">
        <v>23</v>
      </c>
      <c r="L17" s="111" t="str">
        <f>VLOOKUP(K17,'пр.взв'!B7:E86,2,FALSE)</f>
        <v>ПРОКОШЕВ Павел Денисович</v>
      </c>
      <c r="M17" s="111" t="str">
        <f>VLOOKUP(K17,'пр.взв'!B7:G98,3,FALSE)</f>
        <v>04.07.2000 1</v>
      </c>
      <c r="N17" s="111" t="str">
        <f>VLOOKUP(K17,'пр.взв'!B7:G98,4,FALSE)</f>
        <v>Пермский, Пермь МО</v>
      </c>
      <c r="O17" s="105"/>
      <c r="P17" s="105"/>
      <c r="Q17" s="107"/>
      <c r="R17" s="109"/>
    </row>
    <row r="18" spans="1:18" ht="13.5" thickBot="1">
      <c r="A18" s="132"/>
      <c r="B18" s="126"/>
      <c r="C18" s="112"/>
      <c r="D18" s="114"/>
      <c r="E18" s="114"/>
      <c r="F18" s="106"/>
      <c r="G18" s="106"/>
      <c r="H18" s="108"/>
      <c r="I18" s="110"/>
      <c r="K18" s="126"/>
      <c r="L18" s="112"/>
      <c r="M18" s="112"/>
      <c r="N18" s="112"/>
      <c r="O18" s="106"/>
      <c r="P18" s="106"/>
      <c r="Q18" s="108"/>
      <c r="R18" s="110"/>
    </row>
    <row r="19" spans="1:18" ht="12.75">
      <c r="A19" s="132"/>
      <c r="B19" s="125">
        <v>8</v>
      </c>
      <c r="C19" s="127" t="str">
        <f>VLOOKUP(B19,'пр.взв'!B7:E86,2,FALSE)</f>
        <v>ТОЛЕУ Алтаир</v>
      </c>
      <c r="D19" s="114" t="str">
        <f>VLOOKUP(B19,'пр.взв'!B7:G98,3,FALSE)</f>
        <v>04.08.2000 1</v>
      </c>
      <c r="E19" s="114" t="str">
        <f>VLOOKUP(B19,'пр.взв'!B7:G98,4,FALSE)</f>
        <v>Казахстан, Западно-Казахстанская обл.</v>
      </c>
      <c r="F19" s="106"/>
      <c r="G19" s="106"/>
      <c r="H19" s="108"/>
      <c r="I19" s="110"/>
      <c r="K19" s="125">
        <v>25</v>
      </c>
      <c r="L19" s="127" t="str">
        <f>VLOOKUP(K19,'пр.взв'!B7:E86,2,FALSE)</f>
        <v>РАДЖАБОВ Хаетджон Сухробович</v>
      </c>
      <c r="M19" s="127" t="str">
        <f>VLOOKUP(K19,'пр.взв'!B7:G100,3,FALSE)</f>
        <v>10.03.1999 2</v>
      </c>
      <c r="N19" s="127" t="str">
        <f>VLOOKUP(K19,'пр.взв'!B7:G100,4,FALSE)</f>
        <v>Москва, Самбо-70</v>
      </c>
      <c r="O19" s="106"/>
      <c r="P19" s="106"/>
      <c r="Q19" s="108"/>
      <c r="R19" s="110"/>
    </row>
    <row r="20" spans="1:18" ht="13.5" thickBot="1">
      <c r="A20" s="132"/>
      <c r="B20" s="126"/>
      <c r="C20" s="128"/>
      <c r="D20" s="129"/>
      <c r="E20" s="129"/>
      <c r="F20" s="131"/>
      <c r="G20" s="131"/>
      <c r="H20" s="130"/>
      <c r="I20" s="124"/>
      <c r="K20" s="126"/>
      <c r="L20" s="112"/>
      <c r="M20" s="112"/>
      <c r="N20" s="112"/>
      <c r="O20" s="131"/>
      <c r="P20" s="131"/>
      <c r="Q20" s="130"/>
      <c r="R20" s="124"/>
    </row>
    <row r="21" spans="1:18" ht="12.75">
      <c r="A21" s="132"/>
      <c r="B21" s="125">
        <v>9</v>
      </c>
      <c r="C21" s="111" t="str">
        <f>VLOOKUP(B21,'пр.взв'!B7:E86,2,FALSE)</f>
        <v>РУЗАВИН Сергей Андреевич</v>
      </c>
      <c r="D21" s="113" t="str">
        <f>VLOOKUP(B21,'пр.взв'!B3:F101,3,FALSE)</f>
        <v>17.04.2000 1</v>
      </c>
      <c r="E21" s="113" t="str">
        <f>VLOOKUP(B21,'пр.взв'!B2:G101,4,FALSE)</f>
        <v>Чувашская, Чебоксары</v>
      </c>
      <c r="F21" s="105"/>
      <c r="G21" s="105"/>
      <c r="H21" s="107"/>
      <c r="I21" s="109"/>
      <c r="K21" s="125">
        <v>26</v>
      </c>
      <c r="L21" s="111" t="str">
        <f>VLOOKUP(K21,'пр.взв'!B7:E86,2,FALSE)</f>
        <v>КРАСНОПРОШИН Никита Максимович</v>
      </c>
      <c r="M21" s="111" t="str">
        <f>VLOOKUP(K21,'пр.взв'!B3:G102,3,FALSE)</f>
        <v>13.01.2000 1 юн.</v>
      </c>
      <c r="N21" s="111" t="str">
        <f>VLOOKUP(K21,'пр.взв'!B3:G102,4,FALSE)</f>
        <v>Саратовская, Саратов</v>
      </c>
      <c r="O21" s="105"/>
      <c r="P21" s="105"/>
      <c r="Q21" s="107"/>
      <c r="R21" s="109"/>
    </row>
    <row r="22" spans="1:18" ht="13.5" thickBot="1">
      <c r="A22" s="132"/>
      <c r="B22" s="126"/>
      <c r="C22" s="112"/>
      <c r="D22" s="114"/>
      <c r="E22" s="114"/>
      <c r="F22" s="106"/>
      <c r="G22" s="106"/>
      <c r="H22" s="108"/>
      <c r="I22" s="110"/>
      <c r="K22" s="126"/>
      <c r="L22" s="112"/>
      <c r="M22" s="112"/>
      <c r="N22" s="112"/>
      <c r="O22" s="106"/>
      <c r="P22" s="106"/>
      <c r="Q22" s="108"/>
      <c r="R22" s="110"/>
    </row>
    <row r="23" spans="1:18" ht="12.75">
      <c r="A23" s="132"/>
      <c r="B23" s="125">
        <v>11</v>
      </c>
      <c r="C23" s="127" t="str">
        <f>VLOOKUP(B23,'пр.взв'!B7:E86,2,FALSE)</f>
        <v>ЦАРЬКОВ Даниил Алексеевич</v>
      </c>
      <c r="D23" s="114" t="str">
        <f>VLOOKUP(B23,'пр.взв'!B3:G102,3,FALSE)</f>
        <v>2000 1 юн.</v>
      </c>
      <c r="E23" s="114" t="str">
        <f>VLOOKUP(B23,'пр.взв'!B2:G102,4,FALSE)</f>
        <v>Саратовская, Энгельс МО</v>
      </c>
      <c r="F23" s="106"/>
      <c r="G23" s="106"/>
      <c r="H23" s="108"/>
      <c r="I23" s="110"/>
      <c r="K23" s="125">
        <v>28</v>
      </c>
      <c r="L23" s="127" t="str">
        <f>VLOOKUP(K23,'пр.взв'!B6:E90,2,FALSE)</f>
        <v>МАКСИМОВ Артем Азизович</v>
      </c>
      <c r="M23" s="127" t="str">
        <f>VLOOKUP(K23,'пр.взв'!B3:G104,3,FALSE)</f>
        <v>16.10.1999 1</v>
      </c>
      <c r="N23" s="127" t="str">
        <f>VLOOKUP(K23,'пр.взв'!B3:G104,4,FALSE)</f>
        <v>Самарская, Самара</v>
      </c>
      <c r="O23" s="106"/>
      <c r="P23" s="106"/>
      <c r="Q23" s="108"/>
      <c r="R23" s="110"/>
    </row>
    <row r="24" spans="1:18" ht="13.5" thickBot="1">
      <c r="A24" s="132"/>
      <c r="B24" s="126"/>
      <c r="C24" s="128"/>
      <c r="D24" s="129"/>
      <c r="E24" s="129"/>
      <c r="F24" s="131"/>
      <c r="G24" s="131"/>
      <c r="H24" s="130"/>
      <c r="I24" s="124"/>
      <c r="K24" s="126"/>
      <c r="L24" s="112"/>
      <c r="M24" s="112"/>
      <c r="N24" s="112"/>
      <c r="O24" s="131"/>
      <c r="P24" s="131"/>
      <c r="Q24" s="130"/>
      <c r="R24" s="124"/>
    </row>
    <row r="25" spans="1:18" ht="12.75">
      <c r="A25" s="132"/>
      <c r="B25" s="125">
        <v>10</v>
      </c>
      <c r="C25" s="111" t="str">
        <f>VLOOKUP(B25,'пр.взв'!B7:E86,2,FALSE)</f>
        <v>ПОНОМАРЕВ Валерий Владимирович</v>
      </c>
      <c r="D25" s="113" t="str">
        <f>VLOOKUP(B25,'пр.взв'!B7:F105,3,FALSE)</f>
        <v>07.07.1999 1</v>
      </c>
      <c r="E25" s="113" t="str">
        <f>VLOOKUP(B25,'пр.взв'!B2:G105,4,FALSE)</f>
        <v>Самарская, Тольятти</v>
      </c>
      <c r="F25" s="105"/>
      <c r="G25" s="105"/>
      <c r="H25" s="107"/>
      <c r="I25" s="109"/>
      <c r="K25" s="125">
        <v>27</v>
      </c>
      <c r="L25" s="111" t="str">
        <f>VLOOKUP(K25,'пр.взв'!B7:E86,2,FALSE)</f>
        <v>ИЛЬИН Данила Дмитриевич</v>
      </c>
      <c r="M25" s="111" t="str">
        <f>VLOOKUP(K25,'пр.взв'!B2:G106,3,FALSE)</f>
        <v>16.08.2000 1</v>
      </c>
      <c r="N25" s="111" t="str">
        <f>VLOOKUP(K25,'пр.взв'!B7:G106,4,FALSE)</f>
        <v>Саратовская, Ртищево</v>
      </c>
      <c r="O25" s="105"/>
      <c r="P25" s="105"/>
      <c r="Q25" s="107"/>
      <c r="R25" s="109"/>
    </row>
    <row r="26" spans="1:18" ht="13.5" thickBot="1">
      <c r="A26" s="132"/>
      <c r="B26" s="126"/>
      <c r="C26" s="112"/>
      <c r="D26" s="114"/>
      <c r="E26" s="114"/>
      <c r="F26" s="106"/>
      <c r="G26" s="106"/>
      <c r="H26" s="108"/>
      <c r="I26" s="110"/>
      <c r="K26" s="126"/>
      <c r="L26" s="112"/>
      <c r="M26" s="112"/>
      <c r="N26" s="112"/>
      <c r="O26" s="106"/>
      <c r="P26" s="106"/>
      <c r="Q26" s="108"/>
      <c r="R26" s="110"/>
    </row>
    <row r="27" spans="1:18" ht="12.75">
      <c r="A27" s="132"/>
      <c r="B27" s="125">
        <v>12</v>
      </c>
      <c r="C27" s="127" t="str">
        <f>VLOOKUP(B27,'пр.взв'!B7:E86,2,FALSE)</f>
        <v>КУРНИКОВ Всеволод Сергеевич</v>
      </c>
      <c r="D27" s="114" t="str">
        <f>VLOOKUP(B27,'пр.взв'!B7:G106,3,FALSE)</f>
        <v>11.06.2000 1</v>
      </c>
      <c r="E27" s="114" t="str">
        <f>VLOOKUP(B27,'пр.взв'!B2:G106,4,FALSE)</f>
        <v>Саратовская, Энгельс МО</v>
      </c>
      <c r="F27" s="106"/>
      <c r="G27" s="106"/>
      <c r="H27" s="108"/>
      <c r="I27" s="110"/>
      <c r="K27" s="125">
        <v>29</v>
      </c>
      <c r="L27" s="127" t="str">
        <f>VLOOKUP(K27,'пр.взв'!B7:E86,2,FALSE)</f>
        <v>ТАГАЕВ Рамиль Ильдарович</v>
      </c>
      <c r="M27" s="127" t="str">
        <f>VLOOKUP(K27,'пр.взв'!B2:G108,3,FALSE)</f>
        <v>11.08.2000 1</v>
      </c>
      <c r="N27" s="127" t="str">
        <f>VLOOKUP(K27,'пр.взв'!B7:G108,4,FALSE)</f>
        <v>Самарская, Тольятти</v>
      </c>
      <c r="O27" s="106"/>
      <c r="P27" s="106"/>
      <c r="Q27" s="108"/>
      <c r="R27" s="110"/>
    </row>
    <row r="28" spans="1:18" ht="13.5" thickBot="1">
      <c r="A28" s="132"/>
      <c r="B28" s="126"/>
      <c r="C28" s="128"/>
      <c r="D28" s="129"/>
      <c r="E28" s="129"/>
      <c r="F28" s="131"/>
      <c r="G28" s="131"/>
      <c r="H28" s="130"/>
      <c r="I28" s="124"/>
      <c r="K28" s="126"/>
      <c r="L28" s="112"/>
      <c r="M28" s="112"/>
      <c r="N28" s="112"/>
      <c r="O28" s="131"/>
      <c r="P28" s="131"/>
      <c r="Q28" s="130"/>
      <c r="R28" s="124"/>
    </row>
    <row r="29" spans="1:18" ht="12.75">
      <c r="A29" s="132"/>
      <c r="B29" s="125">
        <v>13</v>
      </c>
      <c r="C29" s="111" t="str">
        <f>VLOOKUP(B29,'пр.взв'!B7:E86,2,FALSE)</f>
        <v>АЛЛАГУЛОВ Марат Рустамович</v>
      </c>
      <c r="D29" s="113" t="str">
        <f>VLOOKUP(B29,'пр.взв'!B3:F109,3,FALSE)</f>
        <v>25.03.1999 кмс</v>
      </c>
      <c r="E29" s="113" t="str">
        <f>VLOOKUP(B29,'пр.взв'!B2:G109,4,FALSE)</f>
        <v>Самарская, Тольятти</v>
      </c>
      <c r="F29" s="105"/>
      <c r="G29" s="105"/>
      <c r="H29" s="107"/>
      <c r="I29" s="109"/>
      <c r="K29" s="125">
        <v>30</v>
      </c>
      <c r="L29" s="111" t="str">
        <f>VLOOKUP(K29,'пр.взв'!B7:E86,2,FALSE)</f>
        <v>ЖАГСЫГАЛИ Расул</v>
      </c>
      <c r="M29" s="111" t="str">
        <f>VLOOKUP(K29,'пр.взв'!B3:G110,3,FALSE)</f>
        <v>27.12.2000 1</v>
      </c>
      <c r="N29" s="111" t="str">
        <f>VLOOKUP(K29,'пр.взв'!B3:G110,4,FALSE)</f>
        <v>Казахстан, Атырауской обл.</v>
      </c>
      <c r="O29" s="105"/>
      <c r="P29" s="105"/>
      <c r="Q29" s="107"/>
      <c r="R29" s="109"/>
    </row>
    <row r="30" spans="1:18" ht="13.5" thickBot="1">
      <c r="A30" s="132"/>
      <c r="B30" s="126"/>
      <c r="C30" s="112"/>
      <c r="D30" s="114"/>
      <c r="E30" s="114"/>
      <c r="F30" s="106"/>
      <c r="G30" s="106"/>
      <c r="H30" s="108"/>
      <c r="I30" s="110"/>
      <c r="K30" s="126"/>
      <c r="L30" s="112"/>
      <c r="M30" s="112"/>
      <c r="N30" s="112"/>
      <c r="O30" s="106"/>
      <c r="P30" s="106"/>
      <c r="Q30" s="108"/>
      <c r="R30" s="110"/>
    </row>
    <row r="31" spans="1:18" ht="12.75">
      <c r="A31" s="132"/>
      <c r="B31" s="125">
        <v>15</v>
      </c>
      <c r="C31" s="127" t="str">
        <f>VLOOKUP(B31,'пр.взв'!B7:E86,2,FALSE)</f>
        <v>ПОЛЯКОВ Никита Алексеевич</v>
      </c>
      <c r="D31" s="114" t="str">
        <f>VLOOKUP(B31,'пр.взв'!B3:G110,3,FALSE)</f>
        <v>01.12.1999 1</v>
      </c>
      <c r="E31" s="114" t="str">
        <f>VLOOKUP(B31,'пр.взв'!B3:G110,4,FALSE)</f>
        <v>Саратовская, Балашов</v>
      </c>
      <c r="F31" s="106"/>
      <c r="G31" s="106"/>
      <c r="H31" s="108"/>
      <c r="I31" s="110"/>
      <c r="K31" s="125">
        <v>32</v>
      </c>
      <c r="L31" s="127" t="str">
        <f>VLOOKUP(K31,'пр.взв'!B7:E86,2,FALSE)</f>
        <v>ЯГОФАРОВ Даниил Николаевич</v>
      </c>
      <c r="M31" s="127" t="str">
        <f>VLOOKUP(K31,'пр.взв'!B3:G112,3,FALSE)</f>
        <v>18.11.1999 1</v>
      </c>
      <c r="N31" s="127" t="str">
        <f>VLOOKUP(K31,'пр.взв'!B3:G112,4,FALSE)</f>
        <v>Оренбургская, Соль-Илецк</v>
      </c>
      <c r="O31" s="106"/>
      <c r="P31" s="106"/>
      <c r="Q31" s="108"/>
      <c r="R31" s="110"/>
    </row>
    <row r="32" spans="1:18" ht="13.5" thickBot="1">
      <c r="A32" s="132"/>
      <c r="B32" s="126"/>
      <c r="C32" s="128"/>
      <c r="D32" s="129"/>
      <c r="E32" s="129"/>
      <c r="F32" s="131"/>
      <c r="G32" s="131"/>
      <c r="H32" s="130"/>
      <c r="I32" s="124"/>
      <c r="K32" s="126"/>
      <c r="L32" s="112"/>
      <c r="M32" s="112"/>
      <c r="N32" s="112"/>
      <c r="O32" s="131"/>
      <c r="P32" s="131"/>
      <c r="Q32" s="130"/>
      <c r="R32" s="124"/>
    </row>
    <row r="33" spans="1:18" ht="12.75">
      <c r="A33" s="132"/>
      <c r="B33" s="125">
        <v>14</v>
      </c>
      <c r="C33" s="111" t="str">
        <f>VLOOKUP(B33,'пр.взв'!B7:E86,2,FALSE)</f>
        <v>БОГОМАЗОВ Никита Скидгабилович</v>
      </c>
      <c r="D33" s="113" t="str">
        <f>VLOOKUP(B33,'пр.взв'!B5:F113,3,FALSE)</f>
        <v>26.07.2000 1 юн.</v>
      </c>
      <c r="E33" s="113" t="str">
        <f>VLOOKUP(B33,'пр.взв'!B3:G113,4,FALSE)</f>
        <v>Санкт-Петербург</v>
      </c>
      <c r="F33" s="105"/>
      <c r="G33" s="105"/>
      <c r="H33" s="107"/>
      <c r="I33" s="109"/>
      <c r="K33" s="125">
        <v>31</v>
      </c>
      <c r="L33" s="111" t="str">
        <f>VLOOKUP(K33,'пр.взв'!B7:E86,2,FALSE)</f>
        <v>БОРЧАШВИЛИ Алихан Ловаевич</v>
      </c>
      <c r="M33" s="111" t="str">
        <f>VLOOKUP(K33,'пр.взв'!B3:G114,3,FALSE)</f>
        <v>06.01.2000 1 юн.</v>
      </c>
      <c r="N33" s="111" t="str">
        <f>VLOOKUP(K33,'пр.взв'!B3:G114,4,FALSE)</f>
        <v>Саратовская, Турки</v>
      </c>
      <c r="O33" s="105"/>
      <c r="P33" s="105"/>
      <c r="Q33" s="107"/>
      <c r="R33" s="109"/>
    </row>
    <row r="34" spans="1:18" ht="13.5" thickBot="1">
      <c r="A34" s="132"/>
      <c r="B34" s="126"/>
      <c r="C34" s="112"/>
      <c r="D34" s="114"/>
      <c r="E34" s="114"/>
      <c r="F34" s="106"/>
      <c r="G34" s="106"/>
      <c r="H34" s="108"/>
      <c r="I34" s="110"/>
      <c r="K34" s="126"/>
      <c r="L34" s="112"/>
      <c r="M34" s="112"/>
      <c r="N34" s="112"/>
      <c r="O34" s="106"/>
      <c r="P34" s="106"/>
      <c r="Q34" s="108"/>
      <c r="R34" s="110"/>
    </row>
    <row r="35" spans="1:18" ht="12.75">
      <c r="A35" s="132"/>
      <c r="B35" s="125">
        <v>17</v>
      </c>
      <c r="C35" s="136" t="str">
        <f>VLOOKUP(B35,'пр.взв'!B7:E86,2,FALSE)</f>
        <v>АГАДЖАНЯН Артем Арайкович</v>
      </c>
      <c r="D35" s="134" t="str">
        <f>VLOOKUP(B35,'пр.взв'!B5:G114,3,FALSE)</f>
        <v>21.08.1999 1</v>
      </c>
      <c r="E35" s="134" t="str">
        <f>VLOOKUP(B35,'пр.взв'!B3:G114,4,FALSE)</f>
        <v>Нижегородская, Нижний Новгород</v>
      </c>
      <c r="F35" s="106"/>
      <c r="G35" s="106"/>
      <c r="H35" s="108"/>
      <c r="I35" s="110"/>
      <c r="K35" s="125">
        <v>34</v>
      </c>
      <c r="L35" s="127" t="str">
        <f>VLOOKUP(K35,'пр.взв'!B7:E86,2,FALSE)</f>
        <v>САЛТАЕВ Амаль Дамирович</v>
      </c>
      <c r="M35" s="127" t="str">
        <f>VLOOKUP(K35,'пр.взв'!B3:G116,3,FALSE)</f>
        <v>26.10.2000 1 юн.</v>
      </c>
      <c r="N35" s="127" t="str">
        <f>VLOOKUP(K35,'пр.взв'!B3:G116,4,FALSE)</f>
        <v>Татарстан, Казань</v>
      </c>
      <c r="O35" s="106"/>
      <c r="P35" s="106"/>
      <c r="Q35" s="108"/>
      <c r="R35" s="110"/>
    </row>
    <row r="36" spans="1:18" ht="13.5" thickBot="1">
      <c r="A36" s="132"/>
      <c r="B36" s="126"/>
      <c r="C36" s="137"/>
      <c r="D36" s="135"/>
      <c r="E36" s="135"/>
      <c r="F36" s="131"/>
      <c r="G36" s="131"/>
      <c r="H36" s="130"/>
      <c r="I36" s="124"/>
      <c r="K36" s="126"/>
      <c r="L36" s="112"/>
      <c r="M36" s="112"/>
      <c r="N36" s="112"/>
      <c r="O36" s="131"/>
      <c r="P36" s="131"/>
      <c r="Q36" s="130"/>
      <c r="R36" s="124"/>
    </row>
    <row r="37" spans="1:18" ht="12.75">
      <c r="A37" s="132"/>
      <c r="B37" s="125">
        <v>16</v>
      </c>
      <c r="C37" s="111" t="str">
        <f>VLOOKUP(B37,'пр.взв'!B7:E86,2,FALSE)</f>
        <v>НИКИТИН Владислав Сергеевич</v>
      </c>
      <c r="D37" s="113" t="str">
        <f>VLOOKUP(B37,'пр.взв'!B3:F117,3,FALSE)</f>
        <v>03.10.2000 1 юню</v>
      </c>
      <c r="E37" s="113" t="str">
        <f>VLOOKUP(B37,'пр.взв'!B7:G117,4,FALSE)</f>
        <v>Саратовская, Турки</v>
      </c>
      <c r="F37" s="105" t="s">
        <v>83</v>
      </c>
      <c r="G37" s="105"/>
      <c r="H37" s="107"/>
      <c r="I37" s="109"/>
      <c r="K37" s="125">
        <v>33</v>
      </c>
      <c r="L37" s="111" t="str">
        <f>VLOOKUP(K37,'пр.взв'!B7:E86,2,FALSE)</f>
        <v>ТИМОФЕЕВ Андрей Денисович</v>
      </c>
      <c r="M37" s="111" t="str">
        <f>VLOOKUP(K37,'пр.взв'!B3:G118,3,FALSE)</f>
        <v>13.08.2001 2</v>
      </c>
      <c r="N37" s="111" t="str">
        <f>VLOOKUP(K37,'пр.взв'!B3:G118,4,FALSE)</f>
        <v>Саратовская, Саратов</v>
      </c>
      <c r="O37" s="105" t="s">
        <v>83</v>
      </c>
      <c r="P37" s="105"/>
      <c r="Q37" s="107"/>
      <c r="R37" s="109"/>
    </row>
    <row r="38" spans="1:18" ht="12.75">
      <c r="A38" s="132"/>
      <c r="B38" s="126"/>
      <c r="C38" s="112"/>
      <c r="D38" s="114"/>
      <c r="E38" s="114"/>
      <c r="F38" s="106"/>
      <c r="G38" s="106"/>
      <c r="H38" s="108"/>
      <c r="I38" s="110"/>
      <c r="K38" s="126"/>
      <c r="L38" s="112"/>
      <c r="M38" s="112"/>
      <c r="N38" s="112"/>
      <c r="O38" s="106"/>
      <c r="P38" s="106"/>
      <c r="Q38" s="108"/>
      <c r="R38" s="110"/>
    </row>
    <row r="39" spans="1:18" ht="12.75">
      <c r="A39" s="132"/>
      <c r="B39" s="126"/>
      <c r="C39" s="127" t="e">
        <f>VLOOKUP(B39,'пр.взв'!B7:E86,2,FALSE)</f>
        <v>#N/A</v>
      </c>
      <c r="D39" s="114" t="e">
        <f>VLOOKUP(B39,'пр.взв'!B3:G118,3,FALSE)</f>
        <v>#N/A</v>
      </c>
      <c r="E39" s="114" t="e">
        <f>VLOOKUP(B39,'пр.взв'!B3:G118,4,FALSE)</f>
        <v>#N/A</v>
      </c>
      <c r="F39" s="106"/>
      <c r="G39" s="106"/>
      <c r="H39" s="108"/>
      <c r="I39" s="110"/>
      <c r="K39" s="126"/>
      <c r="L39" s="127" t="e">
        <f>VLOOKUP(K39,'пр.взв'!B7:E86,2,FALSE)</f>
        <v>#N/A</v>
      </c>
      <c r="M39" s="127" t="e">
        <f>VLOOKUP(K39,'пр.взв'!B3:G120,3,FALSE)</f>
        <v>#N/A</v>
      </c>
      <c r="N39" s="127" t="e">
        <f>VLOOKUP(K39,'пр.взв'!B3:G120,4,FALSE)</f>
        <v>#N/A</v>
      </c>
      <c r="O39" s="106"/>
      <c r="P39" s="106"/>
      <c r="Q39" s="108"/>
      <c r="R39" s="110"/>
    </row>
    <row r="40" spans="1:18" ht="13.5" thickBot="1">
      <c r="A40" s="132"/>
      <c r="B40" s="133"/>
      <c r="C40" s="128"/>
      <c r="D40" s="129"/>
      <c r="E40" s="129"/>
      <c r="F40" s="131"/>
      <c r="G40" s="131"/>
      <c r="H40" s="130"/>
      <c r="I40" s="124"/>
      <c r="K40" s="133"/>
      <c r="L40" s="112"/>
      <c r="M40" s="112"/>
      <c r="N40" s="112"/>
      <c r="O40" s="131"/>
      <c r="P40" s="131"/>
      <c r="Q40" s="130"/>
      <c r="R40" s="124"/>
    </row>
    <row r="41" spans="1:18" ht="12.75">
      <c r="A41" s="132"/>
      <c r="B41" s="125"/>
      <c r="C41" s="111" t="e">
        <f>VLOOKUP(B41,'пр.взв'!B7:E86,2,FALSE)</f>
        <v>#N/A</v>
      </c>
      <c r="D41" s="113" t="e">
        <f>VLOOKUP(B41,'пр.взв'!B3:F121,3,FALSE)</f>
        <v>#N/A</v>
      </c>
      <c r="E41" s="113" t="e">
        <f>VLOOKUP(B41,'пр.взв'!B4:G121,4,FALSE)</f>
        <v>#N/A</v>
      </c>
      <c r="F41" s="105"/>
      <c r="G41" s="105"/>
      <c r="H41" s="107"/>
      <c r="I41" s="109"/>
      <c r="K41" s="125"/>
      <c r="L41" s="111" t="e">
        <f>VLOOKUP(K41,'пр.взв'!B7:E86,2,FALSE)</f>
        <v>#N/A</v>
      </c>
      <c r="M41" s="111" t="e">
        <f>VLOOKUP(K41,'пр.взв'!B4:G122,3,FALSE)</f>
        <v>#N/A</v>
      </c>
      <c r="N41" s="111" t="e">
        <f>VLOOKUP(K41,'пр.взв'!B4:G122,4,FALSE)</f>
        <v>#N/A</v>
      </c>
      <c r="O41" s="105"/>
      <c r="P41" s="105"/>
      <c r="Q41" s="107"/>
      <c r="R41" s="109"/>
    </row>
    <row r="42" spans="1:18" ht="12.75">
      <c r="A42" s="132"/>
      <c r="B42" s="126"/>
      <c r="C42" s="112"/>
      <c r="D42" s="114"/>
      <c r="E42" s="114"/>
      <c r="F42" s="106"/>
      <c r="G42" s="106"/>
      <c r="H42" s="108"/>
      <c r="I42" s="110"/>
      <c r="K42" s="126"/>
      <c r="L42" s="112"/>
      <c r="M42" s="112"/>
      <c r="N42" s="112"/>
      <c r="O42" s="106"/>
      <c r="P42" s="106"/>
      <c r="Q42" s="108"/>
      <c r="R42" s="110"/>
    </row>
    <row r="43" spans="1:18" ht="12.75">
      <c r="A43" s="132"/>
      <c r="B43" s="126"/>
      <c r="C43" s="127" t="e">
        <f>VLOOKUP(B43,'пр.взв'!B7:E86,2,FALSE)</f>
        <v>#N/A</v>
      </c>
      <c r="D43" s="114" t="e">
        <f>VLOOKUP(B43,'пр.взв'!B3:G122,3,FALSE)</f>
        <v>#N/A</v>
      </c>
      <c r="E43" s="114" t="e">
        <f>VLOOKUP(B43,'пр.взв'!B4:G122,4,FALSE)</f>
        <v>#N/A</v>
      </c>
      <c r="F43" s="106"/>
      <c r="G43" s="106"/>
      <c r="H43" s="108"/>
      <c r="I43" s="110"/>
      <c r="K43" s="126"/>
      <c r="L43" s="127" t="e">
        <f>VLOOKUP(K43,'пр.взв'!B7:F86,2,FALSE)</f>
        <v>#N/A</v>
      </c>
      <c r="M43" s="127" t="e">
        <f>VLOOKUP(K43,'пр.взв'!B4:G124,3,FALSE)</f>
        <v>#N/A</v>
      </c>
      <c r="N43" s="127" t="e">
        <f>VLOOKUP(K43,'пр.взв'!B4:G124,4,FALSE)</f>
        <v>#N/A</v>
      </c>
      <c r="O43" s="106"/>
      <c r="P43" s="106"/>
      <c r="Q43" s="108"/>
      <c r="R43" s="110"/>
    </row>
    <row r="44" spans="1:18" ht="13.5" thickBot="1">
      <c r="A44" s="132"/>
      <c r="B44" s="133"/>
      <c r="C44" s="128"/>
      <c r="D44" s="129"/>
      <c r="E44" s="129"/>
      <c r="F44" s="131"/>
      <c r="G44" s="131"/>
      <c r="H44" s="130"/>
      <c r="I44" s="124"/>
      <c r="K44" s="133"/>
      <c r="L44" s="112"/>
      <c r="M44" s="112"/>
      <c r="N44" s="112"/>
      <c r="O44" s="131"/>
      <c r="P44" s="131"/>
      <c r="Q44" s="130"/>
      <c r="R44" s="124"/>
    </row>
    <row r="45" spans="1:18" ht="12.75">
      <c r="A45" s="132"/>
      <c r="B45" s="125"/>
      <c r="C45" s="111" t="e">
        <f>VLOOKUP(B45,'пр.взв'!B7:E86,2,FALSE)</f>
        <v>#N/A</v>
      </c>
      <c r="D45" s="113" t="e">
        <f>VLOOKUP(B45,'пр.взв'!B7:F125,3,FALSE)</f>
        <v>#N/A</v>
      </c>
      <c r="E45" s="113" t="e">
        <f>VLOOKUP(B45,'пр.взв'!B4:G125,4,FALSE)</f>
        <v>#N/A</v>
      </c>
      <c r="F45" s="105"/>
      <c r="G45" s="105"/>
      <c r="H45" s="107"/>
      <c r="I45" s="109"/>
      <c r="K45" s="125"/>
      <c r="L45" s="111" t="e">
        <f>VLOOKUP(K45,'пр.взв'!B7:E86,2,FALSE)</f>
        <v>#N/A</v>
      </c>
      <c r="M45" s="111" t="e">
        <f>VLOOKUP(K45,'пр.взв'!B4:G126,3,FALSE)</f>
        <v>#N/A</v>
      </c>
      <c r="N45" s="111" t="e">
        <f>VLOOKUP(K45,'пр.взв'!B4:G126,4,FALSE)</f>
        <v>#N/A</v>
      </c>
      <c r="O45" s="105"/>
      <c r="P45" s="105"/>
      <c r="Q45" s="107"/>
      <c r="R45" s="109"/>
    </row>
    <row r="46" spans="1:18" ht="12.75">
      <c r="A46" s="132"/>
      <c r="B46" s="126"/>
      <c r="C46" s="112"/>
      <c r="D46" s="114"/>
      <c r="E46" s="114"/>
      <c r="F46" s="106"/>
      <c r="G46" s="106"/>
      <c r="H46" s="108"/>
      <c r="I46" s="110"/>
      <c r="K46" s="126"/>
      <c r="L46" s="112"/>
      <c r="M46" s="112"/>
      <c r="N46" s="112"/>
      <c r="O46" s="106"/>
      <c r="P46" s="106"/>
      <c r="Q46" s="108"/>
      <c r="R46" s="110"/>
    </row>
    <row r="47" spans="1:18" ht="12.75">
      <c r="A47" s="132"/>
      <c r="B47" s="126"/>
      <c r="C47" s="127" t="e">
        <f>VLOOKUP(B47,'пр.взв'!B7:E86,2,FALSE)</f>
        <v>#N/A</v>
      </c>
      <c r="D47" s="114" t="e">
        <f>VLOOKUP(B47,'пр.взв'!B7:G126,3,FALSE)</f>
        <v>#N/A</v>
      </c>
      <c r="E47" s="114" t="e">
        <f>VLOOKUP(B47,'пр.взв'!B4:G126,4,FALSE)</f>
        <v>#N/A</v>
      </c>
      <c r="F47" s="106"/>
      <c r="G47" s="106"/>
      <c r="H47" s="108"/>
      <c r="I47" s="110"/>
      <c r="K47" s="126"/>
      <c r="L47" s="127" t="e">
        <f>VLOOKUP(K47,'пр.взв'!B7:E86,2,FALSE)</f>
        <v>#N/A</v>
      </c>
      <c r="M47" s="127" t="e">
        <f>VLOOKUP(K47,'пр.взв'!B4:G128,3,FALSE)</f>
        <v>#N/A</v>
      </c>
      <c r="N47" s="127" t="e">
        <f>VLOOKUP(K47,'пр.взв'!B4:G128,4,FALSE)</f>
        <v>#N/A</v>
      </c>
      <c r="O47" s="106"/>
      <c r="P47" s="106"/>
      <c r="Q47" s="108"/>
      <c r="R47" s="110"/>
    </row>
    <row r="48" spans="1:18" ht="13.5" thickBot="1">
      <c r="A48" s="132"/>
      <c r="B48" s="133"/>
      <c r="C48" s="128"/>
      <c r="D48" s="129"/>
      <c r="E48" s="129"/>
      <c r="F48" s="131"/>
      <c r="G48" s="131"/>
      <c r="H48" s="130"/>
      <c r="I48" s="124"/>
      <c r="K48" s="133"/>
      <c r="L48" s="112"/>
      <c r="M48" s="112"/>
      <c r="N48" s="112"/>
      <c r="O48" s="131"/>
      <c r="P48" s="131"/>
      <c r="Q48" s="130"/>
      <c r="R48" s="124"/>
    </row>
    <row r="49" spans="1:18" ht="12.75">
      <c r="A49" s="132"/>
      <c r="B49" s="125"/>
      <c r="C49" s="111" t="e">
        <f>VLOOKUP(B49,'пр.взв'!B3:E86,2,FALSE)</f>
        <v>#N/A</v>
      </c>
      <c r="D49" s="113" t="e">
        <f>VLOOKUP(B49,'пр.взв'!B5:F129,3,FALSE)</f>
        <v>#N/A</v>
      </c>
      <c r="E49" s="113" t="e">
        <f>VLOOKUP(B49,'пр.взв'!B4:G129,4,FALSE)</f>
        <v>#N/A</v>
      </c>
      <c r="F49" s="105"/>
      <c r="G49" s="105"/>
      <c r="H49" s="107"/>
      <c r="I49" s="109"/>
      <c r="K49" s="125"/>
      <c r="L49" s="111" t="e">
        <f>VLOOKUP(K49,'пр.взв'!B7:E86,2,FALSE)</f>
        <v>#N/A</v>
      </c>
      <c r="M49" s="111" t="e">
        <f>VLOOKUP(K49,'пр.взв'!B5:G130,3,FALSE)</f>
        <v>#N/A</v>
      </c>
      <c r="N49" s="111" t="e">
        <f>VLOOKUP(K49,'пр.взв'!B5:G130,4,FALSE)</f>
        <v>#N/A</v>
      </c>
      <c r="O49" s="105"/>
      <c r="P49" s="105"/>
      <c r="Q49" s="107"/>
      <c r="R49" s="109"/>
    </row>
    <row r="50" spans="1:18" ht="12.75">
      <c r="A50" s="132"/>
      <c r="B50" s="126"/>
      <c r="C50" s="112"/>
      <c r="D50" s="114"/>
      <c r="E50" s="114"/>
      <c r="F50" s="106"/>
      <c r="G50" s="106"/>
      <c r="H50" s="108"/>
      <c r="I50" s="110"/>
      <c r="K50" s="126"/>
      <c r="L50" s="112"/>
      <c r="M50" s="112"/>
      <c r="N50" s="112"/>
      <c r="O50" s="106"/>
      <c r="P50" s="106"/>
      <c r="Q50" s="108"/>
      <c r="R50" s="110"/>
    </row>
    <row r="51" spans="1:18" ht="12.75">
      <c r="A51" s="132"/>
      <c r="B51" s="126"/>
      <c r="C51" s="127" t="e">
        <f>VLOOKUP(B51,'пр.взв'!B7:E86,2,FALSE)</f>
        <v>#N/A</v>
      </c>
      <c r="D51" s="114" t="e">
        <f>VLOOKUP(B51,'пр.взв'!B5:G130,3,FALSE)</f>
        <v>#N/A</v>
      </c>
      <c r="E51" s="114" t="e">
        <f>VLOOKUP(B51,'пр.взв'!B5:G130,4,FALSE)</f>
        <v>#N/A</v>
      </c>
      <c r="F51" s="106"/>
      <c r="G51" s="106"/>
      <c r="H51" s="108"/>
      <c r="I51" s="110"/>
      <c r="K51" s="126"/>
      <c r="L51" s="127" t="e">
        <f>VLOOKUP(K51,'пр.взв'!B7:E86,2,FALSE)</f>
        <v>#N/A</v>
      </c>
      <c r="M51" s="127" t="e">
        <f>VLOOKUP(K51,'пр.взв'!B5:G132,3,FALSE)</f>
        <v>#N/A</v>
      </c>
      <c r="N51" s="127" t="e">
        <f>VLOOKUP(K51,'пр.взв'!B5:G132,4,FALSE)</f>
        <v>#N/A</v>
      </c>
      <c r="O51" s="106"/>
      <c r="P51" s="106"/>
      <c r="Q51" s="108"/>
      <c r="R51" s="110"/>
    </row>
    <row r="52" spans="1:18" ht="13.5" thickBot="1">
      <c r="A52" s="132"/>
      <c r="B52" s="133"/>
      <c r="C52" s="128"/>
      <c r="D52" s="129"/>
      <c r="E52" s="129"/>
      <c r="F52" s="131"/>
      <c r="G52" s="131"/>
      <c r="H52" s="130"/>
      <c r="I52" s="124"/>
      <c r="K52" s="133"/>
      <c r="L52" s="112"/>
      <c r="M52" s="112"/>
      <c r="N52" s="112"/>
      <c r="O52" s="131"/>
      <c r="P52" s="131"/>
      <c r="Q52" s="130"/>
      <c r="R52" s="124"/>
    </row>
    <row r="53" spans="1:18" ht="12.75">
      <c r="A53" s="132"/>
      <c r="B53" s="125"/>
      <c r="C53" s="111" t="e">
        <f>VLOOKUP(B53,'пр.взв'!B7:E86,2,FALSE)</f>
        <v>#N/A</v>
      </c>
      <c r="D53" s="113" t="e">
        <f>VLOOKUP(B53,'пр.взв'!B5:F133,3,FALSE)</f>
        <v>#N/A</v>
      </c>
      <c r="E53" s="113" t="e">
        <f>VLOOKUP(B53,'пр.взв'!B5:G133,4,FALSE)</f>
        <v>#N/A</v>
      </c>
      <c r="F53" s="105"/>
      <c r="G53" s="105"/>
      <c r="H53" s="107"/>
      <c r="I53" s="109"/>
      <c r="K53" s="125"/>
      <c r="L53" s="111" t="e">
        <f>VLOOKUP(K53,'пр.взв'!B7:E86,2,FALSE)</f>
        <v>#N/A</v>
      </c>
      <c r="M53" s="111" t="e">
        <f>VLOOKUP(K53,'пр.взв'!B5:G134,3,FALSE)</f>
        <v>#N/A</v>
      </c>
      <c r="N53" s="111" t="e">
        <f>VLOOKUP(K53,'пр.взв'!B5:G134,4,FALSE)</f>
        <v>#N/A</v>
      </c>
      <c r="O53" s="105"/>
      <c r="P53" s="105"/>
      <c r="Q53" s="107"/>
      <c r="R53" s="109"/>
    </row>
    <row r="54" spans="1:18" ht="12.75">
      <c r="A54" s="132"/>
      <c r="B54" s="126"/>
      <c r="C54" s="112"/>
      <c r="D54" s="114"/>
      <c r="E54" s="114"/>
      <c r="F54" s="106"/>
      <c r="G54" s="106"/>
      <c r="H54" s="108"/>
      <c r="I54" s="110"/>
      <c r="K54" s="126"/>
      <c r="L54" s="112"/>
      <c r="M54" s="112"/>
      <c r="N54" s="112"/>
      <c r="O54" s="106"/>
      <c r="P54" s="106"/>
      <c r="Q54" s="108"/>
      <c r="R54" s="110"/>
    </row>
    <row r="55" spans="1:18" ht="12.75">
      <c r="A55" s="132"/>
      <c r="B55" s="126"/>
      <c r="C55" s="127" t="e">
        <f>VLOOKUP(B55,'пр.взв'!B7:E86,2,FALSE)</f>
        <v>#N/A</v>
      </c>
      <c r="D55" s="114" t="e">
        <f>VLOOKUP(B55,'пр.взв'!B5:G134,3,FALSE)</f>
        <v>#N/A</v>
      </c>
      <c r="E55" s="114" t="e">
        <f>VLOOKUP(B55,'пр.взв'!B5:G134,4,FALSE)</f>
        <v>#N/A</v>
      </c>
      <c r="F55" s="106"/>
      <c r="G55" s="106"/>
      <c r="H55" s="108"/>
      <c r="I55" s="110"/>
      <c r="K55" s="126"/>
      <c r="L55" s="127" t="e">
        <f>VLOOKUP(K55,'пр.взв'!B7:E86,2,FALSE)</f>
        <v>#N/A</v>
      </c>
      <c r="M55" s="127" t="e">
        <f>VLOOKUP(K55,'пр.взв'!B5:G136,3,FALSE)</f>
        <v>#N/A</v>
      </c>
      <c r="N55" s="127" t="e">
        <f>VLOOKUP(K55,'пр.взв'!B5:G136,4,FALSE)</f>
        <v>#N/A</v>
      </c>
      <c r="O55" s="106"/>
      <c r="P55" s="106"/>
      <c r="Q55" s="108"/>
      <c r="R55" s="110"/>
    </row>
    <row r="56" spans="1:18" ht="13.5" thickBot="1">
      <c r="A56" s="132"/>
      <c r="B56" s="133"/>
      <c r="C56" s="128"/>
      <c r="D56" s="129"/>
      <c r="E56" s="129"/>
      <c r="F56" s="131"/>
      <c r="G56" s="131"/>
      <c r="H56" s="130"/>
      <c r="I56" s="124"/>
      <c r="K56" s="133"/>
      <c r="L56" s="112"/>
      <c r="M56" s="112"/>
      <c r="N56" s="112"/>
      <c r="O56" s="131"/>
      <c r="P56" s="131"/>
      <c r="Q56" s="130"/>
      <c r="R56" s="124"/>
    </row>
    <row r="57" spans="1:18" ht="12.75">
      <c r="A57" s="132"/>
      <c r="B57" s="125"/>
      <c r="C57" s="111" t="e">
        <f>VLOOKUP(B57,'пр.взв'!B7:E86,2,FALSE)</f>
        <v>#N/A</v>
      </c>
      <c r="D57" s="113" t="e">
        <f>VLOOKUP(B57,'пр.взв'!B5:F137,3,FALSE)</f>
        <v>#N/A</v>
      </c>
      <c r="E57" s="113" t="e">
        <f>VLOOKUP(B57,'пр.взв'!B5:G137,4,FALSE)</f>
        <v>#N/A</v>
      </c>
      <c r="F57" s="146"/>
      <c r="G57" s="105"/>
      <c r="H57" s="107"/>
      <c r="I57" s="109"/>
      <c r="K57" s="125"/>
      <c r="L57" s="111" t="e">
        <f>VLOOKUP(K57,'пр.взв'!B7:E86,2,FALSE)</f>
        <v>#N/A</v>
      </c>
      <c r="M57" s="111" t="e">
        <f>VLOOKUP(K57,'пр.взв'!B5:G138,3,FALSE)</f>
        <v>#N/A</v>
      </c>
      <c r="N57" s="111" t="e">
        <f>VLOOKUP(K57,'пр.взв'!B5:G138,4,FALSE)</f>
        <v>#N/A</v>
      </c>
      <c r="O57" s="146"/>
      <c r="P57" s="105"/>
      <c r="Q57" s="107"/>
      <c r="R57" s="109"/>
    </row>
    <row r="58" spans="1:18" ht="12.75">
      <c r="A58" s="132"/>
      <c r="B58" s="126"/>
      <c r="C58" s="112"/>
      <c r="D58" s="114"/>
      <c r="E58" s="114"/>
      <c r="F58" s="138"/>
      <c r="G58" s="106"/>
      <c r="H58" s="108"/>
      <c r="I58" s="110"/>
      <c r="K58" s="126"/>
      <c r="L58" s="112"/>
      <c r="M58" s="112"/>
      <c r="N58" s="112"/>
      <c r="O58" s="138"/>
      <c r="P58" s="106"/>
      <c r="Q58" s="108"/>
      <c r="R58" s="110"/>
    </row>
    <row r="59" spans="1:18" ht="12.75">
      <c r="A59" s="132"/>
      <c r="B59" s="126"/>
      <c r="C59" s="127" t="e">
        <f>VLOOKUP(B59,'пр.взв'!B7:E86,2,FALSE)</f>
        <v>#N/A</v>
      </c>
      <c r="D59" s="114" t="e">
        <f>VLOOKUP(B59,'пр.взв'!B5:G138,3,FALSE)</f>
        <v>#N/A</v>
      </c>
      <c r="E59" s="114" t="e">
        <f>VLOOKUP(B59,'пр.взв'!B5:G138,4,FALSE)</f>
        <v>#N/A</v>
      </c>
      <c r="F59" s="138"/>
      <c r="G59" s="106"/>
      <c r="H59" s="108"/>
      <c r="I59" s="110"/>
      <c r="K59" s="126"/>
      <c r="L59" s="127" t="e">
        <f>VLOOKUP(K59,'пр.взв'!B7:E86,2,FALSE)</f>
        <v>#N/A</v>
      </c>
      <c r="M59" s="112" t="e">
        <f>VLOOKUP(K59,'пр.взв'!B5:G140,3,FALSE)</f>
        <v>#N/A</v>
      </c>
      <c r="N59" s="112" t="e">
        <f>VLOOKUP(K59,'пр.взв'!B5:G140,4,FALSE)</f>
        <v>#N/A</v>
      </c>
      <c r="O59" s="138"/>
      <c r="P59" s="106"/>
      <c r="Q59" s="108"/>
      <c r="R59" s="110"/>
    </row>
    <row r="60" spans="1:18" ht="13.5" thickBot="1">
      <c r="A60" s="132"/>
      <c r="B60" s="133"/>
      <c r="C60" s="128"/>
      <c r="D60" s="129"/>
      <c r="E60" s="129"/>
      <c r="F60" s="139"/>
      <c r="G60" s="131"/>
      <c r="H60" s="130"/>
      <c r="I60" s="124"/>
      <c r="K60" s="133"/>
      <c r="L60" s="128"/>
      <c r="M60" s="128"/>
      <c r="N60" s="128"/>
      <c r="O60" s="139"/>
      <c r="P60" s="131"/>
      <c r="Q60" s="130"/>
      <c r="R60" s="124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K59:K60"/>
    <mergeCell ref="L59:L60"/>
    <mergeCell ref="M59:M60"/>
    <mergeCell ref="N59:N60"/>
    <mergeCell ref="O59:O60"/>
    <mergeCell ref="P59:P60"/>
    <mergeCell ref="Q59:Q60"/>
    <mergeCell ref="R59:R60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5:Q56"/>
    <mergeCell ref="R55:R56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O51:O52"/>
    <mergeCell ref="P51:P52"/>
    <mergeCell ref="Q51:Q52"/>
    <mergeCell ref="R51:R52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7:Q48"/>
    <mergeCell ref="R47:R48"/>
    <mergeCell ref="K45:K46"/>
    <mergeCell ref="L45:L46"/>
    <mergeCell ref="M45:M46"/>
    <mergeCell ref="N45:N46"/>
    <mergeCell ref="O45:O46"/>
    <mergeCell ref="P45:P46"/>
    <mergeCell ref="Q45:Q46"/>
    <mergeCell ref="R45:R46"/>
    <mergeCell ref="K43:K44"/>
    <mergeCell ref="L43:L44"/>
    <mergeCell ref="M43:M44"/>
    <mergeCell ref="N43:N44"/>
    <mergeCell ref="O43:O44"/>
    <mergeCell ref="P43:P44"/>
    <mergeCell ref="Q43:Q44"/>
    <mergeCell ref="R43:R44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9:Q40"/>
    <mergeCell ref="R39:R40"/>
    <mergeCell ref="K37:K38"/>
    <mergeCell ref="L37:L38"/>
    <mergeCell ref="M37:M38"/>
    <mergeCell ref="N37:N38"/>
    <mergeCell ref="O37:O38"/>
    <mergeCell ref="P37:P38"/>
    <mergeCell ref="Q37:Q38"/>
    <mergeCell ref="R37:R38"/>
    <mergeCell ref="K35:K36"/>
    <mergeCell ref="L35:L36"/>
    <mergeCell ref="M35:M36"/>
    <mergeCell ref="N35:N36"/>
    <mergeCell ref="O35:O36"/>
    <mergeCell ref="P35:P36"/>
    <mergeCell ref="Q35:Q36"/>
    <mergeCell ref="R35:R36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31:Q32"/>
    <mergeCell ref="R31:R32"/>
    <mergeCell ref="K29:K30"/>
    <mergeCell ref="L29:L30"/>
    <mergeCell ref="M29:M30"/>
    <mergeCell ref="N29:N30"/>
    <mergeCell ref="O29:O30"/>
    <mergeCell ref="P29:P30"/>
    <mergeCell ref="Q29:Q30"/>
    <mergeCell ref="R29:R30"/>
    <mergeCell ref="K27:K28"/>
    <mergeCell ref="L27:L28"/>
    <mergeCell ref="M27:M28"/>
    <mergeCell ref="N27:N28"/>
    <mergeCell ref="O27:O28"/>
    <mergeCell ref="P27:P28"/>
    <mergeCell ref="Q27:Q28"/>
    <mergeCell ref="R27:R28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23:Q24"/>
    <mergeCell ref="R23:R24"/>
    <mergeCell ref="K21:K22"/>
    <mergeCell ref="L21:L22"/>
    <mergeCell ref="M21:M22"/>
    <mergeCell ref="N21:N22"/>
    <mergeCell ref="O21:O22"/>
    <mergeCell ref="P21:P22"/>
    <mergeCell ref="Q21:Q22"/>
    <mergeCell ref="R21:R22"/>
    <mergeCell ref="K19:K20"/>
    <mergeCell ref="L19:L20"/>
    <mergeCell ref="M19:M20"/>
    <mergeCell ref="N19:N20"/>
    <mergeCell ref="O19:O20"/>
    <mergeCell ref="P19:P20"/>
    <mergeCell ref="Q19:Q20"/>
    <mergeCell ref="R19:R20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5:Q16"/>
    <mergeCell ref="R15:R16"/>
    <mergeCell ref="K13:K14"/>
    <mergeCell ref="L13:L14"/>
    <mergeCell ref="M13:M14"/>
    <mergeCell ref="N13:N14"/>
    <mergeCell ref="O13:O14"/>
    <mergeCell ref="P13:P14"/>
    <mergeCell ref="Q13:Q14"/>
    <mergeCell ref="R13:R14"/>
    <mergeCell ref="K11:K12"/>
    <mergeCell ref="L11:L12"/>
    <mergeCell ref="M11:M12"/>
    <mergeCell ref="N11:N12"/>
    <mergeCell ref="O11:O12"/>
    <mergeCell ref="P11:P12"/>
    <mergeCell ref="Q11:Q12"/>
    <mergeCell ref="R11:R12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Q7:Q8"/>
    <mergeCell ref="R7:R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A57:A58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A45:A46"/>
    <mergeCell ref="A47:A48"/>
    <mergeCell ref="A49:A50"/>
    <mergeCell ref="A51:A52"/>
    <mergeCell ref="A53:A54"/>
    <mergeCell ref="A55:A56"/>
    <mergeCell ref="A59:A60"/>
    <mergeCell ref="A31:A32"/>
    <mergeCell ref="A33:A34"/>
    <mergeCell ref="A25:A26"/>
    <mergeCell ref="A29:A30"/>
    <mergeCell ref="A27:A28"/>
    <mergeCell ref="A39:A40"/>
    <mergeCell ref="A41:A42"/>
    <mergeCell ref="A43:A44"/>
    <mergeCell ref="A35:A36"/>
    <mergeCell ref="A37:A38"/>
    <mergeCell ref="A13:A14"/>
    <mergeCell ref="A17:A18"/>
    <mergeCell ref="A19:A20"/>
    <mergeCell ref="A21:A22"/>
    <mergeCell ref="A15:A16"/>
    <mergeCell ref="A3:A4"/>
    <mergeCell ref="A5:A6"/>
    <mergeCell ref="A7:A8"/>
    <mergeCell ref="A9:A10"/>
    <mergeCell ref="D47:D48"/>
    <mergeCell ref="E47:E48"/>
    <mergeCell ref="C35:C36"/>
    <mergeCell ref="B31:B32"/>
    <mergeCell ref="C31:C32"/>
    <mergeCell ref="B33:B34"/>
    <mergeCell ref="B49:B50"/>
    <mergeCell ref="C49:C50"/>
    <mergeCell ref="D49:D50"/>
    <mergeCell ref="E49:E50"/>
    <mergeCell ref="E29:E30"/>
    <mergeCell ref="G37:G38"/>
    <mergeCell ref="F35:F36"/>
    <mergeCell ref="B29:B30"/>
    <mergeCell ref="C29:C30"/>
    <mergeCell ref="B35:B36"/>
    <mergeCell ref="E45:E46"/>
    <mergeCell ref="G31:G32"/>
    <mergeCell ref="F43:F44"/>
    <mergeCell ref="G43:G44"/>
    <mergeCell ref="F45:F46"/>
    <mergeCell ref="E33:E34"/>
    <mergeCell ref="F39:F40"/>
    <mergeCell ref="E31:E32"/>
    <mergeCell ref="E37:E38"/>
    <mergeCell ref="F33:F34"/>
    <mergeCell ref="I41:I42"/>
    <mergeCell ref="I37:I38"/>
    <mergeCell ref="D15:D16"/>
    <mergeCell ref="E15:E16"/>
    <mergeCell ref="F15:F16"/>
    <mergeCell ref="G15:G16"/>
    <mergeCell ref="G23:G24"/>
    <mergeCell ref="G21:G22"/>
    <mergeCell ref="D41:D42"/>
    <mergeCell ref="D35:D36"/>
    <mergeCell ref="F29:F30"/>
    <mergeCell ref="G29:G30"/>
    <mergeCell ref="H35:H36"/>
    <mergeCell ref="I39:I40"/>
    <mergeCell ref="I35:I36"/>
    <mergeCell ref="H29:H30"/>
    <mergeCell ref="I29:I30"/>
    <mergeCell ref="H31:H32"/>
    <mergeCell ref="I31:I32"/>
    <mergeCell ref="F31:F32"/>
    <mergeCell ref="I59:I60"/>
    <mergeCell ref="F55:F56"/>
    <mergeCell ref="G55:G56"/>
    <mergeCell ref="I57:I58"/>
    <mergeCell ref="H55:H56"/>
    <mergeCell ref="I55:I56"/>
    <mergeCell ref="F59:F60"/>
    <mergeCell ref="G59:G60"/>
    <mergeCell ref="H59:H60"/>
    <mergeCell ref="F57:F58"/>
    <mergeCell ref="D37:D38"/>
    <mergeCell ref="B57:B58"/>
    <mergeCell ref="C57:C58"/>
    <mergeCell ref="D57:D58"/>
    <mergeCell ref="C47:C48"/>
    <mergeCell ref="B51:B52"/>
    <mergeCell ref="C51:C52"/>
    <mergeCell ref="B43:B44"/>
    <mergeCell ref="D55:D56"/>
    <mergeCell ref="D45:D46"/>
    <mergeCell ref="E57:E58"/>
    <mergeCell ref="B37:B38"/>
    <mergeCell ref="C37:C38"/>
    <mergeCell ref="B55:B56"/>
    <mergeCell ref="C55:C56"/>
    <mergeCell ref="C41:C42"/>
    <mergeCell ref="C45:C46"/>
    <mergeCell ref="B45:B46"/>
    <mergeCell ref="B41:B42"/>
    <mergeCell ref="B47:B48"/>
    <mergeCell ref="E55:E56"/>
    <mergeCell ref="E51:E52"/>
    <mergeCell ref="F53:F54"/>
    <mergeCell ref="D51:D52"/>
    <mergeCell ref="F51:F52"/>
    <mergeCell ref="F47:F48"/>
    <mergeCell ref="F49:F50"/>
    <mergeCell ref="G49:G50"/>
    <mergeCell ref="G47:G48"/>
    <mergeCell ref="I51:I52"/>
    <mergeCell ref="H51:H52"/>
    <mergeCell ref="B53:B54"/>
    <mergeCell ref="C53:C54"/>
    <mergeCell ref="D53:D54"/>
    <mergeCell ref="E53:E54"/>
    <mergeCell ref="G53:G54"/>
    <mergeCell ref="H53:H54"/>
    <mergeCell ref="I53:I54"/>
    <mergeCell ref="G51:G52"/>
    <mergeCell ref="I43:I44"/>
    <mergeCell ref="E35:E36"/>
    <mergeCell ref="E41:E42"/>
    <mergeCell ref="G33:G34"/>
    <mergeCell ref="H33:H34"/>
    <mergeCell ref="I33:I34"/>
    <mergeCell ref="H37:H38"/>
    <mergeCell ref="F41:F42"/>
    <mergeCell ref="F37:F38"/>
    <mergeCell ref="G35:G36"/>
    <mergeCell ref="H43:H44"/>
    <mergeCell ref="H39:H40"/>
    <mergeCell ref="G41:G42"/>
    <mergeCell ref="G45:G46"/>
    <mergeCell ref="G39:G40"/>
    <mergeCell ref="H41:H42"/>
    <mergeCell ref="H47:H48"/>
    <mergeCell ref="I47:I48"/>
    <mergeCell ref="H49:H50"/>
    <mergeCell ref="H45:H46"/>
    <mergeCell ref="I49:I50"/>
    <mergeCell ref="I45:I46"/>
    <mergeCell ref="C43:C44"/>
    <mergeCell ref="D43:D44"/>
    <mergeCell ref="E43:E44"/>
    <mergeCell ref="B39:B40"/>
    <mergeCell ref="D39:D40"/>
    <mergeCell ref="E39:E40"/>
    <mergeCell ref="C39:C40"/>
    <mergeCell ref="I27:I28"/>
    <mergeCell ref="B27:B28"/>
    <mergeCell ref="C27:C28"/>
    <mergeCell ref="D27:D28"/>
    <mergeCell ref="E27:E28"/>
    <mergeCell ref="F27:F28"/>
    <mergeCell ref="G27:G28"/>
    <mergeCell ref="H27:H2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D33:D34"/>
    <mergeCell ref="C23:C24"/>
    <mergeCell ref="D31:D32"/>
    <mergeCell ref="D23:D24"/>
    <mergeCell ref="D29:D30"/>
    <mergeCell ref="C33:C34"/>
    <mergeCell ref="H23:H24"/>
    <mergeCell ref="F23:F24"/>
    <mergeCell ref="A23:A24"/>
    <mergeCell ref="I21:I22"/>
    <mergeCell ref="B21:B22"/>
    <mergeCell ref="C21:C22"/>
    <mergeCell ref="D21:D22"/>
    <mergeCell ref="E21:E22"/>
    <mergeCell ref="H21:H22"/>
    <mergeCell ref="F21:F22"/>
    <mergeCell ref="B23:B24"/>
    <mergeCell ref="B19:B20"/>
    <mergeCell ref="C19:C20"/>
    <mergeCell ref="D19:D20"/>
    <mergeCell ref="E19:E20"/>
    <mergeCell ref="F19:F20"/>
    <mergeCell ref="G19:G20"/>
    <mergeCell ref="H19:H20"/>
    <mergeCell ref="I19:I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B5:B6"/>
    <mergeCell ref="A11:A12"/>
    <mergeCell ref="F7:F8"/>
    <mergeCell ref="G7:G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H7:H8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G5:G6"/>
    <mergeCell ref="H5:H6"/>
    <mergeCell ref="I5:I6"/>
    <mergeCell ref="C5:C6"/>
    <mergeCell ref="D5:D6"/>
    <mergeCell ref="E5:E6"/>
    <mergeCell ref="F5:F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10"/>
  <sheetViews>
    <sheetView view="pageBreakPreview" zoomScale="110" zoomScaleSheetLayoutView="11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C78" sqref="A1:AC78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8.57421875" style="0" customWidth="1"/>
    <col min="4" max="4" width="9.28125" style="0" customWidth="1"/>
    <col min="5" max="5" width="11.7109375" style="0" customWidth="1"/>
    <col min="6" max="19" width="2.5742187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4" customHeight="1" thickBot="1">
      <c r="A1" s="169" t="s">
        <v>66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</row>
    <row r="2" spans="1:28" ht="53.25" customHeight="1" thickBot="1">
      <c r="A2" s="18"/>
      <c r="B2" s="182" t="s">
        <v>67</v>
      </c>
      <c r="C2" s="183"/>
      <c r="D2" s="183"/>
      <c r="E2" s="183"/>
      <c r="F2" s="183"/>
      <c r="G2" s="183"/>
      <c r="H2" s="183"/>
      <c r="I2" s="183"/>
      <c r="J2" s="184"/>
      <c r="K2" s="323" t="str">
        <f>HYPERLINK('[1]реквизиты'!$A$2)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8"/>
    </row>
    <row r="3" spans="1:30" ht="18" customHeight="1" thickBot="1">
      <c r="A3" s="19"/>
      <c r="B3" s="173" t="str">
        <f>HYPERLINK('[1]реквизиты'!$A$3)</f>
        <v>22-24 мая 2015 г., г.Саратов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4"/>
      <c r="X3" s="170" t="str">
        <f>HYPERLINK('пр.взв'!D4)</f>
        <v>В.к.  60   кг.</v>
      </c>
      <c r="Y3" s="171"/>
      <c r="Z3" s="171"/>
      <c r="AA3" s="171"/>
      <c r="AB3" s="172"/>
      <c r="AC3" s="16"/>
      <c r="AD3" s="16"/>
    </row>
    <row r="4" spans="1:34" ht="18" customHeight="1" thickBot="1">
      <c r="A4" s="214"/>
      <c r="B4" s="212" t="s">
        <v>5</v>
      </c>
      <c r="C4" s="215" t="s">
        <v>2</v>
      </c>
      <c r="D4" s="217" t="s">
        <v>3</v>
      </c>
      <c r="E4" s="196" t="s">
        <v>68</v>
      </c>
      <c r="F4" s="186" t="s">
        <v>6</v>
      </c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8"/>
      <c r="Y4" s="189"/>
      <c r="Z4" s="191" t="s">
        <v>7</v>
      </c>
      <c r="AA4" s="193" t="s">
        <v>71</v>
      </c>
      <c r="AB4" s="204" t="s">
        <v>22</v>
      </c>
      <c r="AC4" s="16"/>
      <c r="AD4" s="16"/>
      <c r="AH4" s="20"/>
    </row>
    <row r="5" spans="1:33" ht="12.75" customHeight="1" thickBot="1">
      <c r="A5" s="214"/>
      <c r="B5" s="213"/>
      <c r="C5" s="216"/>
      <c r="D5" s="218"/>
      <c r="E5" s="197"/>
      <c r="F5" s="180">
        <v>1</v>
      </c>
      <c r="G5" s="185"/>
      <c r="H5" s="180">
        <v>2</v>
      </c>
      <c r="I5" s="181"/>
      <c r="J5" s="190">
        <v>3</v>
      </c>
      <c r="K5" s="185"/>
      <c r="L5" s="180">
        <v>4</v>
      </c>
      <c r="M5" s="181"/>
      <c r="N5" s="190">
        <v>5</v>
      </c>
      <c r="O5" s="185"/>
      <c r="P5" s="180">
        <v>6</v>
      </c>
      <c r="Q5" s="181"/>
      <c r="R5" s="190">
        <v>7</v>
      </c>
      <c r="S5" s="185"/>
      <c r="T5" s="180">
        <v>8</v>
      </c>
      <c r="U5" s="181"/>
      <c r="V5" s="180" t="s">
        <v>78</v>
      </c>
      <c r="W5" s="181"/>
      <c r="X5" s="180" t="s">
        <v>79</v>
      </c>
      <c r="Y5" s="181"/>
      <c r="Z5" s="192"/>
      <c r="AA5" s="194"/>
      <c r="AB5" s="205"/>
      <c r="AC5" s="31"/>
      <c r="AD5" s="31"/>
      <c r="AE5" s="22"/>
      <c r="AF5" s="22"/>
      <c r="AG5" s="3"/>
    </row>
    <row r="6" spans="1:33" ht="13.5" customHeight="1" thickBot="1">
      <c r="A6" s="17"/>
      <c r="B6" s="198" t="s">
        <v>201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200"/>
      <c r="AC6" s="31"/>
      <c r="AD6" s="31"/>
      <c r="AE6" s="22"/>
      <c r="AF6" s="22"/>
      <c r="AG6" s="3"/>
    </row>
    <row r="7" spans="1:34" ht="12" customHeight="1" thickTop="1">
      <c r="A7" s="209"/>
      <c r="B7" s="206">
        <v>1</v>
      </c>
      <c r="C7" s="207" t="str">
        <f>VLOOKUP(B7,'пр.взв'!B7:E30,2,FALSE)</f>
        <v>ГАЛСТЯН Владислав Сасунович</v>
      </c>
      <c r="D7" s="202" t="str">
        <f>VLOOKUP(B7,'пр.взв'!B7:F86,3,FALSE)</f>
        <v>12.08.1999 3</v>
      </c>
      <c r="E7" s="202" t="str">
        <f>VLOOKUP(B7,'пр.взв'!B7:G86,4,FALSE)</f>
        <v>Саратовская, Саратов</v>
      </c>
      <c r="F7" s="160">
        <v>2</v>
      </c>
      <c r="G7" s="65">
        <v>0</v>
      </c>
      <c r="H7" s="160">
        <v>3</v>
      </c>
      <c r="I7" s="76" t="s">
        <v>232</v>
      </c>
      <c r="J7" s="160">
        <v>4</v>
      </c>
      <c r="K7" s="65">
        <v>4</v>
      </c>
      <c r="L7" s="160" t="s">
        <v>206</v>
      </c>
      <c r="M7" s="65"/>
      <c r="N7" s="160" t="s">
        <v>206</v>
      </c>
      <c r="O7" s="65"/>
      <c r="P7" s="160" t="s">
        <v>206</v>
      </c>
      <c r="Q7" s="65"/>
      <c r="R7" s="160" t="s">
        <v>206</v>
      </c>
      <c r="S7" s="65"/>
      <c r="T7" s="160"/>
      <c r="U7" s="65"/>
      <c r="V7" s="160" t="s">
        <v>206</v>
      </c>
      <c r="W7" s="65"/>
      <c r="X7" s="160" t="s">
        <v>206</v>
      </c>
      <c r="Y7" s="65"/>
      <c r="Z7" s="176">
        <v>3</v>
      </c>
      <c r="AA7" s="165">
        <f>SUM(G7+I7+K7+M7+O7+Q7+S7+U7+W7+Y7)</f>
        <v>6.5</v>
      </c>
      <c r="AB7" s="177">
        <v>17</v>
      </c>
      <c r="AC7" s="29"/>
      <c r="AD7" s="29"/>
      <c r="AE7" s="29"/>
      <c r="AF7" s="29"/>
      <c r="AG7" s="29"/>
      <c r="AH7" s="29"/>
    </row>
    <row r="8" spans="1:34" ht="12" customHeight="1" thickBot="1">
      <c r="A8" s="211"/>
      <c r="B8" s="161"/>
      <c r="C8" s="208"/>
      <c r="D8" s="203"/>
      <c r="E8" s="203"/>
      <c r="F8" s="151"/>
      <c r="G8" s="64" t="s">
        <v>207</v>
      </c>
      <c r="H8" s="151"/>
      <c r="I8" s="64"/>
      <c r="J8" s="151"/>
      <c r="K8" s="64"/>
      <c r="L8" s="151"/>
      <c r="M8" s="64"/>
      <c r="N8" s="151"/>
      <c r="O8" s="64"/>
      <c r="P8" s="151"/>
      <c r="Q8" s="64"/>
      <c r="R8" s="151"/>
      <c r="S8" s="64"/>
      <c r="T8" s="151"/>
      <c r="U8" s="64"/>
      <c r="V8" s="151"/>
      <c r="W8" s="64"/>
      <c r="X8" s="151"/>
      <c r="Y8" s="64"/>
      <c r="Z8" s="167"/>
      <c r="AA8" s="168"/>
      <c r="AB8" s="178"/>
      <c r="AC8" s="29"/>
      <c r="AD8" s="29"/>
      <c r="AE8" s="29"/>
      <c r="AF8" s="29"/>
      <c r="AG8" s="29"/>
      <c r="AH8" s="29"/>
    </row>
    <row r="9" spans="1:34" ht="12" customHeight="1" thickTop="1">
      <c r="A9" s="209"/>
      <c r="B9" s="156">
        <v>2</v>
      </c>
      <c r="C9" s="152" t="str">
        <f>VLOOKUP(B9,'пр.взв'!B9:E32,2,FALSE)</f>
        <v>КУТДУСОВ Хайдар Марсович</v>
      </c>
      <c r="D9" s="158" t="str">
        <f>VLOOKUP(B9,'пр.взв'!B9:F88,3,FALSE)</f>
        <v>08.11.2000 1 юн.</v>
      </c>
      <c r="E9" s="158" t="str">
        <f>VLOOKUP(B9,'пр.взв'!B9:G88,4,FALSE)</f>
        <v>Татарстан, Кукмор</v>
      </c>
      <c r="F9" s="150">
        <v>1</v>
      </c>
      <c r="G9" s="66">
        <v>4</v>
      </c>
      <c r="H9" s="150">
        <v>4</v>
      </c>
      <c r="I9" s="66">
        <v>4</v>
      </c>
      <c r="J9" s="150" t="s">
        <v>206</v>
      </c>
      <c r="K9" s="66"/>
      <c r="L9" s="150" t="s">
        <v>206</v>
      </c>
      <c r="M9" s="66"/>
      <c r="N9" s="150" t="s">
        <v>206</v>
      </c>
      <c r="O9" s="66"/>
      <c r="P9" s="150" t="s">
        <v>206</v>
      </c>
      <c r="Q9" s="66"/>
      <c r="R9" s="150" t="s">
        <v>206</v>
      </c>
      <c r="S9" s="66"/>
      <c r="T9" s="150"/>
      <c r="U9" s="66"/>
      <c r="V9" s="150" t="s">
        <v>206</v>
      </c>
      <c r="W9" s="66"/>
      <c r="X9" s="150" t="s">
        <v>206</v>
      </c>
      <c r="Y9" s="66"/>
      <c r="Z9" s="166">
        <v>2</v>
      </c>
      <c r="AA9" s="164">
        <f>SUM(G9+I9+K9+M9+O9+Q9+S9+U9+W9+Y9)</f>
        <v>8</v>
      </c>
      <c r="AB9" s="179">
        <v>33</v>
      </c>
      <c r="AC9" s="29"/>
      <c r="AD9" s="29"/>
      <c r="AE9" s="29"/>
      <c r="AF9" s="29"/>
      <c r="AG9" s="29"/>
      <c r="AH9" s="29"/>
    </row>
    <row r="10" spans="1:34" ht="12" customHeight="1" thickBot="1">
      <c r="A10" s="210"/>
      <c r="B10" s="157"/>
      <c r="C10" s="153"/>
      <c r="D10" s="159"/>
      <c r="E10" s="159"/>
      <c r="F10" s="151"/>
      <c r="G10" s="64"/>
      <c r="H10" s="151"/>
      <c r="I10" s="64"/>
      <c r="J10" s="151"/>
      <c r="K10" s="64"/>
      <c r="L10" s="151"/>
      <c r="M10" s="64"/>
      <c r="N10" s="151"/>
      <c r="O10" s="64"/>
      <c r="P10" s="151"/>
      <c r="Q10" s="64"/>
      <c r="R10" s="151"/>
      <c r="S10" s="64"/>
      <c r="T10" s="151"/>
      <c r="U10" s="64"/>
      <c r="V10" s="151"/>
      <c r="W10" s="64"/>
      <c r="X10" s="151"/>
      <c r="Y10" s="64"/>
      <c r="Z10" s="167"/>
      <c r="AA10" s="168"/>
      <c r="AB10" s="178"/>
      <c r="AC10" s="29"/>
      <c r="AD10" s="29"/>
      <c r="AE10" s="29"/>
      <c r="AF10" s="29"/>
      <c r="AG10" s="29"/>
      <c r="AH10" s="29"/>
    </row>
    <row r="11" spans="1:34" ht="12" customHeight="1" thickTop="1">
      <c r="A11" s="17"/>
      <c r="B11" s="206">
        <v>3</v>
      </c>
      <c r="C11" s="152" t="str">
        <f>VLOOKUP(B11,'пр.взв'!B11:E34,2,FALSE)</f>
        <v>ЖАУГАШТИН Ислам</v>
      </c>
      <c r="D11" s="154" t="str">
        <f>VLOOKUP(B11,'пр.взв'!B11:F90,3,FALSE)</f>
        <v>11.02.1999 1</v>
      </c>
      <c r="E11" s="154" t="str">
        <f>VLOOKUP(B11,'пр.взв'!B11:G90,4,FALSE)</f>
        <v>Казахстан, Актобэ</v>
      </c>
      <c r="F11" s="150">
        <v>4</v>
      </c>
      <c r="G11" s="66">
        <v>4</v>
      </c>
      <c r="H11" s="150">
        <v>1</v>
      </c>
      <c r="I11" s="66">
        <v>3</v>
      </c>
      <c r="J11" s="150" t="s">
        <v>206</v>
      </c>
      <c r="K11" s="66"/>
      <c r="L11" s="150" t="s">
        <v>206</v>
      </c>
      <c r="M11" s="66"/>
      <c r="N11" s="150" t="s">
        <v>206</v>
      </c>
      <c r="O11" s="66"/>
      <c r="P11" s="150" t="s">
        <v>206</v>
      </c>
      <c r="Q11" s="66"/>
      <c r="R11" s="150" t="s">
        <v>206</v>
      </c>
      <c r="S11" s="66"/>
      <c r="T11" s="150"/>
      <c r="U11" s="66"/>
      <c r="V11" s="150" t="s">
        <v>206</v>
      </c>
      <c r="W11" s="66"/>
      <c r="X11" s="150" t="s">
        <v>206</v>
      </c>
      <c r="Y11" s="66"/>
      <c r="Z11" s="166">
        <v>2</v>
      </c>
      <c r="AA11" s="164">
        <f>SUM(G11+I11+K11+M11+O11+Q11+S11+U11+W11+Y11)</f>
        <v>7</v>
      </c>
      <c r="AB11" s="179">
        <v>25</v>
      </c>
      <c r="AC11" s="29"/>
      <c r="AD11" s="29"/>
      <c r="AE11" s="29"/>
      <c r="AF11" s="29"/>
      <c r="AG11" s="29"/>
      <c r="AH11" s="29"/>
    </row>
    <row r="12" spans="1:34" ht="12" customHeight="1" thickBot="1">
      <c r="A12" s="17"/>
      <c r="B12" s="161"/>
      <c r="C12" s="153"/>
      <c r="D12" s="155"/>
      <c r="E12" s="155"/>
      <c r="F12" s="151"/>
      <c r="G12" s="64"/>
      <c r="H12" s="151"/>
      <c r="I12" s="64"/>
      <c r="J12" s="151"/>
      <c r="K12" s="64"/>
      <c r="L12" s="151"/>
      <c r="M12" s="64"/>
      <c r="N12" s="151"/>
      <c r="O12" s="64"/>
      <c r="P12" s="151"/>
      <c r="Q12" s="64"/>
      <c r="R12" s="151"/>
      <c r="S12" s="64"/>
      <c r="T12" s="151"/>
      <c r="U12" s="64"/>
      <c r="V12" s="151"/>
      <c r="W12" s="64"/>
      <c r="X12" s="151"/>
      <c r="Y12" s="64"/>
      <c r="Z12" s="167"/>
      <c r="AA12" s="168"/>
      <c r="AB12" s="178"/>
      <c r="AC12" s="29"/>
      <c r="AD12" s="29"/>
      <c r="AE12" s="29"/>
      <c r="AF12" s="29"/>
      <c r="AG12" s="29"/>
      <c r="AH12" s="29"/>
    </row>
    <row r="13" spans="1:34" ht="12" customHeight="1" thickTop="1">
      <c r="A13" s="17"/>
      <c r="B13" s="156">
        <v>4</v>
      </c>
      <c r="C13" s="152" t="str">
        <f>VLOOKUP(B13,'пр.взв'!B13:E36,2,FALSE)</f>
        <v>КАБАЕВ Никита Алексеевич</v>
      </c>
      <c r="D13" s="154" t="str">
        <f>VLOOKUP(B13,'пр.взв'!B13:F92,3,FALSE)</f>
        <v>03.12.1999 1</v>
      </c>
      <c r="E13" s="158" t="str">
        <f>VLOOKUP(B13,'пр.взв'!B13:G92,4,FALSE)</f>
        <v>Пензенская Д</v>
      </c>
      <c r="F13" s="150">
        <v>3</v>
      </c>
      <c r="G13" s="66">
        <v>0</v>
      </c>
      <c r="H13" s="150">
        <v>2</v>
      </c>
      <c r="I13" s="66">
        <v>0</v>
      </c>
      <c r="J13" s="150">
        <v>1</v>
      </c>
      <c r="K13" s="66">
        <v>0</v>
      </c>
      <c r="L13" s="150">
        <v>5</v>
      </c>
      <c r="M13" s="66">
        <v>0</v>
      </c>
      <c r="N13" s="150">
        <v>9</v>
      </c>
      <c r="O13" s="66">
        <v>3</v>
      </c>
      <c r="P13" s="150">
        <v>17</v>
      </c>
      <c r="Q13" s="66">
        <v>3</v>
      </c>
      <c r="R13" s="150" t="s">
        <v>206</v>
      </c>
      <c r="S13" s="66"/>
      <c r="T13" s="150"/>
      <c r="U13" s="66"/>
      <c r="V13" s="150" t="s">
        <v>206</v>
      </c>
      <c r="W13" s="66"/>
      <c r="X13" s="150" t="s">
        <v>206</v>
      </c>
      <c r="Y13" s="66"/>
      <c r="Z13" s="166">
        <v>6</v>
      </c>
      <c r="AA13" s="164">
        <f>SUM(G13+I13+K13+M13+O13+Q13+S13+U13+W13+Y13)</f>
        <v>6</v>
      </c>
      <c r="AB13" s="179">
        <v>5</v>
      </c>
      <c r="AC13" s="29"/>
      <c r="AD13" s="29"/>
      <c r="AE13" s="29"/>
      <c r="AF13" s="29"/>
      <c r="AG13" s="29"/>
      <c r="AH13" s="29"/>
    </row>
    <row r="14" spans="1:34" ht="12" customHeight="1" thickBot="1">
      <c r="A14" s="17"/>
      <c r="B14" s="157"/>
      <c r="C14" s="153"/>
      <c r="D14" s="155"/>
      <c r="E14" s="159"/>
      <c r="F14" s="151"/>
      <c r="G14" s="64" t="s">
        <v>208</v>
      </c>
      <c r="H14" s="151"/>
      <c r="I14" s="64" t="s">
        <v>219</v>
      </c>
      <c r="J14" s="151"/>
      <c r="K14" s="64" t="s">
        <v>233</v>
      </c>
      <c r="L14" s="151"/>
      <c r="M14" s="64" t="s">
        <v>238</v>
      </c>
      <c r="N14" s="151"/>
      <c r="O14" s="64"/>
      <c r="P14" s="151"/>
      <c r="Q14" s="64"/>
      <c r="R14" s="151"/>
      <c r="S14" s="64"/>
      <c r="T14" s="151"/>
      <c r="U14" s="64"/>
      <c r="V14" s="151"/>
      <c r="W14" s="64"/>
      <c r="X14" s="151"/>
      <c r="Y14" s="64"/>
      <c r="Z14" s="167"/>
      <c r="AA14" s="168"/>
      <c r="AB14" s="178"/>
      <c r="AC14" s="29"/>
      <c r="AD14" s="29"/>
      <c r="AE14" s="29"/>
      <c r="AF14" s="29"/>
      <c r="AG14" s="29"/>
      <c r="AH14" s="29"/>
    </row>
    <row r="15" spans="1:34" ht="12" customHeight="1" thickTop="1">
      <c r="A15" s="17"/>
      <c r="B15" s="206">
        <v>5</v>
      </c>
      <c r="C15" s="152" t="str">
        <f>VLOOKUP(B15,'пр.взв'!B15:E38,2,FALSE)</f>
        <v>УВАРОВ Виктор Владимирович</v>
      </c>
      <c r="D15" s="154" t="str">
        <f>VLOOKUP(B15,'пр.взв'!B15:F94,3,FALSE)</f>
        <v>10.02.2001 1</v>
      </c>
      <c r="E15" s="154" t="str">
        <f>VLOOKUP(B15,'пр.взв'!B15:G94,4,FALSE)</f>
        <v>Москва</v>
      </c>
      <c r="F15" s="150">
        <v>6</v>
      </c>
      <c r="G15" s="66">
        <v>0</v>
      </c>
      <c r="H15" s="150">
        <v>7</v>
      </c>
      <c r="I15" s="77" t="s">
        <v>232</v>
      </c>
      <c r="J15" s="150">
        <v>9</v>
      </c>
      <c r="K15" s="66">
        <v>3</v>
      </c>
      <c r="L15" s="150">
        <v>4</v>
      </c>
      <c r="M15" s="66">
        <v>4</v>
      </c>
      <c r="N15" s="150" t="s">
        <v>206</v>
      </c>
      <c r="O15" s="66"/>
      <c r="P15" s="150" t="s">
        <v>206</v>
      </c>
      <c r="Q15" s="66"/>
      <c r="R15" s="150" t="s">
        <v>206</v>
      </c>
      <c r="S15" s="66"/>
      <c r="T15" s="150"/>
      <c r="U15" s="66"/>
      <c r="V15" s="150" t="s">
        <v>206</v>
      </c>
      <c r="W15" s="66"/>
      <c r="X15" s="150" t="s">
        <v>206</v>
      </c>
      <c r="Y15" s="66"/>
      <c r="Z15" s="166">
        <v>4</v>
      </c>
      <c r="AA15" s="219" t="s">
        <v>239</v>
      </c>
      <c r="AB15" s="179">
        <v>16</v>
      </c>
      <c r="AC15" s="29"/>
      <c r="AD15" s="29"/>
      <c r="AE15" s="29"/>
      <c r="AF15" s="29"/>
      <c r="AG15" s="29"/>
      <c r="AH15" s="29"/>
    </row>
    <row r="16" spans="1:34" ht="12" customHeight="1" thickBot="1">
      <c r="A16" s="17"/>
      <c r="B16" s="161"/>
      <c r="C16" s="153"/>
      <c r="D16" s="155"/>
      <c r="E16" s="155"/>
      <c r="F16" s="151"/>
      <c r="G16" s="64" t="s">
        <v>209</v>
      </c>
      <c r="H16" s="151"/>
      <c r="I16" s="64"/>
      <c r="J16" s="151"/>
      <c r="K16" s="64"/>
      <c r="L16" s="151"/>
      <c r="M16" s="64"/>
      <c r="N16" s="151"/>
      <c r="O16" s="64"/>
      <c r="P16" s="151"/>
      <c r="Q16" s="64"/>
      <c r="R16" s="151"/>
      <c r="S16" s="64"/>
      <c r="T16" s="151"/>
      <c r="U16" s="64"/>
      <c r="V16" s="151"/>
      <c r="W16" s="64"/>
      <c r="X16" s="151"/>
      <c r="Y16" s="64"/>
      <c r="Z16" s="167"/>
      <c r="AA16" s="220"/>
      <c r="AB16" s="178"/>
      <c r="AC16" s="29"/>
      <c r="AD16" s="29"/>
      <c r="AE16" s="29"/>
      <c r="AF16" s="29"/>
      <c r="AG16" s="29"/>
      <c r="AH16" s="29"/>
    </row>
    <row r="17" spans="1:34" ht="12" customHeight="1" thickTop="1">
      <c r="A17" s="17"/>
      <c r="B17" s="156">
        <v>6</v>
      </c>
      <c r="C17" s="152" t="str">
        <f>VLOOKUP(B17,'пр.взв'!B17:E40,2,FALSE)</f>
        <v>ДЖОВБАТЫРОВ Ахмед Мусаевич</v>
      </c>
      <c r="D17" s="154" t="str">
        <f>VLOOKUP(B17,'пр.взв'!B17:F96,3,FALSE)</f>
        <v>27.02.1999 1 юн</v>
      </c>
      <c r="E17" s="158" t="str">
        <f>VLOOKUP(B17,'пр.взв'!B17:G96,4,FALSE)</f>
        <v>Самарская, Красный Яр</v>
      </c>
      <c r="F17" s="150">
        <v>5</v>
      </c>
      <c r="G17" s="66">
        <v>4</v>
      </c>
      <c r="H17" s="150">
        <v>8</v>
      </c>
      <c r="I17" s="66">
        <v>0</v>
      </c>
      <c r="J17" s="150">
        <v>7</v>
      </c>
      <c r="K17" s="66">
        <v>0</v>
      </c>
      <c r="L17" s="150">
        <v>9</v>
      </c>
      <c r="M17" s="66">
        <v>4</v>
      </c>
      <c r="N17" s="150" t="s">
        <v>206</v>
      </c>
      <c r="O17" s="66"/>
      <c r="P17" s="150" t="s">
        <v>206</v>
      </c>
      <c r="Q17" s="66"/>
      <c r="R17" s="150" t="s">
        <v>206</v>
      </c>
      <c r="S17" s="66"/>
      <c r="T17" s="150"/>
      <c r="U17" s="66"/>
      <c r="V17" s="150" t="s">
        <v>206</v>
      </c>
      <c r="W17" s="66"/>
      <c r="X17" s="150" t="s">
        <v>206</v>
      </c>
      <c r="Y17" s="66"/>
      <c r="Z17" s="166">
        <v>4</v>
      </c>
      <c r="AA17" s="164">
        <v>8</v>
      </c>
      <c r="AB17" s="179">
        <v>13</v>
      </c>
      <c r="AC17" s="29"/>
      <c r="AD17" s="29"/>
      <c r="AE17" s="29"/>
      <c r="AF17" s="29"/>
      <c r="AG17" s="29"/>
      <c r="AH17" s="29"/>
    </row>
    <row r="18" spans="1:34" ht="12" customHeight="1" thickBot="1">
      <c r="A18" s="17"/>
      <c r="B18" s="157"/>
      <c r="C18" s="153"/>
      <c r="D18" s="155"/>
      <c r="E18" s="159"/>
      <c r="F18" s="151"/>
      <c r="G18" s="64"/>
      <c r="H18" s="151"/>
      <c r="I18" s="64" t="s">
        <v>220</v>
      </c>
      <c r="J18" s="151"/>
      <c r="K18" s="64" t="s">
        <v>234</v>
      </c>
      <c r="L18" s="151"/>
      <c r="M18" s="64"/>
      <c r="N18" s="151"/>
      <c r="O18" s="64"/>
      <c r="P18" s="151"/>
      <c r="Q18" s="64"/>
      <c r="R18" s="151"/>
      <c r="S18" s="64"/>
      <c r="T18" s="151"/>
      <c r="U18" s="64"/>
      <c r="V18" s="151"/>
      <c r="W18" s="64"/>
      <c r="X18" s="151"/>
      <c r="Y18" s="64"/>
      <c r="Z18" s="167"/>
      <c r="AA18" s="168"/>
      <c r="AB18" s="178"/>
      <c r="AC18" s="29"/>
      <c r="AD18" s="29"/>
      <c r="AE18" s="29"/>
      <c r="AF18" s="29"/>
      <c r="AG18" s="29"/>
      <c r="AH18" s="29"/>
    </row>
    <row r="19" spans="1:34" ht="12" customHeight="1" thickTop="1">
      <c r="A19" s="17"/>
      <c r="B19" s="156">
        <v>7</v>
      </c>
      <c r="C19" s="152" t="str">
        <f>VLOOKUP(B19,'пр.взв'!B19:E42,2,FALSE)</f>
        <v>КАДЫКОВ Александр Васильевич</v>
      </c>
      <c r="D19" s="154" t="str">
        <f>VLOOKUP(B19,'пр.взв'!B19:F98,3,FALSE)</f>
        <v>19.03.2000 1юн.</v>
      </c>
      <c r="E19" s="154" t="str">
        <f>VLOOKUP(B19,'пр.взв'!B19:G98,4,FALSE)</f>
        <v>Саратовская, Энгельс МО</v>
      </c>
      <c r="F19" s="150">
        <v>8</v>
      </c>
      <c r="G19" s="66">
        <v>0</v>
      </c>
      <c r="H19" s="150">
        <v>5</v>
      </c>
      <c r="I19" s="66">
        <v>3</v>
      </c>
      <c r="J19" s="150">
        <v>6</v>
      </c>
      <c r="K19" s="66">
        <v>4</v>
      </c>
      <c r="L19" s="150" t="s">
        <v>206</v>
      </c>
      <c r="M19" s="66"/>
      <c r="N19" s="150" t="s">
        <v>206</v>
      </c>
      <c r="O19" s="66"/>
      <c r="P19" s="150" t="s">
        <v>206</v>
      </c>
      <c r="Q19" s="66"/>
      <c r="R19" s="150" t="s">
        <v>206</v>
      </c>
      <c r="S19" s="66"/>
      <c r="T19" s="150"/>
      <c r="U19" s="66"/>
      <c r="V19" s="150" t="s">
        <v>206</v>
      </c>
      <c r="W19" s="66"/>
      <c r="X19" s="150" t="s">
        <v>206</v>
      </c>
      <c r="Y19" s="66"/>
      <c r="Z19" s="166">
        <v>3</v>
      </c>
      <c r="AA19" s="164">
        <f>SUM(G19+I19+K19+M19+O19+Q19+S19+U19+W19+Y19)</f>
        <v>7</v>
      </c>
      <c r="AB19" s="179">
        <v>19</v>
      </c>
      <c r="AC19" s="29"/>
      <c r="AD19" s="29"/>
      <c r="AE19" s="29"/>
      <c r="AF19" s="29"/>
      <c r="AG19" s="29"/>
      <c r="AH19" s="29"/>
    </row>
    <row r="20" spans="1:34" ht="12" customHeight="1" thickBot="1">
      <c r="A20" s="17"/>
      <c r="B20" s="157"/>
      <c r="C20" s="153"/>
      <c r="D20" s="155"/>
      <c r="E20" s="155"/>
      <c r="F20" s="151"/>
      <c r="G20" s="64" t="s">
        <v>210</v>
      </c>
      <c r="H20" s="151"/>
      <c r="I20" s="64"/>
      <c r="J20" s="151"/>
      <c r="K20" s="64"/>
      <c r="L20" s="151"/>
      <c r="M20" s="64"/>
      <c r="N20" s="151"/>
      <c r="O20" s="64"/>
      <c r="P20" s="151"/>
      <c r="Q20" s="64"/>
      <c r="R20" s="151"/>
      <c r="S20" s="64"/>
      <c r="T20" s="151"/>
      <c r="U20" s="64"/>
      <c r="V20" s="151"/>
      <c r="W20" s="64"/>
      <c r="X20" s="151"/>
      <c r="Y20" s="64"/>
      <c r="Z20" s="167"/>
      <c r="AA20" s="168"/>
      <c r="AB20" s="178"/>
      <c r="AC20" s="29"/>
      <c r="AD20" s="29"/>
      <c r="AE20" s="29"/>
      <c r="AF20" s="29"/>
      <c r="AG20" s="29"/>
      <c r="AH20" s="29"/>
    </row>
    <row r="21" spans="1:34" ht="12" customHeight="1" thickTop="1">
      <c r="A21" s="17"/>
      <c r="B21" s="156">
        <v>8</v>
      </c>
      <c r="C21" s="152" t="str">
        <f>VLOOKUP(B21,'пр.взв'!B21:E44,2,FALSE)</f>
        <v>ТОЛЕУ Алтаир</v>
      </c>
      <c r="D21" s="154" t="str">
        <f>VLOOKUP(B21,'пр.взв'!B21:F100,3,FALSE)</f>
        <v>04.08.2000 1</v>
      </c>
      <c r="E21" s="158" t="str">
        <f>VLOOKUP(B21,'пр.взв'!B21:G100,4,FALSE)</f>
        <v>Казахстан, Западно-Казахстанская обл.</v>
      </c>
      <c r="F21" s="150">
        <v>7</v>
      </c>
      <c r="G21" s="66">
        <v>4</v>
      </c>
      <c r="H21" s="150">
        <v>6</v>
      </c>
      <c r="I21" s="66">
        <v>4</v>
      </c>
      <c r="J21" s="150" t="s">
        <v>206</v>
      </c>
      <c r="K21" s="66"/>
      <c r="L21" s="150" t="s">
        <v>206</v>
      </c>
      <c r="M21" s="66"/>
      <c r="N21" s="150" t="s">
        <v>206</v>
      </c>
      <c r="O21" s="66"/>
      <c r="P21" s="150" t="s">
        <v>206</v>
      </c>
      <c r="Q21" s="66"/>
      <c r="R21" s="150" t="s">
        <v>206</v>
      </c>
      <c r="S21" s="66"/>
      <c r="T21" s="150"/>
      <c r="U21" s="66"/>
      <c r="V21" s="150" t="s">
        <v>206</v>
      </c>
      <c r="W21" s="66"/>
      <c r="X21" s="150" t="s">
        <v>206</v>
      </c>
      <c r="Y21" s="66"/>
      <c r="Z21" s="175">
        <v>2</v>
      </c>
      <c r="AA21" s="201">
        <f>SUM(G21+I21+K21+M21+O21+Q21+S21+U21+W21+Y21)</f>
        <v>8</v>
      </c>
      <c r="AB21" s="195">
        <v>32</v>
      </c>
      <c r="AC21" s="29"/>
      <c r="AD21" s="29"/>
      <c r="AE21" s="29"/>
      <c r="AF21" s="29"/>
      <c r="AG21" s="29"/>
      <c r="AH21" s="29"/>
    </row>
    <row r="22" spans="1:34" ht="12" customHeight="1" thickBot="1">
      <c r="A22" s="17"/>
      <c r="B22" s="157"/>
      <c r="C22" s="153"/>
      <c r="D22" s="155"/>
      <c r="E22" s="159"/>
      <c r="F22" s="151"/>
      <c r="G22" s="67"/>
      <c r="H22" s="151"/>
      <c r="I22" s="67"/>
      <c r="J22" s="151"/>
      <c r="K22" s="67"/>
      <c r="L22" s="151"/>
      <c r="M22" s="67"/>
      <c r="N22" s="151"/>
      <c r="O22" s="67"/>
      <c r="P22" s="151"/>
      <c r="Q22" s="67"/>
      <c r="R22" s="151"/>
      <c r="S22" s="67"/>
      <c r="T22" s="151"/>
      <c r="U22" s="67"/>
      <c r="V22" s="151"/>
      <c r="W22" s="67"/>
      <c r="X22" s="151"/>
      <c r="Y22" s="67"/>
      <c r="Z22" s="167"/>
      <c r="AA22" s="168"/>
      <c r="AB22" s="178"/>
      <c r="AC22" s="29"/>
      <c r="AD22" s="29"/>
      <c r="AE22" s="29"/>
      <c r="AF22" s="29"/>
      <c r="AG22" s="29"/>
      <c r="AH22" s="29"/>
    </row>
    <row r="23" spans="1:34" ht="12" customHeight="1" thickTop="1">
      <c r="A23" s="17"/>
      <c r="B23" s="206">
        <v>9</v>
      </c>
      <c r="C23" s="221" t="str">
        <f>VLOOKUP(B23,'пр.взв'!B23:E46,2,FALSE)</f>
        <v>РУЗАВИН Сергей Андреевич</v>
      </c>
      <c r="D23" s="163" t="str">
        <f>VLOOKUP(B23,'пр.взв'!B23:F102,3,FALSE)</f>
        <v>17.04.2000 1</v>
      </c>
      <c r="E23" s="163" t="str">
        <f>VLOOKUP(B23,'пр.взв'!B23:G102,4,FALSE)</f>
        <v>Чувашская, Чебоксары</v>
      </c>
      <c r="F23" s="160">
        <v>10</v>
      </c>
      <c r="G23" s="65">
        <v>2</v>
      </c>
      <c r="H23" s="160">
        <v>11</v>
      </c>
      <c r="I23" s="65">
        <v>0</v>
      </c>
      <c r="J23" s="160">
        <v>5</v>
      </c>
      <c r="K23" s="65">
        <v>2</v>
      </c>
      <c r="L23" s="160">
        <v>6</v>
      </c>
      <c r="M23" s="65">
        <v>0</v>
      </c>
      <c r="N23" s="160">
        <v>4</v>
      </c>
      <c r="O23" s="65">
        <v>2</v>
      </c>
      <c r="P23" s="160" t="s">
        <v>82</v>
      </c>
      <c r="Q23" s="65"/>
      <c r="R23" s="160">
        <v>17</v>
      </c>
      <c r="S23" s="65">
        <v>3</v>
      </c>
      <c r="T23" s="160"/>
      <c r="U23" s="65"/>
      <c r="V23" s="160">
        <v>25</v>
      </c>
      <c r="W23" s="65">
        <v>4</v>
      </c>
      <c r="X23" s="160"/>
      <c r="Y23" s="65"/>
      <c r="Z23" s="176" t="s">
        <v>247</v>
      </c>
      <c r="AA23" s="165">
        <f>SUM(G23+I23+K23+M23+O23+Q23+S23+U23+W23+Y23)</f>
        <v>13</v>
      </c>
      <c r="AB23" s="177">
        <v>3</v>
      </c>
      <c r="AC23" s="29"/>
      <c r="AD23" s="29"/>
      <c r="AE23" s="29"/>
      <c r="AF23" s="29"/>
      <c r="AG23" s="29"/>
      <c r="AH23" s="29"/>
    </row>
    <row r="24" spans="1:34" ht="12" customHeight="1" thickBot="1">
      <c r="A24" s="17"/>
      <c r="B24" s="157"/>
      <c r="C24" s="153"/>
      <c r="D24" s="155"/>
      <c r="E24" s="155"/>
      <c r="F24" s="151"/>
      <c r="G24" s="64"/>
      <c r="H24" s="151"/>
      <c r="I24" s="64" t="s">
        <v>221</v>
      </c>
      <c r="J24" s="151"/>
      <c r="K24" s="64"/>
      <c r="L24" s="151"/>
      <c r="M24" s="64" t="s">
        <v>240</v>
      </c>
      <c r="N24" s="151"/>
      <c r="O24" s="64"/>
      <c r="P24" s="151"/>
      <c r="Q24" s="64"/>
      <c r="R24" s="151"/>
      <c r="S24" s="64"/>
      <c r="T24" s="151"/>
      <c r="U24" s="64"/>
      <c r="V24" s="151"/>
      <c r="W24" s="64"/>
      <c r="X24" s="151"/>
      <c r="Y24" s="64"/>
      <c r="Z24" s="167"/>
      <c r="AA24" s="168"/>
      <c r="AB24" s="178"/>
      <c r="AC24" s="29"/>
      <c r="AD24" s="29"/>
      <c r="AE24" s="29"/>
      <c r="AF24" s="29"/>
      <c r="AG24" s="29"/>
      <c r="AH24" s="29"/>
    </row>
    <row r="25" spans="1:34" ht="12" customHeight="1" thickTop="1">
      <c r="A25" s="17"/>
      <c r="B25" s="156">
        <v>10</v>
      </c>
      <c r="C25" s="152" t="str">
        <f>VLOOKUP(B25,'пр.взв'!B25:E48,2,FALSE)</f>
        <v>ПОНОМАРЕВ Валерий Владимирович</v>
      </c>
      <c r="D25" s="154" t="str">
        <f>VLOOKUP(B25,'пр.взв'!B25:F104,3,FALSE)</f>
        <v>07.07.1999 1</v>
      </c>
      <c r="E25" s="158" t="str">
        <f>VLOOKUP(B25,'пр.взв'!B25:G104,4,FALSE)</f>
        <v>Самарская, Тольятти</v>
      </c>
      <c r="F25" s="150">
        <v>9</v>
      </c>
      <c r="G25" s="66">
        <v>3</v>
      </c>
      <c r="H25" s="150">
        <v>12</v>
      </c>
      <c r="I25" s="66">
        <v>4</v>
      </c>
      <c r="J25" s="150" t="s">
        <v>206</v>
      </c>
      <c r="K25" s="66"/>
      <c r="L25" s="150" t="s">
        <v>206</v>
      </c>
      <c r="M25" s="66"/>
      <c r="N25" s="150" t="s">
        <v>206</v>
      </c>
      <c r="O25" s="66"/>
      <c r="P25" s="150" t="s">
        <v>206</v>
      </c>
      <c r="Q25" s="66"/>
      <c r="R25" s="150" t="s">
        <v>206</v>
      </c>
      <c r="S25" s="66"/>
      <c r="T25" s="150"/>
      <c r="U25" s="66"/>
      <c r="V25" s="150" t="s">
        <v>206</v>
      </c>
      <c r="W25" s="66"/>
      <c r="X25" s="150" t="s">
        <v>206</v>
      </c>
      <c r="Y25" s="66"/>
      <c r="Z25" s="166">
        <v>2</v>
      </c>
      <c r="AA25" s="164">
        <f>SUM(G25+I25+K25+M25+O25+Q25+S25+U25+W25+Y25)</f>
        <v>7</v>
      </c>
      <c r="AB25" s="179">
        <v>24</v>
      </c>
      <c r="AC25" s="29"/>
      <c r="AD25" s="29"/>
      <c r="AE25" s="29"/>
      <c r="AF25" s="29"/>
      <c r="AG25" s="29"/>
      <c r="AH25" s="29"/>
    </row>
    <row r="26" spans="1:34" ht="12" customHeight="1" thickBot="1">
      <c r="A26" s="17"/>
      <c r="B26" s="157"/>
      <c r="C26" s="153"/>
      <c r="D26" s="155"/>
      <c r="E26" s="159"/>
      <c r="F26" s="151"/>
      <c r="G26" s="64"/>
      <c r="H26" s="151"/>
      <c r="I26" s="64"/>
      <c r="J26" s="151"/>
      <c r="K26" s="64"/>
      <c r="L26" s="151"/>
      <c r="M26" s="64"/>
      <c r="N26" s="151"/>
      <c r="O26" s="64"/>
      <c r="P26" s="151"/>
      <c r="Q26" s="64"/>
      <c r="R26" s="151"/>
      <c r="S26" s="64"/>
      <c r="T26" s="151"/>
      <c r="U26" s="64"/>
      <c r="V26" s="151"/>
      <c r="W26" s="64"/>
      <c r="X26" s="151"/>
      <c r="Y26" s="64"/>
      <c r="Z26" s="167"/>
      <c r="AA26" s="168"/>
      <c r="AB26" s="178"/>
      <c r="AC26" s="29"/>
      <c r="AD26" s="29"/>
      <c r="AE26" s="29"/>
      <c r="AF26" s="29"/>
      <c r="AG26" s="29"/>
      <c r="AH26" s="29"/>
    </row>
    <row r="27" spans="1:34" ht="12" customHeight="1" thickTop="1">
      <c r="A27" s="17"/>
      <c r="B27" s="156">
        <v>11</v>
      </c>
      <c r="C27" s="152" t="str">
        <f>VLOOKUP(B27,'пр.взв'!B27:E50,2,FALSE)</f>
        <v>ЦАРЬКОВ Даниил Алексеевич</v>
      </c>
      <c r="D27" s="154" t="str">
        <f>VLOOKUP(B27,'пр.взв'!B27:F106,3,FALSE)</f>
        <v>2000 1 юн.</v>
      </c>
      <c r="E27" s="154" t="str">
        <f>VLOOKUP(B27,'пр.взв'!B27:G106,4,FALSE)</f>
        <v>Саратовская, Энгельс МО</v>
      </c>
      <c r="F27" s="150">
        <v>12</v>
      </c>
      <c r="G27" s="66">
        <v>4</v>
      </c>
      <c r="H27" s="150">
        <v>9</v>
      </c>
      <c r="I27" s="66">
        <v>4</v>
      </c>
      <c r="J27" s="150" t="s">
        <v>206</v>
      </c>
      <c r="K27" s="66"/>
      <c r="L27" s="150" t="s">
        <v>206</v>
      </c>
      <c r="M27" s="66"/>
      <c r="N27" s="150" t="s">
        <v>206</v>
      </c>
      <c r="O27" s="66"/>
      <c r="P27" s="150" t="s">
        <v>206</v>
      </c>
      <c r="Q27" s="66"/>
      <c r="R27" s="150" t="s">
        <v>206</v>
      </c>
      <c r="S27" s="66"/>
      <c r="T27" s="150"/>
      <c r="U27" s="66"/>
      <c r="V27" s="150" t="s">
        <v>206</v>
      </c>
      <c r="W27" s="66"/>
      <c r="X27" s="150" t="s">
        <v>206</v>
      </c>
      <c r="Y27" s="66"/>
      <c r="Z27" s="166">
        <v>2</v>
      </c>
      <c r="AA27" s="164">
        <f>SUM(G27+I27+K27+M27+O27+Q27+S27+U27+W27+Y27)</f>
        <v>8</v>
      </c>
      <c r="AB27" s="179">
        <v>31</v>
      </c>
      <c r="AC27" s="29"/>
      <c r="AD27" s="29"/>
      <c r="AE27" s="29"/>
      <c r="AF27" s="29"/>
      <c r="AG27" s="29"/>
      <c r="AH27" s="29"/>
    </row>
    <row r="28" spans="1:34" ht="12" customHeight="1" thickBot="1">
      <c r="A28" s="17"/>
      <c r="B28" s="157"/>
      <c r="C28" s="153"/>
      <c r="D28" s="155"/>
      <c r="E28" s="155"/>
      <c r="F28" s="151"/>
      <c r="G28" s="64"/>
      <c r="H28" s="151"/>
      <c r="I28" s="64"/>
      <c r="J28" s="151"/>
      <c r="K28" s="64"/>
      <c r="L28" s="151"/>
      <c r="M28" s="64"/>
      <c r="N28" s="151"/>
      <c r="O28" s="64"/>
      <c r="P28" s="151"/>
      <c r="Q28" s="64"/>
      <c r="R28" s="151"/>
      <c r="S28" s="64"/>
      <c r="T28" s="151"/>
      <c r="U28" s="64"/>
      <c r="V28" s="151"/>
      <c r="W28" s="64"/>
      <c r="X28" s="151"/>
      <c r="Y28" s="64"/>
      <c r="Z28" s="167"/>
      <c r="AA28" s="168"/>
      <c r="AB28" s="178"/>
      <c r="AC28" s="29"/>
      <c r="AD28" s="29"/>
      <c r="AE28" s="29"/>
      <c r="AF28" s="29"/>
      <c r="AG28" s="29"/>
      <c r="AH28" s="29"/>
    </row>
    <row r="29" spans="1:34" ht="12" customHeight="1" thickTop="1">
      <c r="A29" s="17"/>
      <c r="B29" s="156">
        <v>12</v>
      </c>
      <c r="C29" s="152" t="str">
        <f>VLOOKUP(B29,'пр.взв'!B29:E52,2,FALSE)</f>
        <v>КУРНИКОВ Всеволод Сергеевич</v>
      </c>
      <c r="D29" s="154" t="str">
        <f>VLOOKUP(B29,'пр.взв'!B29:F108,3,FALSE)</f>
        <v>11.06.2000 1</v>
      </c>
      <c r="E29" s="158" t="str">
        <f>VLOOKUP(B29,'пр.взв'!B29:G108,4,FALSE)</f>
        <v>Саратовская, Энгельс МО</v>
      </c>
      <c r="F29" s="150">
        <v>11</v>
      </c>
      <c r="G29" s="66">
        <v>0</v>
      </c>
      <c r="H29" s="150">
        <v>10</v>
      </c>
      <c r="I29" s="66">
        <v>0</v>
      </c>
      <c r="J29" s="150">
        <v>13</v>
      </c>
      <c r="K29" s="66">
        <v>3</v>
      </c>
      <c r="L29" s="150">
        <v>16</v>
      </c>
      <c r="M29" s="66">
        <v>2</v>
      </c>
      <c r="N29" s="150">
        <v>17</v>
      </c>
      <c r="O29" s="66">
        <v>4</v>
      </c>
      <c r="P29" s="150" t="s">
        <v>206</v>
      </c>
      <c r="Q29" s="66"/>
      <c r="R29" s="150" t="s">
        <v>206</v>
      </c>
      <c r="S29" s="66"/>
      <c r="T29" s="150"/>
      <c r="U29" s="66"/>
      <c r="V29" s="150" t="s">
        <v>206</v>
      </c>
      <c r="W29" s="66"/>
      <c r="X29" s="150" t="s">
        <v>206</v>
      </c>
      <c r="Y29" s="66"/>
      <c r="Z29" s="166">
        <v>5</v>
      </c>
      <c r="AA29" s="164">
        <f>SUM(G29+I29+K29+M29+O29+Q29+S29+U29+W29+Y29)</f>
        <v>9</v>
      </c>
      <c r="AB29" s="179">
        <v>9</v>
      </c>
      <c r="AC29" s="29"/>
      <c r="AD29" s="29"/>
      <c r="AE29" s="29"/>
      <c r="AF29" s="29"/>
      <c r="AG29" s="29"/>
      <c r="AH29" s="29"/>
    </row>
    <row r="30" spans="1:34" ht="12" customHeight="1" thickBot="1">
      <c r="A30" s="17"/>
      <c r="B30" s="157"/>
      <c r="C30" s="153"/>
      <c r="D30" s="155"/>
      <c r="E30" s="159"/>
      <c r="F30" s="151"/>
      <c r="G30" s="64" t="s">
        <v>211</v>
      </c>
      <c r="H30" s="151"/>
      <c r="I30" s="64" t="s">
        <v>222</v>
      </c>
      <c r="J30" s="151"/>
      <c r="K30" s="64"/>
      <c r="L30" s="151"/>
      <c r="M30" s="64"/>
      <c r="N30" s="151"/>
      <c r="O30" s="64"/>
      <c r="P30" s="151"/>
      <c r="Q30" s="64"/>
      <c r="R30" s="151"/>
      <c r="S30" s="64"/>
      <c r="T30" s="151"/>
      <c r="U30" s="64"/>
      <c r="V30" s="151"/>
      <c r="W30" s="64"/>
      <c r="X30" s="151"/>
      <c r="Y30" s="64"/>
      <c r="Z30" s="167"/>
      <c r="AA30" s="168"/>
      <c r="AB30" s="178"/>
      <c r="AC30" s="29"/>
      <c r="AD30" s="29"/>
      <c r="AE30" s="29"/>
      <c r="AF30" s="29"/>
      <c r="AG30" s="29"/>
      <c r="AH30" s="29"/>
    </row>
    <row r="31" spans="1:34" ht="12" customHeight="1" thickTop="1">
      <c r="A31" s="1"/>
      <c r="B31" s="156">
        <v>13</v>
      </c>
      <c r="C31" s="152" t="str">
        <f>VLOOKUP(B31,'пр.взв'!B31:E54,2,FALSE)</f>
        <v>АЛЛАГУЛОВ Марат Рустамович</v>
      </c>
      <c r="D31" s="154" t="str">
        <f>VLOOKUP(B31,'пр.взв'!B31:F110,3,FALSE)</f>
        <v>25.03.1999 кмс</v>
      </c>
      <c r="E31" s="154" t="str">
        <f>VLOOKUP(B31,'пр.взв'!B31:G110,4,FALSE)</f>
        <v>Самарская, Тольятти</v>
      </c>
      <c r="F31" s="150">
        <v>14</v>
      </c>
      <c r="G31" s="66">
        <v>2</v>
      </c>
      <c r="H31" s="150">
        <v>15</v>
      </c>
      <c r="I31" s="66">
        <v>0</v>
      </c>
      <c r="J31" s="150">
        <v>12</v>
      </c>
      <c r="K31" s="66">
        <v>2</v>
      </c>
      <c r="L31" s="150">
        <v>17</v>
      </c>
      <c r="M31" s="66">
        <v>4</v>
      </c>
      <c r="N31" s="150" t="s">
        <v>206</v>
      </c>
      <c r="O31" s="66"/>
      <c r="P31" s="150" t="s">
        <v>206</v>
      </c>
      <c r="Q31" s="66"/>
      <c r="R31" s="150" t="s">
        <v>206</v>
      </c>
      <c r="S31" s="66"/>
      <c r="T31" s="150"/>
      <c r="U31" s="66"/>
      <c r="V31" s="150" t="s">
        <v>206</v>
      </c>
      <c r="W31" s="66"/>
      <c r="X31" s="150" t="s">
        <v>206</v>
      </c>
      <c r="Y31" s="66"/>
      <c r="Z31" s="166">
        <v>4</v>
      </c>
      <c r="AA31" s="164">
        <f>SUM(G31+I31+K31+M31+O31+Q31+S31+U31+W31+Y31)</f>
        <v>8</v>
      </c>
      <c r="AB31" s="179">
        <v>14</v>
      </c>
      <c r="AC31" s="29"/>
      <c r="AD31" s="29"/>
      <c r="AE31" s="29"/>
      <c r="AF31" s="29"/>
      <c r="AG31" s="29"/>
      <c r="AH31" s="29"/>
    </row>
    <row r="32" spans="1:34" ht="12" customHeight="1" thickBot="1">
      <c r="A32" s="1"/>
      <c r="B32" s="157"/>
      <c r="C32" s="153"/>
      <c r="D32" s="155"/>
      <c r="E32" s="155"/>
      <c r="F32" s="151"/>
      <c r="G32" s="64"/>
      <c r="H32" s="151"/>
      <c r="I32" s="64" t="s">
        <v>223</v>
      </c>
      <c r="J32" s="151"/>
      <c r="K32" s="64"/>
      <c r="L32" s="151"/>
      <c r="M32" s="64"/>
      <c r="N32" s="151"/>
      <c r="O32" s="64"/>
      <c r="P32" s="151"/>
      <c r="Q32" s="64"/>
      <c r="R32" s="151"/>
      <c r="S32" s="64"/>
      <c r="T32" s="151"/>
      <c r="U32" s="64"/>
      <c r="V32" s="151"/>
      <c r="W32" s="64"/>
      <c r="X32" s="151"/>
      <c r="Y32" s="64"/>
      <c r="Z32" s="167"/>
      <c r="AA32" s="168"/>
      <c r="AB32" s="178"/>
      <c r="AC32" s="29"/>
      <c r="AD32" s="29"/>
      <c r="AE32" s="29"/>
      <c r="AF32" s="29"/>
      <c r="AG32" s="29"/>
      <c r="AH32" s="29"/>
    </row>
    <row r="33" spans="2:34" ht="12" customHeight="1" thickTop="1">
      <c r="B33" s="156">
        <v>14</v>
      </c>
      <c r="C33" s="152" t="str">
        <f>VLOOKUP(B33,'пр.взв'!B33:E56,2,FALSE)</f>
        <v>БОГОМАЗОВ Никита Скидгабилович</v>
      </c>
      <c r="D33" s="154" t="str">
        <f>VLOOKUP(B33,'пр.взв'!B33:F112,3,FALSE)</f>
        <v>26.07.2000 1 юн.</v>
      </c>
      <c r="E33" s="158" t="str">
        <f>VLOOKUP(B33,'пр.взв'!B33:G112,4,FALSE)</f>
        <v>Санкт-Петербург</v>
      </c>
      <c r="F33" s="150">
        <v>13</v>
      </c>
      <c r="G33" s="66">
        <v>3</v>
      </c>
      <c r="H33" s="150">
        <v>17</v>
      </c>
      <c r="I33" s="66">
        <v>4</v>
      </c>
      <c r="J33" s="150" t="s">
        <v>206</v>
      </c>
      <c r="K33" s="66"/>
      <c r="L33" s="150" t="s">
        <v>206</v>
      </c>
      <c r="M33" s="66"/>
      <c r="N33" s="150" t="s">
        <v>206</v>
      </c>
      <c r="O33" s="66"/>
      <c r="P33" s="150" t="s">
        <v>206</v>
      </c>
      <c r="Q33" s="66"/>
      <c r="R33" s="150" t="s">
        <v>206</v>
      </c>
      <c r="S33" s="66"/>
      <c r="T33" s="150"/>
      <c r="U33" s="66"/>
      <c r="V33" s="150" t="s">
        <v>206</v>
      </c>
      <c r="W33" s="66"/>
      <c r="X33" s="150" t="s">
        <v>206</v>
      </c>
      <c r="Y33" s="66"/>
      <c r="Z33" s="166">
        <v>2</v>
      </c>
      <c r="AA33" s="164">
        <f>SUM(G33+I33+K33+M33+O33+Q33+S33+U33+W33+Y33)</f>
        <v>7</v>
      </c>
      <c r="AB33" s="179">
        <v>23</v>
      </c>
      <c r="AC33" s="29"/>
      <c r="AD33" s="29"/>
      <c r="AE33" s="29"/>
      <c r="AF33" s="29"/>
      <c r="AG33" s="29"/>
      <c r="AH33" s="29"/>
    </row>
    <row r="34" spans="2:34" ht="12" customHeight="1" thickBot="1">
      <c r="B34" s="157"/>
      <c r="C34" s="153"/>
      <c r="D34" s="155"/>
      <c r="E34" s="159"/>
      <c r="F34" s="151"/>
      <c r="G34" s="64"/>
      <c r="H34" s="151"/>
      <c r="I34" s="64"/>
      <c r="J34" s="151"/>
      <c r="K34" s="64"/>
      <c r="L34" s="151"/>
      <c r="M34" s="64"/>
      <c r="N34" s="151"/>
      <c r="O34" s="64"/>
      <c r="P34" s="151"/>
      <c r="Q34" s="64"/>
      <c r="R34" s="151"/>
      <c r="S34" s="64"/>
      <c r="T34" s="151"/>
      <c r="U34" s="64"/>
      <c r="V34" s="151"/>
      <c r="W34" s="64"/>
      <c r="X34" s="151"/>
      <c r="Y34" s="64"/>
      <c r="Z34" s="167"/>
      <c r="AA34" s="168"/>
      <c r="AB34" s="178"/>
      <c r="AC34" s="29"/>
      <c r="AD34" s="29"/>
      <c r="AE34" s="29"/>
      <c r="AF34" s="29"/>
      <c r="AG34" s="29"/>
      <c r="AH34" s="29"/>
    </row>
    <row r="35" spans="2:34" ht="12" customHeight="1" thickTop="1">
      <c r="B35" s="156">
        <v>15</v>
      </c>
      <c r="C35" s="152" t="str">
        <f>VLOOKUP(B35,'пр.взв'!B35:E58,2,FALSE)</f>
        <v>ПОЛЯКОВ Никита Алексеевич</v>
      </c>
      <c r="D35" s="154" t="str">
        <f>VLOOKUP(B35,'пр.взв'!B35:F114,3,FALSE)</f>
        <v>01.12.1999 1</v>
      </c>
      <c r="E35" s="154" t="str">
        <f>VLOOKUP(B35,'пр.взв'!B35:G114,4,FALSE)</f>
        <v>Саратовская, Балашов</v>
      </c>
      <c r="F35" s="150">
        <v>16</v>
      </c>
      <c r="G35" s="66">
        <v>4</v>
      </c>
      <c r="H35" s="150">
        <v>13</v>
      </c>
      <c r="I35" s="66">
        <v>4</v>
      </c>
      <c r="J35" s="150" t="s">
        <v>206</v>
      </c>
      <c r="K35" s="66"/>
      <c r="L35" s="150" t="s">
        <v>206</v>
      </c>
      <c r="M35" s="66"/>
      <c r="N35" s="150" t="s">
        <v>206</v>
      </c>
      <c r="O35" s="66"/>
      <c r="P35" s="150" t="s">
        <v>206</v>
      </c>
      <c r="Q35" s="66"/>
      <c r="R35" s="150" t="s">
        <v>206</v>
      </c>
      <c r="S35" s="66"/>
      <c r="T35" s="150"/>
      <c r="U35" s="66"/>
      <c r="V35" s="150" t="s">
        <v>206</v>
      </c>
      <c r="W35" s="66"/>
      <c r="X35" s="150" t="s">
        <v>206</v>
      </c>
      <c r="Y35" s="66"/>
      <c r="Z35" s="166">
        <v>2</v>
      </c>
      <c r="AA35" s="164">
        <f>SUM(G35+I35+K35+M35+O35+Q35+S35+U35+W35+Y35)</f>
        <v>8</v>
      </c>
      <c r="AB35" s="179">
        <v>30</v>
      </c>
      <c r="AC35" s="29"/>
      <c r="AD35" s="29"/>
      <c r="AE35" s="29"/>
      <c r="AF35" s="29"/>
      <c r="AG35" s="29"/>
      <c r="AH35" s="29"/>
    </row>
    <row r="36" spans="2:34" ht="12" customHeight="1" thickBot="1">
      <c r="B36" s="161"/>
      <c r="C36" s="162"/>
      <c r="D36" s="163"/>
      <c r="E36" s="163"/>
      <c r="F36" s="160"/>
      <c r="G36" s="64"/>
      <c r="H36" s="160"/>
      <c r="I36" s="64"/>
      <c r="J36" s="160"/>
      <c r="K36" s="64"/>
      <c r="L36" s="160"/>
      <c r="M36" s="64"/>
      <c r="N36" s="160"/>
      <c r="O36" s="64"/>
      <c r="P36" s="160"/>
      <c r="Q36" s="64"/>
      <c r="R36" s="160"/>
      <c r="S36" s="64"/>
      <c r="T36" s="160"/>
      <c r="U36" s="64"/>
      <c r="V36" s="160"/>
      <c r="W36" s="64"/>
      <c r="X36" s="160"/>
      <c r="Y36" s="64"/>
      <c r="Z36" s="176"/>
      <c r="AA36" s="165"/>
      <c r="AB36" s="177"/>
      <c r="AC36" s="29"/>
      <c r="AD36" s="29"/>
      <c r="AE36" s="29"/>
      <c r="AF36" s="29"/>
      <c r="AG36" s="29"/>
      <c r="AH36" s="29"/>
    </row>
    <row r="37" spans="2:34" ht="12" customHeight="1" thickTop="1">
      <c r="B37" s="156">
        <v>16</v>
      </c>
      <c r="C37" s="152" t="str">
        <f>VLOOKUP(B37,'пр.взв'!B37:E60,2,FALSE)</f>
        <v>НИКИТИН Владислав Сергеевич</v>
      </c>
      <c r="D37" s="154" t="str">
        <f>VLOOKUP(B37,'пр.взв'!B37:F116,3,FALSE)</f>
        <v>03.10.2000 1 юню</v>
      </c>
      <c r="E37" s="158" t="str">
        <f>VLOOKUP(B37,'пр.взв'!B37:G116,4,FALSE)</f>
        <v>Саратовская, Турки</v>
      </c>
      <c r="F37" s="150">
        <v>15</v>
      </c>
      <c r="G37" s="66">
        <v>0</v>
      </c>
      <c r="H37" s="150" t="s">
        <v>82</v>
      </c>
      <c r="I37" s="66"/>
      <c r="J37" s="150">
        <v>17</v>
      </c>
      <c r="K37" s="66">
        <v>3</v>
      </c>
      <c r="L37" s="150">
        <v>12</v>
      </c>
      <c r="M37" s="66">
        <v>3</v>
      </c>
      <c r="N37" s="150" t="s">
        <v>206</v>
      </c>
      <c r="O37" s="66"/>
      <c r="P37" s="150" t="s">
        <v>206</v>
      </c>
      <c r="Q37" s="66"/>
      <c r="R37" s="150" t="s">
        <v>206</v>
      </c>
      <c r="S37" s="66"/>
      <c r="T37" s="150"/>
      <c r="U37" s="66"/>
      <c r="V37" s="150" t="s">
        <v>206</v>
      </c>
      <c r="W37" s="66"/>
      <c r="X37" s="150" t="s">
        <v>206</v>
      </c>
      <c r="Y37" s="66"/>
      <c r="Z37" s="166">
        <v>4</v>
      </c>
      <c r="AA37" s="164">
        <f>SUM(G37+I37+K37+M37+O37+Q37+S37+U37+W37+Y37)</f>
        <v>6</v>
      </c>
      <c r="AB37" s="179">
        <v>10</v>
      </c>
      <c r="AC37" s="29"/>
      <c r="AD37" s="29"/>
      <c r="AE37" s="29"/>
      <c r="AF37" s="29"/>
      <c r="AG37" s="29"/>
      <c r="AH37" s="29"/>
    </row>
    <row r="38" spans="2:34" ht="12" customHeight="1" thickBot="1">
      <c r="B38" s="157"/>
      <c r="C38" s="153"/>
      <c r="D38" s="155"/>
      <c r="E38" s="159"/>
      <c r="F38" s="151"/>
      <c r="G38" s="67" t="s">
        <v>212</v>
      </c>
      <c r="H38" s="151"/>
      <c r="I38" s="67"/>
      <c r="J38" s="151"/>
      <c r="K38" s="67"/>
      <c r="L38" s="151"/>
      <c r="M38" s="67"/>
      <c r="N38" s="151"/>
      <c r="O38" s="67"/>
      <c r="P38" s="151"/>
      <c r="Q38" s="67"/>
      <c r="R38" s="151"/>
      <c r="S38" s="67"/>
      <c r="T38" s="151"/>
      <c r="U38" s="67"/>
      <c r="V38" s="151"/>
      <c r="W38" s="67"/>
      <c r="X38" s="151"/>
      <c r="Y38" s="67"/>
      <c r="Z38" s="167"/>
      <c r="AA38" s="168"/>
      <c r="AB38" s="178"/>
      <c r="AC38" s="29"/>
      <c r="AD38" s="29"/>
      <c r="AE38" s="29"/>
      <c r="AF38" s="29"/>
      <c r="AG38" s="29"/>
      <c r="AH38" s="29"/>
    </row>
    <row r="39" spans="2:34" ht="12" customHeight="1" thickTop="1">
      <c r="B39" s="156">
        <v>17</v>
      </c>
      <c r="C39" s="152" t="str">
        <f>VLOOKUP(B39,'пр.взв'!B39:E62,2,FALSE)</f>
        <v>АГАДЖАНЯН Артем Арайкович</v>
      </c>
      <c r="D39" s="154" t="str">
        <f>VLOOKUP(B39,'пр.взв'!B39:F118,3,FALSE)</f>
        <v>21.08.1999 1</v>
      </c>
      <c r="E39" s="154" t="str">
        <f>VLOOKUP(B39,'пр.взв'!B39:G118,4,FALSE)</f>
        <v>Нижегородская, Нижний Новгород</v>
      </c>
      <c r="F39" s="150" t="s">
        <v>82</v>
      </c>
      <c r="G39" s="66"/>
      <c r="H39" s="150">
        <v>14</v>
      </c>
      <c r="I39" s="66">
        <v>0</v>
      </c>
      <c r="J39" s="150">
        <v>16</v>
      </c>
      <c r="K39" s="66">
        <v>1</v>
      </c>
      <c r="L39" s="150">
        <v>13</v>
      </c>
      <c r="M39" s="66">
        <v>0</v>
      </c>
      <c r="N39" s="150">
        <v>12</v>
      </c>
      <c r="O39" s="66">
        <v>0</v>
      </c>
      <c r="P39" s="150">
        <v>4</v>
      </c>
      <c r="Q39" s="66">
        <v>2</v>
      </c>
      <c r="R39" s="150">
        <v>9</v>
      </c>
      <c r="S39" s="66">
        <v>2</v>
      </c>
      <c r="T39" s="150"/>
      <c r="U39" s="66"/>
      <c r="V39" s="150">
        <v>31</v>
      </c>
      <c r="W39" s="66"/>
      <c r="X39" s="150">
        <v>25</v>
      </c>
      <c r="Y39" s="66">
        <v>1</v>
      </c>
      <c r="Z39" s="166" t="s">
        <v>248</v>
      </c>
      <c r="AA39" s="164">
        <f>SUM(G39+I39+K39+M39+O39+Q39+S39+U39+W39+Y39)</f>
        <v>6</v>
      </c>
      <c r="AB39" s="179">
        <v>1</v>
      </c>
      <c r="AC39" s="29"/>
      <c r="AD39" s="29"/>
      <c r="AE39" s="29"/>
      <c r="AF39" s="29"/>
      <c r="AG39" s="29"/>
      <c r="AH39" s="29"/>
    </row>
    <row r="40" spans="2:34" ht="12" customHeight="1" thickBot="1">
      <c r="B40" s="157"/>
      <c r="C40" s="153"/>
      <c r="D40" s="155"/>
      <c r="E40" s="155"/>
      <c r="F40" s="151"/>
      <c r="G40" s="64"/>
      <c r="H40" s="151"/>
      <c r="I40" s="64" t="s">
        <v>224</v>
      </c>
      <c r="J40" s="151"/>
      <c r="K40" s="64"/>
      <c r="L40" s="151"/>
      <c r="M40" s="64" t="s">
        <v>241</v>
      </c>
      <c r="N40" s="151"/>
      <c r="O40" s="64" t="s">
        <v>245</v>
      </c>
      <c r="P40" s="151"/>
      <c r="Q40" s="64"/>
      <c r="R40" s="151"/>
      <c r="S40" s="64"/>
      <c r="T40" s="151"/>
      <c r="U40" s="64"/>
      <c r="V40" s="151"/>
      <c r="W40" s="64"/>
      <c r="X40" s="151"/>
      <c r="Y40" s="64"/>
      <c r="Z40" s="167"/>
      <c r="AA40" s="168"/>
      <c r="AB40" s="178"/>
      <c r="AC40" s="29"/>
      <c r="AD40" s="29"/>
      <c r="AE40" s="29"/>
      <c r="AF40" s="29"/>
      <c r="AG40" s="29"/>
      <c r="AH40" s="29"/>
    </row>
    <row r="41" spans="2:34" ht="12" customHeight="1" thickBot="1" thickTop="1">
      <c r="B41" s="225" t="s">
        <v>81</v>
      </c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7"/>
      <c r="AC41" s="29"/>
      <c r="AD41" s="29"/>
      <c r="AE41" s="29"/>
      <c r="AF41" s="29"/>
      <c r="AG41" s="29"/>
      <c r="AH41" s="29"/>
    </row>
    <row r="42" spans="2:34" ht="12" customHeight="1" thickTop="1">
      <c r="B42" s="156">
        <v>18</v>
      </c>
      <c r="C42" s="152" t="str">
        <f>VLOOKUP(B42,'пр.взв'!B41:E64,2,FALSE)</f>
        <v>АНДРЕЕВ Семен Сергеевич</v>
      </c>
      <c r="D42" s="154" t="str">
        <f>VLOOKUP(B42,'пр.взв'!B41:F120,3,FALSE)</f>
        <v>16.06.2000 1 юн.</v>
      </c>
      <c r="E42" s="158" t="str">
        <f>VLOOKUP(B42,'пр.взв'!B41:G120,4,FALSE)</f>
        <v>Москва, Самбо-70</v>
      </c>
      <c r="F42" s="150">
        <v>19</v>
      </c>
      <c r="G42" s="66">
        <v>0</v>
      </c>
      <c r="H42" s="150">
        <v>20</v>
      </c>
      <c r="I42" s="66">
        <v>0</v>
      </c>
      <c r="J42" s="150">
        <v>21</v>
      </c>
      <c r="K42" s="66">
        <v>4</v>
      </c>
      <c r="L42" s="150">
        <v>23</v>
      </c>
      <c r="M42" s="66">
        <v>4</v>
      </c>
      <c r="N42" s="150" t="s">
        <v>206</v>
      </c>
      <c r="O42" s="66"/>
      <c r="P42" s="150" t="s">
        <v>206</v>
      </c>
      <c r="Q42" s="66"/>
      <c r="R42" s="150" t="s">
        <v>206</v>
      </c>
      <c r="S42" s="66"/>
      <c r="T42" s="150"/>
      <c r="U42" s="66"/>
      <c r="V42" s="150" t="s">
        <v>206</v>
      </c>
      <c r="W42" s="66"/>
      <c r="X42" s="150" t="s">
        <v>206</v>
      </c>
      <c r="Y42" s="66"/>
      <c r="Z42" s="166">
        <v>4</v>
      </c>
      <c r="AA42" s="164">
        <f>SUM(G42+I42+K42+M42+O42+Q42+S42+U42+W42+Y42)</f>
        <v>8</v>
      </c>
      <c r="AB42" s="179">
        <v>12</v>
      </c>
      <c r="AC42" s="29"/>
      <c r="AD42" s="29"/>
      <c r="AE42" s="29"/>
      <c r="AF42" s="29"/>
      <c r="AG42" s="29"/>
      <c r="AH42" s="29"/>
    </row>
    <row r="43" spans="2:34" ht="12" customHeight="1" thickBot="1">
      <c r="B43" s="157"/>
      <c r="C43" s="153"/>
      <c r="D43" s="155"/>
      <c r="E43" s="159"/>
      <c r="F43" s="151"/>
      <c r="G43" s="64" t="s">
        <v>213</v>
      </c>
      <c r="H43" s="151"/>
      <c r="I43" s="64" t="s">
        <v>225</v>
      </c>
      <c r="J43" s="151"/>
      <c r="K43" s="64"/>
      <c r="L43" s="151"/>
      <c r="M43" s="64"/>
      <c r="N43" s="151"/>
      <c r="O43" s="64"/>
      <c r="P43" s="151"/>
      <c r="Q43" s="64"/>
      <c r="R43" s="151"/>
      <c r="S43" s="64"/>
      <c r="T43" s="151"/>
      <c r="U43" s="64"/>
      <c r="V43" s="151"/>
      <c r="W43" s="64"/>
      <c r="X43" s="151"/>
      <c r="Y43" s="64"/>
      <c r="Z43" s="167"/>
      <c r="AA43" s="168"/>
      <c r="AB43" s="178"/>
      <c r="AC43" s="29"/>
      <c r="AD43" s="29"/>
      <c r="AE43" s="29"/>
      <c r="AF43" s="29"/>
      <c r="AG43" s="29"/>
      <c r="AH43" s="29"/>
    </row>
    <row r="44" spans="2:34" ht="12" customHeight="1" thickTop="1">
      <c r="B44" s="156">
        <v>19</v>
      </c>
      <c r="C44" s="152" t="str">
        <f>VLOOKUP(B44,'пр.взв'!B43:E66,2,FALSE)</f>
        <v>ЧЕРНОВ Виктор Анатольевич</v>
      </c>
      <c r="D44" s="154" t="str">
        <f>VLOOKUP(B44,'пр.взв'!B43:F122,3,FALSE)</f>
        <v>21.03.2001 1</v>
      </c>
      <c r="E44" s="154" t="str">
        <f>VLOOKUP(B44,'пр.взв'!B43:G122,4,FALSE)</f>
        <v>Саратовская, Ртищево</v>
      </c>
      <c r="F44" s="150">
        <v>18</v>
      </c>
      <c r="G44" s="66">
        <v>4</v>
      </c>
      <c r="H44" s="150">
        <v>21</v>
      </c>
      <c r="I44" s="66">
        <v>4</v>
      </c>
      <c r="J44" s="150" t="s">
        <v>206</v>
      </c>
      <c r="K44" s="66"/>
      <c r="L44" s="150" t="s">
        <v>206</v>
      </c>
      <c r="M44" s="66"/>
      <c r="N44" s="150" t="s">
        <v>206</v>
      </c>
      <c r="O44" s="66"/>
      <c r="P44" s="150" t="s">
        <v>206</v>
      </c>
      <c r="Q44" s="66"/>
      <c r="R44" s="150" t="s">
        <v>206</v>
      </c>
      <c r="S44" s="66"/>
      <c r="T44" s="150"/>
      <c r="U44" s="66"/>
      <c r="V44" s="150" t="s">
        <v>206</v>
      </c>
      <c r="W44" s="66"/>
      <c r="X44" s="150" t="s">
        <v>206</v>
      </c>
      <c r="Y44" s="66"/>
      <c r="Z44" s="166">
        <v>2</v>
      </c>
      <c r="AA44" s="164">
        <f>SUM(G44+I44+K44+M44+O44+Q44+S44+U44+W44+Y44)</f>
        <v>8</v>
      </c>
      <c r="AB44" s="179">
        <v>29</v>
      </c>
      <c r="AC44" s="29"/>
      <c r="AD44" s="29"/>
      <c r="AE44" s="29"/>
      <c r="AF44" s="29"/>
      <c r="AG44" s="29"/>
      <c r="AH44" s="29"/>
    </row>
    <row r="45" spans="2:34" ht="12" customHeight="1" thickBot="1">
      <c r="B45" s="157"/>
      <c r="C45" s="153"/>
      <c r="D45" s="155"/>
      <c r="E45" s="155"/>
      <c r="F45" s="151"/>
      <c r="G45" s="64"/>
      <c r="H45" s="151"/>
      <c r="I45" s="64"/>
      <c r="J45" s="151"/>
      <c r="K45" s="64"/>
      <c r="L45" s="151"/>
      <c r="M45" s="64"/>
      <c r="N45" s="151"/>
      <c r="O45" s="64"/>
      <c r="P45" s="151"/>
      <c r="Q45" s="64"/>
      <c r="R45" s="151"/>
      <c r="S45" s="64"/>
      <c r="T45" s="151"/>
      <c r="U45" s="64"/>
      <c r="V45" s="151"/>
      <c r="W45" s="64"/>
      <c r="X45" s="151"/>
      <c r="Y45" s="64"/>
      <c r="Z45" s="167"/>
      <c r="AA45" s="168"/>
      <c r="AB45" s="178"/>
      <c r="AC45" s="29"/>
      <c r="AD45" s="29"/>
      <c r="AE45" s="29"/>
      <c r="AF45" s="29"/>
      <c r="AG45" s="29"/>
      <c r="AH45" s="29"/>
    </row>
    <row r="46" spans="2:34" ht="12" customHeight="1" thickTop="1">
      <c r="B46" s="156">
        <v>20</v>
      </c>
      <c r="C46" s="152" t="str">
        <f>VLOOKUP(B46,'пр.взв'!B45:E68,2,FALSE)</f>
        <v>МИНАСЯН Самвел Альбертович</v>
      </c>
      <c r="D46" s="154" t="str">
        <f>VLOOKUP(B46,'пр.взв'!B45:F124,3,FALSE)</f>
        <v>30.09.2000 1</v>
      </c>
      <c r="E46" s="158" t="str">
        <f>VLOOKUP(B46,'пр.взв'!B45:G124,4,FALSE)</f>
        <v>Саратовская, Самойловка</v>
      </c>
      <c r="F46" s="150">
        <v>21</v>
      </c>
      <c r="G46" s="66">
        <v>4</v>
      </c>
      <c r="H46" s="150">
        <v>18</v>
      </c>
      <c r="I46" s="66">
        <v>4</v>
      </c>
      <c r="J46" s="150" t="s">
        <v>206</v>
      </c>
      <c r="K46" s="66"/>
      <c r="L46" s="150" t="s">
        <v>206</v>
      </c>
      <c r="M46" s="66"/>
      <c r="N46" s="150" t="s">
        <v>206</v>
      </c>
      <c r="O46" s="66"/>
      <c r="P46" s="150" t="s">
        <v>206</v>
      </c>
      <c r="Q46" s="66"/>
      <c r="R46" s="150" t="s">
        <v>206</v>
      </c>
      <c r="S46" s="66"/>
      <c r="T46" s="150"/>
      <c r="U46" s="66"/>
      <c r="V46" s="150" t="s">
        <v>206</v>
      </c>
      <c r="W46" s="66"/>
      <c r="X46" s="150" t="s">
        <v>206</v>
      </c>
      <c r="Y46" s="66"/>
      <c r="Z46" s="166">
        <v>2</v>
      </c>
      <c r="AA46" s="164">
        <f>SUM(G46+I46+K46+M46+O46+Q46+S46+U46+W46+Y46)</f>
        <v>8</v>
      </c>
      <c r="AB46" s="179">
        <v>28</v>
      </c>
      <c r="AC46" s="29"/>
      <c r="AD46" s="29"/>
      <c r="AE46" s="29"/>
      <c r="AF46" s="29"/>
      <c r="AG46" s="29"/>
      <c r="AH46" s="29"/>
    </row>
    <row r="47" spans="2:34" ht="12" customHeight="1" thickBot="1">
      <c r="B47" s="157"/>
      <c r="C47" s="153"/>
      <c r="D47" s="155"/>
      <c r="E47" s="159"/>
      <c r="F47" s="151"/>
      <c r="G47" s="64"/>
      <c r="H47" s="151"/>
      <c r="I47" s="64"/>
      <c r="J47" s="151"/>
      <c r="K47" s="64"/>
      <c r="L47" s="151"/>
      <c r="M47" s="64"/>
      <c r="N47" s="151"/>
      <c r="O47" s="64"/>
      <c r="P47" s="151"/>
      <c r="Q47" s="64"/>
      <c r="R47" s="151"/>
      <c r="S47" s="64"/>
      <c r="T47" s="151"/>
      <c r="U47" s="64"/>
      <c r="V47" s="151"/>
      <c r="W47" s="64"/>
      <c r="X47" s="151"/>
      <c r="Y47" s="64"/>
      <c r="Z47" s="167"/>
      <c r="AA47" s="168"/>
      <c r="AB47" s="178"/>
      <c r="AC47" s="29"/>
      <c r="AD47" s="29"/>
      <c r="AE47" s="29"/>
      <c r="AF47" s="29"/>
      <c r="AG47" s="29"/>
      <c r="AH47" s="29"/>
    </row>
    <row r="48" spans="2:34" ht="12" customHeight="1" thickTop="1">
      <c r="B48" s="156">
        <v>21</v>
      </c>
      <c r="C48" s="152" t="str">
        <f>VLOOKUP(B48,'пр.взв'!B47:E70,2,FALSE)</f>
        <v>ВОСКОБОЙНИК Кирилл Сергеевич</v>
      </c>
      <c r="D48" s="154" t="str">
        <f>VLOOKUP(B48,'пр.взв'!B47:F126,3,FALSE)</f>
        <v>18.07.1999 1 юн.</v>
      </c>
      <c r="E48" s="154" t="str">
        <f>VLOOKUP(B48,'пр.взв'!B47:G126,4,FALSE)</f>
        <v>Саратовская, Энгельс МО</v>
      </c>
      <c r="F48" s="150">
        <v>20</v>
      </c>
      <c r="G48" s="66">
        <v>0</v>
      </c>
      <c r="H48" s="150">
        <v>19</v>
      </c>
      <c r="I48" s="66">
        <v>0</v>
      </c>
      <c r="J48" s="150">
        <v>18</v>
      </c>
      <c r="K48" s="66">
        <v>0</v>
      </c>
      <c r="L48" s="150">
        <v>25</v>
      </c>
      <c r="M48" s="66">
        <v>4</v>
      </c>
      <c r="N48" s="150">
        <v>23</v>
      </c>
      <c r="O48" s="66">
        <v>3</v>
      </c>
      <c r="P48" s="150" t="s">
        <v>206</v>
      </c>
      <c r="Q48" s="66"/>
      <c r="R48" s="150" t="s">
        <v>206</v>
      </c>
      <c r="S48" s="66"/>
      <c r="T48" s="150"/>
      <c r="U48" s="66"/>
      <c r="V48" s="150" t="s">
        <v>206</v>
      </c>
      <c r="W48" s="66"/>
      <c r="X48" s="150" t="s">
        <v>206</v>
      </c>
      <c r="Y48" s="66"/>
      <c r="Z48" s="166">
        <v>5</v>
      </c>
      <c r="AA48" s="164">
        <f>SUM(G48+I48+K48+M48+O48+Q48+S48+U48+W48+Y48)</f>
        <v>7</v>
      </c>
      <c r="AB48" s="179">
        <v>8</v>
      </c>
      <c r="AC48" s="29"/>
      <c r="AD48" s="29"/>
      <c r="AE48" s="29"/>
      <c r="AF48" s="29"/>
      <c r="AG48" s="29"/>
      <c r="AH48" s="29"/>
    </row>
    <row r="49" spans="2:34" ht="12" customHeight="1" thickBot="1">
      <c r="B49" s="157"/>
      <c r="C49" s="153"/>
      <c r="D49" s="155"/>
      <c r="E49" s="155"/>
      <c r="F49" s="151"/>
      <c r="G49" s="64" t="s">
        <v>214</v>
      </c>
      <c r="H49" s="151"/>
      <c r="I49" s="64" t="s">
        <v>226</v>
      </c>
      <c r="J49" s="151"/>
      <c r="K49" s="64" t="s">
        <v>235</v>
      </c>
      <c r="L49" s="151"/>
      <c r="M49" s="64"/>
      <c r="N49" s="151"/>
      <c r="O49" s="64"/>
      <c r="P49" s="151"/>
      <c r="Q49" s="64"/>
      <c r="R49" s="151"/>
      <c r="S49" s="64"/>
      <c r="T49" s="151"/>
      <c r="U49" s="64"/>
      <c r="V49" s="151"/>
      <c r="W49" s="64"/>
      <c r="X49" s="151"/>
      <c r="Y49" s="64"/>
      <c r="Z49" s="167"/>
      <c r="AA49" s="168"/>
      <c r="AB49" s="178"/>
      <c r="AC49" s="29"/>
      <c r="AD49" s="29"/>
      <c r="AE49" s="29"/>
      <c r="AF49" s="29"/>
      <c r="AG49" s="29"/>
      <c r="AH49" s="29"/>
    </row>
    <row r="50" spans="2:34" ht="12" customHeight="1" thickTop="1">
      <c r="B50" s="156">
        <v>22</v>
      </c>
      <c r="C50" s="152" t="str">
        <f>VLOOKUP(B50,'пр.взв'!B49:E72,2,FALSE)</f>
        <v>ЛИСИЧЕНКО Кирилл Игоревич</v>
      </c>
      <c r="D50" s="154" t="str">
        <f>VLOOKUP(B50,'пр.взв'!B49:F128,3,FALSE)</f>
        <v>24.01.2000 1 юн.</v>
      </c>
      <c r="E50" s="158" t="str">
        <f>VLOOKUP(B50,'пр.взв'!B49:G128,4,FALSE)</f>
        <v>Саратовская, Балашов</v>
      </c>
      <c r="F50" s="150">
        <v>23</v>
      </c>
      <c r="G50" s="66">
        <v>4</v>
      </c>
      <c r="H50" s="150">
        <v>24</v>
      </c>
      <c r="I50" s="66">
        <v>4</v>
      </c>
      <c r="J50" s="150" t="s">
        <v>206</v>
      </c>
      <c r="K50" s="66"/>
      <c r="L50" s="150" t="s">
        <v>206</v>
      </c>
      <c r="M50" s="66"/>
      <c r="N50" s="150" t="s">
        <v>206</v>
      </c>
      <c r="O50" s="66"/>
      <c r="P50" s="150" t="s">
        <v>206</v>
      </c>
      <c r="Q50" s="66"/>
      <c r="R50" s="150" t="s">
        <v>206</v>
      </c>
      <c r="S50" s="66"/>
      <c r="T50" s="150"/>
      <c r="U50" s="66"/>
      <c r="V50" s="150" t="s">
        <v>206</v>
      </c>
      <c r="W50" s="66"/>
      <c r="X50" s="150" t="s">
        <v>206</v>
      </c>
      <c r="Y50" s="66"/>
      <c r="Z50" s="166">
        <v>2</v>
      </c>
      <c r="AA50" s="164">
        <f>SUM(G50+I50+K50+M50+O50+Q50+S50+U50+W50+Y50)</f>
        <v>8</v>
      </c>
      <c r="AB50" s="179">
        <v>27</v>
      </c>
      <c r="AC50" s="29"/>
      <c r="AD50" s="29"/>
      <c r="AE50" s="29"/>
      <c r="AF50" s="29"/>
      <c r="AG50" s="29"/>
      <c r="AH50" s="29"/>
    </row>
    <row r="51" spans="2:34" ht="12" customHeight="1" thickBot="1">
      <c r="B51" s="157"/>
      <c r="C51" s="153"/>
      <c r="D51" s="155"/>
      <c r="E51" s="159"/>
      <c r="F51" s="151"/>
      <c r="G51" s="64"/>
      <c r="H51" s="151"/>
      <c r="I51" s="64"/>
      <c r="J51" s="151"/>
      <c r="K51" s="64"/>
      <c r="L51" s="151"/>
      <c r="M51" s="64"/>
      <c r="N51" s="151"/>
      <c r="O51" s="64"/>
      <c r="P51" s="151"/>
      <c r="Q51" s="64"/>
      <c r="R51" s="151"/>
      <c r="S51" s="64"/>
      <c r="T51" s="151"/>
      <c r="U51" s="64"/>
      <c r="V51" s="151"/>
      <c r="W51" s="64"/>
      <c r="X51" s="151"/>
      <c r="Y51" s="64"/>
      <c r="Z51" s="167"/>
      <c r="AA51" s="168"/>
      <c r="AB51" s="178"/>
      <c r="AC51" s="29"/>
      <c r="AD51" s="29"/>
      <c r="AE51" s="29"/>
      <c r="AF51" s="29"/>
      <c r="AG51" s="29"/>
      <c r="AH51" s="29"/>
    </row>
    <row r="52" spans="2:34" ht="12" customHeight="1" thickTop="1">
      <c r="B52" s="156">
        <v>23</v>
      </c>
      <c r="C52" s="152" t="str">
        <f>VLOOKUP(B52,'пр.взв'!B51:E74,2,FALSE)</f>
        <v>ПРОКОШЕВ Павел Денисович</v>
      </c>
      <c r="D52" s="154" t="str">
        <f>VLOOKUP(B52,'пр.взв'!B51:F130,3,FALSE)</f>
        <v>04.07.2000 1</v>
      </c>
      <c r="E52" s="154" t="str">
        <f>VLOOKUP(B52,'пр.взв'!B51:G130,4,FALSE)</f>
        <v>Пермский, Пермь МО</v>
      </c>
      <c r="F52" s="150">
        <v>22</v>
      </c>
      <c r="G52" s="66">
        <v>0</v>
      </c>
      <c r="H52" s="150">
        <v>25</v>
      </c>
      <c r="I52" s="66">
        <v>3</v>
      </c>
      <c r="J52" s="150">
        <v>24</v>
      </c>
      <c r="K52" s="66">
        <v>2</v>
      </c>
      <c r="L52" s="150">
        <v>18</v>
      </c>
      <c r="M52" s="66">
        <v>0</v>
      </c>
      <c r="N52" s="150">
        <v>21</v>
      </c>
      <c r="O52" s="66">
        <v>1</v>
      </c>
      <c r="P52" s="150">
        <v>31</v>
      </c>
      <c r="Q52" s="66">
        <v>3</v>
      </c>
      <c r="R52" s="150" t="s">
        <v>206</v>
      </c>
      <c r="S52" s="66"/>
      <c r="T52" s="150"/>
      <c r="U52" s="66"/>
      <c r="V52" s="150" t="s">
        <v>206</v>
      </c>
      <c r="W52" s="66"/>
      <c r="X52" s="150" t="s">
        <v>206</v>
      </c>
      <c r="Y52" s="66"/>
      <c r="Z52" s="166">
        <v>6</v>
      </c>
      <c r="AA52" s="164">
        <f>SUM(G52+I52+K52+M52+O52+Q52+S52+U52+W52+Y52)</f>
        <v>9</v>
      </c>
      <c r="AB52" s="179">
        <v>6</v>
      </c>
      <c r="AC52" s="29"/>
      <c r="AD52" s="29"/>
      <c r="AE52" s="29"/>
      <c r="AF52" s="29"/>
      <c r="AG52" s="29"/>
      <c r="AH52" s="29"/>
    </row>
    <row r="53" spans="2:34" ht="12" customHeight="1" thickBot="1">
      <c r="B53" s="157"/>
      <c r="C53" s="153"/>
      <c r="D53" s="155"/>
      <c r="E53" s="155"/>
      <c r="F53" s="151"/>
      <c r="G53" s="64" t="s">
        <v>215</v>
      </c>
      <c r="H53" s="151"/>
      <c r="I53" s="64"/>
      <c r="J53" s="151"/>
      <c r="K53" s="64"/>
      <c r="L53" s="151"/>
      <c r="M53" s="64" t="s">
        <v>242</v>
      </c>
      <c r="N53" s="151"/>
      <c r="O53" s="64"/>
      <c r="P53" s="151"/>
      <c r="Q53" s="64"/>
      <c r="R53" s="151"/>
      <c r="S53" s="64"/>
      <c r="T53" s="151"/>
      <c r="U53" s="64"/>
      <c r="V53" s="151"/>
      <c r="W53" s="64"/>
      <c r="X53" s="151"/>
      <c r="Y53" s="64"/>
      <c r="Z53" s="167"/>
      <c r="AA53" s="168"/>
      <c r="AB53" s="178"/>
      <c r="AC53" s="29"/>
      <c r="AD53" s="29"/>
      <c r="AE53" s="29"/>
      <c r="AF53" s="29"/>
      <c r="AG53" s="29"/>
      <c r="AH53" s="29"/>
    </row>
    <row r="54" spans="2:34" ht="12" customHeight="1" thickTop="1">
      <c r="B54" s="156">
        <v>24</v>
      </c>
      <c r="C54" s="152" t="str">
        <f>VLOOKUP(B54,'пр.взв'!B53:E76,2,FALSE)</f>
        <v>НУРЛАН Жайылхан</v>
      </c>
      <c r="D54" s="154" t="str">
        <f>VLOOKUP(B54,'пр.взв'!B53:F132,3,FALSE)</f>
        <v>29.10.1999 1</v>
      </c>
      <c r="E54" s="158" t="str">
        <f>VLOOKUP(B54,'пр.взв'!B53:G132,4,FALSE)</f>
        <v>Казахстан, Западно-Казахстанская обл.</v>
      </c>
      <c r="F54" s="150">
        <v>25</v>
      </c>
      <c r="G54" s="66">
        <v>4</v>
      </c>
      <c r="H54" s="150">
        <v>22</v>
      </c>
      <c r="I54" s="66">
        <v>0</v>
      </c>
      <c r="J54" s="150">
        <v>23</v>
      </c>
      <c r="K54" s="66">
        <v>3</v>
      </c>
      <c r="L54" s="150" t="s">
        <v>206</v>
      </c>
      <c r="M54" s="66"/>
      <c r="N54" s="150" t="s">
        <v>206</v>
      </c>
      <c r="O54" s="66"/>
      <c r="P54" s="150" t="s">
        <v>206</v>
      </c>
      <c r="Q54" s="66"/>
      <c r="R54" s="150" t="s">
        <v>206</v>
      </c>
      <c r="S54" s="66"/>
      <c r="T54" s="150"/>
      <c r="U54" s="66"/>
      <c r="V54" s="150" t="s">
        <v>206</v>
      </c>
      <c r="W54" s="66"/>
      <c r="X54" s="150" t="s">
        <v>206</v>
      </c>
      <c r="Y54" s="66"/>
      <c r="Z54" s="166">
        <v>3</v>
      </c>
      <c r="AA54" s="164">
        <f>SUM(G54+I54+K54+M54+O54+Q54+S54+U54+W54+Y54)</f>
        <v>7</v>
      </c>
      <c r="AB54" s="179">
        <v>18</v>
      </c>
      <c r="AC54" s="29"/>
      <c r="AD54" s="29"/>
      <c r="AE54" s="29"/>
      <c r="AF54" s="29"/>
      <c r="AG54" s="29"/>
      <c r="AH54" s="29"/>
    </row>
    <row r="55" spans="2:34" ht="12" customHeight="1" thickBot="1">
      <c r="B55" s="157"/>
      <c r="C55" s="153"/>
      <c r="D55" s="155"/>
      <c r="E55" s="159"/>
      <c r="F55" s="151"/>
      <c r="G55" s="64"/>
      <c r="H55" s="151"/>
      <c r="I55" s="64" t="s">
        <v>227</v>
      </c>
      <c r="J55" s="151"/>
      <c r="K55" s="64"/>
      <c r="L55" s="151"/>
      <c r="M55" s="64"/>
      <c r="N55" s="151"/>
      <c r="O55" s="64"/>
      <c r="P55" s="151"/>
      <c r="Q55" s="64"/>
      <c r="R55" s="151"/>
      <c r="S55" s="64"/>
      <c r="T55" s="151"/>
      <c r="U55" s="64"/>
      <c r="V55" s="151"/>
      <c r="W55" s="64"/>
      <c r="X55" s="151"/>
      <c r="Y55" s="64"/>
      <c r="Z55" s="167"/>
      <c r="AA55" s="168"/>
      <c r="AB55" s="178"/>
      <c r="AC55" s="29"/>
      <c r="AD55" s="29"/>
      <c r="AE55" s="29"/>
      <c r="AF55" s="29"/>
      <c r="AG55" s="29"/>
      <c r="AH55" s="29"/>
    </row>
    <row r="56" spans="2:34" ht="12" customHeight="1" thickTop="1">
      <c r="B56" s="156">
        <v>25</v>
      </c>
      <c r="C56" s="152" t="str">
        <f>VLOOKUP(B56,'пр.взв'!B55:E78,2,FALSE)</f>
        <v>РАДЖАБОВ Хаетджон Сухробович</v>
      </c>
      <c r="D56" s="154" t="str">
        <f>VLOOKUP(B56,'пр.взв'!B55:F134,3,FALSE)</f>
        <v>10.03.1999 2</v>
      </c>
      <c r="E56" s="154" t="str">
        <f>VLOOKUP(B56,'пр.взв'!B55:G134,4,FALSE)</f>
        <v>Москва, Самбо-70</v>
      </c>
      <c r="F56" s="150">
        <v>24</v>
      </c>
      <c r="G56" s="66">
        <v>0</v>
      </c>
      <c r="H56" s="150">
        <v>23</v>
      </c>
      <c r="I56" s="66">
        <v>1</v>
      </c>
      <c r="J56" s="150">
        <v>27</v>
      </c>
      <c r="K56" s="66">
        <v>0</v>
      </c>
      <c r="L56" s="150">
        <v>21</v>
      </c>
      <c r="M56" s="66">
        <v>0</v>
      </c>
      <c r="N56" s="150">
        <v>29</v>
      </c>
      <c r="O56" s="66">
        <v>0</v>
      </c>
      <c r="P56" s="150" t="s">
        <v>82</v>
      </c>
      <c r="Q56" s="66"/>
      <c r="R56" s="150">
        <v>31</v>
      </c>
      <c r="S56" s="66">
        <v>1</v>
      </c>
      <c r="T56" s="150"/>
      <c r="U56" s="66"/>
      <c r="V56" s="150">
        <v>9</v>
      </c>
      <c r="W56" s="66">
        <v>0</v>
      </c>
      <c r="X56" s="150">
        <v>17</v>
      </c>
      <c r="Y56" s="66">
        <v>3</v>
      </c>
      <c r="Z56" s="166" t="s">
        <v>249</v>
      </c>
      <c r="AA56" s="164">
        <f>SUM(G56+I56+K56+M56+O56+Q56+S56+U56+W56+Y56)</f>
        <v>5</v>
      </c>
      <c r="AB56" s="179">
        <v>2</v>
      </c>
      <c r="AC56" s="29"/>
      <c r="AD56" s="29"/>
      <c r="AE56" s="29"/>
      <c r="AF56" s="29"/>
      <c r="AG56" s="29"/>
      <c r="AH56" s="29"/>
    </row>
    <row r="57" spans="2:34" ht="12" customHeight="1" thickBot="1">
      <c r="B57" s="157"/>
      <c r="C57" s="153"/>
      <c r="D57" s="155"/>
      <c r="E57" s="155"/>
      <c r="F57" s="151"/>
      <c r="G57" s="64" t="s">
        <v>216</v>
      </c>
      <c r="H57" s="151"/>
      <c r="I57" s="64"/>
      <c r="J57" s="151"/>
      <c r="K57" s="64" t="s">
        <v>236</v>
      </c>
      <c r="L57" s="151"/>
      <c r="M57" s="64" t="s">
        <v>243</v>
      </c>
      <c r="N57" s="151"/>
      <c r="O57" s="64" t="s">
        <v>246</v>
      </c>
      <c r="P57" s="151"/>
      <c r="Q57" s="64"/>
      <c r="R57" s="151"/>
      <c r="S57" s="64"/>
      <c r="T57" s="151"/>
      <c r="U57" s="64"/>
      <c r="V57" s="151"/>
      <c r="W57" s="64" t="s">
        <v>251</v>
      </c>
      <c r="X57" s="151"/>
      <c r="Y57" s="64"/>
      <c r="Z57" s="167"/>
      <c r="AA57" s="168"/>
      <c r="AB57" s="178"/>
      <c r="AC57" s="29"/>
      <c r="AD57" s="29"/>
      <c r="AE57" s="29"/>
      <c r="AF57" s="29"/>
      <c r="AG57" s="29"/>
      <c r="AH57" s="29"/>
    </row>
    <row r="58" spans="2:34" ht="12" customHeight="1" thickTop="1">
      <c r="B58" s="156">
        <v>26</v>
      </c>
      <c r="C58" s="152" t="str">
        <f>VLOOKUP(B58,'пр.взв'!B57:E80,2,FALSE)</f>
        <v>КРАСНОПРОШИН Никита Максимович</v>
      </c>
      <c r="D58" s="154" t="str">
        <f>VLOOKUP(B58,'пр.взв'!B57:F136,3,FALSE)</f>
        <v>13.01.2000 1 юн.</v>
      </c>
      <c r="E58" s="158" t="str">
        <f>VLOOKUP(B58,'пр.взв'!B57:G136,4,FALSE)</f>
        <v>Саратовская, Саратов</v>
      </c>
      <c r="F58" s="150">
        <v>27</v>
      </c>
      <c r="G58" s="66">
        <v>3</v>
      </c>
      <c r="H58" s="150">
        <v>29</v>
      </c>
      <c r="I58" s="66">
        <v>4</v>
      </c>
      <c r="J58" s="150" t="s">
        <v>206</v>
      </c>
      <c r="K58" s="66"/>
      <c r="L58" s="150" t="s">
        <v>206</v>
      </c>
      <c r="M58" s="66"/>
      <c r="N58" s="150" t="s">
        <v>206</v>
      </c>
      <c r="O58" s="66"/>
      <c r="P58" s="150" t="s">
        <v>206</v>
      </c>
      <c r="Q58" s="66"/>
      <c r="R58" s="150" t="s">
        <v>206</v>
      </c>
      <c r="S58" s="66"/>
      <c r="T58" s="150"/>
      <c r="U58" s="66"/>
      <c r="V58" s="150" t="s">
        <v>206</v>
      </c>
      <c r="W58" s="66"/>
      <c r="X58" s="150" t="s">
        <v>206</v>
      </c>
      <c r="Y58" s="66"/>
      <c r="Z58" s="166">
        <v>2</v>
      </c>
      <c r="AA58" s="164">
        <f>SUM(G58+I58+K58+M58+O58+Q58+S58+U58+W58+Y58)</f>
        <v>7</v>
      </c>
      <c r="AB58" s="179">
        <v>22</v>
      </c>
      <c r="AC58" s="29"/>
      <c r="AD58" s="29"/>
      <c r="AE58" s="29"/>
      <c r="AF58" s="29"/>
      <c r="AG58" s="29"/>
      <c r="AH58" s="29"/>
    </row>
    <row r="59" spans="2:39" ht="12" customHeight="1" thickBot="1">
      <c r="B59" s="157"/>
      <c r="C59" s="153"/>
      <c r="D59" s="155"/>
      <c r="E59" s="159"/>
      <c r="F59" s="151"/>
      <c r="G59" s="64"/>
      <c r="H59" s="151"/>
      <c r="I59" s="64"/>
      <c r="J59" s="151"/>
      <c r="K59" s="64"/>
      <c r="L59" s="151"/>
      <c r="M59" s="64"/>
      <c r="N59" s="151"/>
      <c r="O59" s="64"/>
      <c r="P59" s="151"/>
      <c r="Q59" s="64"/>
      <c r="R59" s="151"/>
      <c r="S59" s="64"/>
      <c r="T59" s="151"/>
      <c r="U59" s="64"/>
      <c r="V59" s="151"/>
      <c r="W59" s="64"/>
      <c r="X59" s="151"/>
      <c r="Y59" s="64"/>
      <c r="Z59" s="167"/>
      <c r="AA59" s="168"/>
      <c r="AB59" s="178"/>
      <c r="AC59" s="29"/>
      <c r="AD59" s="29"/>
      <c r="AE59" s="29"/>
      <c r="AF59" s="29"/>
      <c r="AG59" s="29"/>
      <c r="AH59" s="29"/>
      <c r="AM59" s="73"/>
    </row>
    <row r="60" spans="2:38" ht="12" customHeight="1" thickBot="1" thickTop="1">
      <c r="B60" s="156">
        <v>27</v>
      </c>
      <c r="C60" s="152" t="str">
        <f>VLOOKUP(B60,'пр.взв'!B59:E82,2,FALSE)</f>
        <v>ИЛЬИН Данила Дмитриевич</v>
      </c>
      <c r="D60" s="154" t="str">
        <f>VLOOKUP(B60,'пр.взв'!B59:F138,3,FALSE)</f>
        <v>16.08.2000 1</v>
      </c>
      <c r="E60" s="154" t="str">
        <f>VLOOKUP(B60,'пр.взв'!B59:G138,4,FALSE)</f>
        <v>Саратовская, Ртищево</v>
      </c>
      <c r="F60" s="150">
        <v>26</v>
      </c>
      <c r="G60" s="66">
        <v>1</v>
      </c>
      <c r="H60" s="150">
        <v>30</v>
      </c>
      <c r="I60" s="66">
        <v>0</v>
      </c>
      <c r="J60" s="150">
        <v>25</v>
      </c>
      <c r="K60" s="66">
        <v>4</v>
      </c>
      <c r="L60" s="150">
        <v>29</v>
      </c>
      <c r="M60" s="66">
        <v>4</v>
      </c>
      <c r="N60" s="150" t="s">
        <v>206</v>
      </c>
      <c r="O60" s="66"/>
      <c r="P60" s="150" t="s">
        <v>206</v>
      </c>
      <c r="Q60" s="66"/>
      <c r="R60" s="150" t="s">
        <v>206</v>
      </c>
      <c r="S60" s="66"/>
      <c r="T60" s="150"/>
      <c r="U60" s="66"/>
      <c r="V60" s="150" t="s">
        <v>206</v>
      </c>
      <c r="W60" s="66"/>
      <c r="X60" s="150" t="s">
        <v>206</v>
      </c>
      <c r="Y60" s="66"/>
      <c r="Z60" s="166">
        <v>4</v>
      </c>
      <c r="AA60" s="164">
        <f>SUM(G60+I60+K60+M60+O60+Q60+S60+U60+W60+Y60)</f>
        <v>9</v>
      </c>
      <c r="AB60" s="179">
        <v>15</v>
      </c>
      <c r="AC60" s="29"/>
      <c r="AD60" s="29"/>
      <c r="AE60" s="29"/>
      <c r="AF60" s="29"/>
      <c r="AG60" s="29"/>
      <c r="AH60" s="29"/>
      <c r="AL60" s="72"/>
    </row>
    <row r="61" spans="2:34" ht="12" customHeight="1" thickBot="1" thickTop="1">
      <c r="B61" s="157"/>
      <c r="C61" s="153"/>
      <c r="D61" s="155"/>
      <c r="E61" s="155"/>
      <c r="F61" s="151"/>
      <c r="G61" s="64"/>
      <c r="H61" s="151"/>
      <c r="I61" s="64" t="s">
        <v>228</v>
      </c>
      <c r="J61" s="151"/>
      <c r="K61" s="64"/>
      <c r="L61" s="151"/>
      <c r="M61" s="64"/>
      <c r="N61" s="151"/>
      <c r="O61" s="64"/>
      <c r="P61" s="151"/>
      <c r="Q61" s="64"/>
      <c r="R61" s="151"/>
      <c r="S61" s="64"/>
      <c r="T61" s="151"/>
      <c r="U61" s="64"/>
      <c r="V61" s="151"/>
      <c r="W61" s="64"/>
      <c r="X61" s="151"/>
      <c r="Y61" s="64"/>
      <c r="Z61" s="167"/>
      <c r="AA61" s="168"/>
      <c r="AB61" s="178"/>
      <c r="AC61" s="29"/>
      <c r="AD61" s="29"/>
      <c r="AE61" s="29"/>
      <c r="AF61" s="29"/>
      <c r="AG61" s="29"/>
      <c r="AH61" s="29"/>
    </row>
    <row r="62" spans="2:40" ht="12" customHeight="1" thickTop="1">
      <c r="B62" s="156">
        <v>28</v>
      </c>
      <c r="C62" s="152" t="str">
        <f>VLOOKUP(B62,'пр.взв'!B61:E84,2,FALSE)</f>
        <v>МАКСИМОВ Артем Азизович</v>
      </c>
      <c r="D62" s="154" t="str">
        <f>VLOOKUP(B62,'пр.взв'!B61:F140,3,FALSE)</f>
        <v>16.10.1999 1</v>
      </c>
      <c r="E62" s="158" t="str">
        <f>VLOOKUP(B62,'пр.взв'!B61:G140,4,FALSE)</f>
        <v>Самарская, Самара</v>
      </c>
      <c r="F62" s="150">
        <v>29</v>
      </c>
      <c r="G62" s="66">
        <v>4</v>
      </c>
      <c r="H62" s="150" t="s">
        <v>205</v>
      </c>
      <c r="I62" s="228"/>
      <c r="J62" s="228"/>
      <c r="K62" s="228"/>
      <c r="L62" s="228"/>
      <c r="M62" s="228"/>
      <c r="N62" s="228"/>
      <c r="O62" s="229"/>
      <c r="P62" s="150" t="s">
        <v>206</v>
      </c>
      <c r="Q62" s="66"/>
      <c r="R62" s="150" t="s">
        <v>206</v>
      </c>
      <c r="S62" s="66"/>
      <c r="T62" s="150"/>
      <c r="U62" s="66"/>
      <c r="V62" s="150" t="s">
        <v>206</v>
      </c>
      <c r="W62" s="66"/>
      <c r="X62" s="150" t="s">
        <v>206</v>
      </c>
      <c r="Y62" s="66"/>
      <c r="Z62" s="166">
        <v>1</v>
      </c>
      <c r="AA62" s="164">
        <f>SUM(G62+I62+K62+M62+O62+Q62+S62+U62+W62+Y62)</f>
        <v>4</v>
      </c>
      <c r="AB62" s="179">
        <v>34</v>
      </c>
      <c r="AC62" s="29"/>
      <c r="AD62" s="29"/>
      <c r="AE62" s="29"/>
      <c r="AF62" s="29"/>
      <c r="AG62" s="29"/>
      <c r="AH62" s="55"/>
      <c r="AI62" s="56"/>
      <c r="AJ62" s="56"/>
      <c r="AK62" s="56"/>
      <c r="AL62" s="56"/>
      <c r="AM62" s="56"/>
      <c r="AN62" s="56"/>
    </row>
    <row r="63" spans="2:40" ht="12" customHeight="1" thickBot="1">
      <c r="B63" s="157"/>
      <c r="C63" s="153"/>
      <c r="D63" s="155"/>
      <c r="E63" s="159"/>
      <c r="F63" s="151"/>
      <c r="G63" s="64"/>
      <c r="H63" s="151"/>
      <c r="I63" s="230"/>
      <c r="J63" s="230"/>
      <c r="K63" s="230"/>
      <c r="L63" s="230"/>
      <c r="M63" s="230"/>
      <c r="N63" s="230"/>
      <c r="O63" s="231"/>
      <c r="P63" s="151"/>
      <c r="Q63" s="64"/>
      <c r="R63" s="151"/>
      <c r="S63" s="64"/>
      <c r="T63" s="151"/>
      <c r="U63" s="64"/>
      <c r="V63" s="151"/>
      <c r="W63" s="64"/>
      <c r="X63" s="151"/>
      <c r="Y63" s="64"/>
      <c r="Z63" s="167"/>
      <c r="AA63" s="168"/>
      <c r="AB63" s="178"/>
      <c r="AC63" s="29"/>
      <c r="AD63" s="29"/>
      <c r="AE63" s="29"/>
      <c r="AF63" s="29"/>
      <c r="AG63" s="29"/>
      <c r="AH63" s="223"/>
      <c r="AI63" s="223"/>
      <c r="AJ63" s="224"/>
      <c r="AK63" s="224"/>
      <c r="AL63" s="222"/>
      <c r="AM63" s="222"/>
      <c r="AN63" s="56"/>
    </row>
    <row r="64" spans="2:40" ht="12" customHeight="1" thickTop="1">
      <c r="B64" s="156">
        <v>29</v>
      </c>
      <c r="C64" s="152" t="str">
        <f>VLOOKUP(B64,'пр.взв'!B63:E86,2,FALSE)</f>
        <v>ТАГАЕВ Рамиль Ильдарович</v>
      </c>
      <c r="D64" s="154" t="str">
        <f>VLOOKUP(B64,'пр.взв'!B63:F142,3,FALSE)</f>
        <v>11.08.2000 1</v>
      </c>
      <c r="E64" s="154" t="str">
        <f>VLOOKUP(B64,'пр.взв'!B63:G142,4,FALSE)</f>
        <v>Самарская, Тольятти</v>
      </c>
      <c r="F64" s="150">
        <v>28</v>
      </c>
      <c r="G64" s="66">
        <v>0</v>
      </c>
      <c r="H64" s="150">
        <v>26</v>
      </c>
      <c r="I64" s="66">
        <v>0</v>
      </c>
      <c r="J64" s="150">
        <v>32</v>
      </c>
      <c r="K64" s="66">
        <v>2</v>
      </c>
      <c r="L64" s="150">
        <v>27</v>
      </c>
      <c r="M64" s="66">
        <v>0</v>
      </c>
      <c r="N64" s="150">
        <v>25</v>
      </c>
      <c r="O64" s="66">
        <v>4</v>
      </c>
      <c r="P64" s="150" t="s">
        <v>206</v>
      </c>
      <c r="Q64" s="66"/>
      <c r="R64" s="150" t="s">
        <v>206</v>
      </c>
      <c r="S64" s="66"/>
      <c r="T64" s="150"/>
      <c r="U64" s="66"/>
      <c r="V64" s="150" t="s">
        <v>206</v>
      </c>
      <c r="W64" s="66"/>
      <c r="X64" s="150" t="s">
        <v>206</v>
      </c>
      <c r="Y64" s="66"/>
      <c r="Z64" s="166">
        <v>5</v>
      </c>
      <c r="AA64" s="164">
        <f>SUM(G64+I64+K64+M64+O64+Q64+S64+U64+W64+Y64)</f>
        <v>6</v>
      </c>
      <c r="AB64" s="179">
        <v>7</v>
      </c>
      <c r="AC64" s="29"/>
      <c r="AD64" s="29"/>
      <c r="AE64" s="29"/>
      <c r="AF64" s="29"/>
      <c r="AG64" s="29"/>
      <c r="AH64" s="223"/>
      <c r="AI64" s="223"/>
      <c r="AJ64" s="224"/>
      <c r="AK64" s="224"/>
      <c r="AL64" s="222"/>
      <c r="AM64" s="222"/>
      <c r="AN64" s="56"/>
    </row>
    <row r="65" spans="2:40" ht="12" customHeight="1" thickBot="1">
      <c r="B65" s="157"/>
      <c r="C65" s="153"/>
      <c r="D65" s="155"/>
      <c r="E65" s="155"/>
      <c r="F65" s="151"/>
      <c r="G65" s="64" t="s">
        <v>217</v>
      </c>
      <c r="H65" s="151"/>
      <c r="I65" s="64" t="s">
        <v>229</v>
      </c>
      <c r="J65" s="151"/>
      <c r="K65" s="64"/>
      <c r="L65" s="151"/>
      <c r="M65" s="71" t="s">
        <v>217</v>
      </c>
      <c r="N65" s="151"/>
      <c r="O65" s="67"/>
      <c r="P65" s="151"/>
      <c r="Q65" s="67"/>
      <c r="R65" s="151"/>
      <c r="S65" s="67"/>
      <c r="T65" s="151"/>
      <c r="U65" s="67"/>
      <c r="V65" s="151"/>
      <c r="W65" s="67"/>
      <c r="X65" s="151"/>
      <c r="Y65" s="67"/>
      <c r="Z65" s="167"/>
      <c r="AA65" s="168"/>
      <c r="AB65" s="178"/>
      <c r="AC65" s="29"/>
      <c r="AD65" s="29"/>
      <c r="AE65" s="29"/>
      <c r="AF65" s="29"/>
      <c r="AG65" s="29"/>
      <c r="AH65" s="55"/>
      <c r="AI65" s="56"/>
      <c r="AJ65" s="56"/>
      <c r="AK65" s="56"/>
      <c r="AL65" s="56"/>
      <c r="AM65" s="56"/>
      <c r="AN65" s="56"/>
    </row>
    <row r="66" spans="2:40" ht="12" customHeight="1" thickTop="1">
      <c r="B66" s="156">
        <v>30</v>
      </c>
      <c r="C66" s="152" t="str">
        <f>VLOOKUP(B66,'пр.взв'!B65:E88,2,FALSE)</f>
        <v>ЖАГСЫГАЛИ Расул</v>
      </c>
      <c r="D66" s="154" t="str">
        <f>VLOOKUP(B66,'пр.взв'!B65:F144,3,FALSE)</f>
        <v>27.12.2000 1</v>
      </c>
      <c r="E66" s="154" t="str">
        <f>VLOOKUP(B66,'пр.взв'!B65:G144,4,FALSE)</f>
        <v>Казахстан, Атырауской обл.</v>
      </c>
      <c r="F66" s="150">
        <v>31</v>
      </c>
      <c r="G66" s="66">
        <v>3</v>
      </c>
      <c r="H66" s="150">
        <v>27</v>
      </c>
      <c r="I66" s="66">
        <v>4</v>
      </c>
      <c r="J66" s="150" t="s">
        <v>206</v>
      </c>
      <c r="K66" s="66"/>
      <c r="L66" s="150" t="s">
        <v>206</v>
      </c>
      <c r="M66" s="66"/>
      <c r="N66" s="150" t="s">
        <v>206</v>
      </c>
      <c r="O66" s="66"/>
      <c r="P66" s="150" t="s">
        <v>206</v>
      </c>
      <c r="Q66" s="66"/>
      <c r="R66" s="150" t="s">
        <v>206</v>
      </c>
      <c r="S66" s="66"/>
      <c r="T66" s="150"/>
      <c r="U66" s="66"/>
      <c r="V66" s="150" t="s">
        <v>206</v>
      </c>
      <c r="W66" s="66"/>
      <c r="X66" s="150" t="s">
        <v>206</v>
      </c>
      <c r="Y66" s="66"/>
      <c r="Z66" s="166">
        <v>2</v>
      </c>
      <c r="AA66" s="164">
        <f>SUM(G66+I66+K66+M66+O66+Q66+S66+U66+W66+Y66)</f>
        <v>7</v>
      </c>
      <c r="AB66" s="179">
        <v>21</v>
      </c>
      <c r="AC66" s="29"/>
      <c r="AD66" s="29"/>
      <c r="AE66" s="29"/>
      <c r="AF66" s="29"/>
      <c r="AG66" s="29"/>
      <c r="AH66" s="55"/>
      <c r="AI66" s="56"/>
      <c r="AJ66" s="56"/>
      <c r="AK66" s="56"/>
      <c r="AL66" s="56"/>
      <c r="AM66" s="56"/>
      <c r="AN66" s="56"/>
    </row>
    <row r="67" spans="2:40" ht="12" customHeight="1" thickBot="1">
      <c r="B67" s="157"/>
      <c r="C67" s="153"/>
      <c r="D67" s="155"/>
      <c r="E67" s="155"/>
      <c r="F67" s="151"/>
      <c r="G67" s="64"/>
      <c r="H67" s="151"/>
      <c r="I67" s="64"/>
      <c r="J67" s="151"/>
      <c r="K67" s="64"/>
      <c r="L67" s="151"/>
      <c r="M67" s="71"/>
      <c r="N67" s="151"/>
      <c r="O67" s="67"/>
      <c r="P67" s="151"/>
      <c r="Q67" s="67"/>
      <c r="R67" s="151"/>
      <c r="S67" s="67"/>
      <c r="T67" s="151"/>
      <c r="U67" s="67"/>
      <c r="V67" s="151"/>
      <c r="W67" s="67"/>
      <c r="X67" s="151"/>
      <c r="Y67" s="67"/>
      <c r="Z67" s="167"/>
      <c r="AA67" s="168"/>
      <c r="AB67" s="178"/>
      <c r="AC67" s="29"/>
      <c r="AD67" s="29"/>
      <c r="AE67" s="29"/>
      <c r="AF67" s="29"/>
      <c r="AG67" s="29"/>
      <c r="AH67" s="55"/>
      <c r="AI67" s="56"/>
      <c r="AJ67" s="56"/>
      <c r="AK67" s="56"/>
      <c r="AL67" s="56"/>
      <c r="AM67" s="56"/>
      <c r="AN67" s="56"/>
    </row>
    <row r="68" spans="2:40" ht="12" customHeight="1" thickTop="1">
      <c r="B68" s="156">
        <v>31</v>
      </c>
      <c r="C68" s="152" t="str">
        <f>VLOOKUP(B68,'пр.взв'!B67:E90,2,FALSE)</f>
        <v>БОРЧАШВИЛИ Алихан Ловаевич</v>
      </c>
      <c r="D68" s="154" t="str">
        <f>VLOOKUP(B68,'пр.взв'!B67:F146,3,FALSE)</f>
        <v>06.01.2000 1 юн.</v>
      </c>
      <c r="E68" s="154" t="str">
        <f>VLOOKUP(B68,'пр.взв'!B67:G146,4,FALSE)</f>
        <v>Саратовская, Турки</v>
      </c>
      <c r="F68" s="150">
        <v>30</v>
      </c>
      <c r="G68" s="66">
        <v>1</v>
      </c>
      <c r="H68" s="150">
        <v>33</v>
      </c>
      <c r="I68" s="66">
        <v>0</v>
      </c>
      <c r="J68" s="150">
        <v>34</v>
      </c>
      <c r="K68" s="66">
        <v>0</v>
      </c>
      <c r="L68" s="150">
        <v>32</v>
      </c>
      <c r="M68" s="66">
        <v>0</v>
      </c>
      <c r="N68" s="150" t="s">
        <v>82</v>
      </c>
      <c r="O68" s="66"/>
      <c r="P68" s="150">
        <v>23</v>
      </c>
      <c r="Q68" s="66">
        <v>2</v>
      </c>
      <c r="R68" s="150">
        <v>25</v>
      </c>
      <c r="S68" s="66">
        <v>3</v>
      </c>
      <c r="T68" s="150"/>
      <c r="U68" s="66"/>
      <c r="V68" s="150">
        <v>17</v>
      </c>
      <c r="W68" s="66">
        <v>3</v>
      </c>
      <c r="X68" s="150"/>
      <c r="Y68" s="66"/>
      <c r="Z68" s="166" t="s">
        <v>250</v>
      </c>
      <c r="AA68" s="164">
        <f>SUM(G68+I68+K68+M68+O68+Q68+S68+U68+W68+Y68)</f>
        <v>9</v>
      </c>
      <c r="AB68" s="179">
        <v>3</v>
      </c>
      <c r="AC68" s="29"/>
      <c r="AD68" s="29"/>
      <c r="AE68" s="29"/>
      <c r="AF68" s="29"/>
      <c r="AG68" s="29"/>
      <c r="AH68" s="55"/>
      <c r="AI68" s="56"/>
      <c r="AJ68" s="56"/>
      <c r="AK68" s="56"/>
      <c r="AL68" s="56"/>
      <c r="AM68" s="56"/>
      <c r="AN68" s="56"/>
    </row>
    <row r="69" spans="2:40" ht="12" customHeight="1" thickBot="1">
      <c r="B69" s="157"/>
      <c r="C69" s="153"/>
      <c r="D69" s="155"/>
      <c r="E69" s="155"/>
      <c r="F69" s="151"/>
      <c r="G69" s="64"/>
      <c r="H69" s="151"/>
      <c r="I69" s="64" t="s">
        <v>230</v>
      </c>
      <c r="J69" s="151"/>
      <c r="K69" s="64" t="s">
        <v>237</v>
      </c>
      <c r="L69" s="151"/>
      <c r="M69" s="71" t="s">
        <v>244</v>
      </c>
      <c r="N69" s="151"/>
      <c r="O69" s="67"/>
      <c r="P69" s="151"/>
      <c r="Q69" s="67"/>
      <c r="R69" s="151"/>
      <c r="S69" s="67"/>
      <c r="T69" s="151"/>
      <c r="U69" s="67"/>
      <c r="V69" s="151"/>
      <c r="W69" s="67"/>
      <c r="X69" s="151"/>
      <c r="Y69" s="67"/>
      <c r="Z69" s="167"/>
      <c r="AA69" s="168"/>
      <c r="AB69" s="178"/>
      <c r="AC69" s="29"/>
      <c r="AD69" s="29"/>
      <c r="AE69" s="29"/>
      <c r="AF69" s="29"/>
      <c r="AG69" s="29"/>
      <c r="AH69" s="55"/>
      <c r="AI69" s="56"/>
      <c r="AJ69" s="56"/>
      <c r="AK69" s="56"/>
      <c r="AL69" s="56"/>
      <c r="AM69" s="56"/>
      <c r="AN69" s="56"/>
    </row>
    <row r="70" spans="2:40" ht="12" customHeight="1" thickTop="1">
      <c r="B70" s="156">
        <v>32</v>
      </c>
      <c r="C70" s="152" t="str">
        <f>VLOOKUP(B70,'пр.взв'!B69:E92,2,FALSE)</f>
        <v>ЯГОФАРОВ Даниил Николаевич</v>
      </c>
      <c r="D70" s="154" t="str">
        <f>VLOOKUP(B70,'пр.взв'!B69:F148,3,FALSE)</f>
        <v>18.11.1999 1</v>
      </c>
      <c r="E70" s="154" t="str">
        <f>VLOOKUP(B70,'пр.взв'!B69:G148,4,FALSE)</f>
        <v>Оренбургская, Соль-Илецк</v>
      </c>
      <c r="F70" s="150">
        <v>33</v>
      </c>
      <c r="G70" s="66">
        <v>0</v>
      </c>
      <c r="H70" s="150">
        <v>34</v>
      </c>
      <c r="I70" s="66">
        <v>0</v>
      </c>
      <c r="J70" s="150">
        <v>29</v>
      </c>
      <c r="K70" s="66">
        <v>3</v>
      </c>
      <c r="L70" s="150">
        <v>31</v>
      </c>
      <c r="M70" s="66">
        <v>4</v>
      </c>
      <c r="N70" s="150" t="s">
        <v>206</v>
      </c>
      <c r="O70" s="66"/>
      <c r="P70" s="150" t="s">
        <v>206</v>
      </c>
      <c r="Q70" s="66"/>
      <c r="R70" s="150" t="s">
        <v>206</v>
      </c>
      <c r="S70" s="66"/>
      <c r="T70" s="150"/>
      <c r="U70" s="66"/>
      <c r="V70" s="150" t="s">
        <v>206</v>
      </c>
      <c r="W70" s="66"/>
      <c r="X70" s="150" t="s">
        <v>206</v>
      </c>
      <c r="Y70" s="66"/>
      <c r="Z70" s="166">
        <v>4</v>
      </c>
      <c r="AA70" s="164">
        <f>SUM(G70+I70+K70+M70+O70+Q70+S70+U70+W70+Y70)</f>
        <v>7</v>
      </c>
      <c r="AB70" s="179">
        <v>11</v>
      </c>
      <c r="AC70" s="29"/>
      <c r="AD70" s="29"/>
      <c r="AE70" s="29"/>
      <c r="AF70" s="29"/>
      <c r="AG70" s="29"/>
      <c r="AH70" s="55"/>
      <c r="AI70" s="56"/>
      <c r="AJ70" s="56"/>
      <c r="AK70" s="56"/>
      <c r="AL70" s="56"/>
      <c r="AM70" s="56"/>
      <c r="AN70" s="56"/>
    </row>
    <row r="71" spans="2:40" ht="12" customHeight="1" thickBot="1">
      <c r="B71" s="157"/>
      <c r="C71" s="153"/>
      <c r="D71" s="155"/>
      <c r="E71" s="155"/>
      <c r="F71" s="151"/>
      <c r="G71" s="64" t="s">
        <v>218</v>
      </c>
      <c r="H71" s="151"/>
      <c r="I71" s="64" t="s">
        <v>231</v>
      </c>
      <c r="J71" s="151"/>
      <c r="K71" s="64"/>
      <c r="L71" s="151"/>
      <c r="M71" s="71"/>
      <c r="N71" s="151"/>
      <c r="O71" s="67"/>
      <c r="P71" s="151"/>
      <c r="Q71" s="67"/>
      <c r="R71" s="151"/>
      <c r="S71" s="67"/>
      <c r="T71" s="151"/>
      <c r="U71" s="67"/>
      <c r="V71" s="151"/>
      <c r="W71" s="67"/>
      <c r="X71" s="151"/>
      <c r="Y71" s="67"/>
      <c r="Z71" s="167"/>
      <c r="AA71" s="168"/>
      <c r="AB71" s="178"/>
      <c r="AC71" s="29"/>
      <c r="AD71" s="29"/>
      <c r="AE71" s="29"/>
      <c r="AF71" s="29"/>
      <c r="AG71" s="29"/>
      <c r="AH71" s="55"/>
      <c r="AI71" s="56"/>
      <c r="AJ71" s="56"/>
      <c r="AK71" s="56"/>
      <c r="AL71" s="56"/>
      <c r="AM71" s="56"/>
      <c r="AN71" s="56"/>
    </row>
    <row r="72" spans="2:40" ht="12" customHeight="1" thickTop="1">
      <c r="B72" s="156">
        <v>33</v>
      </c>
      <c r="C72" s="152" t="str">
        <f>VLOOKUP(B72,'пр.взв'!B71:E94,2,FALSE)</f>
        <v>ТИМОФЕЕВ Андрей Денисович</v>
      </c>
      <c r="D72" s="154" t="str">
        <f>VLOOKUP(B72,'пр.взв'!B71:F150,3,FALSE)</f>
        <v>13.08.2001 2</v>
      </c>
      <c r="E72" s="154" t="str">
        <f>VLOOKUP(B72,'пр.взв'!B71:G150,4,FALSE)</f>
        <v>Саратовская, Саратов</v>
      </c>
      <c r="F72" s="150">
        <v>32</v>
      </c>
      <c r="G72" s="66">
        <v>4</v>
      </c>
      <c r="H72" s="150">
        <v>31</v>
      </c>
      <c r="I72" s="66">
        <v>4</v>
      </c>
      <c r="J72" s="150" t="s">
        <v>206</v>
      </c>
      <c r="K72" s="66"/>
      <c r="L72" s="150" t="s">
        <v>206</v>
      </c>
      <c r="M72" s="66"/>
      <c r="N72" s="150" t="s">
        <v>206</v>
      </c>
      <c r="O72" s="66"/>
      <c r="P72" s="150" t="s">
        <v>206</v>
      </c>
      <c r="Q72" s="66"/>
      <c r="R72" s="150" t="s">
        <v>206</v>
      </c>
      <c r="S72" s="66"/>
      <c r="T72" s="150"/>
      <c r="U72" s="66"/>
      <c r="V72" s="150" t="s">
        <v>206</v>
      </c>
      <c r="W72" s="66"/>
      <c r="X72" s="150" t="s">
        <v>206</v>
      </c>
      <c r="Y72" s="66"/>
      <c r="Z72" s="166">
        <v>2</v>
      </c>
      <c r="AA72" s="164">
        <f>SUM(G72+I72+K72+M72+O72+Q72+S72+U72+W72+Y72)</f>
        <v>8</v>
      </c>
      <c r="AB72" s="179">
        <v>26</v>
      </c>
      <c r="AC72" s="29"/>
      <c r="AD72" s="29"/>
      <c r="AE72" s="29"/>
      <c r="AF72" s="29"/>
      <c r="AG72" s="29"/>
      <c r="AH72" s="55"/>
      <c r="AI72" s="56"/>
      <c r="AJ72" s="56"/>
      <c r="AK72" s="56"/>
      <c r="AL72" s="56"/>
      <c r="AM72" s="56"/>
      <c r="AN72" s="56"/>
    </row>
    <row r="73" spans="2:40" ht="12" customHeight="1" thickBot="1">
      <c r="B73" s="157"/>
      <c r="C73" s="153"/>
      <c r="D73" s="155"/>
      <c r="E73" s="155"/>
      <c r="F73" s="151"/>
      <c r="G73" s="64"/>
      <c r="H73" s="151"/>
      <c r="I73" s="64"/>
      <c r="J73" s="151"/>
      <c r="K73" s="64"/>
      <c r="L73" s="151"/>
      <c r="M73" s="71"/>
      <c r="N73" s="151"/>
      <c r="O73" s="67"/>
      <c r="P73" s="151"/>
      <c r="Q73" s="67"/>
      <c r="R73" s="151"/>
      <c r="S73" s="67"/>
      <c r="T73" s="151"/>
      <c r="U73" s="67"/>
      <c r="V73" s="151"/>
      <c r="W73" s="67"/>
      <c r="X73" s="151"/>
      <c r="Y73" s="67"/>
      <c r="Z73" s="167"/>
      <c r="AA73" s="168"/>
      <c r="AB73" s="178"/>
      <c r="AC73" s="29"/>
      <c r="AD73" s="29"/>
      <c r="AE73" s="29"/>
      <c r="AF73" s="29"/>
      <c r="AG73" s="29"/>
      <c r="AH73" s="55"/>
      <c r="AI73" s="56"/>
      <c r="AJ73" s="56"/>
      <c r="AK73" s="56"/>
      <c r="AL73" s="56"/>
      <c r="AM73" s="56"/>
      <c r="AN73" s="56"/>
    </row>
    <row r="74" spans="2:40" ht="18.75" customHeight="1" thickTop="1">
      <c r="B74" s="156">
        <v>34</v>
      </c>
      <c r="C74" s="152" t="str">
        <f>VLOOKUP(B74,'пр.взв'!B73:E96,2,FALSE)</f>
        <v>САЛТАЕВ Амаль Дамирович</v>
      </c>
      <c r="D74" s="154" t="str">
        <f>VLOOKUP(B74,'пр.взв'!B73:F152,3,FALSE)</f>
        <v>26.10.2000 1 юн.</v>
      </c>
      <c r="E74" s="154" t="str">
        <f>VLOOKUP(B74,'пр.взв'!B73:G152,4,FALSE)</f>
        <v>Татарстан, Казань</v>
      </c>
      <c r="F74" s="150" t="s">
        <v>82</v>
      </c>
      <c r="G74" s="66"/>
      <c r="H74" s="150">
        <v>32</v>
      </c>
      <c r="I74" s="66">
        <v>4</v>
      </c>
      <c r="J74" s="150">
        <v>31</v>
      </c>
      <c r="K74" s="66">
        <v>4</v>
      </c>
      <c r="L74" s="150" t="s">
        <v>206</v>
      </c>
      <c r="M74" s="66"/>
      <c r="N74" s="150" t="s">
        <v>206</v>
      </c>
      <c r="O74" s="66"/>
      <c r="P74" s="150" t="s">
        <v>206</v>
      </c>
      <c r="Q74" s="66"/>
      <c r="R74" s="150" t="s">
        <v>206</v>
      </c>
      <c r="S74" s="66"/>
      <c r="T74" s="150"/>
      <c r="U74" s="66"/>
      <c r="V74" s="150" t="s">
        <v>206</v>
      </c>
      <c r="W74" s="66"/>
      <c r="X74" s="150" t="s">
        <v>206</v>
      </c>
      <c r="Y74" s="66"/>
      <c r="Z74" s="166">
        <v>3</v>
      </c>
      <c r="AA74" s="164">
        <f>SUM(G74+I74+K74+M74+O74+Q74+S74+U74+W74+Y74)</f>
        <v>8</v>
      </c>
      <c r="AB74" s="179">
        <v>20</v>
      </c>
      <c r="AC74" s="29"/>
      <c r="AD74" s="29"/>
      <c r="AE74" s="29"/>
      <c r="AF74" s="29"/>
      <c r="AG74" s="29"/>
      <c r="AH74" s="55"/>
      <c r="AI74" s="56"/>
      <c r="AJ74" s="56"/>
      <c r="AK74" s="56"/>
      <c r="AL74" s="56"/>
      <c r="AM74" s="56"/>
      <c r="AN74" s="56"/>
    </row>
    <row r="75" spans="2:34" ht="12.75" customHeight="1" thickBot="1">
      <c r="B75" s="157"/>
      <c r="C75" s="153"/>
      <c r="D75" s="155"/>
      <c r="E75" s="155"/>
      <c r="F75" s="151"/>
      <c r="G75" s="67"/>
      <c r="H75" s="151"/>
      <c r="I75" s="67"/>
      <c r="J75" s="151"/>
      <c r="K75" s="67"/>
      <c r="L75" s="151"/>
      <c r="M75" s="71"/>
      <c r="N75" s="151"/>
      <c r="O75" s="67"/>
      <c r="P75" s="151"/>
      <c r="Q75" s="67"/>
      <c r="R75" s="151"/>
      <c r="S75" s="67"/>
      <c r="T75" s="151"/>
      <c r="U75" s="67"/>
      <c r="V75" s="151"/>
      <c r="W75" s="67"/>
      <c r="X75" s="151"/>
      <c r="Y75" s="67"/>
      <c r="Z75" s="167"/>
      <c r="AA75" s="168"/>
      <c r="AB75" s="178"/>
      <c r="AC75" s="29"/>
      <c r="AD75" s="29"/>
      <c r="AE75" s="29"/>
      <c r="AF75" s="29"/>
      <c r="AG75" s="29"/>
      <c r="AH75" s="29"/>
    </row>
    <row r="76" spans="2:34" ht="10.5" customHeight="1" thickTop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70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4.25" customHeight="1">
      <c r="B77" s="36" t="str">
        <f>HYPERLINK('[1]реквизиты'!$A$6)</f>
        <v>Гл. судья, судья МК</v>
      </c>
      <c r="C77" s="40"/>
      <c r="D77" s="40"/>
      <c r="E77" s="41"/>
      <c r="F77" s="42"/>
      <c r="N77" s="43" t="str">
        <f>HYPERLINK('[1]реквизиты'!$G$6)</f>
        <v>В.И. Зотов</v>
      </c>
      <c r="O77" s="41"/>
      <c r="P77" s="41"/>
      <c r="Q77" s="41"/>
      <c r="R77" s="46"/>
      <c r="S77" s="44"/>
      <c r="T77" s="46"/>
      <c r="U77" s="44"/>
      <c r="V77" s="46"/>
      <c r="W77" s="45" t="str">
        <f>HYPERLINK('[1]реквизиты'!$G$7)</f>
        <v>/Энгельс/</v>
      </c>
      <c r="X77" s="46"/>
      <c r="Y77" s="44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9.5" customHeight="1">
      <c r="B78" s="47" t="str">
        <f>HYPERLINK('[1]реквизиты'!$A$8)</f>
        <v>Гл. секретарь, судья РК</v>
      </c>
      <c r="C78" s="40"/>
      <c r="D78" s="57"/>
      <c r="E78" s="48"/>
      <c r="F78" s="49"/>
      <c r="G78" s="10"/>
      <c r="H78" s="10"/>
      <c r="I78" s="10"/>
      <c r="J78" s="10"/>
      <c r="K78" s="10"/>
      <c r="L78" s="10"/>
      <c r="M78" s="10"/>
      <c r="N78" s="43" t="str">
        <f>HYPERLINK('[1]реквизиты'!$G$8)</f>
        <v>А.А. Зарипов</v>
      </c>
      <c r="O78" s="41"/>
      <c r="P78" s="41"/>
      <c r="Q78" s="41"/>
      <c r="R78" s="46"/>
      <c r="S78" s="44"/>
      <c r="T78" s="46"/>
      <c r="U78" s="44"/>
      <c r="V78" s="46"/>
      <c r="W78" s="45" t="str">
        <f>HYPERLINK('[1]реквизиты'!$G$9)</f>
        <v>/Казань/</v>
      </c>
      <c r="X78" s="46"/>
      <c r="Y78" s="44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9"/>
      <c r="C79" s="9"/>
      <c r="D79" s="37"/>
      <c r="E79" s="4"/>
      <c r="F79" s="38"/>
      <c r="G79" s="1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14:34" ht="10.5" customHeight="1"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9"/>
      <c r="C81" s="39"/>
      <c r="D81" s="39"/>
      <c r="E81" s="18"/>
      <c r="F81" s="18"/>
      <c r="H81" s="1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34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2:34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  <c r="AC99" s="29"/>
      <c r="AD99" s="29"/>
      <c r="AE99" s="29"/>
      <c r="AF99" s="29"/>
      <c r="AG99" s="29"/>
      <c r="AH99" s="29"/>
    </row>
    <row r="100" spans="2:34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  <c r="AC100" s="29"/>
      <c r="AD100" s="29"/>
      <c r="AE100" s="29"/>
      <c r="AF100" s="29"/>
      <c r="AG100" s="29"/>
      <c r="AH100" s="29"/>
    </row>
    <row r="101" spans="2:34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  <c r="AC101" s="29"/>
      <c r="AD101" s="29"/>
      <c r="AE101" s="29"/>
      <c r="AF101" s="29"/>
      <c r="AG101" s="29"/>
      <c r="AH101" s="29"/>
    </row>
    <row r="102" spans="2:34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  <c r="AC102" s="29"/>
      <c r="AD102" s="29"/>
      <c r="AE102" s="29"/>
      <c r="AF102" s="29"/>
      <c r="AG102" s="29"/>
      <c r="AH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0.5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28" ht="10.5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</row>
    <row r="161" spans="2:28" ht="10.5" customHeight="1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</row>
    <row r="162" spans="2:28" ht="10.5" customHeight="1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</row>
    <row r="163" spans="2:28" ht="10.5" customHeight="1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</row>
    <row r="164" spans="2:31" ht="10.5" customHeight="1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.7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5">
      <c r="B190" s="27"/>
      <c r="C190" s="26"/>
      <c r="D190" s="26"/>
      <c r="E190" s="26"/>
      <c r="F190" s="28"/>
      <c r="G190" s="25"/>
      <c r="H190" s="28"/>
      <c r="I190" s="25"/>
      <c r="J190" s="28"/>
      <c r="K190" s="25"/>
      <c r="L190" s="28"/>
      <c r="M190" s="25"/>
      <c r="N190" s="28"/>
      <c r="O190" s="25"/>
      <c r="P190" s="28"/>
      <c r="Q190" s="25"/>
      <c r="R190" s="28"/>
      <c r="S190" s="25"/>
      <c r="T190" s="28"/>
      <c r="U190" s="25"/>
      <c r="V190" s="28"/>
      <c r="W190" s="25"/>
      <c r="X190" s="28"/>
      <c r="Y190" s="25"/>
      <c r="Z190" s="29"/>
      <c r="AA190" s="29"/>
      <c r="AB190" s="29"/>
      <c r="AC190" s="4"/>
      <c r="AD190" s="4"/>
      <c r="AE190" s="4"/>
    </row>
    <row r="191" spans="2:31" ht="15.75">
      <c r="B191" s="30"/>
      <c r="C191" s="26"/>
      <c r="D191" s="26"/>
      <c r="E191" s="26"/>
      <c r="F191" s="28"/>
      <c r="G191" s="21"/>
      <c r="H191" s="28"/>
      <c r="I191" s="21"/>
      <c r="J191" s="28"/>
      <c r="K191" s="21"/>
      <c r="L191" s="28"/>
      <c r="M191" s="21"/>
      <c r="N191" s="28"/>
      <c r="O191" s="21"/>
      <c r="P191" s="28"/>
      <c r="Q191" s="21"/>
      <c r="R191" s="28"/>
      <c r="S191" s="21"/>
      <c r="T191" s="28"/>
      <c r="U191" s="21"/>
      <c r="V191" s="28"/>
      <c r="W191" s="21"/>
      <c r="X191" s="28"/>
      <c r="Y191" s="21"/>
      <c r="Z191" s="29"/>
      <c r="AA191" s="29"/>
      <c r="AB191" s="29"/>
      <c r="AC191" s="4"/>
      <c r="AD191" s="4"/>
      <c r="AE191" s="4"/>
    </row>
    <row r="192" spans="2:31" ht="15">
      <c r="B192" s="27"/>
      <c r="C192" s="26"/>
      <c r="D192" s="26"/>
      <c r="E192" s="26"/>
      <c r="F192" s="28"/>
      <c r="G192" s="25"/>
      <c r="H192" s="28"/>
      <c r="I192" s="25"/>
      <c r="J192" s="28"/>
      <c r="K192" s="25"/>
      <c r="L192" s="28"/>
      <c r="M192" s="25"/>
      <c r="N192" s="28"/>
      <c r="O192" s="25"/>
      <c r="P192" s="28"/>
      <c r="Q192" s="25"/>
      <c r="R192" s="28"/>
      <c r="S192" s="25"/>
      <c r="T192" s="28"/>
      <c r="U192" s="25"/>
      <c r="V192" s="28"/>
      <c r="W192" s="25"/>
      <c r="X192" s="28"/>
      <c r="Y192" s="25"/>
      <c r="Z192" s="29"/>
      <c r="AA192" s="29"/>
      <c r="AB192" s="29"/>
      <c r="AC192" s="4"/>
      <c r="AD192" s="4"/>
      <c r="AE192" s="4"/>
    </row>
    <row r="193" spans="2:31" ht="15.75">
      <c r="B193" s="30"/>
      <c r="C193" s="26"/>
      <c r="D193" s="26"/>
      <c r="E193" s="26"/>
      <c r="F193" s="28"/>
      <c r="G193" s="21"/>
      <c r="H193" s="28"/>
      <c r="I193" s="21"/>
      <c r="J193" s="28"/>
      <c r="K193" s="21"/>
      <c r="L193" s="28"/>
      <c r="M193" s="21"/>
      <c r="N193" s="28"/>
      <c r="O193" s="21"/>
      <c r="P193" s="28"/>
      <c r="Q193" s="21"/>
      <c r="R193" s="28"/>
      <c r="S193" s="21"/>
      <c r="T193" s="28"/>
      <c r="U193" s="21"/>
      <c r="V193" s="28"/>
      <c r="W193" s="21"/>
      <c r="X193" s="28"/>
      <c r="Y193" s="21"/>
      <c r="Z193" s="29"/>
      <c r="AA193" s="29"/>
      <c r="AB193" s="29"/>
      <c r="AC193" s="4"/>
      <c r="AD193" s="4"/>
      <c r="AE193" s="4"/>
    </row>
    <row r="194" spans="2:31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spans="2:31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2:31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2:28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2:28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2:28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2:28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</sheetData>
  <sheetProtection/>
  <mergeCells count="606">
    <mergeCell ref="AB74:AB75"/>
    <mergeCell ref="B41:AB41"/>
    <mergeCell ref="J74:J75"/>
    <mergeCell ref="L74:L75"/>
    <mergeCell ref="N74:N75"/>
    <mergeCell ref="P74:P75"/>
    <mergeCell ref="H62:O63"/>
    <mergeCell ref="V74:V75"/>
    <mergeCell ref="X74:X75"/>
    <mergeCell ref="Z74:Z75"/>
    <mergeCell ref="AA74:AA75"/>
    <mergeCell ref="R74:R75"/>
    <mergeCell ref="T74:T75"/>
    <mergeCell ref="B74:B75"/>
    <mergeCell ref="C74:C75"/>
    <mergeCell ref="D74:D75"/>
    <mergeCell ref="E74:E75"/>
    <mergeCell ref="F74:F75"/>
    <mergeCell ref="H74:H75"/>
    <mergeCell ref="X72:X73"/>
    <mergeCell ref="Z72:Z73"/>
    <mergeCell ref="AA72:AA73"/>
    <mergeCell ref="AB72:AB73"/>
    <mergeCell ref="P72:P73"/>
    <mergeCell ref="R72:R73"/>
    <mergeCell ref="T72:T73"/>
    <mergeCell ref="V72:V73"/>
    <mergeCell ref="AB70:AB71"/>
    <mergeCell ref="B72:B73"/>
    <mergeCell ref="C72:C73"/>
    <mergeCell ref="D72:D73"/>
    <mergeCell ref="E72:E73"/>
    <mergeCell ref="F72:F73"/>
    <mergeCell ref="H72:H73"/>
    <mergeCell ref="J72:J73"/>
    <mergeCell ref="L72:L73"/>
    <mergeCell ref="N72:N73"/>
    <mergeCell ref="V70:V71"/>
    <mergeCell ref="X70:X71"/>
    <mergeCell ref="Z70:Z71"/>
    <mergeCell ref="AA70:AA71"/>
    <mergeCell ref="N70:N71"/>
    <mergeCell ref="P70:P71"/>
    <mergeCell ref="R70:R71"/>
    <mergeCell ref="T70:T71"/>
    <mergeCell ref="F70:F71"/>
    <mergeCell ref="H70:H71"/>
    <mergeCell ref="J70:J71"/>
    <mergeCell ref="L70:L71"/>
    <mergeCell ref="B70:B71"/>
    <mergeCell ref="C70:C71"/>
    <mergeCell ref="D70:D71"/>
    <mergeCell ref="E70:E71"/>
    <mergeCell ref="X68:X69"/>
    <mergeCell ref="Z68:Z69"/>
    <mergeCell ref="AA68:AA69"/>
    <mergeCell ref="AB68:AB69"/>
    <mergeCell ref="P68:P69"/>
    <mergeCell ref="R68:R69"/>
    <mergeCell ref="T68:T69"/>
    <mergeCell ref="V68:V69"/>
    <mergeCell ref="AB66:AB67"/>
    <mergeCell ref="B68:B69"/>
    <mergeCell ref="C68:C69"/>
    <mergeCell ref="D68:D69"/>
    <mergeCell ref="E68:E69"/>
    <mergeCell ref="F68:F69"/>
    <mergeCell ref="H68:H69"/>
    <mergeCell ref="J68:J69"/>
    <mergeCell ref="L68:L69"/>
    <mergeCell ref="N68:N69"/>
    <mergeCell ref="V66:V67"/>
    <mergeCell ref="X66:X67"/>
    <mergeCell ref="Z66:Z67"/>
    <mergeCell ref="AA66:AA67"/>
    <mergeCell ref="N66:N67"/>
    <mergeCell ref="P66:P67"/>
    <mergeCell ref="R66:R67"/>
    <mergeCell ref="T66:T67"/>
    <mergeCell ref="F66:F67"/>
    <mergeCell ref="H66:H67"/>
    <mergeCell ref="J66:J67"/>
    <mergeCell ref="L66:L67"/>
    <mergeCell ref="B66:B67"/>
    <mergeCell ref="C66:C67"/>
    <mergeCell ref="D66:D67"/>
    <mergeCell ref="E66:E67"/>
    <mergeCell ref="AB11:AB12"/>
    <mergeCell ref="AB13:AB14"/>
    <mergeCell ref="AB15:AB16"/>
    <mergeCell ref="AB17:AB18"/>
    <mergeCell ref="AB23:AB24"/>
    <mergeCell ref="AB25:AB26"/>
    <mergeCell ref="AB37:AB38"/>
    <mergeCell ref="AB44:AB45"/>
    <mergeCell ref="AJ63:AK64"/>
    <mergeCell ref="AB64:AB65"/>
    <mergeCell ref="AB60:AB61"/>
    <mergeCell ref="AB52:AB53"/>
    <mergeCell ref="AB54:AB55"/>
    <mergeCell ref="AB56:AB57"/>
    <mergeCell ref="AB58:AB59"/>
    <mergeCell ref="AB27:AB28"/>
    <mergeCell ref="AB29:AB30"/>
    <mergeCell ref="AB31:AB32"/>
    <mergeCell ref="AB33:AB34"/>
    <mergeCell ref="AB50:AB51"/>
    <mergeCell ref="AB39:AB40"/>
    <mergeCell ref="AB42:AB43"/>
    <mergeCell ref="AB46:AB47"/>
    <mergeCell ref="AB48:AB49"/>
    <mergeCell ref="AB35:AB36"/>
    <mergeCell ref="AA62:AA63"/>
    <mergeCell ref="AA56:AA57"/>
    <mergeCell ref="Z54:Z55"/>
    <mergeCell ref="AH63:AI64"/>
    <mergeCell ref="AB62:AB63"/>
    <mergeCell ref="Z56:Z57"/>
    <mergeCell ref="AA54:AA55"/>
    <mergeCell ref="Z60:Z61"/>
    <mergeCell ref="AA60:AA61"/>
    <mergeCell ref="F37:F38"/>
    <mergeCell ref="H37:H38"/>
    <mergeCell ref="J35:J36"/>
    <mergeCell ref="AL63:AM64"/>
    <mergeCell ref="L35:L36"/>
    <mergeCell ref="N35:N36"/>
    <mergeCell ref="Z64:Z65"/>
    <mergeCell ref="AA64:AA65"/>
    <mergeCell ref="T62:T63"/>
    <mergeCell ref="Z62:Z63"/>
    <mergeCell ref="J37:J38"/>
    <mergeCell ref="L37:L38"/>
    <mergeCell ref="N37:N38"/>
    <mergeCell ref="H35:H36"/>
    <mergeCell ref="B60:B61"/>
    <mergeCell ref="B56:B57"/>
    <mergeCell ref="B52:B53"/>
    <mergeCell ref="B48:B49"/>
    <mergeCell ref="B58:B59"/>
    <mergeCell ref="D58:D59"/>
    <mergeCell ref="C60:C61"/>
    <mergeCell ref="D60:D61"/>
    <mergeCell ref="E60:E61"/>
    <mergeCell ref="E58:E59"/>
    <mergeCell ref="C58:C59"/>
    <mergeCell ref="E48:E49"/>
    <mergeCell ref="C48:C49"/>
    <mergeCell ref="D48:D49"/>
    <mergeCell ref="D56:D57"/>
    <mergeCell ref="E54:E55"/>
    <mergeCell ref="B54:B55"/>
    <mergeCell ref="C52:C53"/>
    <mergeCell ref="D52:D53"/>
    <mergeCell ref="E52:E53"/>
    <mergeCell ref="E56:E57"/>
    <mergeCell ref="B50:B51"/>
    <mergeCell ref="C50:C51"/>
    <mergeCell ref="D50:D51"/>
    <mergeCell ref="E50:E51"/>
    <mergeCell ref="C56:C57"/>
    <mergeCell ref="D54:D55"/>
    <mergeCell ref="C54:C55"/>
    <mergeCell ref="E46:E47"/>
    <mergeCell ref="B42:B43"/>
    <mergeCell ref="C42:C43"/>
    <mergeCell ref="D42:D43"/>
    <mergeCell ref="B44:B45"/>
    <mergeCell ref="C44:C45"/>
    <mergeCell ref="D44:D45"/>
    <mergeCell ref="E42:E43"/>
    <mergeCell ref="E44:E45"/>
    <mergeCell ref="B46:B47"/>
    <mergeCell ref="C46:C47"/>
    <mergeCell ref="D46:D47"/>
    <mergeCell ref="B39:B40"/>
    <mergeCell ref="C39:C40"/>
    <mergeCell ref="D39:D40"/>
    <mergeCell ref="E39:E40"/>
    <mergeCell ref="E35:E36"/>
    <mergeCell ref="B29:B30"/>
    <mergeCell ref="B37:B38"/>
    <mergeCell ref="C37:C38"/>
    <mergeCell ref="B31:B32"/>
    <mergeCell ref="C31:C32"/>
    <mergeCell ref="D31:D32"/>
    <mergeCell ref="B33:B34"/>
    <mergeCell ref="C29:C30"/>
    <mergeCell ref="D29:D30"/>
    <mergeCell ref="AA15:AA16"/>
    <mergeCell ref="AA17:AA18"/>
    <mergeCell ref="Z17:Z18"/>
    <mergeCell ref="C23:C24"/>
    <mergeCell ref="D23:D24"/>
    <mergeCell ref="C25:C26"/>
    <mergeCell ref="E29:E30"/>
    <mergeCell ref="R29:R30"/>
    <mergeCell ref="B27:B28"/>
    <mergeCell ref="C27:C28"/>
    <mergeCell ref="D27:D28"/>
    <mergeCell ref="E27:E28"/>
    <mergeCell ref="E25:E26"/>
    <mergeCell ref="C21:C22"/>
    <mergeCell ref="D21:D22"/>
    <mergeCell ref="E21:E22"/>
    <mergeCell ref="E23:E24"/>
    <mergeCell ref="B19:B20"/>
    <mergeCell ref="C19:C20"/>
    <mergeCell ref="D19:D20"/>
    <mergeCell ref="D25:D26"/>
    <mergeCell ref="B21:B22"/>
    <mergeCell ref="B23:B24"/>
    <mergeCell ref="B25:B26"/>
    <mergeCell ref="B17:B18"/>
    <mergeCell ref="C17:C18"/>
    <mergeCell ref="D17:D18"/>
    <mergeCell ref="A4:A5"/>
    <mergeCell ref="J5:K5"/>
    <mergeCell ref="C4:C5"/>
    <mergeCell ref="H11:H12"/>
    <mergeCell ref="J11:J12"/>
    <mergeCell ref="D4:D5"/>
    <mergeCell ref="L5:M5"/>
    <mergeCell ref="B11:B12"/>
    <mergeCell ref="C11:C12"/>
    <mergeCell ref="D11:D12"/>
    <mergeCell ref="E11:E12"/>
    <mergeCell ref="A9:A10"/>
    <mergeCell ref="B9:B10"/>
    <mergeCell ref="C9:C10"/>
    <mergeCell ref="A7:A8"/>
    <mergeCell ref="B4:B5"/>
    <mergeCell ref="N7:N8"/>
    <mergeCell ref="P7:P8"/>
    <mergeCell ref="R7:R8"/>
    <mergeCell ref="B7:B8"/>
    <mergeCell ref="C7:C8"/>
    <mergeCell ref="F7:F8"/>
    <mergeCell ref="H7:H8"/>
    <mergeCell ref="J7:J8"/>
    <mergeCell ref="L7:L8"/>
    <mergeCell ref="AB4:AB5"/>
    <mergeCell ref="B15:B16"/>
    <mergeCell ref="C15:C16"/>
    <mergeCell ref="D15:D16"/>
    <mergeCell ref="E15:E16"/>
    <mergeCell ref="B13:B14"/>
    <mergeCell ref="C13:C14"/>
    <mergeCell ref="AA13:AA14"/>
    <mergeCell ref="T13:T14"/>
    <mergeCell ref="AA9:AA10"/>
    <mergeCell ref="D7:D8"/>
    <mergeCell ref="E7:E8"/>
    <mergeCell ref="D9:D10"/>
    <mergeCell ref="E9:E10"/>
    <mergeCell ref="E17:E18"/>
    <mergeCell ref="E19:E20"/>
    <mergeCell ref="D13:D14"/>
    <mergeCell ref="E13:E14"/>
    <mergeCell ref="AA31:AA32"/>
    <mergeCell ref="AA29:AA30"/>
    <mergeCell ref="V31:V32"/>
    <mergeCell ref="X31:X32"/>
    <mergeCell ref="Z31:Z32"/>
    <mergeCell ref="V29:V30"/>
    <mergeCell ref="R31:R32"/>
    <mergeCell ref="T29:T30"/>
    <mergeCell ref="T56:T57"/>
    <mergeCell ref="T58:T59"/>
    <mergeCell ref="Z58:Z59"/>
    <mergeCell ref="AA58:AA59"/>
    <mergeCell ref="X58:X59"/>
    <mergeCell ref="V46:V47"/>
    <mergeCell ref="X54:X55"/>
    <mergeCell ref="AA48:AA49"/>
    <mergeCell ref="X60:X61"/>
    <mergeCell ref="AA52:AA53"/>
    <mergeCell ref="T50:T51"/>
    <mergeCell ref="Z50:Z51"/>
    <mergeCell ref="AA50:AA51"/>
    <mergeCell ref="X50:X51"/>
    <mergeCell ref="X52:X53"/>
    <mergeCell ref="X56:X57"/>
    <mergeCell ref="V56:V57"/>
    <mergeCell ref="Z52:Z53"/>
    <mergeCell ref="T46:T47"/>
    <mergeCell ref="Z46:Z47"/>
    <mergeCell ref="AA46:AA47"/>
    <mergeCell ref="X46:X47"/>
    <mergeCell ref="X48:X49"/>
    <mergeCell ref="T48:T49"/>
    <mergeCell ref="Z48:Z49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V33:V34"/>
    <mergeCell ref="X29:X30"/>
    <mergeCell ref="T39:T40"/>
    <mergeCell ref="Z39:Z40"/>
    <mergeCell ref="X37:X38"/>
    <mergeCell ref="Z35:Z36"/>
    <mergeCell ref="X35:X36"/>
    <mergeCell ref="T31:T32"/>
    <mergeCell ref="X5:Y5"/>
    <mergeCell ref="X13:X14"/>
    <mergeCell ref="T19:T20"/>
    <mergeCell ref="AA19:AA20"/>
    <mergeCell ref="T17:T18"/>
    <mergeCell ref="AA39:AA40"/>
    <mergeCell ref="Z37:Z38"/>
    <mergeCell ref="AA37:AA38"/>
    <mergeCell ref="V39:V40"/>
    <mergeCell ref="X39:X40"/>
    <mergeCell ref="X17:X18"/>
    <mergeCell ref="T11:T12"/>
    <mergeCell ref="T15:T16"/>
    <mergeCell ref="T25:T26"/>
    <mergeCell ref="AA25:AA26"/>
    <mergeCell ref="Z27:Z28"/>
    <mergeCell ref="V25:V26"/>
    <mergeCell ref="V27:V28"/>
    <mergeCell ref="T27:T28"/>
    <mergeCell ref="AA27:AA28"/>
    <mergeCell ref="R11:R12"/>
    <mergeCell ref="P13:P14"/>
    <mergeCell ref="R13:R14"/>
    <mergeCell ref="AA11:AA12"/>
    <mergeCell ref="Z11:Z12"/>
    <mergeCell ref="V15:V16"/>
    <mergeCell ref="H23:H24"/>
    <mergeCell ref="L23:L24"/>
    <mergeCell ref="J23:J24"/>
    <mergeCell ref="V7:V8"/>
    <mergeCell ref="X7:X8"/>
    <mergeCell ref="F11:F12"/>
    <mergeCell ref="F13:F14"/>
    <mergeCell ref="F15:F16"/>
    <mergeCell ref="T7:T8"/>
    <mergeCell ref="P11:P12"/>
    <mergeCell ref="J21:J22"/>
    <mergeCell ref="F17:F18"/>
    <mergeCell ref="F19:F20"/>
    <mergeCell ref="F21:F22"/>
    <mergeCell ref="H21:H22"/>
    <mergeCell ref="F27:F28"/>
    <mergeCell ref="H27:H28"/>
    <mergeCell ref="J27:J28"/>
    <mergeCell ref="F25:F26"/>
    <mergeCell ref="H25:H26"/>
    <mergeCell ref="J29:J30"/>
    <mergeCell ref="F29:F30"/>
    <mergeCell ref="R27:R28"/>
    <mergeCell ref="J25:J26"/>
    <mergeCell ref="L25:L26"/>
    <mergeCell ref="N25:N26"/>
    <mergeCell ref="P25:P26"/>
    <mergeCell ref="R25:R26"/>
    <mergeCell ref="N29:N30"/>
    <mergeCell ref="P27:P28"/>
    <mergeCell ref="P29:P30"/>
    <mergeCell ref="L29:L30"/>
    <mergeCell ref="AA21:AA22"/>
    <mergeCell ref="T21:T22"/>
    <mergeCell ref="AA23:AA24"/>
    <mergeCell ref="P21:P22"/>
    <mergeCell ref="R21:R22"/>
    <mergeCell ref="N23:N24"/>
    <mergeCell ref="Z29:Z30"/>
    <mergeCell ref="T23:T24"/>
    <mergeCell ref="V23:V24"/>
    <mergeCell ref="X23:X24"/>
    <mergeCell ref="P23:P24"/>
    <mergeCell ref="R23:R24"/>
    <mergeCell ref="L19:L20"/>
    <mergeCell ref="L21:L22"/>
    <mergeCell ref="N21:N22"/>
    <mergeCell ref="P17:P18"/>
    <mergeCell ref="R17:R18"/>
    <mergeCell ref="L17:L18"/>
    <mergeCell ref="R19:R20"/>
    <mergeCell ref="P19:P20"/>
    <mergeCell ref="N19:N20"/>
    <mergeCell ref="L11:L12"/>
    <mergeCell ref="N11:N12"/>
    <mergeCell ref="H9:H10"/>
    <mergeCell ref="J9:J10"/>
    <mergeCell ref="L9:L10"/>
    <mergeCell ref="N9:N10"/>
    <mergeCell ref="E4:E5"/>
    <mergeCell ref="B6:AB6"/>
    <mergeCell ref="AB19:AB20"/>
    <mergeCell ref="J19:J20"/>
    <mergeCell ref="H15:H16"/>
    <mergeCell ref="J15:J16"/>
    <mergeCell ref="H17:H18"/>
    <mergeCell ref="J17:J18"/>
    <mergeCell ref="V11:V12"/>
    <mergeCell ref="T5:U5"/>
    <mergeCell ref="AB21:AB22"/>
    <mergeCell ref="F23:F24"/>
    <mergeCell ref="F9:F10"/>
    <mergeCell ref="L33:L34"/>
    <mergeCell ref="J13:J14"/>
    <mergeCell ref="L13:L14"/>
    <mergeCell ref="N15:N16"/>
    <mergeCell ref="P15:P16"/>
    <mergeCell ref="R15:R16"/>
    <mergeCell ref="H19:H20"/>
    <mergeCell ref="B2:J2"/>
    <mergeCell ref="F5:G5"/>
    <mergeCell ref="H5:I5"/>
    <mergeCell ref="F4:Y4"/>
    <mergeCell ref="P5:Q5"/>
    <mergeCell ref="R5:S5"/>
    <mergeCell ref="N5:O5"/>
    <mergeCell ref="K2:AB2"/>
    <mergeCell ref="Z4:Z5"/>
    <mergeCell ref="AA4:AA5"/>
    <mergeCell ref="L15:L16"/>
    <mergeCell ref="H39:H40"/>
    <mergeCell ref="N31:N32"/>
    <mergeCell ref="N33:N34"/>
    <mergeCell ref="L39:L40"/>
    <mergeCell ref="N39:N40"/>
    <mergeCell ref="J33:J34"/>
    <mergeCell ref="L27:L28"/>
    <mergeCell ref="N27:N28"/>
    <mergeCell ref="H29:H30"/>
    <mergeCell ref="F54:F55"/>
    <mergeCell ref="H54:H55"/>
    <mergeCell ref="J54:J55"/>
    <mergeCell ref="L54:L55"/>
    <mergeCell ref="X11:X12"/>
    <mergeCell ref="F52:F53"/>
    <mergeCell ref="H52:H53"/>
    <mergeCell ref="J52:J53"/>
    <mergeCell ref="L52:L53"/>
    <mergeCell ref="F42:F43"/>
    <mergeCell ref="V13:V14"/>
    <mergeCell ref="H13:H14"/>
    <mergeCell ref="P31:P32"/>
    <mergeCell ref="V9:V10"/>
    <mergeCell ref="X9:X10"/>
    <mergeCell ref="P9:P10"/>
    <mergeCell ref="R9:R10"/>
    <mergeCell ref="T9:T10"/>
    <mergeCell ref="N13:N14"/>
    <mergeCell ref="N17:N18"/>
    <mergeCell ref="AB7:AB8"/>
    <mergeCell ref="AB9:AB10"/>
    <mergeCell ref="Z7:Z8"/>
    <mergeCell ref="Z19:Z20"/>
    <mergeCell ref="V5:W5"/>
    <mergeCell ref="Z13:Z14"/>
    <mergeCell ref="V17:V18"/>
    <mergeCell ref="V19:V20"/>
    <mergeCell ref="X19:X20"/>
    <mergeCell ref="X15:X16"/>
    <mergeCell ref="X27:X28"/>
    <mergeCell ref="Z21:Z22"/>
    <mergeCell ref="Z23:Z24"/>
    <mergeCell ref="F33:F34"/>
    <mergeCell ref="H33:H34"/>
    <mergeCell ref="AA7:AA8"/>
    <mergeCell ref="Z9:Z10"/>
    <mergeCell ref="V21:V22"/>
    <mergeCell ref="X21:X22"/>
    <mergeCell ref="Z15:Z16"/>
    <mergeCell ref="A1:AB1"/>
    <mergeCell ref="X3:AB3"/>
    <mergeCell ref="B3:W3"/>
    <mergeCell ref="E31:E32"/>
    <mergeCell ref="F31:F32"/>
    <mergeCell ref="H31:H32"/>
    <mergeCell ref="J31:J32"/>
    <mergeCell ref="L31:L32"/>
    <mergeCell ref="Z25:Z26"/>
    <mergeCell ref="X25:X26"/>
    <mergeCell ref="C33:C34"/>
    <mergeCell ref="D33:D34"/>
    <mergeCell ref="E33:E34"/>
    <mergeCell ref="AA35:AA36"/>
    <mergeCell ref="P33:P34"/>
    <mergeCell ref="R33:R34"/>
    <mergeCell ref="T33:T34"/>
    <mergeCell ref="X33:X34"/>
    <mergeCell ref="Z33:Z34"/>
    <mergeCell ref="AA33:AA34"/>
    <mergeCell ref="B35:B36"/>
    <mergeCell ref="C35:C36"/>
    <mergeCell ref="D35:D36"/>
    <mergeCell ref="F35:F36"/>
    <mergeCell ref="P39:P40"/>
    <mergeCell ref="R39:R40"/>
    <mergeCell ref="J39:J40"/>
    <mergeCell ref="F39:F40"/>
    <mergeCell ref="D37:D38"/>
    <mergeCell ref="E37:E38"/>
    <mergeCell ref="R42:R43"/>
    <mergeCell ref="P37:P38"/>
    <mergeCell ref="R37:R38"/>
    <mergeCell ref="V37:V38"/>
    <mergeCell ref="T35:T36"/>
    <mergeCell ref="V35:V36"/>
    <mergeCell ref="T37:T38"/>
    <mergeCell ref="P35:P36"/>
    <mergeCell ref="R35:R36"/>
    <mergeCell ref="N44:N45"/>
    <mergeCell ref="P44:P45"/>
    <mergeCell ref="H42:H43"/>
    <mergeCell ref="J42:J43"/>
    <mergeCell ref="L42:L43"/>
    <mergeCell ref="N42:N43"/>
    <mergeCell ref="P42:P43"/>
    <mergeCell ref="J44:J45"/>
    <mergeCell ref="L44:L45"/>
    <mergeCell ref="F50:F51"/>
    <mergeCell ref="H50:H51"/>
    <mergeCell ref="F48:F49"/>
    <mergeCell ref="H48:H49"/>
    <mergeCell ref="J48:J49"/>
    <mergeCell ref="L48:L49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J50:J51"/>
    <mergeCell ref="L50:L51"/>
    <mergeCell ref="R48:R49"/>
    <mergeCell ref="V48:V49"/>
    <mergeCell ref="R50:R51"/>
    <mergeCell ref="V50:V51"/>
    <mergeCell ref="N50:N51"/>
    <mergeCell ref="P50:P51"/>
    <mergeCell ref="N48:N49"/>
    <mergeCell ref="P48:P49"/>
    <mergeCell ref="R52:R53"/>
    <mergeCell ref="V52:V53"/>
    <mergeCell ref="R54:R55"/>
    <mergeCell ref="V54:V55"/>
    <mergeCell ref="T52:T53"/>
    <mergeCell ref="T54:T55"/>
    <mergeCell ref="P56:P57"/>
    <mergeCell ref="N52:N53"/>
    <mergeCell ref="P52:P53"/>
    <mergeCell ref="N54:N55"/>
    <mergeCell ref="H56:H57"/>
    <mergeCell ref="J56:J57"/>
    <mergeCell ref="L56:L57"/>
    <mergeCell ref="N56:N57"/>
    <mergeCell ref="P54:P55"/>
    <mergeCell ref="T60:T61"/>
    <mergeCell ref="R56:R57"/>
    <mergeCell ref="F58:F59"/>
    <mergeCell ref="H58:H59"/>
    <mergeCell ref="J58:J59"/>
    <mergeCell ref="L58:L59"/>
    <mergeCell ref="N58:N59"/>
    <mergeCell ref="P58:P59"/>
    <mergeCell ref="R58:R59"/>
    <mergeCell ref="F56:F57"/>
    <mergeCell ref="F62:F63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B62:B63"/>
    <mergeCell ref="C62:C63"/>
    <mergeCell ref="D62:D63"/>
    <mergeCell ref="E62:E63"/>
    <mergeCell ref="N64:N65"/>
    <mergeCell ref="F64:F65"/>
    <mergeCell ref="H64:H65"/>
    <mergeCell ref="J64:J65"/>
    <mergeCell ref="L64:L65"/>
    <mergeCell ref="B64:B65"/>
    <mergeCell ref="X62:X63"/>
    <mergeCell ref="P62:P63"/>
    <mergeCell ref="R62:R63"/>
    <mergeCell ref="V62:V63"/>
    <mergeCell ref="P64:P65"/>
    <mergeCell ref="R64:R65"/>
    <mergeCell ref="V64:V65"/>
    <mergeCell ref="T64:T65"/>
    <mergeCell ref="C64:C65"/>
    <mergeCell ref="D64:D65"/>
    <mergeCell ref="E64:E65"/>
    <mergeCell ref="X64:X65"/>
  </mergeCells>
  <printOptions horizontalCentered="1"/>
  <pageMargins left="0" right="0" top="0" bottom="0" header="0.5118110236220472" footer="0.5118110236220472"/>
  <pageSetup horizontalDpi="300" verticalDpi="300" orientation="portrait" paperSize="9" scale="82" r:id="rId2"/>
  <colBreaks count="1" manualBreakCount="1">
    <brk id="2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7">
      <selection activeCell="J65" sqref="J65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2" t="s">
        <v>69</v>
      </c>
      <c r="B1" s="232"/>
      <c r="C1" s="232"/>
      <c r="D1" s="232"/>
      <c r="E1" s="232"/>
      <c r="F1" s="232"/>
      <c r="G1" s="232"/>
    </row>
    <row r="2" spans="1:10" ht="24" customHeight="1">
      <c r="A2" s="263" t="str">
        <f>HYPERLINK('[1]реквизиты'!$A$2)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B2" s="264"/>
      <c r="C2" s="264"/>
      <c r="D2" s="264"/>
      <c r="E2" s="264"/>
      <c r="F2" s="264"/>
      <c r="G2" s="264"/>
      <c r="H2" s="5"/>
      <c r="I2" s="5"/>
      <c r="J2" s="5"/>
    </row>
    <row r="3" spans="1:7" ht="15" customHeight="1">
      <c r="A3" s="265" t="str">
        <f>HYPERLINK('[1]реквизиты'!$A$3)</f>
        <v>22-24 мая 2015 г., г.Саратов</v>
      </c>
      <c r="B3" s="265"/>
      <c r="C3" s="265"/>
      <c r="D3" s="265"/>
      <c r="E3" s="265"/>
      <c r="F3" s="265"/>
      <c r="G3" s="265"/>
    </row>
    <row r="4" ht="12.75">
      <c r="D4" s="39" t="s">
        <v>200</v>
      </c>
    </row>
    <row r="5" spans="1:7" ht="12.75">
      <c r="A5" s="243" t="s">
        <v>1</v>
      </c>
      <c r="B5" s="266" t="s">
        <v>5</v>
      </c>
      <c r="C5" s="243" t="s">
        <v>2</v>
      </c>
      <c r="D5" s="243" t="s">
        <v>3</v>
      </c>
      <c r="E5" s="243" t="s">
        <v>37</v>
      </c>
      <c r="F5" s="243" t="s">
        <v>8</v>
      </c>
      <c r="G5" s="243" t="s">
        <v>9</v>
      </c>
    </row>
    <row r="6" spans="1:7" ht="12.75">
      <c r="A6" s="243"/>
      <c r="B6" s="243"/>
      <c r="C6" s="243"/>
      <c r="D6" s="243"/>
      <c r="E6" s="243"/>
      <c r="F6" s="243"/>
      <c r="G6" s="243"/>
    </row>
    <row r="7" spans="1:7" ht="12.75" customHeight="1">
      <c r="A7" s="240" t="s">
        <v>10</v>
      </c>
      <c r="B7" s="245">
        <v>1</v>
      </c>
      <c r="C7" s="239" t="s">
        <v>165</v>
      </c>
      <c r="D7" s="243" t="s">
        <v>166</v>
      </c>
      <c r="E7" s="247" t="s">
        <v>167</v>
      </c>
      <c r="F7" s="257"/>
      <c r="G7" s="239" t="s">
        <v>168</v>
      </c>
    </row>
    <row r="8" spans="1:7" ht="13.5" thickBot="1">
      <c r="A8" s="240"/>
      <c r="B8" s="245"/>
      <c r="C8" s="239"/>
      <c r="D8" s="243"/>
      <c r="E8" s="247"/>
      <c r="F8" s="260"/>
      <c r="G8" s="239"/>
    </row>
    <row r="9" spans="1:7" ht="12.75" customHeight="1">
      <c r="A9" s="240" t="s">
        <v>11</v>
      </c>
      <c r="B9" s="245">
        <v>2</v>
      </c>
      <c r="C9" s="250" t="s">
        <v>89</v>
      </c>
      <c r="D9" s="247" t="s">
        <v>90</v>
      </c>
      <c r="E9" s="108" t="s">
        <v>91</v>
      </c>
      <c r="F9" s="257"/>
      <c r="G9" s="239" t="s">
        <v>92</v>
      </c>
    </row>
    <row r="10" spans="1:7" ht="12.75" customHeight="1" thickBot="1">
      <c r="A10" s="240"/>
      <c r="B10" s="245"/>
      <c r="C10" s="250"/>
      <c r="D10" s="247"/>
      <c r="E10" s="108"/>
      <c r="F10" s="260"/>
      <c r="G10" s="244"/>
    </row>
    <row r="11" spans="1:7" ht="12.75" customHeight="1">
      <c r="A11" s="240" t="s">
        <v>12</v>
      </c>
      <c r="B11" s="245">
        <v>3</v>
      </c>
      <c r="C11" s="239" t="s">
        <v>93</v>
      </c>
      <c r="D11" s="243" t="s">
        <v>94</v>
      </c>
      <c r="E11" s="247" t="s">
        <v>95</v>
      </c>
      <c r="F11" s="257"/>
      <c r="G11" s="247" t="s">
        <v>96</v>
      </c>
    </row>
    <row r="12" spans="1:7" ht="12.75" customHeight="1" thickBot="1">
      <c r="A12" s="240"/>
      <c r="B12" s="245"/>
      <c r="C12" s="239"/>
      <c r="D12" s="243"/>
      <c r="E12" s="247"/>
      <c r="F12" s="260"/>
      <c r="G12" s="247"/>
    </row>
    <row r="13" spans="1:7" ht="12.75" customHeight="1">
      <c r="A13" s="240" t="s">
        <v>13</v>
      </c>
      <c r="B13" s="245">
        <v>4</v>
      </c>
      <c r="C13" s="239" t="s">
        <v>123</v>
      </c>
      <c r="D13" s="243" t="s">
        <v>124</v>
      </c>
      <c r="E13" s="247" t="s">
        <v>125</v>
      </c>
      <c r="F13" s="257"/>
      <c r="G13" s="239" t="s">
        <v>126</v>
      </c>
    </row>
    <row r="14" spans="1:7" ht="12.75" customHeight="1" thickBot="1">
      <c r="A14" s="240"/>
      <c r="B14" s="245"/>
      <c r="C14" s="239"/>
      <c r="D14" s="243"/>
      <c r="E14" s="247"/>
      <c r="F14" s="260"/>
      <c r="G14" s="239"/>
    </row>
    <row r="15" spans="1:7" ht="12.75" customHeight="1">
      <c r="A15" s="240" t="s">
        <v>14</v>
      </c>
      <c r="B15" s="245">
        <v>5</v>
      </c>
      <c r="C15" s="259" t="s">
        <v>197</v>
      </c>
      <c r="D15" s="108" t="s">
        <v>198</v>
      </c>
      <c r="E15" s="247" t="s">
        <v>199</v>
      </c>
      <c r="F15" s="267"/>
      <c r="G15" s="239" t="s">
        <v>111</v>
      </c>
    </row>
    <row r="16" spans="1:7" ht="12.75" customHeight="1" thickBot="1">
      <c r="A16" s="240"/>
      <c r="B16" s="245"/>
      <c r="C16" s="259"/>
      <c r="D16" s="108"/>
      <c r="E16" s="247"/>
      <c r="F16" s="268"/>
      <c r="G16" s="239"/>
    </row>
    <row r="17" spans="1:7" ht="12.75" customHeight="1">
      <c r="A17" s="240" t="s">
        <v>15</v>
      </c>
      <c r="B17" s="245">
        <v>6</v>
      </c>
      <c r="C17" s="250" t="s">
        <v>131</v>
      </c>
      <c r="D17" s="247" t="s">
        <v>132</v>
      </c>
      <c r="E17" s="247" t="s">
        <v>133</v>
      </c>
      <c r="F17" s="257"/>
      <c r="G17" s="247" t="s">
        <v>134</v>
      </c>
    </row>
    <row r="18" spans="1:7" ht="12.75" customHeight="1" thickBot="1">
      <c r="A18" s="240"/>
      <c r="B18" s="245"/>
      <c r="C18" s="250"/>
      <c r="D18" s="247"/>
      <c r="E18" s="247"/>
      <c r="F18" s="260"/>
      <c r="G18" s="247"/>
    </row>
    <row r="19" spans="1:7" ht="12.75" customHeight="1">
      <c r="A19" s="240" t="s">
        <v>16</v>
      </c>
      <c r="B19" s="245">
        <v>7</v>
      </c>
      <c r="C19" s="250" t="s">
        <v>195</v>
      </c>
      <c r="D19" s="247" t="s">
        <v>196</v>
      </c>
      <c r="E19" s="247" t="s">
        <v>178</v>
      </c>
      <c r="F19" s="257"/>
      <c r="G19" s="250" t="s">
        <v>179</v>
      </c>
    </row>
    <row r="20" spans="1:7" ht="12.75" customHeight="1" thickBot="1">
      <c r="A20" s="240"/>
      <c r="B20" s="245"/>
      <c r="C20" s="250"/>
      <c r="D20" s="247"/>
      <c r="E20" s="247"/>
      <c r="F20" s="260"/>
      <c r="G20" s="250"/>
    </row>
    <row r="21" spans="1:7" ht="12.75" customHeight="1">
      <c r="A21" s="240" t="s">
        <v>17</v>
      </c>
      <c r="B21" s="256">
        <v>8</v>
      </c>
      <c r="C21" s="250" t="s">
        <v>101</v>
      </c>
      <c r="D21" s="247" t="s">
        <v>102</v>
      </c>
      <c r="E21" s="247" t="s">
        <v>103</v>
      </c>
      <c r="F21" s="257"/>
      <c r="G21" s="261" t="s">
        <v>104</v>
      </c>
    </row>
    <row r="22" spans="1:7" ht="12.75" customHeight="1" thickBot="1">
      <c r="A22" s="240"/>
      <c r="B22" s="256"/>
      <c r="C22" s="250"/>
      <c r="D22" s="247"/>
      <c r="E22" s="247"/>
      <c r="F22" s="260"/>
      <c r="G22" s="261"/>
    </row>
    <row r="23" spans="1:7" ht="12.75" customHeight="1">
      <c r="A23" s="240" t="s">
        <v>18</v>
      </c>
      <c r="B23" s="245">
        <v>9</v>
      </c>
      <c r="C23" s="239" t="s">
        <v>189</v>
      </c>
      <c r="D23" s="243" t="s">
        <v>190</v>
      </c>
      <c r="E23" s="108" t="s">
        <v>80</v>
      </c>
      <c r="F23" s="267"/>
      <c r="G23" s="247" t="s">
        <v>191</v>
      </c>
    </row>
    <row r="24" spans="1:7" ht="12.75" customHeight="1" thickBot="1">
      <c r="A24" s="240"/>
      <c r="B24" s="245"/>
      <c r="C24" s="239"/>
      <c r="D24" s="243"/>
      <c r="E24" s="108"/>
      <c r="F24" s="268"/>
      <c r="G24" s="247"/>
    </row>
    <row r="25" spans="1:7" ht="12.75" customHeight="1">
      <c r="A25" s="240" t="s">
        <v>19</v>
      </c>
      <c r="B25" s="245">
        <v>10</v>
      </c>
      <c r="C25" s="239" t="s">
        <v>139</v>
      </c>
      <c r="D25" s="243" t="s">
        <v>140</v>
      </c>
      <c r="E25" s="247" t="s">
        <v>141</v>
      </c>
      <c r="F25" s="257"/>
      <c r="G25" s="247" t="s">
        <v>142</v>
      </c>
    </row>
    <row r="26" spans="1:7" ht="12.75" customHeight="1" thickBot="1">
      <c r="A26" s="240"/>
      <c r="B26" s="245"/>
      <c r="C26" s="239"/>
      <c r="D26" s="243"/>
      <c r="E26" s="247"/>
      <c r="F26" s="260"/>
      <c r="G26" s="247"/>
    </row>
    <row r="27" spans="1:7" ht="12.75" customHeight="1">
      <c r="A27" s="240" t="s">
        <v>20</v>
      </c>
      <c r="B27" s="245">
        <v>11</v>
      </c>
      <c r="C27" s="239" t="s">
        <v>182</v>
      </c>
      <c r="D27" s="243" t="s">
        <v>183</v>
      </c>
      <c r="E27" s="247" t="s">
        <v>178</v>
      </c>
      <c r="F27" s="267"/>
      <c r="G27" s="250" t="s">
        <v>184</v>
      </c>
    </row>
    <row r="28" spans="1:7" ht="12.75" customHeight="1" thickBot="1">
      <c r="A28" s="240"/>
      <c r="B28" s="245"/>
      <c r="C28" s="239"/>
      <c r="D28" s="243"/>
      <c r="E28" s="247"/>
      <c r="F28" s="268"/>
      <c r="G28" s="250"/>
    </row>
    <row r="29" spans="1:7" ht="12.75" customHeight="1">
      <c r="A29" s="240" t="s">
        <v>21</v>
      </c>
      <c r="B29" s="245">
        <v>12</v>
      </c>
      <c r="C29" s="250" t="s">
        <v>176</v>
      </c>
      <c r="D29" s="247" t="s">
        <v>177</v>
      </c>
      <c r="E29" s="247" t="s">
        <v>178</v>
      </c>
      <c r="F29" s="253"/>
      <c r="G29" s="250" t="s">
        <v>179</v>
      </c>
    </row>
    <row r="30" spans="1:7" ht="13.5" thickBot="1">
      <c r="A30" s="240"/>
      <c r="B30" s="245"/>
      <c r="C30" s="250"/>
      <c r="D30" s="247"/>
      <c r="E30" s="247"/>
      <c r="F30" s="269"/>
      <c r="G30" s="250"/>
    </row>
    <row r="31" spans="1:7" ht="12.75" customHeight="1">
      <c r="A31" s="240" t="s">
        <v>38</v>
      </c>
      <c r="B31" s="245">
        <v>13</v>
      </c>
      <c r="C31" s="239" t="s">
        <v>145</v>
      </c>
      <c r="D31" s="243" t="s">
        <v>146</v>
      </c>
      <c r="E31" s="247" t="s">
        <v>141</v>
      </c>
      <c r="F31" s="257"/>
      <c r="G31" s="239" t="s">
        <v>147</v>
      </c>
    </row>
    <row r="32" spans="1:7" ht="13.5" thickBot="1">
      <c r="A32" s="240"/>
      <c r="B32" s="245"/>
      <c r="C32" s="239"/>
      <c r="D32" s="243"/>
      <c r="E32" s="247"/>
      <c r="F32" s="260"/>
      <c r="G32" s="239"/>
    </row>
    <row r="33" spans="1:7" ht="12.75" customHeight="1">
      <c r="A33" s="240" t="s">
        <v>39</v>
      </c>
      <c r="B33" s="245">
        <v>14</v>
      </c>
      <c r="C33" s="239" t="s">
        <v>148</v>
      </c>
      <c r="D33" s="243" t="s">
        <v>149</v>
      </c>
      <c r="E33" s="247" t="s">
        <v>150</v>
      </c>
      <c r="F33" s="257"/>
      <c r="G33" s="239" t="s">
        <v>151</v>
      </c>
    </row>
    <row r="34" spans="1:7" ht="13.5" thickBot="1">
      <c r="A34" s="240"/>
      <c r="B34" s="245"/>
      <c r="C34" s="239"/>
      <c r="D34" s="243"/>
      <c r="E34" s="247"/>
      <c r="F34" s="260"/>
      <c r="G34" s="239"/>
    </row>
    <row r="35" spans="1:7" ht="12.75" customHeight="1">
      <c r="A35" s="240" t="s">
        <v>40</v>
      </c>
      <c r="B35" s="245">
        <v>15</v>
      </c>
      <c r="C35" s="259" t="s">
        <v>152</v>
      </c>
      <c r="D35" s="108" t="s">
        <v>153</v>
      </c>
      <c r="E35" s="247" t="s">
        <v>154</v>
      </c>
      <c r="F35" s="257"/>
      <c r="G35" s="250" t="s">
        <v>155</v>
      </c>
    </row>
    <row r="36" spans="1:7" ht="13.5" thickBot="1">
      <c r="A36" s="240"/>
      <c r="B36" s="245"/>
      <c r="C36" s="259"/>
      <c r="D36" s="108"/>
      <c r="E36" s="247"/>
      <c r="F36" s="260"/>
      <c r="G36" s="250"/>
    </row>
    <row r="37" spans="1:7" ht="12.75" customHeight="1">
      <c r="A37" s="240" t="s">
        <v>41</v>
      </c>
      <c r="B37" s="245">
        <v>16</v>
      </c>
      <c r="C37" s="239" t="s">
        <v>174</v>
      </c>
      <c r="D37" s="246" t="s">
        <v>175</v>
      </c>
      <c r="E37" s="247" t="s">
        <v>172</v>
      </c>
      <c r="F37" s="257"/>
      <c r="G37" s="250" t="s">
        <v>173</v>
      </c>
    </row>
    <row r="38" spans="1:7" ht="13.5" thickBot="1">
      <c r="A38" s="240"/>
      <c r="B38" s="245"/>
      <c r="C38" s="239"/>
      <c r="D38" s="255"/>
      <c r="E38" s="247"/>
      <c r="F38" s="260"/>
      <c r="G38" s="250"/>
    </row>
    <row r="39" spans="1:7" ht="12.75" customHeight="1">
      <c r="A39" s="240" t="s">
        <v>42</v>
      </c>
      <c r="B39" s="256">
        <v>17</v>
      </c>
      <c r="C39" s="259" t="s">
        <v>115</v>
      </c>
      <c r="D39" s="108" t="s">
        <v>116</v>
      </c>
      <c r="E39" s="247" t="s">
        <v>117</v>
      </c>
      <c r="F39" s="257"/>
      <c r="G39" s="250" t="s">
        <v>118</v>
      </c>
    </row>
    <row r="40" spans="1:7" ht="13.5" thickBot="1">
      <c r="A40" s="240"/>
      <c r="B40" s="256"/>
      <c r="C40" s="259"/>
      <c r="D40" s="108"/>
      <c r="E40" s="247"/>
      <c r="F40" s="260"/>
      <c r="G40" s="250"/>
    </row>
    <row r="41" spans="1:7" ht="12.75">
      <c r="A41" s="240" t="s">
        <v>43</v>
      </c>
      <c r="B41" s="256">
        <v>18</v>
      </c>
      <c r="C41" s="239" t="s">
        <v>108</v>
      </c>
      <c r="D41" s="243" t="s">
        <v>109</v>
      </c>
      <c r="E41" s="247" t="s">
        <v>110</v>
      </c>
      <c r="F41" s="257"/>
      <c r="G41" s="262" t="s">
        <v>111</v>
      </c>
    </row>
    <row r="42" spans="1:7" ht="13.5" thickBot="1">
      <c r="A42" s="240"/>
      <c r="B42" s="256"/>
      <c r="C42" s="239"/>
      <c r="D42" s="243"/>
      <c r="E42" s="247"/>
      <c r="F42" s="260"/>
      <c r="G42" s="262"/>
    </row>
    <row r="43" spans="1:7" ht="12.75">
      <c r="A43" s="240" t="s">
        <v>44</v>
      </c>
      <c r="B43" s="256">
        <v>19</v>
      </c>
      <c r="C43" s="239" t="s">
        <v>85</v>
      </c>
      <c r="D43" s="243" t="s">
        <v>86</v>
      </c>
      <c r="E43" s="247" t="s">
        <v>87</v>
      </c>
      <c r="F43" s="257"/>
      <c r="G43" s="239" t="s">
        <v>88</v>
      </c>
    </row>
    <row r="44" spans="1:7" ht="13.5" thickBot="1">
      <c r="A44" s="240"/>
      <c r="B44" s="256"/>
      <c r="C44" s="239"/>
      <c r="D44" s="243"/>
      <c r="E44" s="247"/>
      <c r="F44" s="260"/>
      <c r="G44" s="239"/>
    </row>
    <row r="45" spans="1:7" ht="12.75" customHeight="1">
      <c r="A45" s="240" t="s">
        <v>45</v>
      </c>
      <c r="B45" s="245">
        <v>20</v>
      </c>
      <c r="C45" s="250" t="s">
        <v>161</v>
      </c>
      <c r="D45" s="247" t="s">
        <v>162</v>
      </c>
      <c r="E45" s="247" t="s">
        <v>163</v>
      </c>
      <c r="F45" s="257"/>
      <c r="G45" s="261" t="s">
        <v>164</v>
      </c>
    </row>
    <row r="46" spans="1:7" ht="13.5" thickBot="1">
      <c r="A46" s="240"/>
      <c r="B46" s="245"/>
      <c r="C46" s="250"/>
      <c r="D46" s="247"/>
      <c r="E46" s="247"/>
      <c r="F46" s="260"/>
      <c r="G46" s="261"/>
    </row>
    <row r="47" spans="1:7" ht="12.75" customHeight="1">
      <c r="A47" s="240" t="s">
        <v>46</v>
      </c>
      <c r="B47" s="256">
        <v>21</v>
      </c>
      <c r="C47" s="239" t="s">
        <v>180</v>
      </c>
      <c r="D47" s="243" t="s">
        <v>181</v>
      </c>
      <c r="E47" s="247" t="s">
        <v>178</v>
      </c>
      <c r="F47" s="257"/>
      <c r="G47" s="261" t="s">
        <v>84</v>
      </c>
    </row>
    <row r="48" spans="1:7" ht="13.5" thickBot="1">
      <c r="A48" s="240"/>
      <c r="B48" s="256"/>
      <c r="C48" s="239"/>
      <c r="D48" s="243"/>
      <c r="E48" s="247"/>
      <c r="F48" s="260"/>
      <c r="G48" s="261"/>
    </row>
    <row r="49" spans="1:7" ht="12.75" customHeight="1">
      <c r="A49" s="240" t="s">
        <v>47</v>
      </c>
      <c r="B49" s="245">
        <v>22</v>
      </c>
      <c r="C49" s="250" t="s">
        <v>156</v>
      </c>
      <c r="D49" s="247" t="s">
        <v>157</v>
      </c>
      <c r="E49" s="108" t="s">
        <v>154</v>
      </c>
      <c r="F49" s="257"/>
      <c r="G49" s="239" t="s">
        <v>158</v>
      </c>
    </row>
    <row r="50" spans="1:7" ht="13.5" thickBot="1">
      <c r="A50" s="240"/>
      <c r="B50" s="245"/>
      <c r="C50" s="250"/>
      <c r="D50" s="247"/>
      <c r="E50" s="108"/>
      <c r="F50" s="260"/>
      <c r="G50" s="239"/>
    </row>
    <row r="51" spans="1:7" ht="12.75" customHeight="1">
      <c r="A51" s="240" t="s">
        <v>48</v>
      </c>
      <c r="B51" s="256">
        <v>23</v>
      </c>
      <c r="C51" s="239" t="s">
        <v>127</v>
      </c>
      <c r="D51" s="243" t="s">
        <v>128</v>
      </c>
      <c r="E51" s="247" t="s">
        <v>129</v>
      </c>
      <c r="F51" s="257"/>
      <c r="G51" s="239" t="s">
        <v>130</v>
      </c>
    </row>
    <row r="52" spans="1:7" ht="13.5" thickBot="1">
      <c r="A52" s="240"/>
      <c r="B52" s="256"/>
      <c r="C52" s="239"/>
      <c r="D52" s="243"/>
      <c r="E52" s="247"/>
      <c r="F52" s="260"/>
      <c r="G52" s="244"/>
    </row>
    <row r="53" spans="1:7" ht="12.75" customHeight="1">
      <c r="A53" s="240" t="s">
        <v>49</v>
      </c>
      <c r="B53" s="256">
        <v>24</v>
      </c>
      <c r="C53" s="239" t="s">
        <v>105</v>
      </c>
      <c r="D53" s="243" t="s">
        <v>106</v>
      </c>
      <c r="E53" s="247" t="s">
        <v>103</v>
      </c>
      <c r="F53" s="257"/>
      <c r="G53" s="250" t="s">
        <v>107</v>
      </c>
    </row>
    <row r="54" spans="1:7" ht="13.5" thickBot="1">
      <c r="A54" s="240"/>
      <c r="B54" s="256"/>
      <c r="C54" s="239"/>
      <c r="D54" s="243"/>
      <c r="E54" s="247"/>
      <c r="F54" s="260"/>
      <c r="G54" s="250"/>
    </row>
    <row r="55" spans="1:7" ht="12.75" customHeight="1">
      <c r="A55" s="240" t="s">
        <v>50</v>
      </c>
      <c r="B55" s="256">
        <v>25</v>
      </c>
      <c r="C55" s="239" t="s">
        <v>112</v>
      </c>
      <c r="D55" s="243" t="s">
        <v>113</v>
      </c>
      <c r="E55" s="108" t="s">
        <v>110</v>
      </c>
      <c r="F55" s="257"/>
      <c r="G55" s="239" t="s">
        <v>114</v>
      </c>
    </row>
    <row r="56" spans="1:7" ht="12.75">
      <c r="A56" s="240"/>
      <c r="B56" s="256"/>
      <c r="C56" s="239"/>
      <c r="D56" s="243"/>
      <c r="E56" s="108"/>
      <c r="F56" s="258"/>
      <c r="G56" s="239"/>
    </row>
    <row r="57" spans="1:7" ht="12.75" customHeight="1">
      <c r="A57" s="240" t="s">
        <v>51</v>
      </c>
      <c r="B57" s="245">
        <v>26</v>
      </c>
      <c r="C57" s="259" t="s">
        <v>169</v>
      </c>
      <c r="D57" s="108" t="s">
        <v>170</v>
      </c>
      <c r="E57" s="247" t="s">
        <v>167</v>
      </c>
      <c r="F57" s="257"/>
      <c r="G57" s="239" t="s">
        <v>168</v>
      </c>
    </row>
    <row r="58" spans="1:7" ht="12.75">
      <c r="A58" s="240"/>
      <c r="B58" s="245"/>
      <c r="C58" s="259"/>
      <c r="D58" s="108"/>
      <c r="E58" s="247"/>
      <c r="F58" s="258"/>
      <c r="G58" s="239"/>
    </row>
    <row r="59" spans="1:7" ht="12.75" customHeight="1">
      <c r="A59" s="240" t="s">
        <v>52</v>
      </c>
      <c r="B59" s="245">
        <v>27</v>
      </c>
      <c r="C59" s="239" t="s">
        <v>159</v>
      </c>
      <c r="D59" s="243" t="s">
        <v>160</v>
      </c>
      <c r="E59" s="247" t="s">
        <v>87</v>
      </c>
      <c r="F59" s="257"/>
      <c r="G59" s="239" t="s">
        <v>88</v>
      </c>
    </row>
    <row r="60" spans="1:7" ht="12.75">
      <c r="A60" s="240"/>
      <c r="B60" s="245"/>
      <c r="C60" s="239"/>
      <c r="D60" s="243"/>
      <c r="E60" s="247"/>
      <c r="F60" s="258"/>
      <c r="G60" s="239"/>
    </row>
    <row r="61" spans="1:7" ht="12.75" customHeight="1">
      <c r="A61" s="240" t="s">
        <v>53</v>
      </c>
      <c r="B61" s="245">
        <v>28</v>
      </c>
      <c r="C61" s="239" t="s">
        <v>135</v>
      </c>
      <c r="D61" s="243" t="s">
        <v>136</v>
      </c>
      <c r="E61" s="247" t="s">
        <v>137</v>
      </c>
      <c r="F61" s="257"/>
      <c r="G61" s="239" t="s">
        <v>138</v>
      </c>
    </row>
    <row r="62" spans="1:7" ht="12.75">
      <c r="A62" s="240"/>
      <c r="B62" s="245"/>
      <c r="C62" s="239"/>
      <c r="D62" s="243"/>
      <c r="E62" s="247"/>
      <c r="F62" s="258"/>
      <c r="G62" s="239"/>
    </row>
    <row r="63" spans="1:7" ht="12.75" customHeight="1">
      <c r="A63" s="240" t="s">
        <v>54</v>
      </c>
      <c r="B63" s="245">
        <v>29</v>
      </c>
      <c r="C63" s="250" t="s">
        <v>143</v>
      </c>
      <c r="D63" s="247" t="s">
        <v>144</v>
      </c>
      <c r="E63" s="247" t="s">
        <v>141</v>
      </c>
      <c r="F63" s="257"/>
      <c r="G63" s="247" t="s">
        <v>142</v>
      </c>
    </row>
    <row r="64" spans="1:7" ht="12.75">
      <c r="A64" s="240"/>
      <c r="B64" s="245"/>
      <c r="C64" s="250"/>
      <c r="D64" s="247"/>
      <c r="E64" s="247"/>
      <c r="F64" s="258"/>
      <c r="G64" s="247"/>
    </row>
    <row r="65" spans="1:7" ht="12.75">
      <c r="A65" s="240" t="s">
        <v>55</v>
      </c>
      <c r="B65" s="245">
        <v>30</v>
      </c>
      <c r="C65" s="250" t="s">
        <v>97</v>
      </c>
      <c r="D65" s="247" t="s">
        <v>98</v>
      </c>
      <c r="E65" s="247" t="s">
        <v>99</v>
      </c>
      <c r="F65" s="257"/>
      <c r="G65" s="250" t="s">
        <v>100</v>
      </c>
    </row>
    <row r="66" spans="1:7" ht="12.75">
      <c r="A66" s="240"/>
      <c r="B66" s="245"/>
      <c r="C66" s="250"/>
      <c r="D66" s="247"/>
      <c r="E66" s="247"/>
      <c r="F66" s="258"/>
      <c r="G66" s="250"/>
    </row>
    <row r="67" spans="1:7" ht="12.75">
      <c r="A67" s="240" t="s">
        <v>56</v>
      </c>
      <c r="B67" s="245">
        <v>31</v>
      </c>
      <c r="C67" s="239" t="s">
        <v>204</v>
      </c>
      <c r="D67" s="243" t="s">
        <v>171</v>
      </c>
      <c r="E67" s="247" t="s">
        <v>172</v>
      </c>
      <c r="F67" s="253"/>
      <c r="G67" s="250" t="s">
        <v>173</v>
      </c>
    </row>
    <row r="68" spans="1:7" ht="12.75">
      <c r="A68" s="240"/>
      <c r="B68" s="245"/>
      <c r="C68" s="239"/>
      <c r="D68" s="243"/>
      <c r="E68" s="247"/>
      <c r="F68" s="254"/>
      <c r="G68" s="250"/>
    </row>
    <row r="69" spans="1:7" ht="12.75">
      <c r="A69" s="240" t="s">
        <v>57</v>
      </c>
      <c r="B69" s="256">
        <v>32</v>
      </c>
      <c r="C69" s="250" t="s">
        <v>119</v>
      </c>
      <c r="D69" s="247" t="s">
        <v>120</v>
      </c>
      <c r="E69" s="108" t="s">
        <v>121</v>
      </c>
      <c r="F69" s="257"/>
      <c r="G69" s="250" t="s">
        <v>122</v>
      </c>
    </row>
    <row r="70" spans="1:7" ht="12.75">
      <c r="A70" s="240"/>
      <c r="B70" s="256"/>
      <c r="C70" s="250"/>
      <c r="D70" s="247"/>
      <c r="E70" s="108"/>
      <c r="F70" s="258"/>
      <c r="G70" s="250"/>
    </row>
    <row r="71" spans="1:7" ht="12.75">
      <c r="A71" s="240" t="s">
        <v>58</v>
      </c>
      <c r="B71" s="245">
        <v>33</v>
      </c>
      <c r="C71" s="239" t="s">
        <v>192</v>
      </c>
      <c r="D71" s="251" t="s">
        <v>193</v>
      </c>
      <c r="E71" s="108" t="s">
        <v>167</v>
      </c>
      <c r="F71" s="253"/>
      <c r="G71" s="239" t="s">
        <v>194</v>
      </c>
    </row>
    <row r="72" spans="1:7" ht="12.75">
      <c r="A72" s="240"/>
      <c r="B72" s="245"/>
      <c r="C72" s="239"/>
      <c r="D72" s="252"/>
      <c r="E72" s="108"/>
      <c r="F72" s="254"/>
      <c r="G72" s="255"/>
    </row>
    <row r="73" spans="1:7" ht="12.75">
      <c r="A73" s="240" t="s">
        <v>59</v>
      </c>
      <c r="B73" s="245">
        <v>34</v>
      </c>
      <c r="C73" s="239" t="s">
        <v>185</v>
      </c>
      <c r="D73" s="246" t="s">
        <v>186</v>
      </c>
      <c r="E73" s="247" t="s">
        <v>187</v>
      </c>
      <c r="F73" s="248"/>
      <c r="G73" s="239" t="s">
        <v>188</v>
      </c>
    </row>
    <row r="74" spans="1:7" ht="12.75">
      <c r="A74" s="240"/>
      <c r="B74" s="245"/>
      <c r="C74" s="239"/>
      <c r="D74" s="244"/>
      <c r="E74" s="247"/>
      <c r="F74" s="249"/>
      <c r="G74" s="244"/>
    </row>
    <row r="75" spans="1:7" ht="12.75">
      <c r="A75" s="240" t="s">
        <v>60</v>
      </c>
      <c r="B75" s="241"/>
      <c r="C75" s="239"/>
      <c r="D75" s="243"/>
      <c r="E75" s="243"/>
      <c r="F75" s="108"/>
      <c r="G75" s="239"/>
    </row>
    <row r="76" spans="1:7" ht="12.75">
      <c r="A76" s="240"/>
      <c r="B76" s="242"/>
      <c r="C76" s="239"/>
      <c r="D76" s="243"/>
      <c r="E76" s="243"/>
      <c r="F76" s="108"/>
      <c r="G76" s="239"/>
    </row>
    <row r="77" spans="1:7" ht="12.75">
      <c r="A77" s="240" t="s">
        <v>61</v>
      </c>
      <c r="B77" s="241"/>
      <c r="C77" s="239"/>
      <c r="D77" s="243"/>
      <c r="E77" s="243"/>
      <c r="F77" s="108"/>
      <c r="G77" s="239"/>
    </row>
    <row r="78" spans="1:7" ht="12.75">
      <c r="A78" s="240"/>
      <c r="B78" s="242"/>
      <c r="C78" s="239"/>
      <c r="D78" s="243"/>
      <c r="E78" s="243"/>
      <c r="F78" s="108"/>
      <c r="G78" s="239"/>
    </row>
    <row r="79" spans="1:7" ht="12.75">
      <c r="A79" s="240" t="s">
        <v>62</v>
      </c>
      <c r="B79" s="241"/>
      <c r="C79" s="239"/>
      <c r="D79" s="243"/>
      <c r="E79" s="243"/>
      <c r="F79" s="108"/>
      <c r="G79" s="239"/>
    </row>
    <row r="80" spans="1:7" ht="12.75">
      <c r="A80" s="240"/>
      <c r="B80" s="242"/>
      <c r="C80" s="239"/>
      <c r="D80" s="243"/>
      <c r="E80" s="243"/>
      <c r="F80" s="108"/>
      <c r="G80" s="239"/>
    </row>
    <row r="81" spans="1:7" ht="12.75">
      <c r="A81" s="240" t="s">
        <v>63</v>
      </c>
      <c r="B81" s="241"/>
      <c r="C81" s="239"/>
      <c r="D81" s="243"/>
      <c r="E81" s="243"/>
      <c r="F81" s="108"/>
      <c r="G81" s="239"/>
    </row>
    <row r="82" spans="1:7" ht="12.75">
      <c r="A82" s="240"/>
      <c r="B82" s="242"/>
      <c r="C82" s="239"/>
      <c r="D82" s="243"/>
      <c r="E82" s="243"/>
      <c r="F82" s="108"/>
      <c r="G82" s="239"/>
    </row>
    <row r="83" spans="1:7" ht="12.75">
      <c r="A83" s="240" t="s">
        <v>64</v>
      </c>
      <c r="B83" s="241"/>
      <c r="C83" s="239"/>
      <c r="D83" s="243"/>
      <c r="E83" s="243"/>
      <c r="F83" s="108"/>
      <c r="G83" s="239"/>
    </row>
    <row r="84" spans="1:7" ht="12.75">
      <c r="A84" s="240"/>
      <c r="B84" s="242"/>
      <c r="C84" s="239"/>
      <c r="D84" s="243"/>
      <c r="E84" s="243"/>
      <c r="F84" s="108"/>
      <c r="G84" s="239"/>
    </row>
    <row r="85" spans="1:7" ht="12.75">
      <c r="A85" s="240" t="s">
        <v>65</v>
      </c>
      <c r="B85" s="241"/>
      <c r="C85" s="239"/>
      <c r="D85" s="243"/>
      <c r="E85" s="243"/>
      <c r="F85" s="108"/>
      <c r="G85" s="239"/>
    </row>
    <row r="86" spans="1:7" ht="12.75">
      <c r="A86" s="240"/>
      <c r="B86" s="242"/>
      <c r="C86" s="239"/>
      <c r="D86" s="243"/>
      <c r="E86" s="243"/>
      <c r="F86" s="108"/>
      <c r="G86" s="239"/>
    </row>
    <row r="87" spans="1:8" ht="12.75">
      <c r="A87" s="236"/>
      <c r="B87" s="237"/>
      <c r="C87" s="235"/>
      <c r="D87" s="233"/>
      <c r="E87" s="233"/>
      <c r="F87" s="234"/>
      <c r="G87" s="235"/>
      <c r="H87" s="4"/>
    </row>
    <row r="88" spans="1:8" ht="12.75">
      <c r="A88" s="236"/>
      <c r="B88" s="238"/>
      <c r="C88" s="235"/>
      <c r="D88" s="233"/>
      <c r="E88" s="233"/>
      <c r="F88" s="234"/>
      <c r="G88" s="235"/>
      <c r="H88" s="4"/>
    </row>
    <row r="89" spans="1:8" ht="12.75">
      <c r="A89" s="236"/>
      <c r="B89" s="237"/>
      <c r="C89" s="235"/>
      <c r="D89" s="233"/>
      <c r="E89" s="233"/>
      <c r="F89" s="234"/>
      <c r="G89" s="235"/>
      <c r="H89" s="4"/>
    </row>
    <row r="90" spans="1:8" ht="12.75">
      <c r="A90" s="236"/>
      <c r="B90" s="238"/>
      <c r="C90" s="235"/>
      <c r="D90" s="233"/>
      <c r="E90" s="233"/>
      <c r="F90" s="234"/>
      <c r="G90" s="235"/>
      <c r="H90" s="4"/>
    </row>
    <row r="91" spans="1:8" ht="12.75">
      <c r="A91" s="236"/>
      <c r="B91" s="237"/>
      <c r="C91" s="235"/>
      <c r="D91" s="233"/>
      <c r="E91" s="233"/>
      <c r="F91" s="234"/>
      <c r="G91" s="235"/>
      <c r="H91" s="4"/>
    </row>
    <row r="92" spans="1:8" ht="12.75">
      <c r="A92" s="236"/>
      <c r="B92" s="238"/>
      <c r="C92" s="235"/>
      <c r="D92" s="233"/>
      <c r="E92" s="233"/>
      <c r="F92" s="234"/>
      <c r="G92" s="235"/>
      <c r="H92" s="4"/>
    </row>
    <row r="93" spans="1:8" ht="12.75">
      <c r="A93" s="236"/>
      <c r="B93" s="237"/>
      <c r="C93" s="235"/>
      <c r="D93" s="233"/>
      <c r="E93" s="233"/>
      <c r="F93" s="234"/>
      <c r="G93" s="235"/>
      <c r="H93" s="4"/>
    </row>
    <row r="94" spans="1:8" ht="12.75">
      <c r="A94" s="236"/>
      <c r="B94" s="238"/>
      <c r="C94" s="235"/>
      <c r="D94" s="233"/>
      <c r="E94" s="233"/>
      <c r="F94" s="234"/>
      <c r="G94" s="235"/>
      <c r="H94" s="4"/>
    </row>
    <row r="95" spans="1:8" ht="12.75">
      <c r="A95" s="236"/>
      <c r="B95" s="237"/>
      <c r="C95" s="235"/>
      <c r="D95" s="233"/>
      <c r="E95" s="233"/>
      <c r="F95" s="234"/>
      <c r="G95" s="235"/>
      <c r="H95" s="4"/>
    </row>
    <row r="96" spans="1:8" ht="12.75">
      <c r="A96" s="236"/>
      <c r="B96" s="238"/>
      <c r="C96" s="235"/>
      <c r="D96" s="233"/>
      <c r="E96" s="233"/>
      <c r="F96" s="234"/>
      <c r="G96" s="235"/>
      <c r="H96" s="4"/>
    </row>
    <row r="97" spans="1:8" ht="12.75">
      <c r="A97" s="236"/>
      <c r="B97" s="237"/>
      <c r="C97" s="235"/>
      <c r="D97" s="233"/>
      <c r="E97" s="233"/>
      <c r="F97" s="234"/>
      <c r="G97" s="235"/>
      <c r="H97" s="4"/>
    </row>
    <row r="98" spans="1:8" ht="12.75">
      <c r="A98" s="236"/>
      <c r="B98" s="238"/>
      <c r="C98" s="235"/>
      <c r="D98" s="233"/>
      <c r="E98" s="233"/>
      <c r="F98" s="234"/>
      <c r="G98" s="235"/>
      <c r="H98" s="4"/>
    </row>
    <row r="99" spans="1:8" ht="12.75">
      <c r="A99" s="236"/>
      <c r="B99" s="237"/>
      <c r="C99" s="235"/>
      <c r="D99" s="233"/>
      <c r="E99" s="233"/>
      <c r="F99" s="234"/>
      <c r="G99" s="235"/>
      <c r="H99" s="4"/>
    </row>
    <row r="100" spans="1:8" ht="12.75">
      <c r="A100" s="236"/>
      <c r="B100" s="238"/>
      <c r="C100" s="235"/>
      <c r="D100" s="233"/>
      <c r="E100" s="233"/>
      <c r="F100" s="234"/>
      <c r="G100" s="235"/>
      <c r="H100" s="4"/>
    </row>
    <row r="101" spans="1:8" ht="12.75">
      <c r="A101" s="236"/>
      <c r="B101" s="237"/>
      <c r="C101" s="235"/>
      <c r="D101" s="233"/>
      <c r="E101" s="233"/>
      <c r="F101" s="234"/>
      <c r="G101" s="235"/>
      <c r="H101" s="4"/>
    </row>
    <row r="102" spans="1:8" ht="12.75">
      <c r="A102" s="236"/>
      <c r="B102" s="238"/>
      <c r="C102" s="235"/>
      <c r="D102" s="233"/>
      <c r="E102" s="233"/>
      <c r="F102" s="234"/>
      <c r="G102" s="235"/>
      <c r="H102" s="4"/>
    </row>
    <row r="103" spans="1:8" ht="12.75">
      <c r="A103" s="236"/>
      <c r="B103" s="237"/>
      <c r="C103" s="235"/>
      <c r="D103" s="233"/>
      <c r="E103" s="233"/>
      <c r="F103" s="234"/>
      <c r="G103" s="235"/>
      <c r="H103" s="4"/>
    </row>
    <row r="104" spans="1:8" ht="12.75">
      <c r="A104" s="236"/>
      <c r="B104" s="238"/>
      <c r="C104" s="235"/>
      <c r="D104" s="233"/>
      <c r="E104" s="233"/>
      <c r="F104" s="234"/>
      <c r="G104" s="235"/>
      <c r="H104" s="4"/>
    </row>
    <row r="105" spans="1:8" ht="12.75">
      <c r="A105" s="236"/>
      <c r="B105" s="237"/>
      <c r="C105" s="235"/>
      <c r="D105" s="233"/>
      <c r="E105" s="233"/>
      <c r="F105" s="234"/>
      <c r="G105" s="235"/>
      <c r="H105" s="4"/>
    </row>
    <row r="106" spans="1:8" ht="12.75">
      <c r="A106" s="236"/>
      <c r="B106" s="238"/>
      <c r="C106" s="235"/>
      <c r="D106" s="233"/>
      <c r="E106" s="233"/>
      <c r="F106" s="234"/>
      <c r="G106" s="235"/>
      <c r="H106" s="4"/>
    </row>
    <row r="107" spans="1:8" ht="12.75">
      <c r="A107" s="236"/>
      <c r="B107" s="237"/>
      <c r="C107" s="235"/>
      <c r="D107" s="233"/>
      <c r="E107" s="233"/>
      <c r="F107" s="234"/>
      <c r="G107" s="235"/>
      <c r="H107" s="4"/>
    </row>
    <row r="108" spans="1:8" ht="12.75">
      <c r="A108" s="236"/>
      <c r="B108" s="238"/>
      <c r="C108" s="235"/>
      <c r="D108" s="233"/>
      <c r="E108" s="233"/>
      <c r="F108" s="234"/>
      <c r="G108" s="235"/>
      <c r="H108" s="4"/>
    </row>
    <row r="109" spans="1:8" ht="12.75">
      <c r="A109" s="236"/>
      <c r="B109" s="237"/>
      <c r="C109" s="235"/>
      <c r="D109" s="233"/>
      <c r="E109" s="233"/>
      <c r="F109" s="234"/>
      <c r="G109" s="235"/>
      <c r="H109" s="4"/>
    </row>
    <row r="110" spans="1:8" ht="12.75">
      <c r="A110" s="236"/>
      <c r="B110" s="238"/>
      <c r="C110" s="235"/>
      <c r="D110" s="233"/>
      <c r="E110" s="233"/>
      <c r="F110" s="234"/>
      <c r="G110" s="235"/>
      <c r="H110" s="4"/>
    </row>
    <row r="111" spans="1:8" ht="12.75">
      <c r="A111" s="236"/>
      <c r="B111" s="237"/>
      <c r="C111" s="235"/>
      <c r="D111" s="233"/>
      <c r="E111" s="233"/>
      <c r="F111" s="234"/>
      <c r="G111" s="235"/>
      <c r="H111" s="4"/>
    </row>
    <row r="112" spans="1:8" ht="12.75">
      <c r="A112" s="236"/>
      <c r="B112" s="238"/>
      <c r="C112" s="235"/>
      <c r="D112" s="233"/>
      <c r="E112" s="233"/>
      <c r="F112" s="234"/>
      <c r="G112" s="235"/>
      <c r="H112" s="4"/>
    </row>
    <row r="113" spans="1:8" ht="12.75">
      <c r="A113" s="236"/>
      <c r="B113" s="237"/>
      <c r="C113" s="235"/>
      <c r="D113" s="233"/>
      <c r="E113" s="233"/>
      <c r="F113" s="234"/>
      <c r="G113" s="235"/>
      <c r="H113" s="4"/>
    </row>
    <row r="114" spans="1:8" ht="12.75">
      <c r="A114" s="236"/>
      <c r="B114" s="238"/>
      <c r="C114" s="235"/>
      <c r="D114" s="233"/>
      <c r="E114" s="233"/>
      <c r="F114" s="234"/>
      <c r="G114" s="235"/>
      <c r="H114" s="4"/>
    </row>
    <row r="115" spans="1:8" ht="12.75">
      <c r="A115" s="236"/>
      <c r="B115" s="237"/>
      <c r="C115" s="235"/>
      <c r="D115" s="233"/>
      <c r="E115" s="233"/>
      <c r="F115" s="234"/>
      <c r="G115" s="235"/>
      <c r="H115" s="4"/>
    </row>
    <row r="116" spans="1:8" ht="12.75">
      <c r="A116" s="236"/>
      <c r="B116" s="238"/>
      <c r="C116" s="235"/>
      <c r="D116" s="233"/>
      <c r="E116" s="233"/>
      <c r="F116" s="234"/>
      <c r="G116" s="235"/>
      <c r="H116" s="4"/>
    </row>
    <row r="117" spans="1:8" ht="12.75">
      <c r="A117" s="236"/>
      <c r="B117" s="237"/>
      <c r="C117" s="235"/>
      <c r="D117" s="233"/>
      <c r="E117" s="233"/>
      <c r="F117" s="234"/>
      <c r="G117" s="235"/>
      <c r="H117" s="4"/>
    </row>
    <row r="118" spans="1:8" ht="12.75">
      <c r="A118" s="236"/>
      <c r="B118" s="238"/>
      <c r="C118" s="235"/>
      <c r="D118" s="233"/>
      <c r="E118" s="233"/>
      <c r="F118" s="234"/>
      <c r="G118" s="235"/>
      <c r="H118" s="4"/>
    </row>
    <row r="119" spans="1:8" ht="12.75">
      <c r="A119" s="236"/>
      <c r="B119" s="237"/>
      <c r="C119" s="235"/>
      <c r="D119" s="233"/>
      <c r="E119" s="233"/>
      <c r="F119" s="234"/>
      <c r="G119" s="235"/>
      <c r="H119" s="4"/>
    </row>
    <row r="120" spans="1:8" ht="12.75">
      <c r="A120" s="236"/>
      <c r="B120" s="238"/>
      <c r="C120" s="235"/>
      <c r="D120" s="233"/>
      <c r="E120" s="233"/>
      <c r="F120" s="234"/>
      <c r="G120" s="235"/>
      <c r="H120" s="4"/>
    </row>
    <row r="121" spans="1:8" ht="12.75">
      <c r="A121" s="236"/>
      <c r="B121" s="237"/>
      <c r="C121" s="235"/>
      <c r="D121" s="233"/>
      <c r="E121" s="233"/>
      <c r="F121" s="234"/>
      <c r="G121" s="235"/>
      <c r="H121" s="4"/>
    </row>
    <row r="122" spans="1:8" ht="12.75">
      <c r="A122" s="236"/>
      <c r="B122" s="238"/>
      <c r="C122" s="235"/>
      <c r="D122" s="233"/>
      <c r="E122" s="233"/>
      <c r="F122" s="234"/>
      <c r="G122" s="235"/>
      <c r="H122" s="4"/>
    </row>
    <row r="123" spans="1:8" ht="12.75">
      <c r="A123" s="236"/>
      <c r="B123" s="237"/>
      <c r="C123" s="235"/>
      <c r="D123" s="233"/>
      <c r="E123" s="233"/>
      <c r="F123" s="234"/>
      <c r="G123" s="235"/>
      <c r="H123" s="4"/>
    </row>
    <row r="124" spans="1:8" ht="12.75">
      <c r="A124" s="236"/>
      <c r="B124" s="238"/>
      <c r="C124" s="235"/>
      <c r="D124" s="233"/>
      <c r="E124" s="233"/>
      <c r="F124" s="234"/>
      <c r="G124" s="235"/>
      <c r="H124" s="4"/>
    </row>
    <row r="125" spans="1:8" ht="12.75">
      <c r="A125" s="236"/>
      <c r="B125" s="237"/>
      <c r="C125" s="235"/>
      <c r="D125" s="233"/>
      <c r="E125" s="233"/>
      <c r="F125" s="234"/>
      <c r="G125" s="235"/>
      <c r="H125" s="4"/>
    </row>
    <row r="126" spans="1:8" ht="12.75">
      <c r="A126" s="236"/>
      <c r="B126" s="238"/>
      <c r="C126" s="235"/>
      <c r="D126" s="233"/>
      <c r="E126" s="233"/>
      <c r="F126" s="234"/>
      <c r="G126" s="235"/>
      <c r="H126" s="4"/>
    </row>
    <row r="127" spans="1:8" ht="12.75">
      <c r="A127" s="236"/>
      <c r="B127" s="237"/>
      <c r="C127" s="235"/>
      <c r="D127" s="233"/>
      <c r="E127" s="233"/>
      <c r="F127" s="234"/>
      <c r="G127" s="235"/>
      <c r="H127" s="4"/>
    </row>
    <row r="128" spans="1:8" ht="12.75">
      <c r="A128" s="236"/>
      <c r="B128" s="238"/>
      <c r="C128" s="235"/>
      <c r="D128" s="233"/>
      <c r="E128" s="233"/>
      <c r="F128" s="234"/>
      <c r="G128" s="235"/>
      <c r="H128" s="4"/>
    </row>
    <row r="129" spans="1:8" ht="12.75">
      <c r="A129" s="236"/>
      <c r="B129" s="237"/>
      <c r="C129" s="235"/>
      <c r="D129" s="233"/>
      <c r="E129" s="233"/>
      <c r="F129" s="234"/>
      <c r="G129" s="235"/>
      <c r="H129" s="4"/>
    </row>
    <row r="130" spans="1:8" ht="12.75">
      <c r="A130" s="236"/>
      <c r="B130" s="238"/>
      <c r="C130" s="235"/>
      <c r="D130" s="233"/>
      <c r="E130" s="233"/>
      <c r="F130" s="234"/>
      <c r="G130" s="235"/>
      <c r="H130" s="4"/>
    </row>
    <row r="131" spans="1:8" ht="12.75">
      <c r="A131" s="236"/>
      <c r="B131" s="237"/>
      <c r="C131" s="235"/>
      <c r="D131" s="233"/>
      <c r="E131" s="233"/>
      <c r="F131" s="234"/>
      <c r="G131" s="235"/>
      <c r="H131" s="4"/>
    </row>
    <row r="132" spans="1:8" ht="12.75">
      <c r="A132" s="236"/>
      <c r="B132" s="238"/>
      <c r="C132" s="235"/>
      <c r="D132" s="233"/>
      <c r="E132" s="233"/>
      <c r="F132" s="234"/>
      <c r="G132" s="235"/>
      <c r="H132" s="4"/>
    </row>
    <row r="133" spans="1:8" ht="12.75">
      <c r="A133" s="236"/>
      <c r="B133" s="237"/>
      <c r="C133" s="235"/>
      <c r="D133" s="233"/>
      <c r="E133" s="233"/>
      <c r="F133" s="234"/>
      <c r="G133" s="235"/>
      <c r="H133" s="4"/>
    </row>
    <row r="134" spans="1:8" ht="12.75">
      <c r="A134" s="236"/>
      <c r="B134" s="238"/>
      <c r="C134" s="235"/>
      <c r="D134" s="233"/>
      <c r="E134" s="233"/>
      <c r="F134" s="234"/>
      <c r="G134" s="235"/>
      <c r="H134" s="4"/>
    </row>
    <row r="135" spans="1:8" ht="12.75">
      <c r="A135" s="236"/>
      <c r="B135" s="237"/>
      <c r="C135" s="235"/>
      <c r="D135" s="233"/>
      <c r="E135" s="233"/>
      <c r="F135" s="234"/>
      <c r="G135" s="235"/>
      <c r="H135" s="4"/>
    </row>
    <row r="136" spans="1:8" ht="12.75">
      <c r="A136" s="236"/>
      <c r="B136" s="238"/>
      <c r="C136" s="235"/>
      <c r="D136" s="233"/>
      <c r="E136" s="233"/>
      <c r="F136" s="234"/>
      <c r="G136" s="235"/>
      <c r="H136" s="4"/>
    </row>
    <row r="137" spans="1:8" ht="12.75">
      <c r="A137" s="236"/>
      <c r="B137" s="237"/>
      <c r="C137" s="235"/>
      <c r="D137" s="233"/>
      <c r="E137" s="233"/>
      <c r="F137" s="234"/>
      <c r="G137" s="235"/>
      <c r="H137" s="4"/>
    </row>
    <row r="138" spans="1:8" ht="12.75">
      <c r="A138" s="236"/>
      <c r="B138" s="238"/>
      <c r="C138" s="235"/>
      <c r="D138" s="233"/>
      <c r="E138" s="233"/>
      <c r="F138" s="234"/>
      <c r="G138" s="235"/>
      <c r="H138" s="4"/>
    </row>
    <row r="139" spans="1:8" ht="12.75">
      <c r="A139" s="236"/>
      <c r="B139" s="237"/>
      <c r="C139" s="235"/>
      <c r="D139" s="233"/>
      <c r="E139" s="233"/>
      <c r="F139" s="234"/>
      <c r="G139" s="235"/>
      <c r="H139" s="4"/>
    </row>
    <row r="140" spans="1:8" ht="12.75">
      <c r="A140" s="236"/>
      <c r="B140" s="238"/>
      <c r="C140" s="235"/>
      <c r="D140" s="233"/>
      <c r="E140" s="233"/>
      <c r="F140" s="234"/>
      <c r="G140" s="235"/>
      <c r="H140" s="4"/>
    </row>
    <row r="141" spans="1:8" ht="12.75">
      <c r="A141" s="236"/>
      <c r="B141" s="237"/>
      <c r="C141" s="235"/>
      <c r="D141" s="233"/>
      <c r="E141" s="233"/>
      <c r="F141" s="234"/>
      <c r="G141" s="235"/>
      <c r="H141" s="4"/>
    </row>
    <row r="142" spans="1:8" ht="12.75">
      <c r="A142" s="236"/>
      <c r="B142" s="238"/>
      <c r="C142" s="235"/>
      <c r="D142" s="233"/>
      <c r="E142" s="233"/>
      <c r="F142" s="234"/>
      <c r="G142" s="235"/>
      <c r="H142" s="4"/>
    </row>
    <row r="143" spans="1:8" ht="12.75">
      <c r="A143" s="236"/>
      <c r="B143" s="237"/>
      <c r="C143" s="235"/>
      <c r="D143" s="233"/>
      <c r="E143" s="233"/>
      <c r="F143" s="234"/>
      <c r="G143" s="235"/>
      <c r="H143" s="4"/>
    </row>
    <row r="144" spans="1:8" ht="12.75">
      <c r="A144" s="236"/>
      <c r="B144" s="238"/>
      <c r="C144" s="235"/>
      <c r="D144" s="233"/>
      <c r="E144" s="233"/>
      <c r="F144" s="234"/>
      <c r="G144" s="235"/>
      <c r="H144" s="4"/>
    </row>
    <row r="145" spans="1:8" ht="12.75">
      <c r="A145" s="236"/>
      <c r="B145" s="237"/>
      <c r="C145" s="235"/>
      <c r="D145" s="233"/>
      <c r="E145" s="233"/>
      <c r="F145" s="234"/>
      <c r="G145" s="235"/>
      <c r="H145" s="4"/>
    </row>
    <row r="146" spans="1:8" ht="12.75">
      <c r="A146" s="236"/>
      <c r="B146" s="238"/>
      <c r="C146" s="235"/>
      <c r="D146" s="233"/>
      <c r="E146" s="233"/>
      <c r="F146" s="234"/>
      <c r="G146" s="235"/>
      <c r="H146" s="4"/>
    </row>
    <row r="147" spans="1:8" ht="12.75">
      <c r="A147" s="236"/>
      <c r="B147" s="237"/>
      <c r="C147" s="235"/>
      <c r="D147" s="233"/>
      <c r="E147" s="233"/>
      <c r="F147" s="234"/>
      <c r="G147" s="235"/>
      <c r="H147" s="4"/>
    </row>
    <row r="148" spans="1:8" ht="12.75">
      <c r="A148" s="236"/>
      <c r="B148" s="238"/>
      <c r="C148" s="235"/>
      <c r="D148" s="233"/>
      <c r="E148" s="233"/>
      <c r="F148" s="234"/>
      <c r="G148" s="235"/>
      <c r="H148" s="4"/>
    </row>
    <row r="149" spans="1:8" ht="12.75">
      <c r="A149" s="236"/>
      <c r="B149" s="237"/>
      <c r="C149" s="235"/>
      <c r="D149" s="233"/>
      <c r="E149" s="233"/>
      <c r="F149" s="234"/>
      <c r="G149" s="235"/>
      <c r="H149" s="4"/>
    </row>
    <row r="150" spans="1:8" ht="12.75">
      <c r="A150" s="236"/>
      <c r="B150" s="238"/>
      <c r="C150" s="235"/>
      <c r="D150" s="233"/>
      <c r="E150" s="233"/>
      <c r="F150" s="234"/>
      <c r="G150" s="235"/>
      <c r="H150" s="4"/>
    </row>
    <row r="151" spans="1:8" ht="12.75">
      <c r="A151" s="236"/>
      <c r="B151" s="237"/>
      <c r="C151" s="235"/>
      <c r="D151" s="233"/>
      <c r="E151" s="233"/>
      <c r="F151" s="234"/>
      <c r="G151" s="235"/>
      <c r="H151" s="4"/>
    </row>
    <row r="152" spans="1:8" ht="12.75">
      <c r="A152" s="236"/>
      <c r="B152" s="238"/>
      <c r="C152" s="235"/>
      <c r="D152" s="233"/>
      <c r="E152" s="233"/>
      <c r="F152" s="234"/>
      <c r="G152" s="235"/>
      <c r="H152" s="4"/>
    </row>
    <row r="153" spans="1:8" ht="12.75">
      <c r="A153" s="236"/>
      <c r="B153" s="237"/>
      <c r="C153" s="235"/>
      <c r="D153" s="233"/>
      <c r="E153" s="233"/>
      <c r="F153" s="234"/>
      <c r="G153" s="235"/>
      <c r="H153" s="4"/>
    </row>
    <row r="154" spans="1:8" ht="12.75">
      <c r="A154" s="236"/>
      <c r="B154" s="238"/>
      <c r="C154" s="235"/>
      <c r="D154" s="233"/>
      <c r="E154" s="233"/>
      <c r="F154" s="234"/>
      <c r="G154" s="235"/>
      <c r="H154" s="4"/>
    </row>
    <row r="155" spans="1:8" ht="12.75">
      <c r="A155" s="236"/>
      <c r="B155" s="237"/>
      <c r="C155" s="235"/>
      <c r="D155" s="233"/>
      <c r="E155" s="233"/>
      <c r="F155" s="234"/>
      <c r="G155" s="235"/>
      <c r="H155" s="4"/>
    </row>
    <row r="156" spans="1:8" ht="12.75">
      <c r="A156" s="236"/>
      <c r="B156" s="238"/>
      <c r="C156" s="235"/>
      <c r="D156" s="233"/>
      <c r="E156" s="233"/>
      <c r="F156" s="234"/>
      <c r="G156" s="235"/>
      <c r="H156" s="4"/>
    </row>
    <row r="157" spans="1:8" ht="12.75">
      <c r="A157" s="236"/>
      <c r="B157" s="237"/>
      <c r="C157" s="235"/>
      <c r="D157" s="233"/>
      <c r="E157" s="233"/>
      <c r="F157" s="234"/>
      <c r="G157" s="235"/>
      <c r="H157" s="4"/>
    </row>
    <row r="158" spans="1:8" ht="12.75">
      <c r="A158" s="236"/>
      <c r="B158" s="238"/>
      <c r="C158" s="235"/>
      <c r="D158" s="233"/>
      <c r="E158" s="233"/>
      <c r="F158" s="234"/>
      <c r="G158" s="235"/>
      <c r="H158" s="4"/>
    </row>
    <row r="159" spans="1:8" ht="12.75">
      <c r="A159" s="236"/>
      <c r="B159" s="237"/>
      <c r="C159" s="235"/>
      <c r="D159" s="233"/>
      <c r="E159" s="233"/>
      <c r="F159" s="234"/>
      <c r="G159" s="235"/>
      <c r="H159" s="4"/>
    </row>
    <row r="160" spans="1:8" ht="12.75">
      <c r="A160" s="236"/>
      <c r="B160" s="238"/>
      <c r="C160" s="235"/>
      <c r="D160" s="233"/>
      <c r="E160" s="233"/>
      <c r="F160" s="234"/>
      <c r="G160" s="235"/>
      <c r="H160" s="4"/>
    </row>
    <row r="161" spans="1:8" ht="12.75">
      <c r="A161" s="236"/>
      <c r="B161" s="237"/>
      <c r="C161" s="235"/>
      <c r="D161" s="233"/>
      <c r="E161" s="233"/>
      <c r="F161" s="234"/>
      <c r="G161" s="235"/>
      <c r="H161" s="4"/>
    </row>
    <row r="162" spans="1:8" ht="12.75">
      <c r="A162" s="236"/>
      <c r="B162" s="238"/>
      <c r="C162" s="235"/>
      <c r="D162" s="233"/>
      <c r="E162" s="233"/>
      <c r="F162" s="234"/>
      <c r="G162" s="235"/>
      <c r="H162" s="4"/>
    </row>
    <row r="163" spans="1:8" ht="12.75">
      <c r="A163" s="236"/>
      <c r="B163" s="237"/>
      <c r="C163" s="235"/>
      <c r="D163" s="233"/>
      <c r="E163" s="233"/>
      <c r="F163" s="234"/>
      <c r="G163" s="235"/>
      <c r="H163" s="4"/>
    </row>
    <row r="164" spans="1:8" ht="12.75">
      <c r="A164" s="236"/>
      <c r="B164" s="238"/>
      <c r="C164" s="235"/>
      <c r="D164" s="233"/>
      <c r="E164" s="233"/>
      <c r="F164" s="234"/>
      <c r="G164" s="235"/>
      <c r="H164" s="4"/>
    </row>
    <row r="165" spans="1:8" ht="12.75">
      <c r="A165" s="236"/>
      <c r="B165" s="237"/>
      <c r="C165" s="235"/>
      <c r="D165" s="233"/>
      <c r="E165" s="233"/>
      <c r="F165" s="234"/>
      <c r="G165" s="235"/>
      <c r="H165" s="4"/>
    </row>
    <row r="166" spans="1:8" ht="12.75">
      <c r="A166" s="236"/>
      <c r="B166" s="238"/>
      <c r="C166" s="235"/>
      <c r="D166" s="233"/>
      <c r="E166" s="233"/>
      <c r="F166" s="234"/>
      <c r="G166" s="235"/>
      <c r="H166" s="4"/>
    </row>
    <row r="167" spans="1:8" ht="12.75">
      <c r="A167" s="236"/>
      <c r="B167" s="237"/>
      <c r="C167" s="235"/>
      <c r="D167" s="233"/>
      <c r="E167" s="233"/>
      <c r="F167" s="234"/>
      <c r="G167" s="235"/>
      <c r="H167" s="4"/>
    </row>
    <row r="168" spans="1:8" ht="12.75">
      <c r="A168" s="236"/>
      <c r="B168" s="238"/>
      <c r="C168" s="235"/>
      <c r="D168" s="233"/>
      <c r="E168" s="233"/>
      <c r="F168" s="234"/>
      <c r="G168" s="235"/>
      <c r="H168" s="4"/>
    </row>
    <row r="169" spans="1:8" ht="12.75">
      <c r="A169" s="236"/>
      <c r="B169" s="237"/>
      <c r="C169" s="235"/>
      <c r="D169" s="233"/>
      <c r="E169" s="233"/>
      <c r="F169" s="234"/>
      <c r="G169" s="235"/>
      <c r="H169" s="4"/>
    </row>
    <row r="170" spans="1:8" ht="12.75">
      <c r="A170" s="236"/>
      <c r="B170" s="238"/>
      <c r="C170" s="235"/>
      <c r="D170" s="233"/>
      <c r="E170" s="233"/>
      <c r="F170" s="234"/>
      <c r="G170" s="235"/>
      <c r="H170" s="4"/>
    </row>
    <row r="171" spans="1:8" ht="12.75">
      <c r="A171" s="236"/>
      <c r="B171" s="237"/>
      <c r="C171" s="235"/>
      <c r="D171" s="233"/>
      <c r="E171" s="233"/>
      <c r="F171" s="234"/>
      <c r="G171" s="235"/>
      <c r="H171" s="4"/>
    </row>
    <row r="172" spans="1:8" ht="12.75">
      <c r="A172" s="236"/>
      <c r="B172" s="238"/>
      <c r="C172" s="235"/>
      <c r="D172" s="233"/>
      <c r="E172" s="233"/>
      <c r="F172" s="234"/>
      <c r="G172" s="235"/>
      <c r="H172" s="4"/>
    </row>
    <row r="173" spans="1:8" ht="12.75">
      <c r="A173" s="236"/>
      <c r="B173" s="237"/>
      <c r="C173" s="235"/>
      <c r="D173" s="233"/>
      <c r="E173" s="233"/>
      <c r="F173" s="234"/>
      <c r="G173" s="235"/>
      <c r="H173" s="4"/>
    </row>
    <row r="174" spans="1:8" ht="12.75">
      <c r="A174" s="236"/>
      <c r="B174" s="238"/>
      <c r="C174" s="235"/>
      <c r="D174" s="233"/>
      <c r="E174" s="233"/>
      <c r="F174" s="234"/>
      <c r="G174" s="235"/>
      <c r="H174" s="4"/>
    </row>
    <row r="175" spans="1:8" ht="12.75">
      <c r="A175" s="236"/>
      <c r="B175" s="237"/>
      <c r="C175" s="235"/>
      <c r="D175" s="233"/>
      <c r="E175" s="233"/>
      <c r="F175" s="234"/>
      <c r="G175" s="235"/>
      <c r="H175" s="4"/>
    </row>
    <row r="176" spans="1:8" ht="12.75">
      <c r="A176" s="236"/>
      <c r="B176" s="238"/>
      <c r="C176" s="235"/>
      <c r="D176" s="233"/>
      <c r="E176" s="233"/>
      <c r="F176" s="234"/>
      <c r="G176" s="235"/>
      <c r="H176" s="4"/>
    </row>
    <row r="177" spans="1:8" ht="12.75">
      <c r="A177" s="236"/>
      <c r="B177" s="237"/>
      <c r="C177" s="235"/>
      <c r="D177" s="233"/>
      <c r="E177" s="233"/>
      <c r="F177" s="234"/>
      <c r="G177" s="235"/>
      <c r="H177" s="4"/>
    </row>
    <row r="178" spans="1:8" ht="12.75">
      <c r="A178" s="236"/>
      <c r="B178" s="238"/>
      <c r="C178" s="235"/>
      <c r="D178" s="233"/>
      <c r="E178" s="233"/>
      <c r="F178" s="234"/>
      <c r="G178" s="235"/>
      <c r="H178" s="4"/>
    </row>
    <row r="179" spans="1:8" ht="12.75">
      <c r="A179" s="236"/>
      <c r="B179" s="237"/>
      <c r="C179" s="235"/>
      <c r="D179" s="233"/>
      <c r="E179" s="233"/>
      <c r="F179" s="234"/>
      <c r="G179" s="235"/>
      <c r="H179" s="4"/>
    </row>
    <row r="180" spans="1:8" ht="12.75">
      <c r="A180" s="236"/>
      <c r="B180" s="238"/>
      <c r="C180" s="235"/>
      <c r="D180" s="233"/>
      <c r="E180" s="233"/>
      <c r="F180" s="234"/>
      <c r="G180" s="235"/>
      <c r="H180" s="4"/>
    </row>
    <row r="181" spans="1:8" ht="12.75">
      <c r="A181" s="236"/>
      <c r="B181" s="237"/>
      <c r="C181" s="235"/>
      <c r="D181" s="233"/>
      <c r="E181" s="233"/>
      <c r="F181" s="234"/>
      <c r="G181" s="235"/>
      <c r="H181" s="4"/>
    </row>
    <row r="182" spans="1:8" ht="12.75">
      <c r="A182" s="236"/>
      <c r="B182" s="238"/>
      <c r="C182" s="235"/>
      <c r="D182" s="233"/>
      <c r="E182" s="233"/>
      <c r="F182" s="234"/>
      <c r="G182" s="235"/>
      <c r="H182" s="4"/>
    </row>
    <row r="183" spans="1:8" ht="12.75">
      <c r="A183" s="236"/>
      <c r="B183" s="237"/>
      <c r="C183" s="235"/>
      <c r="D183" s="233"/>
      <c r="E183" s="233"/>
      <c r="F183" s="234"/>
      <c r="G183" s="235"/>
      <c r="H183" s="4"/>
    </row>
    <row r="184" spans="1:8" ht="12.75">
      <c r="A184" s="236"/>
      <c r="B184" s="238"/>
      <c r="C184" s="235"/>
      <c r="D184" s="233"/>
      <c r="E184" s="233"/>
      <c r="F184" s="234"/>
      <c r="G184" s="235"/>
      <c r="H184" s="4"/>
    </row>
    <row r="185" spans="1:8" ht="12.75">
      <c r="A185" s="236"/>
      <c r="B185" s="237"/>
      <c r="C185" s="235"/>
      <c r="D185" s="233"/>
      <c r="E185" s="233"/>
      <c r="F185" s="234"/>
      <c r="G185" s="235"/>
      <c r="H185" s="4"/>
    </row>
    <row r="186" spans="1:8" ht="12.75">
      <c r="A186" s="236"/>
      <c r="B186" s="238"/>
      <c r="C186" s="235"/>
      <c r="D186" s="233"/>
      <c r="E186" s="233"/>
      <c r="F186" s="234"/>
      <c r="G186" s="235"/>
      <c r="H186" s="4"/>
    </row>
    <row r="187" spans="1:8" ht="12.75">
      <c r="A187" s="236"/>
      <c r="B187" s="237"/>
      <c r="C187" s="235"/>
      <c r="D187" s="233"/>
      <c r="E187" s="233"/>
      <c r="F187" s="234"/>
      <c r="G187" s="235"/>
      <c r="H187" s="4"/>
    </row>
    <row r="188" spans="1:8" ht="12.75">
      <c r="A188" s="236"/>
      <c r="B188" s="238"/>
      <c r="C188" s="235"/>
      <c r="D188" s="233"/>
      <c r="E188" s="233"/>
      <c r="F188" s="234"/>
      <c r="G188" s="235"/>
      <c r="H188" s="4"/>
    </row>
    <row r="189" spans="1:8" ht="12.75">
      <c r="A189" s="236"/>
      <c r="B189" s="237"/>
      <c r="C189" s="235"/>
      <c r="D189" s="233"/>
      <c r="E189" s="233"/>
      <c r="F189" s="234"/>
      <c r="G189" s="235"/>
      <c r="H189" s="4"/>
    </row>
    <row r="190" spans="1:8" ht="12.75">
      <c r="A190" s="236"/>
      <c r="B190" s="238"/>
      <c r="C190" s="235"/>
      <c r="D190" s="233"/>
      <c r="E190" s="233"/>
      <c r="F190" s="234"/>
      <c r="G190" s="235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29:A30"/>
    <mergeCell ref="B29:B30"/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3:A24"/>
    <mergeCell ref="B23:B24"/>
    <mergeCell ref="C23:C24"/>
    <mergeCell ref="D23:D24"/>
    <mergeCell ref="E25:E26"/>
    <mergeCell ref="F25:F26"/>
    <mergeCell ref="A25:A26"/>
    <mergeCell ref="B25:B26"/>
    <mergeCell ref="F23:F24"/>
    <mergeCell ref="G23:G24"/>
    <mergeCell ref="C21:C22"/>
    <mergeCell ref="D21:D22"/>
    <mergeCell ref="E21:E22"/>
    <mergeCell ref="F21:F22"/>
    <mergeCell ref="G21:G22"/>
    <mergeCell ref="E23:E24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A21:A22"/>
    <mergeCell ref="B21:B22"/>
    <mergeCell ref="C17:C18"/>
    <mergeCell ref="D17:D18"/>
    <mergeCell ref="E17:E18"/>
    <mergeCell ref="F17:F18"/>
    <mergeCell ref="G13:G14"/>
    <mergeCell ref="A15:A16"/>
    <mergeCell ref="B15:B16"/>
    <mergeCell ref="C15:C16"/>
    <mergeCell ref="D15:D16"/>
    <mergeCell ref="E15:E16"/>
    <mergeCell ref="F15:F16"/>
    <mergeCell ref="G15:G16"/>
    <mergeCell ref="A11:A12"/>
    <mergeCell ref="B11:B12"/>
    <mergeCell ref="C11:C12"/>
    <mergeCell ref="D11:D12"/>
    <mergeCell ref="E13:E14"/>
    <mergeCell ref="F13:F14"/>
    <mergeCell ref="A13:A14"/>
    <mergeCell ref="B13:B14"/>
    <mergeCell ref="C13:C14"/>
    <mergeCell ref="D13:D14"/>
    <mergeCell ref="F11:F12"/>
    <mergeCell ref="G11:G12"/>
    <mergeCell ref="C9:C10"/>
    <mergeCell ref="D9:D10"/>
    <mergeCell ref="E9:E10"/>
    <mergeCell ref="F9:F10"/>
    <mergeCell ref="G9:G10"/>
    <mergeCell ref="E11:E12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5:C36"/>
    <mergeCell ref="D35:D36"/>
    <mergeCell ref="E35:E36"/>
    <mergeCell ref="F35:F36"/>
    <mergeCell ref="G35:G36"/>
    <mergeCell ref="C31:C32"/>
    <mergeCell ref="F39:F40"/>
    <mergeCell ref="G39:G40"/>
    <mergeCell ref="A37:A38"/>
    <mergeCell ref="B37:B38"/>
    <mergeCell ref="C37:C38"/>
    <mergeCell ref="D37:D38"/>
    <mergeCell ref="E37:E38"/>
    <mergeCell ref="F37:F38"/>
    <mergeCell ref="C41:C42"/>
    <mergeCell ref="D41:D42"/>
    <mergeCell ref="E41:E42"/>
    <mergeCell ref="F41:F42"/>
    <mergeCell ref="G37:G38"/>
    <mergeCell ref="A35:A36"/>
    <mergeCell ref="B35:B36"/>
    <mergeCell ref="C39:C40"/>
    <mergeCell ref="D39:D40"/>
    <mergeCell ref="E39:E40"/>
    <mergeCell ref="G41:G42"/>
    <mergeCell ref="A39:A40"/>
    <mergeCell ref="B39:B40"/>
    <mergeCell ref="C43:C44"/>
    <mergeCell ref="D43:D44"/>
    <mergeCell ref="E43:E44"/>
    <mergeCell ref="F43:F44"/>
    <mergeCell ref="G43:G44"/>
    <mergeCell ref="A41:A42"/>
    <mergeCell ref="B41:B42"/>
    <mergeCell ref="F47:F48"/>
    <mergeCell ref="G47:G48"/>
    <mergeCell ref="A45:A46"/>
    <mergeCell ref="B45:B46"/>
    <mergeCell ref="C45:C46"/>
    <mergeCell ref="D45:D46"/>
    <mergeCell ref="E45:E46"/>
    <mergeCell ref="F45:F46"/>
    <mergeCell ref="C49:C50"/>
    <mergeCell ref="D49:D50"/>
    <mergeCell ref="E49:E50"/>
    <mergeCell ref="F49:F50"/>
    <mergeCell ref="G45:G46"/>
    <mergeCell ref="A43:A44"/>
    <mergeCell ref="B43:B44"/>
    <mergeCell ref="C47:C48"/>
    <mergeCell ref="D47:D48"/>
    <mergeCell ref="E47:E48"/>
    <mergeCell ref="G49:G50"/>
    <mergeCell ref="A47:A48"/>
    <mergeCell ref="B47:B48"/>
    <mergeCell ref="C51:C52"/>
    <mergeCell ref="D51:D52"/>
    <mergeCell ref="E51:E52"/>
    <mergeCell ref="F51:F52"/>
    <mergeCell ref="G51:G52"/>
    <mergeCell ref="A49:A50"/>
    <mergeCell ref="B49:B50"/>
    <mergeCell ref="F55:F56"/>
    <mergeCell ref="G55:G56"/>
    <mergeCell ref="A53:A54"/>
    <mergeCell ref="B53:B54"/>
    <mergeCell ref="C53:C54"/>
    <mergeCell ref="D53:D54"/>
    <mergeCell ref="E53:E54"/>
    <mergeCell ref="F53:F54"/>
    <mergeCell ref="C57:C58"/>
    <mergeCell ref="D57:D58"/>
    <mergeCell ref="E57:E58"/>
    <mergeCell ref="F57:F58"/>
    <mergeCell ref="G53:G54"/>
    <mergeCell ref="A51:A52"/>
    <mergeCell ref="B51:B52"/>
    <mergeCell ref="C55:C56"/>
    <mergeCell ref="D55:D56"/>
    <mergeCell ref="E55:E56"/>
    <mergeCell ref="G57:G58"/>
    <mergeCell ref="A55:A56"/>
    <mergeCell ref="B55:B56"/>
    <mergeCell ref="C59:C60"/>
    <mergeCell ref="D59:D60"/>
    <mergeCell ref="E59:E60"/>
    <mergeCell ref="F59:F60"/>
    <mergeCell ref="G59:G60"/>
    <mergeCell ref="A57:A58"/>
    <mergeCell ref="B57:B58"/>
    <mergeCell ref="F63:F64"/>
    <mergeCell ref="G63:G64"/>
    <mergeCell ref="A61:A62"/>
    <mergeCell ref="B61:B62"/>
    <mergeCell ref="C61:C62"/>
    <mergeCell ref="D61:D62"/>
    <mergeCell ref="E61:E62"/>
    <mergeCell ref="F61:F62"/>
    <mergeCell ref="C65:C66"/>
    <mergeCell ref="D65:D66"/>
    <mergeCell ref="E65:E66"/>
    <mergeCell ref="F65:F66"/>
    <mergeCell ref="G61:G62"/>
    <mergeCell ref="A59:A60"/>
    <mergeCell ref="B59:B60"/>
    <mergeCell ref="C63:C64"/>
    <mergeCell ref="D63:D64"/>
    <mergeCell ref="E63:E64"/>
    <mergeCell ref="G65:G66"/>
    <mergeCell ref="A63:A64"/>
    <mergeCell ref="B63:B64"/>
    <mergeCell ref="C67:C68"/>
    <mergeCell ref="D67:D68"/>
    <mergeCell ref="E67:E68"/>
    <mergeCell ref="F67:F68"/>
    <mergeCell ref="G67:G68"/>
    <mergeCell ref="A65:A66"/>
    <mergeCell ref="B65:B66"/>
    <mergeCell ref="F71:F72"/>
    <mergeCell ref="G71:G72"/>
    <mergeCell ref="A69:A70"/>
    <mergeCell ref="B69:B70"/>
    <mergeCell ref="C69:C70"/>
    <mergeCell ref="D69:D70"/>
    <mergeCell ref="E69:E70"/>
    <mergeCell ref="F69:F70"/>
    <mergeCell ref="C73:C74"/>
    <mergeCell ref="D73:D74"/>
    <mergeCell ref="E73:E74"/>
    <mergeCell ref="F73:F74"/>
    <mergeCell ref="G69:G70"/>
    <mergeCell ref="A67:A68"/>
    <mergeCell ref="B67:B68"/>
    <mergeCell ref="C71:C72"/>
    <mergeCell ref="D71:D72"/>
    <mergeCell ref="E71:E72"/>
    <mergeCell ref="G73:G74"/>
    <mergeCell ref="A71:A72"/>
    <mergeCell ref="B71:B72"/>
    <mergeCell ref="C75:C76"/>
    <mergeCell ref="D75:D76"/>
    <mergeCell ref="E75:E76"/>
    <mergeCell ref="F75:F76"/>
    <mergeCell ref="G75:G76"/>
    <mergeCell ref="A73:A74"/>
    <mergeCell ref="B73:B74"/>
    <mergeCell ref="F79:F80"/>
    <mergeCell ref="G79:G80"/>
    <mergeCell ref="A77:A78"/>
    <mergeCell ref="B77:B78"/>
    <mergeCell ref="C77:C78"/>
    <mergeCell ref="D77:D78"/>
    <mergeCell ref="E77:E78"/>
    <mergeCell ref="F77:F78"/>
    <mergeCell ref="C81:C82"/>
    <mergeCell ref="D81:D82"/>
    <mergeCell ref="E81:E82"/>
    <mergeCell ref="F81:F82"/>
    <mergeCell ref="G77:G78"/>
    <mergeCell ref="A75:A76"/>
    <mergeCell ref="B75:B76"/>
    <mergeCell ref="C79:C80"/>
    <mergeCell ref="D79:D80"/>
    <mergeCell ref="E79:E80"/>
    <mergeCell ref="G81:G82"/>
    <mergeCell ref="A79:A80"/>
    <mergeCell ref="B79:B80"/>
    <mergeCell ref="C83:C84"/>
    <mergeCell ref="D83:D84"/>
    <mergeCell ref="E83:E84"/>
    <mergeCell ref="F83:F84"/>
    <mergeCell ref="G83:G84"/>
    <mergeCell ref="A81:A82"/>
    <mergeCell ref="B81:B82"/>
    <mergeCell ref="F87:F88"/>
    <mergeCell ref="G87:G88"/>
    <mergeCell ref="A85:A86"/>
    <mergeCell ref="B85:B86"/>
    <mergeCell ref="C85:C86"/>
    <mergeCell ref="D85:D86"/>
    <mergeCell ref="E85:E86"/>
    <mergeCell ref="F85:F86"/>
    <mergeCell ref="C89:C90"/>
    <mergeCell ref="D89:D90"/>
    <mergeCell ref="E89:E90"/>
    <mergeCell ref="F89:F90"/>
    <mergeCell ref="G85:G86"/>
    <mergeCell ref="A83:A84"/>
    <mergeCell ref="B83:B84"/>
    <mergeCell ref="C87:C88"/>
    <mergeCell ref="D87:D88"/>
    <mergeCell ref="E87:E88"/>
    <mergeCell ref="G89:G90"/>
    <mergeCell ref="A87:A88"/>
    <mergeCell ref="B87:B88"/>
    <mergeCell ref="C91:C92"/>
    <mergeCell ref="D91:D92"/>
    <mergeCell ref="E91:E92"/>
    <mergeCell ref="F91:F92"/>
    <mergeCell ref="G91:G92"/>
    <mergeCell ref="A89:A90"/>
    <mergeCell ref="B89:B90"/>
    <mergeCell ref="F95:F96"/>
    <mergeCell ref="G95:G96"/>
    <mergeCell ref="A93:A94"/>
    <mergeCell ref="B93:B94"/>
    <mergeCell ref="C93:C94"/>
    <mergeCell ref="D93:D94"/>
    <mergeCell ref="E93:E94"/>
    <mergeCell ref="F93:F94"/>
    <mergeCell ref="C97:C98"/>
    <mergeCell ref="D97:D98"/>
    <mergeCell ref="E97:E98"/>
    <mergeCell ref="F97:F98"/>
    <mergeCell ref="G93:G94"/>
    <mergeCell ref="A91:A92"/>
    <mergeCell ref="B91:B92"/>
    <mergeCell ref="C95:C96"/>
    <mergeCell ref="D95:D96"/>
    <mergeCell ref="E95:E96"/>
    <mergeCell ref="G97:G98"/>
    <mergeCell ref="A95:A96"/>
    <mergeCell ref="B95:B96"/>
    <mergeCell ref="C99:C100"/>
    <mergeCell ref="D99:D100"/>
    <mergeCell ref="E99:E100"/>
    <mergeCell ref="F99:F100"/>
    <mergeCell ref="G99:G100"/>
    <mergeCell ref="A97:A98"/>
    <mergeCell ref="B97:B98"/>
    <mergeCell ref="F103:F104"/>
    <mergeCell ref="G103:G104"/>
    <mergeCell ref="A101:A102"/>
    <mergeCell ref="B101:B102"/>
    <mergeCell ref="C101:C102"/>
    <mergeCell ref="D101:D102"/>
    <mergeCell ref="E101:E102"/>
    <mergeCell ref="F101:F102"/>
    <mergeCell ref="C105:C106"/>
    <mergeCell ref="D105:D106"/>
    <mergeCell ref="E105:E106"/>
    <mergeCell ref="F105:F106"/>
    <mergeCell ref="G101:G102"/>
    <mergeCell ref="A99:A100"/>
    <mergeCell ref="B99:B100"/>
    <mergeCell ref="C103:C104"/>
    <mergeCell ref="D103:D104"/>
    <mergeCell ref="E103:E104"/>
    <mergeCell ref="G105:G106"/>
    <mergeCell ref="A103:A104"/>
    <mergeCell ref="B103:B104"/>
    <mergeCell ref="C107:C108"/>
    <mergeCell ref="D107:D108"/>
    <mergeCell ref="E107:E108"/>
    <mergeCell ref="F107:F108"/>
    <mergeCell ref="G107:G108"/>
    <mergeCell ref="A105:A106"/>
    <mergeCell ref="B105:B106"/>
    <mergeCell ref="F111:F112"/>
    <mergeCell ref="G111:G112"/>
    <mergeCell ref="A109:A110"/>
    <mergeCell ref="B109:B110"/>
    <mergeCell ref="C109:C110"/>
    <mergeCell ref="D109:D110"/>
    <mergeCell ref="E109:E110"/>
    <mergeCell ref="F109:F110"/>
    <mergeCell ref="C113:C114"/>
    <mergeCell ref="D113:D114"/>
    <mergeCell ref="E113:E114"/>
    <mergeCell ref="F113:F114"/>
    <mergeCell ref="G109:G110"/>
    <mergeCell ref="A107:A108"/>
    <mergeCell ref="B107:B108"/>
    <mergeCell ref="C111:C112"/>
    <mergeCell ref="D111:D112"/>
    <mergeCell ref="E111:E112"/>
    <mergeCell ref="G113:G114"/>
    <mergeCell ref="A111:A112"/>
    <mergeCell ref="B111:B112"/>
    <mergeCell ref="C115:C116"/>
    <mergeCell ref="D115:D116"/>
    <mergeCell ref="E115:E116"/>
    <mergeCell ref="F115:F116"/>
    <mergeCell ref="G115:G116"/>
    <mergeCell ref="A113:A114"/>
    <mergeCell ref="B113:B114"/>
    <mergeCell ref="F119:F120"/>
    <mergeCell ref="G119:G120"/>
    <mergeCell ref="A117:A118"/>
    <mergeCell ref="B117:B118"/>
    <mergeCell ref="C117:C118"/>
    <mergeCell ref="D117:D118"/>
    <mergeCell ref="E117:E118"/>
    <mergeCell ref="F117:F118"/>
    <mergeCell ref="C121:C122"/>
    <mergeCell ref="D121:D122"/>
    <mergeCell ref="E121:E122"/>
    <mergeCell ref="F121:F122"/>
    <mergeCell ref="G117:G118"/>
    <mergeCell ref="A115:A116"/>
    <mergeCell ref="B115:B116"/>
    <mergeCell ref="C119:C120"/>
    <mergeCell ref="D119:D120"/>
    <mergeCell ref="E119:E120"/>
    <mergeCell ref="G121:G122"/>
    <mergeCell ref="A119:A120"/>
    <mergeCell ref="B119:B120"/>
    <mergeCell ref="C123:C124"/>
    <mergeCell ref="D123:D124"/>
    <mergeCell ref="E123:E124"/>
    <mergeCell ref="F123:F124"/>
    <mergeCell ref="G123:G124"/>
    <mergeCell ref="A121:A122"/>
    <mergeCell ref="B121:B122"/>
    <mergeCell ref="F127:F128"/>
    <mergeCell ref="G127:G128"/>
    <mergeCell ref="A125:A126"/>
    <mergeCell ref="B125:B126"/>
    <mergeCell ref="C125:C126"/>
    <mergeCell ref="D125:D126"/>
    <mergeCell ref="E125:E126"/>
    <mergeCell ref="F125:F126"/>
    <mergeCell ref="C129:C130"/>
    <mergeCell ref="D129:D130"/>
    <mergeCell ref="E129:E130"/>
    <mergeCell ref="F129:F130"/>
    <mergeCell ref="G125:G126"/>
    <mergeCell ref="A123:A124"/>
    <mergeCell ref="B123:B124"/>
    <mergeCell ref="C127:C128"/>
    <mergeCell ref="D127:D128"/>
    <mergeCell ref="E127:E128"/>
    <mergeCell ref="G129:G130"/>
    <mergeCell ref="A127:A128"/>
    <mergeCell ref="B127:B128"/>
    <mergeCell ref="C131:C132"/>
    <mergeCell ref="D131:D132"/>
    <mergeCell ref="E131:E132"/>
    <mergeCell ref="F131:F132"/>
    <mergeCell ref="G131:G132"/>
    <mergeCell ref="A129:A130"/>
    <mergeCell ref="B129:B130"/>
    <mergeCell ref="F135:F136"/>
    <mergeCell ref="G135:G136"/>
    <mergeCell ref="A133:A134"/>
    <mergeCell ref="B133:B134"/>
    <mergeCell ref="C133:C134"/>
    <mergeCell ref="D133:D134"/>
    <mergeCell ref="E133:E134"/>
    <mergeCell ref="F133:F134"/>
    <mergeCell ref="C137:C138"/>
    <mergeCell ref="D137:D138"/>
    <mergeCell ref="E137:E138"/>
    <mergeCell ref="F137:F138"/>
    <mergeCell ref="G133:G134"/>
    <mergeCell ref="A131:A132"/>
    <mergeCell ref="B131:B132"/>
    <mergeCell ref="C135:C136"/>
    <mergeCell ref="D135:D136"/>
    <mergeCell ref="E135:E136"/>
    <mergeCell ref="G137:G138"/>
    <mergeCell ref="A135:A136"/>
    <mergeCell ref="B135:B136"/>
    <mergeCell ref="C139:C140"/>
    <mergeCell ref="D139:D140"/>
    <mergeCell ref="E139:E140"/>
    <mergeCell ref="F139:F140"/>
    <mergeCell ref="G139:G140"/>
    <mergeCell ref="A137:A138"/>
    <mergeCell ref="B137:B138"/>
    <mergeCell ref="F143:F144"/>
    <mergeCell ref="G143:G144"/>
    <mergeCell ref="A141:A142"/>
    <mergeCell ref="B141:B142"/>
    <mergeCell ref="C141:C142"/>
    <mergeCell ref="D141:D142"/>
    <mergeCell ref="E141:E142"/>
    <mergeCell ref="F141:F142"/>
    <mergeCell ref="C145:C146"/>
    <mergeCell ref="D145:D146"/>
    <mergeCell ref="E145:E146"/>
    <mergeCell ref="F145:F146"/>
    <mergeCell ref="G141:G142"/>
    <mergeCell ref="A139:A140"/>
    <mergeCell ref="B139:B140"/>
    <mergeCell ref="C143:C144"/>
    <mergeCell ref="D143:D144"/>
    <mergeCell ref="E143:E144"/>
    <mergeCell ref="G145:G146"/>
    <mergeCell ref="A143:A144"/>
    <mergeCell ref="B143:B144"/>
    <mergeCell ref="C147:C148"/>
    <mergeCell ref="D147:D148"/>
    <mergeCell ref="E147:E148"/>
    <mergeCell ref="F147:F148"/>
    <mergeCell ref="G147:G148"/>
    <mergeCell ref="A145:A146"/>
    <mergeCell ref="B145:B146"/>
    <mergeCell ref="F151:F152"/>
    <mergeCell ref="G151:G152"/>
    <mergeCell ref="A149:A150"/>
    <mergeCell ref="B149:B150"/>
    <mergeCell ref="C149:C150"/>
    <mergeCell ref="D149:D150"/>
    <mergeCell ref="E149:E150"/>
    <mergeCell ref="F149:F150"/>
    <mergeCell ref="C153:C154"/>
    <mergeCell ref="D153:D154"/>
    <mergeCell ref="E153:E154"/>
    <mergeCell ref="F153:F154"/>
    <mergeCell ref="G149:G150"/>
    <mergeCell ref="A147:A148"/>
    <mergeCell ref="B147:B148"/>
    <mergeCell ref="C151:C152"/>
    <mergeCell ref="D151:D152"/>
    <mergeCell ref="E151:E152"/>
    <mergeCell ref="G153:G154"/>
    <mergeCell ref="A151:A152"/>
    <mergeCell ref="B151:B152"/>
    <mergeCell ref="C155:C156"/>
    <mergeCell ref="D155:D156"/>
    <mergeCell ref="E155:E156"/>
    <mergeCell ref="F155:F156"/>
    <mergeCell ref="G155:G156"/>
    <mergeCell ref="A153:A154"/>
    <mergeCell ref="B153:B154"/>
    <mergeCell ref="F159:F160"/>
    <mergeCell ref="G159:G160"/>
    <mergeCell ref="A157:A158"/>
    <mergeCell ref="B157:B158"/>
    <mergeCell ref="C157:C158"/>
    <mergeCell ref="D157:D158"/>
    <mergeCell ref="E157:E158"/>
    <mergeCell ref="F157:F158"/>
    <mergeCell ref="C161:C162"/>
    <mergeCell ref="D161:D162"/>
    <mergeCell ref="E161:E162"/>
    <mergeCell ref="F161:F162"/>
    <mergeCell ref="G157:G158"/>
    <mergeCell ref="A155:A156"/>
    <mergeCell ref="B155:B156"/>
    <mergeCell ref="C159:C160"/>
    <mergeCell ref="D159:D160"/>
    <mergeCell ref="E159:E160"/>
    <mergeCell ref="G161:G162"/>
    <mergeCell ref="A159:A160"/>
    <mergeCell ref="B159:B160"/>
    <mergeCell ref="C163:C164"/>
    <mergeCell ref="D163:D164"/>
    <mergeCell ref="E163:E164"/>
    <mergeCell ref="F163:F164"/>
    <mergeCell ref="G163:G164"/>
    <mergeCell ref="A161:A162"/>
    <mergeCell ref="B161:B162"/>
    <mergeCell ref="F167:F168"/>
    <mergeCell ref="G167:G168"/>
    <mergeCell ref="A165:A166"/>
    <mergeCell ref="B165:B166"/>
    <mergeCell ref="C165:C166"/>
    <mergeCell ref="D165:D166"/>
    <mergeCell ref="E165:E166"/>
    <mergeCell ref="F165:F166"/>
    <mergeCell ref="C169:C170"/>
    <mergeCell ref="D169:D170"/>
    <mergeCell ref="E169:E170"/>
    <mergeCell ref="F169:F170"/>
    <mergeCell ref="G165:G166"/>
    <mergeCell ref="A163:A164"/>
    <mergeCell ref="B163:B164"/>
    <mergeCell ref="C167:C168"/>
    <mergeCell ref="D167:D168"/>
    <mergeCell ref="E167:E168"/>
    <mergeCell ref="G169:G170"/>
    <mergeCell ref="A167:A168"/>
    <mergeCell ref="B167:B168"/>
    <mergeCell ref="C171:C172"/>
    <mergeCell ref="D171:D172"/>
    <mergeCell ref="E171:E172"/>
    <mergeCell ref="F171:F172"/>
    <mergeCell ref="G171:G172"/>
    <mergeCell ref="A169:A170"/>
    <mergeCell ref="B169:B170"/>
    <mergeCell ref="F175:F176"/>
    <mergeCell ref="G175:G176"/>
    <mergeCell ref="A173:A174"/>
    <mergeCell ref="B173:B174"/>
    <mergeCell ref="C173:C174"/>
    <mergeCell ref="D173:D174"/>
    <mergeCell ref="E173:E174"/>
    <mergeCell ref="F173:F174"/>
    <mergeCell ref="C177:C178"/>
    <mergeCell ref="D177:D178"/>
    <mergeCell ref="E177:E178"/>
    <mergeCell ref="F177:F178"/>
    <mergeCell ref="G173:G174"/>
    <mergeCell ref="A171:A172"/>
    <mergeCell ref="B171:B172"/>
    <mergeCell ref="C175:C176"/>
    <mergeCell ref="D175:D176"/>
    <mergeCell ref="E175:E176"/>
    <mergeCell ref="G177:G178"/>
    <mergeCell ref="A175:A176"/>
    <mergeCell ref="B175:B176"/>
    <mergeCell ref="C179:C180"/>
    <mergeCell ref="D179:D180"/>
    <mergeCell ref="E179:E180"/>
    <mergeCell ref="F179:F180"/>
    <mergeCell ref="G179:G180"/>
    <mergeCell ref="A177:A178"/>
    <mergeCell ref="B177:B178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D189:D190"/>
    <mergeCell ref="A183:A184"/>
    <mergeCell ref="B183:B184"/>
    <mergeCell ref="C183:C184"/>
    <mergeCell ref="D183:D184"/>
    <mergeCell ref="F189:F190"/>
    <mergeCell ref="G189:G190"/>
    <mergeCell ref="E185:E186"/>
    <mergeCell ref="F185:F186"/>
    <mergeCell ref="G185:G186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37"/>
  <sheetViews>
    <sheetView tabSelected="1" view="pageBreakPreview" zoomScale="60" zoomScalePageLayoutView="0" workbookViewId="0" topLeftCell="A1">
      <selection activeCell="G75" sqref="A1:G7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311" t="s">
        <v>66</v>
      </c>
      <c r="B1" s="311"/>
      <c r="C1" s="311"/>
      <c r="D1" s="311"/>
      <c r="E1" s="311"/>
      <c r="F1" s="311"/>
      <c r="G1" s="31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39.75" customHeight="1" thickBot="1">
      <c r="A2" s="182" t="s">
        <v>70</v>
      </c>
      <c r="B2" s="182"/>
      <c r="C2" s="312"/>
      <c r="D2" s="323" t="str">
        <f>HYPERLINK('[1]реквизиты'!$A$2)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E2" s="324"/>
      <c r="F2" s="324"/>
      <c r="G2" s="325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</row>
    <row r="3" spans="2:35" ht="25.5" customHeight="1" thickBot="1">
      <c r="B3" s="52"/>
      <c r="C3" s="173" t="str">
        <f>HYPERLINK('[1]реквизиты'!$A$3)</f>
        <v>22-24 мая 2015 г., г.Саратов</v>
      </c>
      <c r="D3" s="173"/>
      <c r="E3" s="173"/>
      <c r="F3" s="174"/>
      <c r="G3" s="326" t="str">
        <f>HYPERLINK('пр.взв'!D4)</f>
        <v>В.к.  60   кг.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313" t="s">
        <v>22</v>
      </c>
      <c r="B4" s="315" t="s">
        <v>5</v>
      </c>
      <c r="C4" s="301" t="s">
        <v>2</v>
      </c>
      <c r="D4" s="301" t="s">
        <v>3</v>
      </c>
      <c r="E4" s="301" t="s">
        <v>4</v>
      </c>
      <c r="F4" s="301" t="s">
        <v>8</v>
      </c>
      <c r="G4" s="303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314"/>
      <c r="B5" s="302"/>
      <c r="C5" s="302"/>
      <c r="D5" s="302"/>
      <c r="E5" s="302"/>
      <c r="F5" s="302"/>
      <c r="G5" s="30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2.75" customHeight="1">
      <c r="A6" s="291" t="s">
        <v>10</v>
      </c>
      <c r="B6" s="297">
        <v>17</v>
      </c>
      <c r="C6" s="299" t="str">
        <f>VLOOKUP(B6,'пр.взв'!B7:G86,2,FALSE)</f>
        <v>АГАДЖАНЯН Артем Арайкович</v>
      </c>
      <c r="D6" s="305" t="str">
        <f>VLOOKUP(B6,'пр.взв'!B7:G86,3,FALSE)</f>
        <v>21.08.1999 1</v>
      </c>
      <c r="E6" s="307" t="str">
        <f>VLOOKUP(B6,'пр.взв'!B7:G86,4,FALSE)</f>
        <v>Нижегородская, Нижний Новгород</v>
      </c>
      <c r="F6" s="293"/>
      <c r="G6" s="295" t="str">
        <f>VLOOKUP(B6,'пр.взв'!B7:G86,6,FALSE)</f>
        <v>Гаврилов АЕ, Симанов ДВ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2.75" customHeight="1">
      <c r="A7" s="292"/>
      <c r="B7" s="298"/>
      <c r="C7" s="300"/>
      <c r="D7" s="306"/>
      <c r="E7" s="308"/>
      <c r="F7" s="294"/>
      <c r="G7" s="296"/>
    </row>
    <row r="8" spans="1:7" ht="12.75" customHeight="1">
      <c r="A8" s="292" t="s">
        <v>11</v>
      </c>
      <c r="B8" s="310">
        <v>25</v>
      </c>
      <c r="C8" s="300" t="str">
        <f>VLOOKUP(B8,'пр.взв'!B7:G86,2,FALSE)</f>
        <v>РАДЖАБОВ Хаетджон Сухробович</v>
      </c>
      <c r="D8" s="309" t="str">
        <f>VLOOKUP(B8,'пр.взв'!B7:G86,3,FALSE)</f>
        <v>10.03.1999 2</v>
      </c>
      <c r="E8" s="308" t="str">
        <f>VLOOKUP(B8,'пр.взв'!B7:G86,4,FALSE)</f>
        <v>Москва, Самбо-70</v>
      </c>
      <c r="F8" s="294"/>
      <c r="G8" s="296" t="str">
        <f>VLOOKUP(B8,'пр.взв'!B7:G86,6,FALSE)</f>
        <v>Дроков АН, Корбейников МЮ</v>
      </c>
    </row>
    <row r="9" spans="1:7" ht="12.75" customHeight="1">
      <c r="A9" s="292"/>
      <c r="B9" s="298"/>
      <c r="C9" s="300"/>
      <c r="D9" s="309"/>
      <c r="E9" s="308"/>
      <c r="F9" s="294"/>
      <c r="G9" s="296"/>
    </row>
    <row r="10" spans="1:7" ht="12.75" customHeight="1">
      <c r="A10" s="292" t="s">
        <v>12</v>
      </c>
      <c r="B10" s="310">
        <v>9</v>
      </c>
      <c r="C10" s="300" t="str">
        <f>VLOOKUP(B10,'пр.взв'!B7:G86,2,FALSE)</f>
        <v>РУЗАВИН Сергей Андреевич</v>
      </c>
      <c r="D10" s="309" t="str">
        <f>VLOOKUP(B10,'пр.взв'!B7:G86,3,FALSE)</f>
        <v>17.04.2000 1</v>
      </c>
      <c r="E10" s="308" t="str">
        <f>VLOOKUP(B10,'пр.взв'!B7:G86,4,FALSE)</f>
        <v>Чувашская, Чебоксары</v>
      </c>
      <c r="F10" s="294"/>
      <c r="G10" s="296" t="str">
        <f>VLOOKUP(B10,'пр.взв'!B7:G86,6,FALSE)</f>
        <v>Трофимов ЕВ</v>
      </c>
    </row>
    <row r="11" spans="1:7" ht="12.75" customHeight="1">
      <c r="A11" s="292"/>
      <c r="B11" s="298"/>
      <c r="C11" s="300"/>
      <c r="D11" s="309"/>
      <c r="E11" s="308"/>
      <c r="F11" s="294"/>
      <c r="G11" s="296"/>
    </row>
    <row r="12" spans="1:7" ht="12.75" customHeight="1">
      <c r="A12" s="292" t="s">
        <v>12</v>
      </c>
      <c r="B12" s="310">
        <v>31</v>
      </c>
      <c r="C12" s="300" t="str">
        <f>VLOOKUP(B12,'пр.взв'!B7:G86,2,FALSE)</f>
        <v>БОРЧАШВИЛИ Алихан Ловаевич</v>
      </c>
      <c r="D12" s="309" t="str">
        <f>VLOOKUP(B12,'пр.взв'!B7:G86,3,FALSE)</f>
        <v>06.01.2000 1 юн.</v>
      </c>
      <c r="E12" s="308" t="str">
        <f>VLOOKUP(B12,'пр.взв'!B7:G86,4,FALSE)</f>
        <v>Саратовская, Турки</v>
      </c>
      <c r="F12" s="294"/>
      <c r="G12" s="296" t="str">
        <f>VLOOKUP(B12,'пр.взв'!B7:G86,6,FALSE)</f>
        <v>Торосян СР</v>
      </c>
    </row>
    <row r="13" spans="1:7" ht="12.75" customHeight="1">
      <c r="A13" s="292"/>
      <c r="B13" s="298"/>
      <c r="C13" s="300"/>
      <c r="D13" s="309"/>
      <c r="E13" s="308"/>
      <c r="F13" s="294"/>
      <c r="G13" s="296"/>
    </row>
    <row r="14" spans="1:7" ht="12.75" customHeight="1">
      <c r="A14" s="283" t="s">
        <v>14</v>
      </c>
      <c r="B14" s="281">
        <v>4</v>
      </c>
      <c r="C14" s="270" t="str">
        <f>VLOOKUP(B14,'пр.взв'!B7:G86,2,FALSE)</f>
        <v>КАБАЕВ Никита Алексеевич</v>
      </c>
      <c r="D14" s="285" t="str">
        <f>VLOOKUP(B14,'пр.взв'!B7:G86,3,FALSE)</f>
        <v>03.12.1999 1</v>
      </c>
      <c r="E14" s="286" t="str">
        <f>VLOOKUP(B14,'пр.взв'!B7:G86,4,FALSE)</f>
        <v>Пензенская Д</v>
      </c>
      <c r="F14" s="287"/>
      <c r="G14" s="288" t="str">
        <f>VLOOKUP(B14,'пр.взв'!B7:G86,6,FALSE)</f>
        <v>Гритчин ВВ, Гречишников ВИ</v>
      </c>
    </row>
    <row r="15" spans="1:7" ht="12.75" customHeight="1">
      <c r="A15" s="283"/>
      <c r="B15" s="282"/>
      <c r="C15" s="270"/>
      <c r="D15" s="285"/>
      <c r="E15" s="286"/>
      <c r="F15" s="287"/>
      <c r="G15" s="288"/>
    </row>
    <row r="16" spans="1:7" ht="12.75" customHeight="1">
      <c r="A16" s="283" t="s">
        <v>15</v>
      </c>
      <c r="B16" s="281">
        <v>23</v>
      </c>
      <c r="C16" s="270" t="str">
        <f>VLOOKUP(B16,'пр.взв'!B7:G86,2,FALSE)</f>
        <v>ПРОКОШЕВ Павел Денисович</v>
      </c>
      <c r="D16" s="285" t="str">
        <f>VLOOKUP(B16,'пр.взв'!B7:G86,3,FALSE)</f>
        <v>04.07.2000 1</v>
      </c>
      <c r="E16" s="286" t="str">
        <f>VLOOKUP(B16,'пр.взв'!B7:G86,4,FALSE)</f>
        <v>Пермский, Пермь МО</v>
      </c>
      <c r="F16" s="287"/>
      <c r="G16" s="288" t="str">
        <f>VLOOKUP(B16,'пр.взв'!B7:G86,6,FALSE)</f>
        <v>Шакало СВ, Половников РА</v>
      </c>
    </row>
    <row r="17" spans="1:7" ht="12.75" customHeight="1">
      <c r="A17" s="283"/>
      <c r="B17" s="282"/>
      <c r="C17" s="270"/>
      <c r="D17" s="285"/>
      <c r="E17" s="286"/>
      <c r="F17" s="287"/>
      <c r="G17" s="288"/>
    </row>
    <row r="18" spans="1:7" ht="12.75" customHeight="1">
      <c r="A18" s="283" t="s">
        <v>16</v>
      </c>
      <c r="B18" s="281">
        <v>29</v>
      </c>
      <c r="C18" s="270" t="str">
        <f>VLOOKUP(B18,'пр.взв'!B7:G86,2,FALSE)</f>
        <v>ТАГАЕВ Рамиль Ильдарович</v>
      </c>
      <c r="D18" s="285" t="str">
        <f>VLOOKUP(B18,'пр.взв'!B7:G86,3,FALSE)</f>
        <v>11.08.2000 1</v>
      </c>
      <c r="E18" s="286" t="str">
        <f>VLOOKUP(B18,'пр.взв'!B7:G86,4,FALSE)</f>
        <v>Самарская, Тольятти</v>
      </c>
      <c r="F18" s="287"/>
      <c r="G18" s="288" t="str">
        <f>VLOOKUP(B18,'пр.взв'!B7:G86,6,FALSE)</f>
        <v>Белоусов ИИ</v>
      </c>
    </row>
    <row r="19" spans="1:7" ht="12.75" customHeight="1">
      <c r="A19" s="283"/>
      <c r="B19" s="282"/>
      <c r="C19" s="270"/>
      <c r="D19" s="285"/>
      <c r="E19" s="286"/>
      <c r="F19" s="287"/>
      <c r="G19" s="288"/>
    </row>
    <row r="20" spans="1:7" ht="12.75" customHeight="1">
      <c r="A20" s="283" t="s">
        <v>17</v>
      </c>
      <c r="B20" s="281">
        <v>21</v>
      </c>
      <c r="C20" s="270" t="str">
        <f>VLOOKUP(B20,'пр.взв'!B7:G86,2,FALSE)</f>
        <v>ВОСКОБОЙНИК Кирилл Сергеевич</v>
      </c>
      <c r="D20" s="285" t="str">
        <f>VLOOKUP(B20,'пр.взв'!B7:G86,3,FALSE)</f>
        <v>18.07.1999 1 юн.</v>
      </c>
      <c r="E20" s="286" t="str">
        <f>VLOOKUP(B20,'пр.взв'!B7:G86,4,FALSE)</f>
        <v>Саратовская, Энгельс МО</v>
      </c>
      <c r="F20" s="287"/>
      <c r="G20" s="288" t="str">
        <f>VLOOKUP(B20,'пр.взв'!B7:G86,6,FALSE)</f>
        <v>Никитин АП</v>
      </c>
    </row>
    <row r="21" spans="1:7" ht="12.75" customHeight="1">
      <c r="A21" s="283"/>
      <c r="B21" s="282"/>
      <c r="C21" s="270"/>
      <c r="D21" s="285"/>
      <c r="E21" s="286"/>
      <c r="F21" s="287"/>
      <c r="G21" s="288"/>
    </row>
    <row r="22" spans="1:7" ht="12.75" customHeight="1">
      <c r="A22" s="283" t="s">
        <v>18</v>
      </c>
      <c r="B22" s="281">
        <v>12</v>
      </c>
      <c r="C22" s="270" t="str">
        <f>VLOOKUP(B22,'пр.взв'!B7:G86,2,FALSE)</f>
        <v>КУРНИКОВ Всеволод Сергеевич</v>
      </c>
      <c r="D22" s="285" t="str">
        <f>VLOOKUP(B22,'пр.взв'!B7:G86,3,FALSE)</f>
        <v>11.06.2000 1</v>
      </c>
      <c r="E22" s="286" t="str">
        <f>VLOOKUP(B22,'пр.взв'!B7:G86,4,FALSE)</f>
        <v>Саратовская, Энгельс МО</v>
      </c>
      <c r="F22" s="287"/>
      <c r="G22" s="288" t="str">
        <f>VLOOKUP(B22,'пр.взв'!B7:G86,6,FALSE)</f>
        <v>Гусев МС</v>
      </c>
    </row>
    <row r="23" spans="1:7" ht="12.75" customHeight="1">
      <c r="A23" s="283"/>
      <c r="B23" s="282"/>
      <c r="C23" s="270"/>
      <c r="D23" s="285"/>
      <c r="E23" s="286"/>
      <c r="F23" s="287"/>
      <c r="G23" s="288"/>
    </row>
    <row r="24" spans="1:7" ht="12.75" customHeight="1">
      <c r="A24" s="283" t="s">
        <v>19</v>
      </c>
      <c r="B24" s="281">
        <v>16</v>
      </c>
      <c r="C24" s="270" t="str">
        <f>VLOOKUP(B24,'пр.взв'!B7:G86,2,FALSE)</f>
        <v>НИКИТИН Владислав Сергеевич</v>
      </c>
      <c r="D24" s="285" t="str">
        <f>VLOOKUP(B24,'пр.взв'!B7:G86,3,FALSE)</f>
        <v>03.10.2000 1 юню</v>
      </c>
      <c r="E24" s="286" t="str">
        <f>VLOOKUP(B24,'пр.взв'!B7:G86,4,FALSE)</f>
        <v>Саратовская, Турки</v>
      </c>
      <c r="F24" s="287"/>
      <c r="G24" s="288" t="str">
        <f>VLOOKUP(B24,'пр.взв'!B7:G86,6,FALSE)</f>
        <v>Торосян СР</v>
      </c>
    </row>
    <row r="25" spans="1:7" ht="12.75" customHeight="1">
      <c r="A25" s="283"/>
      <c r="B25" s="282"/>
      <c r="C25" s="270"/>
      <c r="D25" s="285"/>
      <c r="E25" s="286"/>
      <c r="F25" s="287"/>
      <c r="G25" s="288"/>
    </row>
    <row r="26" spans="1:7" ht="12.75" customHeight="1">
      <c r="A26" s="283" t="s">
        <v>20</v>
      </c>
      <c r="B26" s="281">
        <v>32</v>
      </c>
      <c r="C26" s="270" t="str">
        <f>VLOOKUP(B26,'пр.взв'!B7:G86,2,FALSE)</f>
        <v>ЯГОФАРОВ Даниил Николаевич</v>
      </c>
      <c r="D26" s="285" t="str">
        <f>VLOOKUP(B26,'пр.взв'!B7:G86,3,FALSE)</f>
        <v>18.11.1999 1</v>
      </c>
      <c r="E26" s="286" t="str">
        <f>VLOOKUP(B26,'пр.взв'!B7:G86,4,FALSE)</f>
        <v>Оренбургская, Соль-Илецк</v>
      </c>
      <c r="F26" s="287"/>
      <c r="G26" s="288" t="str">
        <f>VLOOKUP(B26,'пр.взв'!B7:G86,6,FALSE)</f>
        <v>Дмитриевская СС, Бисенов СТ</v>
      </c>
    </row>
    <row r="27" spans="1:7" ht="12.75" customHeight="1">
      <c r="A27" s="283"/>
      <c r="B27" s="282"/>
      <c r="C27" s="270"/>
      <c r="D27" s="285"/>
      <c r="E27" s="286"/>
      <c r="F27" s="287"/>
      <c r="G27" s="288"/>
    </row>
    <row r="28" spans="1:7" ht="12.75" customHeight="1">
      <c r="A28" s="283" t="s">
        <v>21</v>
      </c>
      <c r="B28" s="281">
        <v>18</v>
      </c>
      <c r="C28" s="270" t="str">
        <f>VLOOKUP(B28,'пр.взв'!B7:G86,2,FALSE)</f>
        <v>АНДРЕЕВ Семен Сергеевич</v>
      </c>
      <c r="D28" s="285" t="str">
        <f>VLOOKUP(B28,'пр.взв'!B7:G86,3,FALSE)</f>
        <v>16.06.2000 1 юн.</v>
      </c>
      <c r="E28" s="286" t="str">
        <f>VLOOKUP(B28,'пр.взв'!B7:G86,4,FALSE)</f>
        <v>Москва, Самбо-70</v>
      </c>
      <c r="F28" s="287"/>
      <c r="G28" s="288" t="str">
        <f>VLOOKUP(B28,'пр.взв'!B7:G86,6,FALSE)</f>
        <v>Сейтаблаев АВ, Юхарев СС</v>
      </c>
    </row>
    <row r="29" spans="1:7" ht="12.75" customHeight="1">
      <c r="A29" s="283"/>
      <c r="B29" s="282"/>
      <c r="C29" s="270"/>
      <c r="D29" s="285"/>
      <c r="E29" s="286"/>
      <c r="F29" s="287"/>
      <c r="G29" s="288"/>
    </row>
    <row r="30" spans="1:7" ht="12.75" customHeight="1">
      <c r="A30" s="283" t="s">
        <v>38</v>
      </c>
      <c r="B30" s="281">
        <v>6</v>
      </c>
      <c r="C30" s="270" t="str">
        <f>VLOOKUP(B30,'пр.взв'!B7:G86,2,FALSE)</f>
        <v>ДЖОВБАТЫРОВ Ахмед Мусаевич</v>
      </c>
      <c r="D30" s="285" t="str">
        <f>VLOOKUP(B30,'пр.взв'!B7:G86,3,FALSE)</f>
        <v>27.02.1999 1 юн</v>
      </c>
      <c r="E30" s="286" t="str">
        <f>VLOOKUP(B30,'пр.взв'!B7:G86,4,FALSE)</f>
        <v>Самарская, Красный Яр</v>
      </c>
      <c r="F30" s="287"/>
      <c r="G30" s="288" t="str">
        <f>VLOOKUP(B30,'пр.взв'!B7:G86,6,FALSE)</f>
        <v>Кизильбаш ВГ</v>
      </c>
    </row>
    <row r="31" spans="1:14" ht="12.75" customHeight="1">
      <c r="A31" s="283"/>
      <c r="B31" s="282"/>
      <c r="C31" s="270"/>
      <c r="D31" s="285"/>
      <c r="E31" s="286"/>
      <c r="F31" s="287"/>
      <c r="G31" s="288"/>
      <c r="H31" s="6"/>
      <c r="I31" s="6"/>
      <c r="J31" s="6"/>
      <c r="L31" s="6"/>
      <c r="M31" s="6"/>
      <c r="N31" s="6"/>
    </row>
    <row r="32" spans="1:14" ht="12.75" customHeight="1">
      <c r="A32" s="283" t="s">
        <v>39</v>
      </c>
      <c r="B32" s="281">
        <v>13</v>
      </c>
      <c r="C32" s="270" t="str">
        <f>VLOOKUP(B32,'пр.взв'!B7:G86,2,FALSE)</f>
        <v>АЛЛАГУЛОВ Марат Рустамович</v>
      </c>
      <c r="D32" s="285" t="str">
        <f>VLOOKUP(B32,'пр.взв'!B7:G86,3,FALSE)</f>
        <v>25.03.1999 кмс</v>
      </c>
      <c r="E32" s="286" t="str">
        <f>VLOOKUP(B32,'пр.взв'!B7:G86,4,FALSE)</f>
        <v>Самарская, Тольятти</v>
      </c>
      <c r="F32" s="287"/>
      <c r="G32" s="288" t="str">
        <f>VLOOKUP(B32,'пр.взв'!B7:G86,6,FALSE)</f>
        <v>Болотский СГ</v>
      </c>
      <c r="H32" s="6"/>
      <c r="I32" s="6"/>
      <c r="J32" s="6"/>
      <c r="L32" s="6"/>
      <c r="M32" s="6"/>
      <c r="N32" s="6"/>
    </row>
    <row r="33" spans="1:14" ht="12.75" customHeight="1">
      <c r="A33" s="283"/>
      <c r="B33" s="282"/>
      <c r="C33" s="270"/>
      <c r="D33" s="285"/>
      <c r="E33" s="286"/>
      <c r="F33" s="287"/>
      <c r="G33" s="288"/>
      <c r="H33" s="6"/>
      <c r="I33" s="6"/>
      <c r="J33" s="6"/>
      <c r="L33" s="6"/>
      <c r="M33" s="6"/>
      <c r="N33" s="6"/>
    </row>
    <row r="34" spans="1:7" ht="12.75" customHeight="1">
      <c r="A34" s="283" t="s">
        <v>40</v>
      </c>
      <c r="B34" s="281">
        <v>27</v>
      </c>
      <c r="C34" s="270" t="str">
        <f>VLOOKUP(B34,'пр.взв'!B7:G86,2,FALSE)</f>
        <v>ИЛЬИН Данила Дмитриевич</v>
      </c>
      <c r="D34" s="285" t="str">
        <f>VLOOKUP(B34,'пр.взв'!B35:G114,3,FALSE)</f>
        <v>16.08.2000 1</v>
      </c>
      <c r="E34" s="286" t="str">
        <f>VLOOKUP(B34,'пр.взв'!B7:G86,4,FALSE)</f>
        <v>Саратовская, Ртищево</v>
      </c>
      <c r="F34" s="287"/>
      <c r="G34" s="288" t="str">
        <f>VLOOKUP(B34,'пр.взв'!B7:G86,6,FALSE)</f>
        <v>Мамеднабиев РУ</v>
      </c>
    </row>
    <row r="35" spans="1:7" ht="12.75" customHeight="1">
      <c r="A35" s="283"/>
      <c r="B35" s="282"/>
      <c r="C35" s="270"/>
      <c r="D35" s="285"/>
      <c r="E35" s="286"/>
      <c r="F35" s="287"/>
      <c r="G35" s="288"/>
    </row>
    <row r="36" spans="1:7" ht="12.75" customHeight="1">
      <c r="A36" s="283" t="s">
        <v>41</v>
      </c>
      <c r="B36" s="281">
        <v>5</v>
      </c>
      <c r="C36" s="270" t="str">
        <f>VLOOKUP(B36,'пр.взв'!B7:G86,2,FALSE)</f>
        <v>УВАРОВ Виктор Владимирович</v>
      </c>
      <c r="D36" s="285" t="str">
        <f>VLOOKUP(B36,'пр.взв'!B7:G86,3,FALSE)</f>
        <v>10.02.2001 1</v>
      </c>
      <c r="E36" s="286" t="str">
        <f>VLOOKUP(B36,'пр.взв'!B7:G86,4,FALSE)</f>
        <v>Москва</v>
      </c>
      <c r="F36" s="287"/>
      <c r="G36" s="288" t="str">
        <f>VLOOKUP(B36,'пр.взв'!B7:G86,6,FALSE)</f>
        <v>Сейтаблаев АВ, Юхарев СС</v>
      </c>
    </row>
    <row r="37" spans="1:7" ht="12.75" customHeight="1">
      <c r="A37" s="283"/>
      <c r="B37" s="282"/>
      <c r="C37" s="270"/>
      <c r="D37" s="285"/>
      <c r="E37" s="286"/>
      <c r="F37" s="287"/>
      <c r="G37" s="288"/>
    </row>
    <row r="38" spans="1:7" ht="12.75" customHeight="1">
      <c r="A38" s="283" t="s">
        <v>42</v>
      </c>
      <c r="B38" s="281">
        <v>1</v>
      </c>
      <c r="C38" s="270" t="str">
        <f>VLOOKUP(B38,'пр.взв'!B7:G86,2,FALSE)</f>
        <v>ГАЛСТЯН Владислав Сасунович</v>
      </c>
      <c r="D38" s="285" t="str">
        <f>VLOOKUP(B38,'пр.взв'!B7:G86,3,FALSE)</f>
        <v>12.08.1999 3</v>
      </c>
      <c r="E38" s="286" t="str">
        <f>VLOOKUP(B38,'пр.взв'!B7:G86,4,FALSE)</f>
        <v>Саратовская, Саратов</v>
      </c>
      <c r="F38" s="287"/>
      <c r="G38" s="288" t="str">
        <f>VLOOKUP(B38,'пр.взв'!B7:G86,6,FALSE)</f>
        <v>Коченюк АА</v>
      </c>
    </row>
    <row r="39" spans="1:7" ht="12.75" customHeight="1">
      <c r="A39" s="283"/>
      <c r="B39" s="282"/>
      <c r="C39" s="270"/>
      <c r="D39" s="285"/>
      <c r="E39" s="286"/>
      <c r="F39" s="287"/>
      <c r="G39" s="288"/>
    </row>
    <row r="40" spans="1:7" ht="12.75" customHeight="1">
      <c r="A40" s="283" t="s">
        <v>43</v>
      </c>
      <c r="B40" s="281">
        <v>24</v>
      </c>
      <c r="C40" s="270" t="str">
        <f>VLOOKUP(B40,'пр.взв'!B7:G86,2,FALSE)</f>
        <v>НУРЛАН Жайылхан</v>
      </c>
      <c r="D40" s="285" t="str">
        <f>VLOOKUP(B40,'пр.взв'!B7:G86,3,FALSE)</f>
        <v>29.10.1999 1</v>
      </c>
      <c r="E40" s="286" t="str">
        <f>VLOOKUP(B40,'пр.взв'!B7:G86,4,FALSE)</f>
        <v>Казахстан, Западно-Казахстанская обл.</v>
      </c>
      <c r="F40" s="287"/>
      <c r="G40" s="288" t="str">
        <f>VLOOKUP(B40,'пр.взв'!B7:G86,6,FALSE)</f>
        <v>Омирбаев АЕ</v>
      </c>
    </row>
    <row r="41" spans="1:7" ht="12.75" customHeight="1">
      <c r="A41" s="283"/>
      <c r="B41" s="282"/>
      <c r="C41" s="270"/>
      <c r="D41" s="285"/>
      <c r="E41" s="286"/>
      <c r="F41" s="287"/>
      <c r="G41" s="288"/>
    </row>
    <row r="42" spans="1:7" ht="12.75" customHeight="1">
      <c r="A42" s="283" t="s">
        <v>44</v>
      </c>
      <c r="B42" s="281">
        <v>7</v>
      </c>
      <c r="C42" s="270" t="str">
        <f>VLOOKUP(B42,'пр.взв'!B7:G86,2,FALSE)</f>
        <v>КАДЫКОВ Александр Васильевич</v>
      </c>
      <c r="D42" s="285" t="str">
        <f>VLOOKUP(B42,'пр.взв'!B7:G86,3,FALSE)</f>
        <v>19.03.2000 1юн.</v>
      </c>
      <c r="E42" s="286" t="str">
        <f>VLOOKUP(B42,'пр.взв'!B7:G86,4,FALSE)</f>
        <v>Саратовская, Энгельс МО</v>
      </c>
      <c r="F42" s="287"/>
      <c r="G42" s="288" t="str">
        <f>VLOOKUP(B42,'пр.взв'!B7:G86,6,FALSE)</f>
        <v>Гусев МС</v>
      </c>
    </row>
    <row r="43" spans="1:7" ht="12.75" customHeight="1">
      <c r="A43" s="283"/>
      <c r="B43" s="282"/>
      <c r="C43" s="270"/>
      <c r="D43" s="285"/>
      <c r="E43" s="286"/>
      <c r="F43" s="287"/>
      <c r="G43" s="288"/>
    </row>
    <row r="44" spans="1:7" ht="12.75" customHeight="1">
      <c r="A44" s="283" t="s">
        <v>45</v>
      </c>
      <c r="B44" s="281">
        <v>34</v>
      </c>
      <c r="C44" s="270" t="str">
        <f>VLOOKUP(B44,'пр.взв'!B7:G86,2,FALSE)</f>
        <v>САЛТАЕВ Амаль Дамирович</v>
      </c>
      <c r="D44" s="285" t="str">
        <f>VLOOKUP(B44,'пр.взв'!B7:G86,3,FALSE)</f>
        <v>26.10.2000 1 юн.</v>
      </c>
      <c r="E44" s="286" t="str">
        <f>VLOOKUP(B44,'пр.взв'!B7:G86,4,FALSE)</f>
        <v>Татарстан, Казань</v>
      </c>
      <c r="F44" s="287"/>
      <c r="G44" s="288" t="str">
        <f>VLOOKUP(B44,'пр.взв'!B7:G86,6,FALSE)</f>
        <v>Зарипов АА</v>
      </c>
    </row>
    <row r="45" spans="1:7" ht="12.75" customHeight="1">
      <c r="A45" s="283"/>
      <c r="B45" s="282"/>
      <c r="C45" s="270"/>
      <c r="D45" s="285"/>
      <c r="E45" s="286"/>
      <c r="F45" s="287"/>
      <c r="G45" s="288"/>
    </row>
    <row r="46" spans="1:7" ht="12.75" customHeight="1">
      <c r="A46" s="283" t="s">
        <v>46</v>
      </c>
      <c r="B46" s="281">
        <v>30</v>
      </c>
      <c r="C46" s="270" t="str">
        <f>VLOOKUP(B46,'пр.взв'!B7:G86,2,FALSE)</f>
        <v>ЖАГСЫГАЛИ Расул</v>
      </c>
      <c r="D46" s="285" t="str">
        <f>VLOOKUP(B46,'пр.взв'!B7:G86,3,FALSE)</f>
        <v>27.12.2000 1</v>
      </c>
      <c r="E46" s="286" t="str">
        <f>VLOOKUP(B46,'пр.взв'!B7:G86,4,FALSE)</f>
        <v>Казахстан, Атырауской обл.</v>
      </c>
      <c r="F46" s="287"/>
      <c r="G46" s="288" t="str">
        <f>VLOOKUP(B46,'пр.взв'!B7:G86,6,FALSE)</f>
        <v>Табынбаев К</v>
      </c>
    </row>
    <row r="47" spans="1:7" ht="12.75" customHeight="1">
      <c r="A47" s="283"/>
      <c r="B47" s="282"/>
      <c r="C47" s="270"/>
      <c r="D47" s="285"/>
      <c r="E47" s="286"/>
      <c r="F47" s="287"/>
      <c r="G47" s="288"/>
    </row>
    <row r="48" spans="1:7" ht="12.75" customHeight="1">
      <c r="A48" s="283" t="s">
        <v>47</v>
      </c>
      <c r="B48" s="281">
        <v>26</v>
      </c>
      <c r="C48" s="270" t="str">
        <f>VLOOKUP(B48,'пр.взв'!B7:G86,2,FALSE)</f>
        <v>КРАСНОПРОШИН Никита Максимович</v>
      </c>
      <c r="D48" s="285" t="str">
        <f>VLOOKUP(B48,'пр.взв'!B7:G86,3,FALSE)</f>
        <v>13.01.2000 1 юн.</v>
      </c>
      <c r="E48" s="286" t="str">
        <f>VLOOKUP(B48,'пр.взв'!B7:G86,4,FALSE)</f>
        <v>Саратовская, Саратов</v>
      </c>
      <c r="F48" s="287"/>
      <c r="G48" s="288" t="str">
        <f>VLOOKUP(B48,'пр.взв'!B7:G86,6,FALSE)</f>
        <v>Коченюк АА</v>
      </c>
    </row>
    <row r="49" spans="1:7" ht="12.75" customHeight="1">
      <c r="A49" s="283"/>
      <c r="B49" s="282"/>
      <c r="C49" s="270"/>
      <c r="D49" s="285"/>
      <c r="E49" s="286"/>
      <c r="F49" s="287"/>
      <c r="G49" s="288"/>
    </row>
    <row r="50" spans="1:7" ht="12.75" customHeight="1">
      <c r="A50" s="283" t="s">
        <v>48</v>
      </c>
      <c r="B50" s="281">
        <v>14</v>
      </c>
      <c r="C50" s="270" t="str">
        <f>VLOOKUP(B50,'пр.взв'!B7:G86,2,FALSE)</f>
        <v>БОГОМАЗОВ Никита Скидгабилович</v>
      </c>
      <c r="D50" s="285" t="str">
        <f>VLOOKUP(B50,'пр.взв'!B7:G86,3,FALSE)</f>
        <v>26.07.2000 1 юн.</v>
      </c>
      <c r="E50" s="286" t="str">
        <f>VLOOKUP(B50,'пр.взв'!B7:G86,4,FALSE)</f>
        <v>Санкт-Петербург</v>
      </c>
      <c r="F50" s="287"/>
      <c r="G50" s="288" t="str">
        <f>VLOOKUP(B50,'пр.взв'!B7:G86,6,FALSE)</f>
        <v>Павлов АЮ</v>
      </c>
    </row>
    <row r="51" spans="1:7" ht="12.75" customHeight="1">
      <c r="A51" s="283"/>
      <c r="B51" s="282"/>
      <c r="C51" s="270"/>
      <c r="D51" s="285"/>
      <c r="E51" s="286"/>
      <c r="F51" s="287"/>
      <c r="G51" s="288"/>
    </row>
    <row r="52" spans="1:7" ht="12.75" customHeight="1">
      <c r="A52" s="283" t="s">
        <v>49</v>
      </c>
      <c r="B52" s="281">
        <v>10</v>
      </c>
      <c r="C52" s="270" t="str">
        <f>VLOOKUP(B52,'пр.взв'!B7:G86,2,FALSE)</f>
        <v>ПОНОМАРЕВ Валерий Владимирович</v>
      </c>
      <c r="D52" s="285" t="str">
        <f>VLOOKUP(B52,'пр.взв'!B7:G86,3,FALSE)</f>
        <v>07.07.1999 1</v>
      </c>
      <c r="E52" s="286" t="str">
        <f>VLOOKUP(B52,'пр.взв'!B7:G86,4,FALSE)</f>
        <v>Самарская, Тольятти</v>
      </c>
      <c r="F52" s="287"/>
      <c r="G52" s="288" t="str">
        <f>VLOOKUP(B52,'пр.взв'!B7:G86,6,FALSE)</f>
        <v>Белоусов ИИ</v>
      </c>
    </row>
    <row r="53" spans="1:7" ht="12.75" customHeight="1">
      <c r="A53" s="283"/>
      <c r="B53" s="282"/>
      <c r="C53" s="270"/>
      <c r="D53" s="285"/>
      <c r="E53" s="286"/>
      <c r="F53" s="287"/>
      <c r="G53" s="288"/>
    </row>
    <row r="54" spans="1:7" ht="12.75" customHeight="1">
      <c r="A54" s="283" t="s">
        <v>50</v>
      </c>
      <c r="B54" s="281">
        <v>3</v>
      </c>
      <c r="C54" s="270" t="str">
        <f>VLOOKUP(B54,'пр.взв'!B7:G86,2,FALSE)</f>
        <v>ЖАУГАШТИН Ислам</v>
      </c>
      <c r="D54" s="285" t="str">
        <f>VLOOKUP(B54,'пр.взв'!B7:G86,3,FALSE)</f>
        <v>11.02.1999 1</v>
      </c>
      <c r="E54" s="286" t="str">
        <f>VLOOKUP(B54,'пр.взв'!B7:G86,4,FALSE)</f>
        <v>Казахстан, Актобэ</v>
      </c>
      <c r="F54" s="287"/>
      <c r="G54" s="288" t="str">
        <f>VLOOKUP(B54,'пр.взв'!B7:G86,6,FALSE)</f>
        <v>Нургалиев С</v>
      </c>
    </row>
    <row r="55" spans="1:7" ht="12.75" customHeight="1">
      <c r="A55" s="283"/>
      <c r="B55" s="282"/>
      <c r="C55" s="270"/>
      <c r="D55" s="285"/>
      <c r="E55" s="286"/>
      <c r="F55" s="287"/>
      <c r="G55" s="288"/>
    </row>
    <row r="56" spans="1:7" ht="12.75" customHeight="1">
      <c r="A56" s="283" t="s">
        <v>51</v>
      </c>
      <c r="B56" s="281">
        <v>33</v>
      </c>
      <c r="C56" s="270" t="str">
        <f>VLOOKUP(B56,'пр.взв'!B7:G86,2,FALSE)</f>
        <v>ТИМОФЕЕВ Андрей Денисович</v>
      </c>
      <c r="D56" s="285" t="str">
        <f>VLOOKUP(B56,'пр.взв'!B7:G86,3,FALSE)</f>
        <v>13.08.2001 2</v>
      </c>
      <c r="E56" s="286" t="str">
        <f>VLOOKUP(B56,'пр.взв'!B7:G86,4,FALSE)</f>
        <v>Саратовская, Саратов</v>
      </c>
      <c r="F56" s="287"/>
      <c r="G56" s="288" t="str">
        <f>VLOOKUP(B56,'пр.взв'!B7:G86,6,FALSE)</f>
        <v>Виноградов АВ, Чечуевский ВН</v>
      </c>
    </row>
    <row r="57" spans="1:7" ht="12.75" customHeight="1">
      <c r="A57" s="283"/>
      <c r="B57" s="282"/>
      <c r="C57" s="270"/>
      <c r="D57" s="285"/>
      <c r="E57" s="286"/>
      <c r="F57" s="287"/>
      <c r="G57" s="288"/>
    </row>
    <row r="58" spans="1:7" ht="12.75" customHeight="1">
      <c r="A58" s="283" t="s">
        <v>52</v>
      </c>
      <c r="B58" s="281">
        <v>22</v>
      </c>
      <c r="C58" s="270" t="str">
        <f>VLOOKUP(B58,'пр.взв'!B7:G86,2,FALSE)</f>
        <v>ЛИСИЧЕНКО Кирилл Игоревич</v>
      </c>
      <c r="D58" s="285" t="str">
        <f>VLOOKUP(B58,'пр.взв'!B7:G86,3,FALSE)</f>
        <v>24.01.2000 1 юн.</v>
      </c>
      <c r="E58" s="286" t="str">
        <f>VLOOKUP(B58,'пр.взв'!B7:G86,4,FALSE)</f>
        <v>Саратовская, Балашов</v>
      </c>
      <c r="F58" s="287"/>
      <c r="G58" s="288" t="str">
        <f>VLOOKUP(B58,'пр.взв'!B7:G86,6,FALSE)</f>
        <v>Разваляев СВ</v>
      </c>
    </row>
    <row r="59" spans="1:7" ht="12.75" customHeight="1">
      <c r="A59" s="283"/>
      <c r="B59" s="282"/>
      <c r="C59" s="270"/>
      <c r="D59" s="285"/>
      <c r="E59" s="286"/>
      <c r="F59" s="287"/>
      <c r="G59" s="288"/>
    </row>
    <row r="60" spans="1:7" ht="12.75" customHeight="1">
      <c r="A60" s="283" t="s">
        <v>53</v>
      </c>
      <c r="B60" s="281">
        <v>20</v>
      </c>
      <c r="C60" s="270" t="str">
        <f>VLOOKUP(B60,'пр.взв'!B7:G86,2,FALSE)</f>
        <v>МИНАСЯН Самвел Альбертович</v>
      </c>
      <c r="D60" s="285" t="str">
        <f>VLOOKUP(B60,'пр.взв'!B7:G86,3,FALSE)</f>
        <v>30.09.2000 1</v>
      </c>
      <c r="E60" s="286" t="str">
        <f>VLOOKUP(B60,'пр.взв'!B7:G86,4,FALSE)</f>
        <v>Саратовская, Самойловка</v>
      </c>
      <c r="F60" s="287"/>
      <c r="G60" s="288" t="str">
        <f>VLOOKUP(B60,'пр.взв'!B7:G86,6,FALSE)</f>
        <v>Куприсов ОВ</v>
      </c>
    </row>
    <row r="61" spans="1:7" ht="12.75" customHeight="1">
      <c r="A61" s="283"/>
      <c r="B61" s="282"/>
      <c r="C61" s="270"/>
      <c r="D61" s="285"/>
      <c r="E61" s="286"/>
      <c r="F61" s="287"/>
      <c r="G61" s="288"/>
    </row>
    <row r="62" spans="1:7" ht="12.75" customHeight="1">
      <c r="A62" s="283" t="s">
        <v>54</v>
      </c>
      <c r="B62" s="281">
        <v>19</v>
      </c>
      <c r="C62" s="270" t="str">
        <f>VLOOKUP(B62,'пр.взв'!B7:G86,2,FALSE)</f>
        <v>ЧЕРНОВ Виктор Анатольевич</v>
      </c>
      <c r="D62" s="285" t="str">
        <f>VLOOKUP(B62,'пр.взв'!B7:G86,3,FALSE)</f>
        <v>21.03.2001 1</v>
      </c>
      <c r="E62" s="286" t="str">
        <f>VLOOKUP(B62,'пр.взв'!B7:G86,4,FALSE)</f>
        <v>Саратовская, Ртищево</v>
      </c>
      <c r="F62" s="287"/>
      <c r="G62" s="288" t="str">
        <f>VLOOKUP(B62,'пр.взв'!B7:G86,6,FALSE)</f>
        <v>Мамеднабиев РУ</v>
      </c>
    </row>
    <row r="63" spans="1:7" ht="12.75" customHeight="1">
      <c r="A63" s="283"/>
      <c r="B63" s="282"/>
      <c r="C63" s="270"/>
      <c r="D63" s="285"/>
      <c r="E63" s="286"/>
      <c r="F63" s="287"/>
      <c r="G63" s="288"/>
    </row>
    <row r="64" spans="1:7" ht="12.75" customHeight="1">
      <c r="A64" s="283" t="s">
        <v>55</v>
      </c>
      <c r="B64" s="281">
        <v>15</v>
      </c>
      <c r="C64" s="270" t="str">
        <f>VLOOKUP(B64,'пр.взв'!B7:G86,2,FALSE)</f>
        <v>ПОЛЯКОВ Никита Алексеевич</v>
      </c>
      <c r="D64" s="285" t="str">
        <f>VLOOKUP(B64,'пр.взв'!B7:G86,3,FALSE)</f>
        <v>01.12.1999 1</v>
      </c>
      <c r="E64" s="286" t="str">
        <f>VLOOKUP(B64,'пр.взв'!B7:G86,4,FALSE)</f>
        <v>Саратовская, Балашов</v>
      </c>
      <c r="F64" s="287"/>
      <c r="G64" s="288" t="str">
        <f>VLOOKUP(B64,'пр.взв'!B7:G86,6,FALSE)</f>
        <v>Антипов СВ</v>
      </c>
    </row>
    <row r="65" spans="1:7" ht="12.75" customHeight="1">
      <c r="A65" s="283"/>
      <c r="B65" s="282"/>
      <c r="C65" s="270"/>
      <c r="D65" s="285"/>
      <c r="E65" s="286"/>
      <c r="F65" s="287"/>
      <c r="G65" s="288"/>
    </row>
    <row r="66" spans="1:7" ht="12.75" customHeight="1">
      <c r="A66" s="283" t="s">
        <v>56</v>
      </c>
      <c r="B66" s="281">
        <v>11</v>
      </c>
      <c r="C66" s="270" t="str">
        <f>VLOOKUP(B66,'пр.взв'!B9:G88,2,FALSE)</f>
        <v>ЦАРЬКОВ Даниил Алексеевич</v>
      </c>
      <c r="D66" s="285" t="str">
        <f>VLOOKUP(B66,'пр.взв'!B9:G88,3,FALSE)</f>
        <v>2000 1 юн.</v>
      </c>
      <c r="E66" s="286" t="str">
        <f>VLOOKUP(B66,'пр.взв'!B9:G88,4,FALSE)</f>
        <v>Саратовская, Энгельс МО</v>
      </c>
      <c r="F66" s="287"/>
      <c r="G66" s="288" t="str">
        <f>VLOOKUP(B66,'пр.взв'!B9:G88,6,FALSE)</f>
        <v>Токарев НВ</v>
      </c>
    </row>
    <row r="67" spans="1:7" ht="12.75" customHeight="1">
      <c r="A67" s="283"/>
      <c r="B67" s="282"/>
      <c r="C67" s="270"/>
      <c r="D67" s="285"/>
      <c r="E67" s="286"/>
      <c r="F67" s="287"/>
      <c r="G67" s="288"/>
    </row>
    <row r="68" spans="1:7" ht="12.75" customHeight="1">
      <c r="A68" s="283" t="s">
        <v>57</v>
      </c>
      <c r="B68" s="281">
        <v>8</v>
      </c>
      <c r="C68" s="270" t="str">
        <f>VLOOKUP(B68,'пр.взв'!B11:G90,2,FALSE)</f>
        <v>ТОЛЕУ Алтаир</v>
      </c>
      <c r="D68" s="285" t="str">
        <f>VLOOKUP(B68,'пр.взв'!B11:G90,3,FALSE)</f>
        <v>04.08.2000 1</v>
      </c>
      <c r="E68" s="286" t="str">
        <f>VLOOKUP(B68,'пр.взв'!B11:G90,4,FALSE)</f>
        <v>Казахстан, Западно-Казахстанская обл.</v>
      </c>
      <c r="F68" s="287"/>
      <c r="G68" s="288" t="str">
        <f>VLOOKUP(B68,'пр.взв'!B11:G90,6,FALSE)</f>
        <v>Есенгалиев БИ</v>
      </c>
    </row>
    <row r="69" spans="1:7" ht="12.75" customHeight="1">
      <c r="A69" s="283"/>
      <c r="B69" s="282"/>
      <c r="C69" s="270"/>
      <c r="D69" s="285"/>
      <c r="E69" s="286"/>
      <c r="F69" s="287"/>
      <c r="G69" s="288"/>
    </row>
    <row r="70" spans="1:7" ht="12.75" customHeight="1">
      <c r="A70" s="280" t="s">
        <v>58</v>
      </c>
      <c r="B70" s="281">
        <v>2</v>
      </c>
      <c r="C70" s="270" t="str">
        <f>'пр.взв'!C9</f>
        <v>КУТДУСОВ Хайдар Марсович</v>
      </c>
      <c r="D70" s="203" t="str">
        <f>'пр.взв'!D9</f>
        <v>08.11.2000 1 юн.</v>
      </c>
      <c r="E70" s="270" t="str">
        <f>'пр.взв'!E9</f>
        <v>Татарстан, Кукмор</v>
      </c>
      <c r="F70" s="270"/>
      <c r="G70" s="270" t="str">
        <f>'пр.взв'!G9</f>
        <v>Бадертденов МИ</v>
      </c>
    </row>
    <row r="71" spans="1:7" ht="12.75" customHeight="1">
      <c r="A71" s="280"/>
      <c r="B71" s="282"/>
      <c r="C71" s="270"/>
      <c r="D71" s="202"/>
      <c r="E71" s="270"/>
      <c r="F71" s="270"/>
      <c r="G71" s="270"/>
    </row>
    <row r="72" spans="1:7" ht="12.75" customHeight="1">
      <c r="A72" s="271" t="s">
        <v>59</v>
      </c>
      <c r="B72" s="273">
        <v>28</v>
      </c>
      <c r="C72" s="207" t="str">
        <f>VLOOKUP(B72,'пр.взв'!B15:G94,2,FALSE)</f>
        <v>МАКСИМОВ Артем Азизович</v>
      </c>
      <c r="D72" s="276" t="str">
        <f>VLOOKUP(B72,'пр.взв'!B15:G94,3,FALSE)</f>
        <v>16.10.1999 1</v>
      </c>
      <c r="E72" s="277" t="str">
        <f>VLOOKUP(B72,'пр.взв'!B15:G94,4,FALSE)</f>
        <v>Самарская, Самара</v>
      </c>
      <c r="F72" s="202"/>
      <c r="G72" s="278" t="str">
        <f>VLOOKUP(B72,'пр.взв'!B15:G94,6,FALSE)</f>
        <v>Родомакин ЮС, Становкин МН</v>
      </c>
    </row>
    <row r="73" spans="1:7" ht="12.75" customHeight="1" thickBot="1">
      <c r="A73" s="272"/>
      <c r="B73" s="274"/>
      <c r="C73" s="275"/>
      <c r="D73" s="141"/>
      <c r="E73" s="149"/>
      <c r="F73" s="143"/>
      <c r="G73" s="279"/>
    </row>
    <row r="74" spans="1:26" ht="34.5" customHeight="1">
      <c r="A74" s="36" t="str">
        <f>HYPERLINK('[1]реквизиты'!$A$6)</f>
        <v>Гл. судья, судья МК</v>
      </c>
      <c r="B74" s="40"/>
      <c r="C74" s="40"/>
      <c r="D74" s="41"/>
      <c r="E74" s="43" t="str">
        <f>HYPERLINK('[1]реквизиты'!$G$6)</f>
        <v>В.И. Зотов</v>
      </c>
      <c r="G74" s="45" t="str">
        <f>HYPERLINK('[1]реквизиты'!$G$7)</f>
        <v>/Энгельс/</v>
      </c>
      <c r="H74" s="4"/>
      <c r="I74" s="4"/>
      <c r="J74" s="4"/>
      <c r="K74" s="4"/>
      <c r="L74" s="4"/>
      <c r="M74" s="4"/>
      <c r="N74" s="41"/>
      <c r="O74" s="41"/>
      <c r="P74" s="41"/>
      <c r="Q74" s="46"/>
      <c r="R74" s="44"/>
      <c r="S74" s="46"/>
      <c r="T74" s="44"/>
      <c r="U74" s="46"/>
      <c r="W74" s="46"/>
      <c r="X74" s="44"/>
      <c r="Y74" s="29"/>
      <c r="Z74" s="29"/>
    </row>
    <row r="75" spans="1:26" ht="28.5" customHeight="1">
      <c r="A75" s="47" t="str">
        <f>HYPERLINK('[1]реквизиты'!$A$8)</f>
        <v>Гл. секретарь, судья РК</v>
      </c>
      <c r="B75" s="40"/>
      <c r="C75" s="57"/>
      <c r="D75" s="48"/>
      <c r="E75" s="43" t="str">
        <f>HYPERLINK('[1]реквизиты'!$G$8)</f>
        <v>А.А. Зарипов</v>
      </c>
      <c r="F75" s="4"/>
      <c r="G75" s="45" t="str">
        <f>HYPERLINK('[1]реквизиты'!$G$9)</f>
        <v>/Казань/</v>
      </c>
      <c r="H75" s="4"/>
      <c r="I75" s="4"/>
      <c r="J75" s="4"/>
      <c r="K75" s="4"/>
      <c r="L75" s="4"/>
      <c r="M75" s="4"/>
      <c r="N75" s="41"/>
      <c r="O75" s="41"/>
      <c r="P75" s="41"/>
      <c r="Q75" s="46"/>
      <c r="R75" s="44"/>
      <c r="S75" s="46"/>
      <c r="T75" s="44"/>
      <c r="U75" s="46"/>
      <c r="W75" s="46"/>
      <c r="X75" s="44"/>
      <c r="Y75" s="29"/>
      <c r="Z75" s="29"/>
    </row>
    <row r="76" spans="1:13" ht="12.75">
      <c r="A76" s="284"/>
      <c r="B76" s="237"/>
      <c r="C76" s="235"/>
      <c r="D76" s="233"/>
      <c r="E76" s="289"/>
      <c r="F76" s="290"/>
      <c r="G76" s="235"/>
      <c r="H76" s="4"/>
      <c r="I76" s="4"/>
      <c r="J76" s="4"/>
      <c r="K76" s="4"/>
      <c r="L76" s="4"/>
      <c r="M76" s="4"/>
    </row>
    <row r="77" spans="1:13" ht="12.75">
      <c r="A77" s="284"/>
      <c r="B77" s="238"/>
      <c r="C77" s="235"/>
      <c r="D77" s="233"/>
      <c r="E77" s="289"/>
      <c r="F77" s="290"/>
      <c r="G77" s="235"/>
      <c r="H77" s="4"/>
      <c r="I77" s="4"/>
      <c r="J77" s="4"/>
      <c r="K77" s="4"/>
      <c r="L77" s="4"/>
      <c r="M77" s="4"/>
    </row>
    <row r="78" spans="1:10" ht="12.75">
      <c r="A78" s="284"/>
      <c r="B78" s="237"/>
      <c r="C78" s="235"/>
      <c r="D78" s="233"/>
      <c r="E78" s="289"/>
      <c r="F78" s="290"/>
      <c r="G78" s="235"/>
      <c r="H78" s="4"/>
      <c r="I78" s="4"/>
      <c r="J78" s="4"/>
    </row>
    <row r="79" spans="1:10" ht="12.75">
      <c r="A79" s="284"/>
      <c r="B79" s="238"/>
      <c r="C79" s="235"/>
      <c r="D79" s="233"/>
      <c r="E79" s="289"/>
      <c r="F79" s="290"/>
      <c r="G79" s="235"/>
      <c r="H79" s="4"/>
      <c r="I79" s="4"/>
      <c r="J79" s="4"/>
    </row>
    <row r="80" spans="1:10" ht="12.75">
      <c r="A80" s="284"/>
      <c r="B80" s="237"/>
      <c r="C80" s="235"/>
      <c r="D80" s="233"/>
      <c r="E80" s="289"/>
      <c r="F80" s="290"/>
      <c r="G80" s="235"/>
      <c r="H80" s="4"/>
      <c r="I80" s="4"/>
      <c r="J80" s="4"/>
    </row>
    <row r="81" spans="1:10" ht="12.75">
      <c r="A81" s="284"/>
      <c r="B81" s="238"/>
      <c r="C81" s="235"/>
      <c r="D81" s="233"/>
      <c r="E81" s="289"/>
      <c r="F81" s="290"/>
      <c r="G81" s="235"/>
      <c r="H81" s="4"/>
      <c r="I81" s="4"/>
      <c r="J81" s="4"/>
    </row>
    <row r="82" spans="1:10" ht="12.75">
      <c r="A82" s="284"/>
      <c r="B82" s="237"/>
      <c r="C82" s="235"/>
      <c r="D82" s="233"/>
      <c r="E82" s="289"/>
      <c r="F82" s="290"/>
      <c r="G82" s="235"/>
      <c r="H82" s="4"/>
      <c r="I82" s="4"/>
      <c r="J82" s="4"/>
    </row>
    <row r="83" spans="1:10" ht="12.75">
      <c r="A83" s="284"/>
      <c r="B83" s="238"/>
      <c r="C83" s="235"/>
      <c r="D83" s="233"/>
      <c r="E83" s="289"/>
      <c r="F83" s="290"/>
      <c r="G83" s="235"/>
      <c r="H83" s="4"/>
      <c r="I83" s="4"/>
      <c r="J83" s="4"/>
    </row>
    <row r="84" spans="1:10" ht="12.75">
      <c r="A84" s="284"/>
      <c r="B84" s="237"/>
      <c r="C84" s="235"/>
      <c r="D84" s="233"/>
      <c r="E84" s="289"/>
      <c r="F84" s="290"/>
      <c r="G84" s="235"/>
      <c r="H84" s="4"/>
      <c r="I84" s="4"/>
      <c r="J84" s="4"/>
    </row>
    <row r="85" spans="1:10" ht="12.75">
      <c r="A85" s="284"/>
      <c r="B85" s="238"/>
      <c r="C85" s="235"/>
      <c r="D85" s="233"/>
      <c r="E85" s="289"/>
      <c r="F85" s="290"/>
      <c r="G85" s="235"/>
      <c r="H85" s="4"/>
      <c r="I85" s="4"/>
      <c r="J85" s="4"/>
    </row>
    <row r="86" spans="1:10" ht="12.75">
      <c r="A86" s="284"/>
      <c r="B86" s="237"/>
      <c r="C86" s="235"/>
      <c r="D86" s="233"/>
      <c r="E86" s="289"/>
      <c r="F86" s="290"/>
      <c r="G86" s="235"/>
      <c r="H86" s="4"/>
      <c r="I86" s="4"/>
      <c r="J86" s="4"/>
    </row>
    <row r="87" spans="1:10" ht="12.75">
      <c r="A87" s="284"/>
      <c r="B87" s="238"/>
      <c r="C87" s="235"/>
      <c r="D87" s="233"/>
      <c r="E87" s="289"/>
      <c r="F87" s="290"/>
      <c r="G87" s="235"/>
      <c r="H87" s="4"/>
      <c r="I87" s="4"/>
      <c r="J87" s="4"/>
    </row>
    <row r="88" spans="1:10" ht="12.75">
      <c r="A88" s="284"/>
      <c r="B88" s="237"/>
      <c r="C88" s="235"/>
      <c r="D88" s="233"/>
      <c r="E88" s="289"/>
      <c r="F88" s="290"/>
      <c r="G88" s="235"/>
      <c r="H88" s="4"/>
      <c r="I88" s="4"/>
      <c r="J88" s="4"/>
    </row>
    <row r="89" spans="1:10" ht="12.75">
      <c r="A89" s="284"/>
      <c r="B89" s="238"/>
      <c r="C89" s="235"/>
      <c r="D89" s="233"/>
      <c r="E89" s="289"/>
      <c r="F89" s="290"/>
      <c r="G89" s="235"/>
      <c r="H89" s="4"/>
      <c r="I89" s="4"/>
      <c r="J89" s="4"/>
    </row>
    <row r="90" spans="1:10" ht="12.75">
      <c r="A90" s="284"/>
      <c r="B90" s="237"/>
      <c r="C90" s="235"/>
      <c r="D90" s="233"/>
      <c r="E90" s="289"/>
      <c r="F90" s="290"/>
      <c r="G90" s="235"/>
      <c r="H90" s="4"/>
      <c r="I90" s="4"/>
      <c r="J90" s="4"/>
    </row>
    <row r="91" spans="1:10" ht="12.75">
      <c r="A91" s="284"/>
      <c r="B91" s="238"/>
      <c r="C91" s="235"/>
      <c r="D91" s="233"/>
      <c r="E91" s="289"/>
      <c r="F91" s="290"/>
      <c r="G91" s="235"/>
      <c r="H91" s="4"/>
      <c r="I91" s="4"/>
      <c r="J91" s="4"/>
    </row>
    <row r="92" spans="1:10" ht="12.75">
      <c r="A92" s="284"/>
      <c r="B92" s="237"/>
      <c r="C92" s="235"/>
      <c r="D92" s="233"/>
      <c r="E92" s="289"/>
      <c r="F92" s="290"/>
      <c r="G92" s="235"/>
      <c r="H92" s="4"/>
      <c r="I92" s="4"/>
      <c r="J92" s="4"/>
    </row>
    <row r="93" spans="1:10" ht="12.75">
      <c r="A93" s="284"/>
      <c r="B93" s="238"/>
      <c r="C93" s="235"/>
      <c r="D93" s="233"/>
      <c r="E93" s="289"/>
      <c r="F93" s="290"/>
      <c r="G93" s="235"/>
      <c r="H93" s="4"/>
      <c r="I93" s="4"/>
      <c r="J93" s="4"/>
    </row>
    <row r="94" spans="1:10" ht="12.75">
      <c r="A94" s="284"/>
      <c r="B94" s="237"/>
      <c r="C94" s="235"/>
      <c r="D94" s="233"/>
      <c r="E94" s="289"/>
      <c r="F94" s="290"/>
      <c r="G94" s="235"/>
      <c r="H94" s="4"/>
      <c r="I94" s="4"/>
      <c r="J94" s="4"/>
    </row>
    <row r="95" spans="1:10" ht="12.75">
      <c r="A95" s="284"/>
      <c r="B95" s="238"/>
      <c r="C95" s="235"/>
      <c r="D95" s="233"/>
      <c r="E95" s="289"/>
      <c r="F95" s="290"/>
      <c r="G95" s="235"/>
      <c r="H95" s="4"/>
      <c r="I95" s="4"/>
      <c r="J95" s="4"/>
    </row>
    <row r="96" spans="1:10" ht="12.75">
      <c r="A96" s="284"/>
      <c r="B96" s="237"/>
      <c r="C96" s="235"/>
      <c r="D96" s="233"/>
      <c r="E96" s="289"/>
      <c r="F96" s="290"/>
      <c r="G96" s="235"/>
      <c r="H96" s="4"/>
      <c r="I96" s="4"/>
      <c r="J96" s="4"/>
    </row>
    <row r="97" spans="1:10" ht="12.75">
      <c r="A97" s="284"/>
      <c r="B97" s="238"/>
      <c r="C97" s="235"/>
      <c r="D97" s="233"/>
      <c r="E97" s="289"/>
      <c r="F97" s="290"/>
      <c r="G97" s="235"/>
      <c r="H97" s="4"/>
      <c r="I97" s="4"/>
      <c r="J97" s="4"/>
    </row>
    <row r="98" spans="1:10" ht="12.75">
      <c r="A98" s="284"/>
      <c r="B98" s="237"/>
      <c r="C98" s="235"/>
      <c r="D98" s="233"/>
      <c r="E98" s="289"/>
      <c r="F98" s="290"/>
      <c r="G98" s="235"/>
      <c r="H98" s="4"/>
      <c r="I98" s="4"/>
      <c r="J98" s="4"/>
    </row>
    <row r="99" spans="1:10" ht="12.75">
      <c r="A99" s="284"/>
      <c r="B99" s="238"/>
      <c r="C99" s="235"/>
      <c r="D99" s="233"/>
      <c r="E99" s="289"/>
      <c r="F99" s="290"/>
      <c r="G99" s="235"/>
      <c r="H99" s="4"/>
      <c r="I99" s="4"/>
      <c r="J99" s="4"/>
    </row>
    <row r="100" spans="1:10" ht="12.75">
      <c r="A100" s="284"/>
      <c r="B100" s="237"/>
      <c r="C100" s="235"/>
      <c r="D100" s="233"/>
      <c r="E100" s="289"/>
      <c r="F100" s="290"/>
      <c r="G100" s="235"/>
      <c r="H100" s="4"/>
      <c r="I100" s="4"/>
      <c r="J100" s="4"/>
    </row>
    <row r="101" spans="1:10" ht="12.75">
      <c r="A101" s="284"/>
      <c r="B101" s="238"/>
      <c r="C101" s="235"/>
      <c r="D101" s="233"/>
      <c r="E101" s="289"/>
      <c r="F101" s="290"/>
      <c r="G101" s="235"/>
      <c r="H101" s="4"/>
      <c r="I101" s="4"/>
      <c r="J101" s="4"/>
    </row>
    <row r="102" spans="1:10" ht="12.75">
      <c r="A102" s="284"/>
      <c r="B102" s="237"/>
      <c r="C102" s="235"/>
      <c r="D102" s="233"/>
      <c r="E102" s="289"/>
      <c r="F102" s="290"/>
      <c r="G102" s="235"/>
      <c r="H102" s="4"/>
      <c r="I102" s="4"/>
      <c r="J102" s="4"/>
    </row>
    <row r="103" spans="1:10" ht="12.75">
      <c r="A103" s="284"/>
      <c r="B103" s="238"/>
      <c r="C103" s="235"/>
      <c r="D103" s="233"/>
      <c r="E103" s="289"/>
      <c r="F103" s="290"/>
      <c r="G103" s="235"/>
      <c r="H103" s="4"/>
      <c r="I103" s="4"/>
      <c r="J103" s="4"/>
    </row>
    <row r="104" spans="1:10" ht="12.75">
      <c r="A104" s="284"/>
      <c r="B104" s="237"/>
      <c r="C104" s="235"/>
      <c r="D104" s="233"/>
      <c r="E104" s="289"/>
      <c r="F104" s="290"/>
      <c r="G104" s="235"/>
      <c r="H104" s="4"/>
      <c r="I104" s="4"/>
      <c r="J104" s="4"/>
    </row>
    <row r="105" spans="1:10" ht="12.75">
      <c r="A105" s="284"/>
      <c r="B105" s="238"/>
      <c r="C105" s="235"/>
      <c r="D105" s="233"/>
      <c r="E105" s="289"/>
      <c r="F105" s="290"/>
      <c r="G105" s="235"/>
      <c r="H105" s="4"/>
      <c r="I105" s="4"/>
      <c r="J105" s="4"/>
    </row>
    <row r="106" spans="1:10" ht="12.75">
      <c r="A106" s="284"/>
      <c r="B106" s="237"/>
      <c r="C106" s="235"/>
      <c r="D106" s="233"/>
      <c r="E106" s="289"/>
      <c r="F106" s="290"/>
      <c r="G106" s="235"/>
      <c r="H106" s="4"/>
      <c r="I106" s="4"/>
      <c r="J106" s="4"/>
    </row>
    <row r="107" spans="1:10" ht="12.75">
      <c r="A107" s="284"/>
      <c r="B107" s="238"/>
      <c r="C107" s="235"/>
      <c r="D107" s="233"/>
      <c r="E107" s="289"/>
      <c r="F107" s="290"/>
      <c r="G107" s="235"/>
      <c r="H107" s="4"/>
      <c r="I107" s="4"/>
      <c r="J107" s="4"/>
    </row>
    <row r="108" spans="1:10" ht="12.75">
      <c r="A108" s="284"/>
      <c r="B108" s="237"/>
      <c r="C108" s="235"/>
      <c r="D108" s="233"/>
      <c r="E108" s="289"/>
      <c r="F108" s="290"/>
      <c r="G108" s="235"/>
      <c r="H108" s="4"/>
      <c r="I108" s="4"/>
      <c r="J108" s="4"/>
    </row>
    <row r="109" spans="1:10" ht="12.75">
      <c r="A109" s="284"/>
      <c r="B109" s="238"/>
      <c r="C109" s="235"/>
      <c r="D109" s="233"/>
      <c r="E109" s="289"/>
      <c r="F109" s="290"/>
      <c r="G109" s="235"/>
      <c r="H109" s="4"/>
      <c r="I109" s="4"/>
      <c r="J109" s="4"/>
    </row>
    <row r="110" spans="1:10" ht="12.75">
      <c r="A110" s="284"/>
      <c r="B110" s="237"/>
      <c r="C110" s="235"/>
      <c r="D110" s="233"/>
      <c r="E110" s="289"/>
      <c r="F110" s="290"/>
      <c r="G110" s="235"/>
      <c r="H110" s="4"/>
      <c r="I110" s="4"/>
      <c r="J110" s="4"/>
    </row>
    <row r="111" spans="1:10" ht="12.75">
      <c r="A111" s="284"/>
      <c r="B111" s="238"/>
      <c r="C111" s="235"/>
      <c r="D111" s="233"/>
      <c r="E111" s="289"/>
      <c r="F111" s="290"/>
      <c r="G111" s="235"/>
      <c r="H111" s="4"/>
      <c r="I111" s="4"/>
      <c r="J111" s="4"/>
    </row>
    <row r="112" spans="1:10" ht="12.75">
      <c r="A112" s="284"/>
      <c r="B112" s="237"/>
      <c r="C112" s="235"/>
      <c r="D112" s="233"/>
      <c r="E112" s="289"/>
      <c r="F112" s="290"/>
      <c r="G112" s="235"/>
      <c r="H112" s="4"/>
      <c r="I112" s="4"/>
      <c r="J112" s="4"/>
    </row>
    <row r="113" spans="1:10" ht="12.75">
      <c r="A113" s="284"/>
      <c r="B113" s="238"/>
      <c r="C113" s="235"/>
      <c r="D113" s="233"/>
      <c r="E113" s="289"/>
      <c r="F113" s="290"/>
      <c r="G113" s="235"/>
      <c r="H113" s="4"/>
      <c r="I113" s="4"/>
      <c r="J113" s="4"/>
    </row>
    <row r="114" spans="1:10" ht="12.75">
      <c r="A114" s="53"/>
      <c r="B114" s="33"/>
      <c r="C114" s="23"/>
      <c r="D114" s="24"/>
      <c r="E114" s="26"/>
      <c r="F114" s="54"/>
      <c r="G114" s="23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2.7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2.7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2.7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2.7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2.7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2.75">
      <c r="A137" s="4"/>
      <c r="B137" s="4"/>
      <c r="C137" s="4"/>
      <c r="D137" s="4"/>
      <c r="E137" s="4"/>
      <c r="F137" s="4"/>
      <c r="G137" s="4"/>
      <c r="H137" s="4"/>
      <c r="I137" s="4"/>
      <c r="J137" s="4"/>
    </row>
  </sheetData>
  <sheetProtection/>
  <mergeCells count="382">
    <mergeCell ref="F24:F25"/>
    <mergeCell ref="E26:E27"/>
    <mergeCell ref="F26:F27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E22:E23"/>
    <mergeCell ref="C24:C25"/>
    <mergeCell ref="D24:D25"/>
    <mergeCell ref="A26:A27"/>
    <mergeCell ref="B26:B27"/>
    <mergeCell ref="C26:C27"/>
    <mergeCell ref="A24:A25"/>
    <mergeCell ref="E24:E25"/>
    <mergeCell ref="G20:G21"/>
    <mergeCell ref="F22:F23"/>
    <mergeCell ref="A18:A19"/>
    <mergeCell ref="B18:B19"/>
    <mergeCell ref="B24:B25"/>
    <mergeCell ref="E20:E21"/>
    <mergeCell ref="A22:A23"/>
    <mergeCell ref="B22:B23"/>
    <mergeCell ref="C22:C23"/>
    <mergeCell ref="D22:D23"/>
    <mergeCell ref="D16:D17"/>
    <mergeCell ref="E16:E17"/>
    <mergeCell ref="F16:F17"/>
    <mergeCell ref="G16:G17"/>
    <mergeCell ref="G22:G23"/>
    <mergeCell ref="A20:A21"/>
    <mergeCell ref="B20:B21"/>
    <mergeCell ref="C20:C21"/>
    <mergeCell ref="D20:D21"/>
    <mergeCell ref="F20:F21"/>
    <mergeCell ref="F14:F15"/>
    <mergeCell ref="G14:G15"/>
    <mergeCell ref="A12:A13"/>
    <mergeCell ref="B12:B13"/>
    <mergeCell ref="E18:E19"/>
    <mergeCell ref="F18:F19"/>
    <mergeCell ref="G18:G19"/>
    <mergeCell ref="A16:A17"/>
    <mergeCell ref="B16:B17"/>
    <mergeCell ref="C16:C17"/>
    <mergeCell ref="E12:E13"/>
    <mergeCell ref="F12:F13"/>
    <mergeCell ref="G8:G9"/>
    <mergeCell ref="G10:G11"/>
    <mergeCell ref="G12:G13"/>
    <mergeCell ref="A14:A15"/>
    <mergeCell ref="B14:B15"/>
    <mergeCell ref="C14:C15"/>
    <mergeCell ref="D14:D15"/>
    <mergeCell ref="E14:E15"/>
    <mergeCell ref="B10:B11"/>
    <mergeCell ref="C10:C11"/>
    <mergeCell ref="D10:D11"/>
    <mergeCell ref="E10:E11"/>
    <mergeCell ref="F10:F11"/>
    <mergeCell ref="F8:F9"/>
    <mergeCell ref="C8:C9"/>
    <mergeCell ref="D8:D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C30:C31"/>
    <mergeCell ref="D30:D31"/>
    <mergeCell ref="E30:E31"/>
    <mergeCell ref="D6:D7"/>
    <mergeCell ref="E6:E7"/>
    <mergeCell ref="C12:C13"/>
    <mergeCell ref="D12:D13"/>
    <mergeCell ref="E8:E9"/>
    <mergeCell ref="C6:C7"/>
    <mergeCell ref="G30:G31"/>
    <mergeCell ref="A32:A33"/>
    <mergeCell ref="B32:B33"/>
    <mergeCell ref="C32:C33"/>
    <mergeCell ref="D32:D33"/>
    <mergeCell ref="E32:E33"/>
    <mergeCell ref="A8:A9"/>
    <mergeCell ref="B8:B9"/>
    <mergeCell ref="A10:A11"/>
    <mergeCell ref="G6:G7"/>
    <mergeCell ref="A34:A35"/>
    <mergeCell ref="B34:B35"/>
    <mergeCell ref="C34:C35"/>
    <mergeCell ref="D34:D35"/>
    <mergeCell ref="E34:E35"/>
    <mergeCell ref="F34:F35"/>
    <mergeCell ref="C18:C19"/>
    <mergeCell ref="D18:D19"/>
    <mergeCell ref="B6:B7"/>
    <mergeCell ref="G32:G33"/>
    <mergeCell ref="G34:G35"/>
    <mergeCell ref="G36:G37"/>
    <mergeCell ref="C36:C37"/>
    <mergeCell ref="D36:D37"/>
    <mergeCell ref="E36:E37"/>
    <mergeCell ref="F36:F37"/>
    <mergeCell ref="C40:C41"/>
    <mergeCell ref="D40:D41"/>
    <mergeCell ref="C38:C39"/>
    <mergeCell ref="D38:D39"/>
    <mergeCell ref="F30:F31"/>
    <mergeCell ref="A6:A7"/>
    <mergeCell ref="F32:F33"/>
    <mergeCell ref="A30:A31"/>
    <mergeCell ref="B30:B31"/>
    <mergeCell ref="F6:F7"/>
    <mergeCell ref="F42:F43"/>
    <mergeCell ref="E42:E43"/>
    <mergeCell ref="E38:E39"/>
    <mergeCell ref="F38:F39"/>
    <mergeCell ref="A36:A37"/>
    <mergeCell ref="B36:B37"/>
    <mergeCell ref="A38:A39"/>
    <mergeCell ref="B38:B39"/>
    <mergeCell ref="A40:A41"/>
    <mergeCell ref="B40:B41"/>
    <mergeCell ref="D42:D43"/>
    <mergeCell ref="D46:D47"/>
    <mergeCell ref="D44:D45"/>
    <mergeCell ref="E44:E45"/>
    <mergeCell ref="F44:F45"/>
    <mergeCell ref="G38:G39"/>
    <mergeCell ref="G42:G43"/>
    <mergeCell ref="E40:E41"/>
    <mergeCell ref="G40:G41"/>
    <mergeCell ref="F40:F41"/>
    <mergeCell ref="B46:B47"/>
    <mergeCell ref="C46:C47"/>
    <mergeCell ref="A42:A43"/>
    <mergeCell ref="B42:B43"/>
    <mergeCell ref="C42:C43"/>
    <mergeCell ref="C44:C45"/>
    <mergeCell ref="A52:A53"/>
    <mergeCell ref="A50:A51"/>
    <mergeCell ref="B50:B51"/>
    <mergeCell ref="G46:G47"/>
    <mergeCell ref="A44:A45"/>
    <mergeCell ref="B44:B45"/>
    <mergeCell ref="E46:E47"/>
    <mergeCell ref="F46:F47"/>
    <mergeCell ref="G44:G45"/>
    <mergeCell ref="A46:A47"/>
    <mergeCell ref="F50:F51"/>
    <mergeCell ref="C50:C51"/>
    <mergeCell ref="D50:D51"/>
    <mergeCell ref="E48:E49"/>
    <mergeCell ref="A48:A49"/>
    <mergeCell ref="B48:B49"/>
    <mergeCell ref="C48:C49"/>
    <mergeCell ref="D48:D49"/>
    <mergeCell ref="E50:E51"/>
    <mergeCell ref="G50:G51"/>
    <mergeCell ref="B52:B53"/>
    <mergeCell ref="G52:G53"/>
    <mergeCell ref="F48:F49"/>
    <mergeCell ref="C52:C53"/>
    <mergeCell ref="D52:D53"/>
    <mergeCell ref="E52:E53"/>
    <mergeCell ref="F52:F53"/>
    <mergeCell ref="G48:G49"/>
    <mergeCell ref="A54:A55"/>
    <mergeCell ref="B54:B55"/>
    <mergeCell ref="C54:C55"/>
    <mergeCell ref="G54:G55"/>
    <mergeCell ref="E54:E55"/>
    <mergeCell ref="F54:F55"/>
    <mergeCell ref="D54:D55"/>
    <mergeCell ref="D56:D57"/>
    <mergeCell ref="E56:E57"/>
    <mergeCell ref="A58:A59"/>
    <mergeCell ref="B58:B59"/>
    <mergeCell ref="C58:C59"/>
    <mergeCell ref="D58:D59"/>
    <mergeCell ref="E58:E59"/>
    <mergeCell ref="A56:A57"/>
    <mergeCell ref="B56:B57"/>
    <mergeCell ref="C56:C57"/>
    <mergeCell ref="F60:F61"/>
    <mergeCell ref="G56:G57"/>
    <mergeCell ref="G58:G59"/>
    <mergeCell ref="G60:G61"/>
    <mergeCell ref="F56:F57"/>
    <mergeCell ref="F58:F59"/>
    <mergeCell ref="B60:B61"/>
    <mergeCell ref="C60:C61"/>
    <mergeCell ref="D60:D61"/>
    <mergeCell ref="E60:E61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E76:E77"/>
    <mergeCell ref="F76:F77"/>
    <mergeCell ref="G76:G77"/>
    <mergeCell ref="E62:E63"/>
    <mergeCell ref="F62:F63"/>
    <mergeCell ref="G62:G63"/>
    <mergeCell ref="E64:E65"/>
    <mergeCell ref="F64:F65"/>
    <mergeCell ref="G64:G65"/>
    <mergeCell ref="A78:A79"/>
    <mergeCell ref="B78:B79"/>
    <mergeCell ref="C78:C79"/>
    <mergeCell ref="D78:D79"/>
    <mergeCell ref="A76:A77"/>
    <mergeCell ref="B76:B77"/>
    <mergeCell ref="C76:C77"/>
    <mergeCell ref="D76:D77"/>
    <mergeCell ref="A80:A81"/>
    <mergeCell ref="B80:B81"/>
    <mergeCell ref="C80:C81"/>
    <mergeCell ref="D80:D81"/>
    <mergeCell ref="F82:F83"/>
    <mergeCell ref="E78:E79"/>
    <mergeCell ref="F78:F79"/>
    <mergeCell ref="G78:G79"/>
    <mergeCell ref="E80:E81"/>
    <mergeCell ref="F80:F81"/>
    <mergeCell ref="G80:G81"/>
    <mergeCell ref="B82:B83"/>
    <mergeCell ref="C82:C83"/>
    <mergeCell ref="D82:D83"/>
    <mergeCell ref="E82:E83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6:B87"/>
    <mergeCell ref="C86:C87"/>
    <mergeCell ref="D86:D87"/>
    <mergeCell ref="E86:E87"/>
    <mergeCell ref="F90:F91"/>
    <mergeCell ref="G86:G87"/>
    <mergeCell ref="G88:G89"/>
    <mergeCell ref="G90:G91"/>
    <mergeCell ref="F86:F87"/>
    <mergeCell ref="A88:A89"/>
    <mergeCell ref="B88:B89"/>
    <mergeCell ref="C88:C89"/>
    <mergeCell ref="D88:D89"/>
    <mergeCell ref="E88:E89"/>
    <mergeCell ref="F88:F89"/>
    <mergeCell ref="A86:A87"/>
    <mergeCell ref="B90:B91"/>
    <mergeCell ref="C90:C91"/>
    <mergeCell ref="D90:D91"/>
    <mergeCell ref="E90:E91"/>
    <mergeCell ref="F94:F95"/>
    <mergeCell ref="A92:A93"/>
    <mergeCell ref="B92:B93"/>
    <mergeCell ref="C92:C93"/>
    <mergeCell ref="D92:D93"/>
    <mergeCell ref="E92:E93"/>
    <mergeCell ref="F92:F93"/>
    <mergeCell ref="G92:G93"/>
    <mergeCell ref="A90:A91"/>
    <mergeCell ref="B94:B95"/>
    <mergeCell ref="C94:C95"/>
    <mergeCell ref="D94:D95"/>
    <mergeCell ref="E94:E95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8:B99"/>
    <mergeCell ref="C98:C99"/>
    <mergeCell ref="D98:D99"/>
    <mergeCell ref="E98:E99"/>
    <mergeCell ref="F102:F103"/>
    <mergeCell ref="G98:G99"/>
    <mergeCell ref="G100:G101"/>
    <mergeCell ref="G102:G103"/>
    <mergeCell ref="F98:F99"/>
    <mergeCell ref="A100:A101"/>
    <mergeCell ref="B100:B101"/>
    <mergeCell ref="C100:C101"/>
    <mergeCell ref="D100:D101"/>
    <mergeCell ref="E100:E101"/>
    <mergeCell ref="F100:F101"/>
    <mergeCell ref="A98:A99"/>
    <mergeCell ref="B102:B103"/>
    <mergeCell ref="C102:C103"/>
    <mergeCell ref="D102:D103"/>
    <mergeCell ref="E102:E103"/>
    <mergeCell ref="F106:F107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6:B107"/>
    <mergeCell ref="C106:C107"/>
    <mergeCell ref="D106:D107"/>
    <mergeCell ref="E106:E107"/>
    <mergeCell ref="F110:F111"/>
    <mergeCell ref="G106:G107"/>
    <mergeCell ref="G108:G109"/>
    <mergeCell ref="A108:A109"/>
    <mergeCell ref="B108:B109"/>
    <mergeCell ref="C108:C109"/>
    <mergeCell ref="D108:D109"/>
    <mergeCell ref="E108:E109"/>
    <mergeCell ref="F108:F109"/>
    <mergeCell ref="A106:A107"/>
    <mergeCell ref="B110:B111"/>
    <mergeCell ref="C110:C111"/>
    <mergeCell ref="D110:D111"/>
    <mergeCell ref="E110:E111"/>
    <mergeCell ref="C3:F3"/>
    <mergeCell ref="G110:G111"/>
    <mergeCell ref="D68:D69"/>
    <mergeCell ref="E68:E69"/>
    <mergeCell ref="F68:F69"/>
    <mergeCell ref="G68:G69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C66:C67"/>
    <mergeCell ref="D66:D67"/>
    <mergeCell ref="E66:E67"/>
    <mergeCell ref="F66:F67"/>
    <mergeCell ref="G66:G67"/>
    <mergeCell ref="A68:A69"/>
    <mergeCell ref="B68:B69"/>
    <mergeCell ref="C68:C69"/>
    <mergeCell ref="A66:A67"/>
    <mergeCell ref="B66:B67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80" r:id="rId2"/>
  <rowBreaks count="1" manualBreakCount="1">
    <brk id="7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 60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43" t="s">
        <v>32</v>
      </c>
      <c r="B4" s="243" t="s">
        <v>5</v>
      </c>
      <c r="C4" s="316" t="s">
        <v>2</v>
      </c>
      <c r="D4" s="243" t="s">
        <v>24</v>
      </c>
      <c r="E4" s="243" t="s">
        <v>25</v>
      </c>
      <c r="F4" s="243" t="s">
        <v>26</v>
      </c>
      <c r="G4" s="243" t="s">
        <v>27</v>
      </c>
      <c r="H4" s="243" t="s">
        <v>28</v>
      </c>
      <c r="I4" s="243" t="s">
        <v>29</v>
      </c>
    </row>
    <row r="5" spans="1:9" ht="12.75">
      <c r="A5" s="302"/>
      <c r="B5" s="302"/>
      <c r="C5" s="302"/>
      <c r="D5" s="302"/>
      <c r="E5" s="302"/>
      <c r="F5" s="302"/>
      <c r="G5" s="302"/>
      <c r="H5" s="302"/>
      <c r="I5" s="302"/>
    </row>
    <row r="6" spans="1:9" ht="12.75">
      <c r="A6" s="318"/>
      <c r="B6" s="319">
        <v>6</v>
      </c>
      <c r="C6" s="320" t="str">
        <f>VLOOKUP(B6,'пр.взв'!B1:E90,2,FALSE)</f>
        <v>ДЖОВБАТЫРОВ Ахмед Мусаевич</v>
      </c>
      <c r="D6" s="320" t="str">
        <f>VLOOKUP(C6,'пр.взв'!C1:F90,2,FALSE)</f>
        <v>27.02.1999 1 юн</v>
      </c>
      <c r="E6" s="320" t="str">
        <f>VLOOKUP(D6,'пр.взв'!D1:G90,2,FALSE)</f>
        <v>Самарская, Красный Яр</v>
      </c>
      <c r="F6" s="317"/>
      <c r="G6" s="321"/>
      <c r="H6" s="251"/>
      <c r="I6" s="243"/>
    </row>
    <row r="7" spans="1:9" ht="12.75">
      <c r="A7" s="318"/>
      <c r="B7" s="243"/>
      <c r="C7" s="320"/>
      <c r="D7" s="320"/>
      <c r="E7" s="320"/>
      <c r="F7" s="317"/>
      <c r="G7" s="317"/>
      <c r="H7" s="251"/>
      <c r="I7" s="243"/>
    </row>
    <row r="8" spans="1:9" ht="12.75">
      <c r="A8" s="322"/>
      <c r="B8" s="319">
        <v>2</v>
      </c>
      <c r="C8" s="320" t="str">
        <f>VLOOKUP(B8,'пр.взв'!B1:E90,2,FALSE)</f>
        <v>КУТДУСОВ Хайдар Марсович</v>
      </c>
      <c r="D8" s="320" t="str">
        <f>VLOOKUP(C8,'пр.взв'!C1:F90,2,FALSE)</f>
        <v>08.11.2000 1 юн.</v>
      </c>
      <c r="E8" s="320" t="str">
        <f>VLOOKUP(D8,'пр.взв'!D1:G90,2,FALSE)</f>
        <v>Татарстан, Кукмор</v>
      </c>
      <c r="F8" s="317"/>
      <c r="G8" s="317"/>
      <c r="H8" s="243"/>
      <c r="I8" s="243"/>
    </row>
    <row r="9" spans="1:9" ht="12.75">
      <c r="A9" s="322"/>
      <c r="B9" s="243"/>
      <c r="C9" s="320"/>
      <c r="D9" s="320"/>
      <c r="E9" s="320"/>
      <c r="F9" s="317"/>
      <c r="G9" s="317"/>
      <c r="H9" s="243"/>
      <c r="I9" s="243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0" t="str">
        <f>HYPERLINK('пр.взв'!D4)</f>
        <v>В.к.  60   кг.</v>
      </c>
    </row>
    <row r="16" spans="1:9" ht="12.75">
      <c r="A16" s="243" t="s">
        <v>32</v>
      </c>
      <c r="B16" s="243" t="s">
        <v>5</v>
      </c>
      <c r="C16" s="316" t="s">
        <v>2</v>
      </c>
      <c r="D16" s="243" t="s">
        <v>24</v>
      </c>
      <c r="E16" s="243" t="s">
        <v>25</v>
      </c>
      <c r="F16" s="243" t="s">
        <v>26</v>
      </c>
      <c r="G16" s="243" t="s">
        <v>27</v>
      </c>
      <c r="H16" s="243" t="s">
        <v>28</v>
      </c>
      <c r="I16" s="243" t="s">
        <v>29</v>
      </c>
    </row>
    <row r="17" spans="1:9" ht="12.75">
      <c r="A17" s="302"/>
      <c r="B17" s="302"/>
      <c r="C17" s="302"/>
      <c r="D17" s="302"/>
      <c r="E17" s="302"/>
      <c r="F17" s="302"/>
      <c r="G17" s="302"/>
      <c r="H17" s="302"/>
      <c r="I17" s="302"/>
    </row>
    <row r="18" spans="1:9" ht="12.75">
      <c r="A18" s="318"/>
      <c r="B18" s="319">
        <v>7</v>
      </c>
      <c r="C18" s="320" t="str">
        <f>VLOOKUP(B18,'пр.взв'!B1:E90,2,FALSE)</f>
        <v>КАДЫКОВ Александр Васильевич</v>
      </c>
      <c r="D18" s="320" t="str">
        <f>VLOOKUP(C18,'пр.взв'!C1:F90,2,FALSE)</f>
        <v>19.03.2000 1юн.</v>
      </c>
      <c r="E18" s="320" t="str">
        <f>VLOOKUP(D18,'пр.взв'!D1:G90,2,FALSE)</f>
        <v>Саратовская, Энгельс МО</v>
      </c>
      <c r="F18" s="317"/>
      <c r="G18" s="321"/>
      <c r="H18" s="251"/>
      <c r="I18" s="243"/>
    </row>
    <row r="19" spans="1:9" ht="12.75">
      <c r="A19" s="318"/>
      <c r="B19" s="243"/>
      <c r="C19" s="320"/>
      <c r="D19" s="320"/>
      <c r="E19" s="320"/>
      <c r="F19" s="317"/>
      <c r="G19" s="317"/>
      <c r="H19" s="251"/>
      <c r="I19" s="243"/>
    </row>
    <row r="20" spans="1:9" ht="12.75">
      <c r="A20" s="322"/>
      <c r="B20" s="319">
        <v>1</v>
      </c>
      <c r="C20" s="320" t="str">
        <f>VLOOKUP(B20,'пр.взв'!B1:E92,2,FALSE)</f>
        <v>ГАЛСТЯН Владислав Сасунович</v>
      </c>
      <c r="D20" s="320" t="str">
        <f>VLOOKUP(C20,'пр.взв'!C1:F92,2,FALSE)</f>
        <v>12.08.1999 3</v>
      </c>
      <c r="E20" s="320" t="str">
        <f>VLOOKUP(D20,'пр.взв'!D1:G92,2,FALSE)</f>
        <v>Саратовская, Саратов</v>
      </c>
      <c r="F20" s="317"/>
      <c r="G20" s="317"/>
      <c r="H20" s="243"/>
      <c r="I20" s="243"/>
    </row>
    <row r="21" spans="1:9" ht="12.75">
      <c r="A21" s="322"/>
      <c r="B21" s="243"/>
      <c r="C21" s="320"/>
      <c r="D21" s="320"/>
      <c r="E21" s="320"/>
      <c r="F21" s="317"/>
      <c r="G21" s="317"/>
      <c r="H21" s="243"/>
      <c r="I21" s="243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0" t="str">
        <f>HYPERLINK('пр.взв'!D4)</f>
        <v>В.к.  60   кг.</v>
      </c>
    </row>
    <row r="29" spans="1:9" ht="12.75">
      <c r="A29" s="243" t="s">
        <v>32</v>
      </c>
      <c r="B29" s="243" t="s">
        <v>5</v>
      </c>
      <c r="C29" s="316" t="s">
        <v>2</v>
      </c>
      <c r="D29" s="243" t="s">
        <v>24</v>
      </c>
      <c r="E29" s="243" t="s">
        <v>25</v>
      </c>
      <c r="F29" s="243" t="s">
        <v>26</v>
      </c>
      <c r="G29" s="243" t="s">
        <v>27</v>
      </c>
      <c r="H29" s="243" t="s">
        <v>28</v>
      </c>
      <c r="I29" s="243" t="s">
        <v>29</v>
      </c>
    </row>
    <row r="30" spans="1:9" ht="12.75">
      <c r="A30" s="302"/>
      <c r="B30" s="302"/>
      <c r="C30" s="302"/>
      <c r="D30" s="302"/>
      <c r="E30" s="302"/>
      <c r="F30" s="302"/>
      <c r="G30" s="302"/>
      <c r="H30" s="302"/>
      <c r="I30" s="302"/>
    </row>
    <row r="31" spans="1:9" ht="12.75">
      <c r="A31" s="318"/>
      <c r="B31" s="243"/>
      <c r="C31" s="320" t="e">
        <f>VLOOKUP(B31,'пр.взв'!B1:D90,2,FALSE)</f>
        <v>#N/A</v>
      </c>
      <c r="D31" s="320" t="e">
        <f>VLOOKUP(C31,'пр.взв'!C1:E130,2,FALSE)</f>
        <v>#N/A</v>
      </c>
      <c r="E31" s="320" t="e">
        <f>VLOOKUP(D31,'пр.взв'!D1:F130,2,FALSE)</f>
        <v>#N/A</v>
      </c>
      <c r="F31" s="317"/>
      <c r="G31" s="321"/>
      <c r="H31" s="251"/>
      <c r="I31" s="243"/>
    </row>
    <row r="32" spans="1:9" ht="12.75">
      <c r="A32" s="318"/>
      <c r="B32" s="243"/>
      <c r="C32" s="320"/>
      <c r="D32" s="320"/>
      <c r="E32" s="320"/>
      <c r="F32" s="317"/>
      <c r="G32" s="317"/>
      <c r="H32" s="251"/>
      <c r="I32" s="243"/>
    </row>
    <row r="33" spans="1:9" ht="12.75">
      <c r="A33" s="322"/>
      <c r="B33" s="243"/>
      <c r="C33" s="320" t="e">
        <f>VLOOKUP(B33,'пр.взв'!B1:D92,2,FALSE)</f>
        <v>#N/A</v>
      </c>
      <c r="D33" s="320" t="e">
        <f>VLOOKUP(C33,'пр.взв'!C1:E132,2,FALSE)</f>
        <v>#N/A</v>
      </c>
      <c r="E33" s="320" t="e">
        <f>VLOOKUP(D33,'пр.взв'!D1:F132,2,FALSE)</f>
        <v>#N/A</v>
      </c>
      <c r="F33" s="317"/>
      <c r="G33" s="317"/>
      <c r="H33" s="243"/>
      <c r="I33" s="243"/>
    </row>
    <row r="34" spans="1:9" ht="12.75">
      <c r="A34" s="322"/>
      <c r="B34" s="243"/>
      <c r="C34" s="320"/>
      <c r="D34" s="320"/>
      <c r="E34" s="320"/>
      <c r="F34" s="317"/>
      <c r="G34" s="317"/>
      <c r="H34" s="243"/>
      <c r="I34" s="243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29:A30"/>
    <mergeCell ref="B29:B30"/>
    <mergeCell ref="C29:C30"/>
    <mergeCell ref="D29:D30"/>
    <mergeCell ref="E29:E30"/>
    <mergeCell ref="F29:F30"/>
    <mergeCell ref="G29:G30"/>
    <mergeCell ref="H29:H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18:A19"/>
    <mergeCell ref="B18:B19"/>
    <mergeCell ref="C18:C19"/>
    <mergeCell ref="D18:D19"/>
    <mergeCell ref="E18:E19"/>
    <mergeCell ref="F18:F19"/>
    <mergeCell ref="G18:G19"/>
    <mergeCell ref="H18:H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8:A9"/>
    <mergeCell ref="B8:B9"/>
    <mergeCell ref="C8:C9"/>
    <mergeCell ref="D8:D9"/>
    <mergeCell ref="E8:E9"/>
    <mergeCell ref="F8:F9"/>
    <mergeCell ref="G8:G9"/>
    <mergeCell ref="H8:H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2015-05-24T11:05:33Z</cp:lastPrinted>
  <dcterms:created xsi:type="dcterms:W3CDTF">1996-10-08T23:32:33Z</dcterms:created>
  <dcterms:modified xsi:type="dcterms:W3CDTF">2015-05-24T11:05:42Z</dcterms:modified>
  <cp:category/>
  <cp:version/>
  <cp:contentType/>
  <cp:contentStatus/>
</cp:coreProperties>
</file>