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<sst xmlns="http://schemas.openxmlformats.org/spreadsheetml/2006/main" count="591" uniqueCount="233">
  <si>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</si>
  <si>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</si>
  <si>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</si>
  <si>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</si>
  <si>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</si>
  <si>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</si>
  <si>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</si>
  <si>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</si>
  <si>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</si>
  <si>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</si>
  <si>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</si>
  <si>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</si>
  <si>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</si>
  <si>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</si>
  <si>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</si>
  <si>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</si>
  <si>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</si>
  <si>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</si>
  <si>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</si>
  <si>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</si>
  <si>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</si>
  <si>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</si>
  <si>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</si>
  <si>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</si>
  <si>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</si>
  <si>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</si>
  <si>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</si>
  <si>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</si>
  <si>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</si>
  <si>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</si>
  <si>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</si>
  <si>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</si>
  <si>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</si>
  <si>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</si>
  <si>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</si>
  <si>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</si>
  <si>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</si>
  <si>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</si>
  <si>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</si>
  <si>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</si>
  <si>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</si>
  <si>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</si>
  <si>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</si>
  <si>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</si>
  <si>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</si>
  <si>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</si>
  <si>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</si>
  <si>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</si>
  <si>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</si>
  <si>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</si>
  <si>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</si>
  <si>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</si>
  <si>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</si>
  <si>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</si>
  <si>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</si>
  <si>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</si>
  <si>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</si>
  <si>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</si>
  <si>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</si>
  <si>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</si>
  <si>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</si>
  <si>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</si>
  <si>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</si>
  <si>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</si>
  <si>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</si>
  <si>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</si>
  <si>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</si>
  <si>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</si>
  <si>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</si>
  <si>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</si>
  <si>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</si>
  <si>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</si>
  <si>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</si>
  <si>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р.п.Таловая Воронежская обл. ЦФО</t>
  </si>
  <si>
    <t>Алексеев Ю.В.</t>
  </si>
  <si>
    <t>р.п.Ивантеевка, Саратовская обл. ПФО</t>
  </si>
  <si>
    <t>Аржаткин В.В.</t>
  </si>
  <si>
    <t>г.Чебоксары, Чувашская Республика, ПФО</t>
  </si>
  <si>
    <t>Арсентьев Д.Р.</t>
  </si>
  <si>
    <t>ГБОУ ЦО "Самбо-70" г.Москва</t>
  </si>
  <si>
    <t>Богомолов В.А., Мартынов И.В.</t>
  </si>
  <si>
    <t>г.Н.Новгород, Нижегородская обл., ПФО</t>
  </si>
  <si>
    <t>Додонов А.И.</t>
  </si>
  <si>
    <t>Кабанов Д.Б., Богатырев Д.В.</t>
  </si>
  <si>
    <t>г.Самара Самарская обл. ПФО</t>
  </si>
  <si>
    <t>Киргизов В.В., Глухов Т.В.</t>
  </si>
  <si>
    <t>г.Н.Ломов, Пензенская обл., ПФО</t>
  </si>
  <si>
    <t>г.Саратов, Саратовская обл., ПФО</t>
  </si>
  <si>
    <t>Коченюк А.А.</t>
  </si>
  <si>
    <t>г.Давлеканово, Р.Башкортостан</t>
  </si>
  <si>
    <t>г.Энгельс, Саратовская обл., ПФО</t>
  </si>
  <si>
    <t>Никитин А.П.</t>
  </si>
  <si>
    <t>Осипов Д.Н.</t>
  </si>
  <si>
    <t>г.Вольск, Саратовская обл. ПФО</t>
  </si>
  <si>
    <t>Очкин А.И. Очкина М.В.</t>
  </si>
  <si>
    <t>Рожков В.И.</t>
  </si>
  <si>
    <t>Савкин А.В., Соломатин А.В., Соломатин С.В.</t>
  </si>
  <si>
    <t>Савкин П.А.</t>
  </si>
  <si>
    <t>г.Санкт-Петербург</t>
  </si>
  <si>
    <t>Селяков А.А.</t>
  </si>
  <si>
    <t>г.Грабово Пензенская обл., ПФО</t>
  </si>
  <si>
    <t>Солуянов В.В.</t>
  </si>
  <si>
    <t>г.Новочебоксарск, Чувашская Республика, ПФО</t>
  </si>
  <si>
    <t>Кузьмин Игорь Дмитриевич</t>
  </si>
  <si>
    <t>13.02.2001,   1ю</t>
  </si>
  <si>
    <t>Суров Никита Сергеевич</t>
  </si>
  <si>
    <t>18.03.2001, 1ю</t>
  </si>
  <si>
    <t>Юманов Максим Алексеевич</t>
  </si>
  <si>
    <t>Аксянов Радомир Маратович</t>
  </si>
  <si>
    <t>г.Сызрань Самарская область, ПФО</t>
  </si>
  <si>
    <t>Арычков А.А., Брагин Д.В.</t>
  </si>
  <si>
    <t>Ефимов Алексей Ильич</t>
  </si>
  <si>
    <t>16.02.2002, 1ю</t>
  </si>
  <si>
    <t>г.Заречный Пензенская обл., ПФО</t>
  </si>
  <si>
    <t>Балыков Ю.А.</t>
  </si>
  <si>
    <t>Коротких Анатолий Сергеевич</t>
  </si>
  <si>
    <t>28.08.2001, 2ю</t>
  </si>
  <si>
    <t>Молочков Максим Валентинович</t>
  </si>
  <si>
    <t>14.12.2001, 2ю</t>
  </si>
  <si>
    <t>Романцов Кирилл Олегович</t>
  </si>
  <si>
    <t>14.07.2001, 1ю</t>
  </si>
  <si>
    <t>Ионов Анатолий Дмитриевич</t>
  </si>
  <si>
    <t>14.10.2003, 1ю</t>
  </si>
  <si>
    <t>Гусев М.С.</t>
  </si>
  <si>
    <t>Финогеев Давыд Васильевич</t>
  </si>
  <si>
    <t>Долотказин Даниял Камилевич</t>
  </si>
  <si>
    <t>23.04.2001, 1ю</t>
  </si>
  <si>
    <t>г.Астрахань, Астраханская обл., ЮФО</t>
  </si>
  <si>
    <t>Дуйсенов К.Г.</t>
  </si>
  <si>
    <t>Даниелов Артем Роникович</t>
  </si>
  <si>
    <t>21.05.2002, 1ю</t>
  </si>
  <si>
    <t>Ильин Г.А.</t>
  </si>
  <si>
    <t>Кашубский Андрей Андреевич</t>
  </si>
  <si>
    <t>02.10.2001, 1ю</t>
  </si>
  <si>
    <t>Шестаков Андрей Сергеевич</t>
  </si>
  <si>
    <t xml:space="preserve">28.02.2002, </t>
  </si>
  <si>
    <t>23.07.2002, 3ю</t>
  </si>
  <si>
    <t>Шамсутдинов Данир Фарагатович</t>
  </si>
  <si>
    <t>01.07.2002, 1р</t>
  </si>
  <si>
    <t>Лоншаков Ю.Б.</t>
  </si>
  <si>
    <t>п.Хошеут, Р.Калмыкия, ЮФО</t>
  </si>
  <si>
    <t>Манжеев С.Б.</t>
  </si>
  <si>
    <t>Демин Данила  Дмитриевич</t>
  </si>
  <si>
    <t>г.Тольятти, Самарская обл. ПФО</t>
  </si>
  <si>
    <t>Маховский Г.Н.</t>
  </si>
  <si>
    <t>Кокошкин Михаил Алексеевич</t>
  </si>
  <si>
    <t>23.03.2003, 1ю</t>
  </si>
  <si>
    <t>Моложаев Владислав Олегович</t>
  </si>
  <si>
    <t>12.07.2002, 1ю</t>
  </si>
  <si>
    <t>Капизов Тимур Станиславович</t>
  </si>
  <si>
    <t>21.01.2001, 1ю</t>
  </si>
  <si>
    <t>Пахолик Руслан Витальевич</t>
  </si>
  <si>
    <t>27.11.2002,    2ю</t>
  </si>
  <si>
    <t>оплата</t>
  </si>
  <si>
    <t>Николаев Александр Владимирович</t>
  </si>
  <si>
    <t>27.09.2001 2ю</t>
  </si>
  <si>
    <t>Очкин Кирилл Юрьевич</t>
  </si>
  <si>
    <t>13.10.2001, 1р</t>
  </si>
  <si>
    <t>Петров Н.Н.</t>
  </si>
  <si>
    <t>Унгенфухт Владислав Дмитриевич</t>
  </si>
  <si>
    <t>17.11.2001, 2ю</t>
  </si>
  <si>
    <t>Леонов Александр Андреевич</t>
  </si>
  <si>
    <t>Московская обл.</t>
  </si>
  <si>
    <t>Рыбанкин К.В.</t>
  </si>
  <si>
    <t>Кузеванов Максим Владимирович</t>
  </si>
  <si>
    <t>28.02.2001, 1ю</t>
  </si>
  <si>
    <t>Колотырин Владимир Владмирович</t>
  </si>
  <si>
    <t>30.12.2001, бр</t>
  </si>
  <si>
    <t>Сарафанов А.В.</t>
  </si>
  <si>
    <t>Селезнев Никита Викторович</t>
  </si>
  <si>
    <t>12.12.2001, 1ю</t>
  </si>
  <si>
    <t>Завалишев Виктор Александрович</t>
  </si>
  <si>
    <t>25.07.2001, 1ю</t>
  </si>
  <si>
    <t>Буров Дмитрий Павлович</t>
  </si>
  <si>
    <t>09.05.2001, 2ю</t>
  </si>
  <si>
    <t>Ланкин Михаил Дмитриевич</t>
  </si>
  <si>
    <t>22.12.2202, 2ю</t>
  </si>
  <si>
    <t>В.к. 42 кг.</t>
  </si>
  <si>
    <t>Чагранов Герман Арлтанович</t>
  </si>
  <si>
    <t>Кириллов Андрей Евгеньевич</t>
  </si>
  <si>
    <t>Медведев Михаил Алексеевич</t>
  </si>
  <si>
    <t>Калинин Кирилл Юрьевич</t>
  </si>
  <si>
    <t>Ковалев Данила Александрович</t>
  </si>
  <si>
    <t>подгруппа А</t>
  </si>
  <si>
    <t>подгруппа Б</t>
  </si>
  <si>
    <t>св</t>
  </si>
  <si>
    <t>свободен</t>
  </si>
  <si>
    <t>0,46</t>
  </si>
  <si>
    <t>0,33</t>
  </si>
  <si>
    <t>2,19</t>
  </si>
  <si>
    <t>2,45</t>
  </si>
  <si>
    <t>2,59</t>
  </si>
  <si>
    <t>2,38</t>
  </si>
  <si>
    <t>0,47</t>
  </si>
  <si>
    <t>0,28</t>
  </si>
  <si>
    <t>0,16</t>
  </si>
  <si>
    <t>1,06</t>
  </si>
  <si>
    <t>0,40</t>
  </si>
  <si>
    <t>1,32</t>
  </si>
  <si>
    <t>1,10</t>
  </si>
  <si>
    <t>2,31</t>
  </si>
  <si>
    <t>х</t>
  </si>
  <si>
    <t>1,38</t>
  </si>
  <si>
    <t>2,56</t>
  </si>
  <si>
    <t>2,41</t>
  </si>
  <si>
    <t>0,25</t>
  </si>
  <si>
    <t>1,46</t>
  </si>
  <si>
    <t>2,39</t>
  </si>
  <si>
    <t>2,29</t>
  </si>
  <si>
    <t>1,29</t>
  </si>
  <si>
    <t>1,41</t>
  </si>
  <si>
    <t>1,36</t>
  </si>
  <si>
    <t>снят врачом</t>
  </si>
  <si>
    <t>0,00</t>
  </si>
  <si>
    <t xml:space="preserve"> КРУГ 6</t>
  </si>
  <si>
    <t>1,49</t>
  </si>
  <si>
    <t xml:space="preserve"> КРУГ6</t>
  </si>
  <si>
    <t>1,00</t>
  </si>
  <si>
    <t>1,42</t>
  </si>
  <si>
    <t>Б1</t>
  </si>
  <si>
    <t>Б2</t>
  </si>
  <si>
    <t>1,02</t>
  </si>
  <si>
    <t>А1</t>
  </si>
  <si>
    <t>А2</t>
  </si>
  <si>
    <t>пф</t>
  </si>
  <si>
    <t>ф</t>
  </si>
  <si>
    <t>2,17</t>
  </si>
  <si>
    <t>32-35</t>
  </si>
  <si>
    <t>24-31</t>
  </si>
  <si>
    <t>24-13</t>
  </si>
  <si>
    <t>20-23</t>
  </si>
  <si>
    <t>18-19</t>
  </si>
  <si>
    <t>34-35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</si>
</sst>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b/>
      <sz val="12"/>
      <color indexed="12"/>
      <name val="Arial Narrow"/>
      <family val="2"/>
    </font>
    <font>
      <sz val="8"/>
      <name val="Century Gothic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" fillId="0" borderId="0" xfId="0" applyFont="1" applyBorder="1" applyAlignment="1">
      <alignment/>
    </xf>
    <xf numFmtId="49" fontId="16" fillId="0" borderId="0" xfId="0" applyNumberFormat="1" applyFont="1" applyBorder="1" applyAlignment="1">
      <alignment horizontal="center" vertical="center"/>
    </xf>
    <xf numFmtId="0" fontId="16" fillId="0" borderId="0" xfId="42" applyFont="1" applyAlignment="1" applyProtection="1">
      <alignment/>
      <protection/>
    </xf>
    <xf numFmtId="0" fontId="32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 wrapText="1"/>
    </xf>
    <xf numFmtId="0" fontId="33" fillId="0" borderId="0" xfId="42" applyFont="1" applyBorder="1" applyAlignment="1" applyProtection="1">
      <alignment horizontal="center" vertical="center"/>
      <protection/>
    </xf>
    <xf numFmtId="0" fontId="16" fillId="0" borderId="0" xfId="42" applyFont="1" applyBorder="1" applyAlignment="1" applyProtection="1">
      <alignment vertical="center"/>
      <protection/>
    </xf>
    <xf numFmtId="0" fontId="5" fillId="0" borderId="1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81" fontId="15" fillId="0" borderId="16" xfId="0" applyNumberFormat="1" applyFont="1" applyBorder="1" applyAlignment="1">
      <alignment horizontal="center" vertical="center"/>
    </xf>
    <xf numFmtId="0" fontId="35" fillId="0" borderId="0" xfId="42" applyFont="1" applyAlignment="1" applyProtection="1">
      <alignment/>
      <protection/>
    </xf>
    <xf numFmtId="0" fontId="27" fillId="0" borderId="2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6" fillId="33" borderId="24" xfId="42" applyFont="1" applyFill="1" applyBorder="1" applyAlignment="1" applyProtection="1">
      <alignment horizontal="center" vertical="center" wrapText="1"/>
      <protection/>
    </xf>
    <xf numFmtId="0" fontId="26" fillId="33" borderId="25" xfId="42" applyFont="1" applyFill="1" applyBorder="1" applyAlignment="1" applyProtection="1">
      <alignment horizontal="center" vertical="center" wrapText="1"/>
      <protection/>
    </xf>
    <xf numFmtId="0" fontId="26" fillId="33" borderId="26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9" fillId="34" borderId="24" xfId="42" applyFont="1" applyFill="1" applyBorder="1" applyAlignment="1" applyProtection="1">
      <alignment horizontal="center" vertical="center"/>
      <protection/>
    </xf>
    <xf numFmtId="0" fontId="29" fillId="34" borderId="25" xfId="42" applyFont="1" applyFill="1" applyBorder="1" applyAlignment="1" applyProtection="1">
      <alignment horizontal="center" vertical="center"/>
      <protection/>
    </xf>
    <xf numFmtId="0" fontId="29" fillId="34" borderId="26" xfId="42" applyFont="1" applyFill="1" applyBorder="1" applyAlignment="1" applyProtection="1">
      <alignment horizontal="center" vertical="center"/>
      <protection/>
    </xf>
    <xf numFmtId="0" fontId="30" fillId="35" borderId="27" xfId="0" applyFont="1" applyFill="1" applyBorder="1" applyAlignment="1">
      <alignment horizontal="center" vertical="center"/>
    </xf>
    <xf numFmtId="0" fontId="30" fillId="35" borderId="28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6" borderId="27" xfId="0" applyFont="1" applyFill="1" applyBorder="1" applyAlignment="1">
      <alignment horizontal="center" vertical="center"/>
    </xf>
    <xf numFmtId="0" fontId="30" fillId="36" borderId="28" xfId="0" applyFont="1" applyFill="1" applyBorder="1" applyAlignment="1">
      <alignment horizontal="center" vertical="center"/>
    </xf>
    <xf numFmtId="0" fontId="30" fillId="36" borderId="29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34" borderId="27" xfId="0" applyFont="1" applyFill="1" applyBorder="1" applyAlignment="1">
      <alignment horizontal="center" vertical="center"/>
    </xf>
    <xf numFmtId="0" fontId="30" fillId="34" borderId="28" xfId="0" applyFont="1" applyFill="1" applyBorder="1" applyAlignment="1">
      <alignment horizontal="center" vertical="center"/>
    </xf>
    <xf numFmtId="0" fontId="30" fillId="34" borderId="29" xfId="0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0" fillId="0" borderId="40" xfId="42" applyNumberFormat="1" applyFont="1" applyFill="1" applyBorder="1" applyAlignment="1" applyProtection="1">
      <alignment horizontal="left" vertical="center" wrapText="1"/>
      <protection/>
    </xf>
    <xf numFmtId="14" fontId="0" fillId="0" borderId="40" xfId="42" applyNumberFormat="1" applyFont="1" applyFill="1" applyBorder="1" applyAlignment="1" applyProtection="1">
      <alignment horizontal="left" vertical="center" wrapText="1"/>
      <protection/>
    </xf>
    <xf numFmtId="14" fontId="0" fillId="0" borderId="32" xfId="42" applyNumberFormat="1" applyFont="1" applyFill="1" applyBorder="1" applyAlignment="1" applyProtection="1">
      <alignment horizontal="left" vertical="center" wrapText="1"/>
      <protection/>
    </xf>
    <xf numFmtId="14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Border="1" applyAlignment="1">
      <alignment horizontal="center"/>
    </xf>
    <xf numFmtId="0" fontId="0" fillId="0" borderId="51" xfId="42" applyNumberFormat="1" applyFont="1" applyFill="1" applyBorder="1" applyAlignment="1" applyProtection="1">
      <alignment horizontal="center" vertical="center" wrapText="1"/>
      <protection/>
    </xf>
    <xf numFmtId="14" fontId="0" fillId="0" borderId="38" xfId="42" applyNumberFormat="1" applyFont="1" applyFill="1" applyBorder="1" applyAlignment="1" applyProtection="1">
      <alignment horizontal="center" vertical="center" wrapText="1"/>
      <protection/>
    </xf>
    <xf numFmtId="14" fontId="0" fillId="0" borderId="33" xfId="42" applyNumberFormat="1" applyFont="1" applyFill="1" applyBorder="1" applyAlignment="1" applyProtection="1">
      <alignment horizontal="center" vertical="center" wrapText="1"/>
      <protection/>
    </xf>
    <xf numFmtId="14" fontId="0" fillId="0" borderId="51" xfId="42" applyNumberFormat="1" applyFont="1" applyFill="1" applyBorder="1" applyAlignment="1" applyProtection="1">
      <alignment horizontal="center" vertical="center" wrapText="1"/>
      <protection/>
    </xf>
    <xf numFmtId="0" fontId="2" fillId="0" borderId="45" xfId="0" applyNumberFormat="1" applyFont="1" applyBorder="1" applyAlignment="1">
      <alignment horizontal="center" vertical="center" wrapText="1"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49" fontId="34" fillId="0" borderId="52" xfId="0" applyNumberFormat="1" applyFont="1" applyBorder="1" applyAlignment="1">
      <alignment horizontal="center" vertical="center"/>
    </xf>
    <xf numFmtId="49" fontId="34" fillId="0" borderId="53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14" fontId="2" fillId="0" borderId="62" xfId="0" applyNumberFormat="1" applyFont="1" applyBorder="1" applyAlignment="1">
      <alignment horizontal="center" vertical="center" wrapText="1"/>
    </xf>
    <xf numFmtId="14" fontId="2" fillId="0" borderId="53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4" fillId="35" borderId="52" xfId="0" applyFont="1" applyFill="1" applyBorder="1" applyAlignment="1">
      <alignment horizontal="center" vertical="center" textRotation="90" wrapText="1"/>
    </xf>
    <xf numFmtId="0" fontId="24" fillId="35" borderId="7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37" borderId="71" xfId="0" applyFont="1" applyFill="1" applyBorder="1" applyAlignment="1">
      <alignment horizontal="center" vertical="center" wrapText="1"/>
    </xf>
    <xf numFmtId="0" fontId="13" fillId="37" borderId="72" xfId="0" applyFont="1" applyFill="1" applyBorder="1" applyAlignment="1">
      <alignment horizontal="center" vertical="center" wrapText="1"/>
    </xf>
    <xf numFmtId="0" fontId="13" fillId="37" borderId="73" xfId="0" applyFont="1" applyFill="1" applyBorder="1" applyAlignment="1">
      <alignment horizontal="center" vertical="center" wrapText="1"/>
    </xf>
    <xf numFmtId="0" fontId="13" fillId="37" borderId="74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14" fontId="2" fillId="0" borderId="63" xfId="0" applyNumberFormat="1" applyFont="1" applyBorder="1" applyAlignment="1">
      <alignment horizontal="center" vertical="center" wrapText="1"/>
    </xf>
    <xf numFmtId="14" fontId="2" fillId="0" borderId="6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24" xfId="42" applyNumberFormat="1" applyFont="1" applyFill="1" applyBorder="1" applyAlignment="1" applyProtection="1">
      <alignment horizontal="center" vertical="center" wrapText="1"/>
      <protection/>
    </xf>
    <xf numFmtId="0" fontId="20" fillId="0" borderId="25" xfId="42" applyNumberFormat="1" applyFont="1" applyFill="1" applyBorder="1" applyAlignment="1" applyProtection="1">
      <alignment horizontal="center" vertical="center" wrapText="1"/>
      <protection/>
    </xf>
    <xf numFmtId="0" fontId="20" fillId="0" borderId="26" xfId="42" applyNumberFormat="1" applyFont="1" applyFill="1" applyBorder="1" applyAlignment="1" applyProtection="1">
      <alignment horizontal="center" vertical="center" wrapText="1"/>
      <protection/>
    </xf>
    <xf numFmtId="0" fontId="23" fillId="0" borderId="52" xfId="0" applyFont="1" applyBorder="1" applyAlignment="1">
      <alignment horizontal="center" vertical="center" textRotation="90" wrapText="1"/>
    </xf>
    <xf numFmtId="0" fontId="23" fillId="0" borderId="70" xfId="0" applyFont="1" applyBorder="1" applyAlignment="1">
      <alignment horizontal="center" vertical="center" textRotation="90" wrapText="1"/>
    </xf>
    <xf numFmtId="0" fontId="5" fillId="0" borderId="52" xfId="0" applyFont="1" applyBorder="1" applyAlignment="1">
      <alignment horizontal="center" vertical="center" textRotation="90" wrapText="1"/>
    </xf>
    <xf numFmtId="0" fontId="5" fillId="0" borderId="70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24" xfId="42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14" fillId="0" borderId="78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5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82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84" xfId="0" applyFont="1" applyBorder="1" applyAlignment="1">
      <alignment horizontal="left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5" xfId="42" applyNumberFormat="1" applyFont="1" applyFill="1" applyBorder="1" applyAlignment="1" applyProtection="1">
      <alignment horizontal="center" vertical="center" wrapText="1"/>
      <protection/>
    </xf>
    <xf numFmtId="0" fontId="5" fillId="0" borderId="26" xfId="42" applyNumberFormat="1" applyFont="1" applyFill="1" applyBorder="1" applyAlignment="1" applyProtection="1">
      <alignment horizontal="center" vertical="center" wrapText="1"/>
      <protection/>
    </xf>
    <xf numFmtId="0" fontId="9" fillId="0" borderId="4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4" fillId="0" borderId="21" xfId="42" applyFont="1" applyBorder="1" applyAlignment="1" applyProtection="1">
      <alignment horizontal="center" vertical="center" wrapText="1"/>
      <protection/>
    </xf>
    <xf numFmtId="49" fontId="6" fillId="0" borderId="42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5" fillId="0" borderId="32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</xdr:col>
      <xdr:colOff>95250</xdr:colOff>
      <xdr:row>3</xdr:row>
      <xdr:rowOff>152400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33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    </cell>
        </row>
        <row r="3">
          <cell r="A3" t="str">
            <v>08-10 мая 2015 г.  г.Саратов</v>
          </cell>
        </row>
        <row r="6">
          <cell r="A6" t="str">
            <v>Гл. судья, судья МК</v>
          </cell>
          <cell r="G6" t="str">
            <v>Балыков Ю.А.</v>
          </cell>
        </row>
        <row r="7">
          <cell r="G7" t="str">
            <v>/г.Пенза/</v>
          </cell>
        </row>
        <row r="8">
          <cell r="A8" t="str">
            <v>Гл. секретарь</v>
          </cell>
          <cell r="G8" t="str">
            <v>Шкильная Е.С.</v>
          </cell>
        </row>
        <row r="9">
          <cell r="G9" t="str">
            <v>/г.Саратов/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33" sqref="O33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4" t="str">
        <f>HYPERLINK('[2]реквизиты'!$A$2)</f>
        <v>Наименование соревнования</v>
      </c>
      <c r="B1" s="85"/>
      <c r="C1" s="85"/>
      <c r="D1" s="85"/>
      <c r="E1" s="85"/>
      <c r="F1" s="85"/>
      <c r="G1" s="85"/>
      <c r="H1" s="86"/>
    </row>
    <row r="2" spans="1:8" ht="17.25" customHeight="1">
      <c r="A2" s="87" t="str">
        <f>HYPERLINK('[2]реквизиты'!$A$3)</f>
        <v>дата и место проведения</v>
      </c>
      <c r="B2" s="87"/>
      <c r="C2" s="87"/>
      <c r="D2" s="87"/>
      <c r="E2" s="87"/>
      <c r="F2" s="87"/>
      <c r="G2" s="87"/>
      <c r="H2" s="87"/>
    </row>
    <row r="3" spans="1:8" ht="18.75" thickBot="1">
      <c r="A3" s="88" t="s">
        <v>67</v>
      </c>
      <c r="B3" s="88"/>
      <c r="C3" s="88"/>
      <c r="D3" s="88"/>
      <c r="E3" s="88"/>
      <c r="F3" s="88"/>
      <c r="G3" s="88"/>
      <c r="H3" s="88"/>
    </row>
    <row r="4" spans="2:8" ht="18.75" thickBot="1">
      <c r="B4" s="53"/>
      <c r="C4" s="54"/>
      <c r="D4" s="89" t="str">
        <f>HYPERLINK('[3]пр.взв.'!F3)</f>
        <v>в.к.   кг</v>
      </c>
      <c r="E4" s="90"/>
      <c r="F4" s="91"/>
      <c r="G4" s="54"/>
      <c r="H4" s="54"/>
    </row>
    <row r="5" spans="1:8" ht="12" customHeight="1" thickBot="1">
      <c r="A5" s="54"/>
      <c r="B5" s="54"/>
      <c r="C5" s="54"/>
      <c r="D5" s="54"/>
      <c r="E5" s="54"/>
      <c r="F5" s="54"/>
      <c r="G5" s="54"/>
      <c r="H5" s="54"/>
    </row>
    <row r="6" spans="1:10" ht="18">
      <c r="A6" s="92" t="s">
        <v>68</v>
      </c>
      <c r="B6" s="79" t="e">
        <f>VLOOKUP(J6,'пр.взв'!B7:G76,2,FALSE)</f>
        <v>#N/A</v>
      </c>
      <c r="C6" s="79"/>
      <c r="D6" s="79"/>
      <c r="E6" s="79"/>
      <c r="F6" s="79"/>
      <c r="G6" s="79"/>
      <c r="H6" s="77" t="e">
        <f>VLOOKUP(J6,'пр.взв'!B7:G76,2,FALSE)</f>
        <v>#N/A</v>
      </c>
      <c r="I6" s="54"/>
      <c r="J6" s="55">
        <v>0</v>
      </c>
    </row>
    <row r="7" spans="1:10" ht="18">
      <c r="A7" s="93"/>
      <c r="B7" s="80"/>
      <c r="C7" s="80"/>
      <c r="D7" s="80"/>
      <c r="E7" s="80"/>
      <c r="F7" s="80"/>
      <c r="G7" s="80"/>
      <c r="H7" s="78"/>
      <c r="I7" s="54"/>
      <c r="J7" s="55"/>
    </row>
    <row r="8" spans="1:10" ht="18">
      <c r="A8" s="93"/>
      <c r="B8" s="81" t="e">
        <f>VLOOKUP(J6,'пр.взв'!B7:G76,2,FALSE)</f>
        <v>#N/A</v>
      </c>
      <c r="C8" s="81"/>
      <c r="D8" s="81"/>
      <c r="E8" s="81"/>
      <c r="F8" s="81"/>
      <c r="G8" s="81"/>
      <c r="H8" s="78"/>
      <c r="I8" s="54"/>
      <c r="J8" s="55"/>
    </row>
    <row r="9" spans="1:10" ht="18.75" thickBot="1">
      <c r="A9" s="94"/>
      <c r="B9" s="82"/>
      <c r="C9" s="82"/>
      <c r="D9" s="82"/>
      <c r="E9" s="82"/>
      <c r="F9" s="82"/>
      <c r="G9" s="82"/>
      <c r="H9" s="83"/>
      <c r="I9" s="54"/>
      <c r="J9" s="55"/>
    </row>
    <row r="10" spans="1:10" ht="18.75" thickBot="1">
      <c r="A10" s="54"/>
      <c r="B10" s="54"/>
      <c r="C10" s="54"/>
      <c r="D10" s="54"/>
      <c r="E10" s="54"/>
      <c r="F10" s="54"/>
      <c r="G10" s="54"/>
      <c r="H10" s="54"/>
      <c r="I10" s="54"/>
      <c r="J10" s="55"/>
    </row>
    <row r="11" spans="1:10" ht="18" customHeight="1">
      <c r="A11" s="101" t="s">
        <v>69</v>
      </c>
      <c r="B11" s="79" t="e">
        <f>VLOOKUP(J11,'пр.взв'!B2:G76,2,FALSE)</f>
        <v>#N/A</v>
      </c>
      <c r="C11" s="79"/>
      <c r="D11" s="79"/>
      <c r="E11" s="79"/>
      <c r="F11" s="79"/>
      <c r="G11" s="79"/>
      <c r="H11" s="77" t="e">
        <f>VLOOKUP(J11,'пр.взв'!B2:G76,2,FALSE)</f>
        <v>#N/A</v>
      </c>
      <c r="I11" s="54"/>
      <c r="J11" s="55">
        <v>0</v>
      </c>
    </row>
    <row r="12" spans="1:10" ht="18" customHeight="1">
      <c r="A12" s="102"/>
      <c r="B12" s="80"/>
      <c r="C12" s="80"/>
      <c r="D12" s="80"/>
      <c r="E12" s="80"/>
      <c r="F12" s="80"/>
      <c r="G12" s="80"/>
      <c r="H12" s="78"/>
      <c r="I12" s="54"/>
      <c r="J12" s="55"/>
    </row>
    <row r="13" spans="1:10" ht="18">
      <c r="A13" s="102"/>
      <c r="B13" s="81" t="e">
        <f>VLOOKUP(J11,'пр.взв'!B2:G76,2,FALSE)</f>
        <v>#N/A</v>
      </c>
      <c r="C13" s="81"/>
      <c r="D13" s="81"/>
      <c r="E13" s="81"/>
      <c r="F13" s="81"/>
      <c r="G13" s="81"/>
      <c r="H13" s="78"/>
      <c r="I13" s="54"/>
      <c r="J13" s="55"/>
    </row>
    <row r="14" spans="1:10" ht="18.75" thickBot="1">
      <c r="A14" s="103"/>
      <c r="B14" s="82"/>
      <c r="C14" s="82"/>
      <c r="D14" s="82"/>
      <c r="E14" s="82"/>
      <c r="F14" s="82"/>
      <c r="G14" s="82"/>
      <c r="H14" s="83"/>
      <c r="I14" s="54"/>
      <c r="J14" s="55"/>
    </row>
    <row r="15" spans="1:10" ht="18.75" thickBot="1">
      <c r="A15" s="54"/>
      <c r="B15" s="54"/>
      <c r="C15" s="54"/>
      <c r="D15" s="54"/>
      <c r="E15" s="54"/>
      <c r="F15" s="54"/>
      <c r="G15" s="54"/>
      <c r="H15" s="54"/>
      <c r="I15" s="54"/>
      <c r="J15" s="55"/>
    </row>
    <row r="16" spans="1:10" ht="18" customHeight="1">
      <c r="A16" s="95" t="s">
        <v>70</v>
      </c>
      <c r="B16" s="79" t="e">
        <f>VLOOKUP(J16,'пр.взв'!B1:G76,2,FALSE)</f>
        <v>#N/A</v>
      </c>
      <c r="C16" s="79"/>
      <c r="D16" s="79"/>
      <c r="E16" s="79"/>
      <c r="F16" s="79"/>
      <c r="G16" s="79"/>
      <c r="H16" s="77" t="e">
        <f>VLOOKUP(J16,'пр.взв'!B1:G76,2,FALSE)</f>
        <v>#N/A</v>
      </c>
      <c r="I16" s="54"/>
      <c r="J16" s="55">
        <v>0</v>
      </c>
    </row>
    <row r="17" spans="1:10" ht="18" customHeight="1">
      <c r="A17" s="96"/>
      <c r="B17" s="80"/>
      <c r="C17" s="80"/>
      <c r="D17" s="80"/>
      <c r="E17" s="80"/>
      <c r="F17" s="80"/>
      <c r="G17" s="80"/>
      <c r="H17" s="78"/>
      <c r="I17" s="54"/>
      <c r="J17" s="55"/>
    </row>
    <row r="18" spans="1:10" ht="18">
      <c r="A18" s="96"/>
      <c r="B18" s="81" t="e">
        <f>VLOOKUP(J16,'пр.взв'!B1:G76,2,FALSE)</f>
        <v>#N/A</v>
      </c>
      <c r="C18" s="81"/>
      <c r="D18" s="81"/>
      <c r="E18" s="81"/>
      <c r="F18" s="81"/>
      <c r="G18" s="81"/>
      <c r="H18" s="78"/>
      <c r="I18" s="54"/>
      <c r="J18" s="55"/>
    </row>
    <row r="19" spans="1:10" ht="18.75" thickBot="1">
      <c r="A19" s="97"/>
      <c r="B19" s="82"/>
      <c r="C19" s="82"/>
      <c r="D19" s="82"/>
      <c r="E19" s="82"/>
      <c r="F19" s="82"/>
      <c r="G19" s="82"/>
      <c r="H19" s="83"/>
      <c r="I19" s="54"/>
      <c r="J19" s="55"/>
    </row>
    <row r="20" spans="1:10" ht="18.75" thickBot="1">
      <c r="A20" s="54"/>
      <c r="B20" s="54"/>
      <c r="C20" s="54"/>
      <c r="D20" s="54"/>
      <c r="E20" s="54"/>
      <c r="F20" s="54"/>
      <c r="G20" s="54"/>
      <c r="H20" s="54"/>
      <c r="I20" s="54"/>
      <c r="J20" s="55"/>
    </row>
    <row r="21" spans="1:10" ht="18" customHeight="1">
      <c r="A21" s="95" t="s">
        <v>70</v>
      </c>
      <c r="B21" s="79" t="e">
        <f>VLOOKUP(J21,'пр.взв'!B2:G77,2,FALSE)</f>
        <v>#N/A</v>
      </c>
      <c r="C21" s="79"/>
      <c r="D21" s="79"/>
      <c r="E21" s="79"/>
      <c r="F21" s="79"/>
      <c r="G21" s="79"/>
      <c r="H21" s="77" t="e">
        <f>VLOOKUP(J21,'пр.взв'!B2:G77,2,FALSE)</f>
        <v>#N/A</v>
      </c>
      <c r="I21" s="54"/>
      <c r="J21" s="55">
        <v>0</v>
      </c>
    </row>
    <row r="22" spans="1:10" ht="18" customHeight="1">
      <c r="A22" s="96"/>
      <c r="B22" s="80"/>
      <c r="C22" s="80"/>
      <c r="D22" s="80"/>
      <c r="E22" s="80"/>
      <c r="F22" s="80"/>
      <c r="G22" s="80"/>
      <c r="H22" s="78"/>
      <c r="I22" s="54"/>
      <c r="J22" s="55"/>
    </row>
    <row r="23" spans="1:9" ht="18">
      <c r="A23" s="96"/>
      <c r="B23" s="81" t="e">
        <f>VLOOKUP(J21,'пр.взв'!B2:G77,2,FALSE)</f>
        <v>#N/A</v>
      </c>
      <c r="C23" s="81"/>
      <c r="D23" s="81"/>
      <c r="E23" s="81"/>
      <c r="F23" s="81"/>
      <c r="G23" s="81"/>
      <c r="H23" s="78"/>
      <c r="I23" s="54"/>
    </row>
    <row r="24" spans="1:9" ht="18.75" thickBot="1">
      <c r="A24" s="97"/>
      <c r="B24" s="82"/>
      <c r="C24" s="82"/>
      <c r="D24" s="82"/>
      <c r="E24" s="82"/>
      <c r="F24" s="82"/>
      <c r="G24" s="82"/>
      <c r="H24" s="83"/>
      <c r="I24" s="54"/>
    </row>
    <row r="25" spans="1:8" ht="18">
      <c r="A25" s="54"/>
      <c r="B25" s="54"/>
      <c r="C25" s="54"/>
      <c r="D25" s="54"/>
      <c r="E25" s="54"/>
      <c r="F25" s="54"/>
      <c r="G25" s="54"/>
      <c r="H25" s="54"/>
    </row>
    <row r="26" spans="1:8" ht="18">
      <c r="A26" s="54" t="s">
        <v>71</v>
      </c>
      <c r="B26" s="54"/>
      <c r="C26" s="54"/>
      <c r="D26" s="54"/>
      <c r="E26" s="54"/>
      <c r="F26" s="54"/>
      <c r="G26" s="54"/>
      <c r="H26" s="54"/>
    </row>
    <row r="27" ht="13.5" thickBot="1"/>
    <row r="28" spans="1:10" ht="12.75">
      <c r="A28" s="98" t="e">
        <f>VLOOKUP(J28,'пр.взв'!B7:G92,6,FALSE)</f>
        <v>#N/A</v>
      </c>
      <c r="B28" s="99"/>
      <c r="C28" s="99"/>
      <c r="D28" s="99"/>
      <c r="E28" s="99"/>
      <c r="F28" s="99"/>
      <c r="G28" s="99"/>
      <c r="H28" s="77"/>
      <c r="J28">
        <v>0</v>
      </c>
    </row>
    <row r="29" spans="1:8" ht="13.5" thickBot="1">
      <c r="A29" s="100"/>
      <c r="B29" s="82"/>
      <c r="C29" s="82"/>
      <c r="D29" s="82"/>
      <c r="E29" s="82"/>
      <c r="F29" s="82"/>
      <c r="G29" s="82"/>
      <c r="H29" s="83"/>
    </row>
    <row r="32" spans="1:8" ht="18">
      <c r="A32" s="54" t="s">
        <v>72</v>
      </c>
      <c r="B32" s="54"/>
      <c r="C32" s="54"/>
      <c r="D32" s="54"/>
      <c r="E32" s="54"/>
      <c r="F32" s="54"/>
      <c r="G32" s="54"/>
      <c r="H32" s="54"/>
    </row>
    <row r="33" spans="1:8" ht="18">
      <c r="A33" s="54"/>
      <c r="B33" s="54"/>
      <c r="C33" s="54"/>
      <c r="D33" s="54"/>
      <c r="E33" s="54"/>
      <c r="F33" s="54"/>
      <c r="G33" s="54"/>
      <c r="H33" s="54"/>
    </row>
    <row r="34" spans="1:8" ht="18">
      <c r="A34" s="54"/>
      <c r="B34" s="54"/>
      <c r="C34" s="54"/>
      <c r="D34" s="54"/>
      <c r="E34" s="54"/>
      <c r="F34" s="54"/>
      <c r="G34" s="54"/>
      <c r="H34" s="54"/>
    </row>
    <row r="35" spans="1:8" ht="18">
      <c r="A35" s="56"/>
      <c r="B35" s="56"/>
      <c r="C35" s="56"/>
      <c r="D35" s="56"/>
      <c r="E35" s="56"/>
      <c r="F35" s="56"/>
      <c r="G35" s="56"/>
      <c r="H35" s="56"/>
    </row>
    <row r="36" spans="1:8" ht="18">
      <c r="A36" s="57"/>
      <c r="B36" s="57"/>
      <c r="C36" s="57"/>
      <c r="D36" s="57"/>
      <c r="E36" s="57"/>
      <c r="F36" s="57"/>
      <c r="G36" s="57"/>
      <c r="H36" s="57"/>
    </row>
    <row r="37" spans="1:8" ht="18">
      <c r="A37" s="56"/>
      <c r="B37" s="56"/>
      <c r="C37" s="56"/>
      <c r="D37" s="56"/>
      <c r="E37" s="56"/>
      <c r="F37" s="56"/>
      <c r="G37" s="56"/>
      <c r="H37" s="56"/>
    </row>
    <row r="38" spans="1:8" ht="18">
      <c r="A38" s="58"/>
      <c r="B38" s="58"/>
      <c r="C38" s="58"/>
      <c r="D38" s="58"/>
      <c r="E38" s="58"/>
      <c r="F38" s="58"/>
      <c r="G38" s="58"/>
      <c r="H38" s="58"/>
    </row>
    <row r="39" spans="1:8" ht="18">
      <c r="A39" s="56"/>
      <c r="B39" s="56"/>
      <c r="C39" s="56"/>
      <c r="D39" s="56"/>
      <c r="E39" s="56"/>
      <c r="F39" s="56"/>
      <c r="G39" s="56"/>
      <c r="H39" s="56"/>
    </row>
    <row r="40" spans="1:8" ht="18">
      <c r="A40" s="58"/>
      <c r="B40" s="58"/>
      <c r="C40" s="58"/>
      <c r="D40" s="58"/>
      <c r="E40" s="58"/>
      <c r="F40" s="58"/>
      <c r="G40" s="58"/>
      <c r="H40" s="58"/>
    </row>
  </sheetData>
  <sheetProtection/>
  <mergeCells count="21">
    <mergeCell ref="A11:A14"/>
    <mergeCell ref="A16:A19"/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H6:H7"/>
    <mergeCell ref="B11:G12"/>
    <mergeCell ref="B13:H14"/>
    <mergeCell ref="B16:G17"/>
    <mergeCell ref="B18:H19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3" max="13" width="10.140625" style="0" bestFit="1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48" t="s">
        <v>23</v>
      </c>
      <c r="C1" s="148"/>
      <c r="D1" s="148"/>
      <c r="E1" s="148"/>
      <c r="F1" s="148"/>
      <c r="G1" s="148"/>
      <c r="H1" s="148"/>
      <c r="I1" s="148"/>
      <c r="K1" s="126" t="s">
        <v>23</v>
      </c>
      <c r="L1" s="126"/>
      <c r="M1" s="126"/>
      <c r="N1" s="126"/>
      <c r="O1" s="126"/>
      <c r="P1" s="126"/>
      <c r="Q1" s="126"/>
      <c r="R1" s="126"/>
    </row>
    <row r="2" spans="1:18" ht="15" customHeight="1" thickBot="1">
      <c r="A2" s="13"/>
      <c r="B2" s="15"/>
      <c r="C2" s="15" t="s">
        <v>214</v>
      </c>
      <c r="D2" s="15"/>
      <c r="E2" s="72" t="s">
        <v>183</v>
      </c>
      <c r="F2" s="35" t="str">
        <f>HYPERLINK('пр.взв'!D4)</f>
        <v>В.к. 42 кг.</v>
      </c>
      <c r="G2" s="15"/>
      <c r="H2" s="15"/>
      <c r="I2" s="15"/>
      <c r="K2" s="2"/>
      <c r="L2" s="2" t="s">
        <v>216</v>
      </c>
      <c r="M2" s="2"/>
      <c r="N2" s="73" t="s">
        <v>184</v>
      </c>
      <c r="O2" s="35" t="str">
        <f>HYPERLINK('пр.взв'!D4)</f>
        <v>В.к. 42 кг.</v>
      </c>
      <c r="P2" s="2"/>
      <c r="Q2" s="2"/>
      <c r="R2" s="2"/>
    </row>
    <row r="3" spans="1:18" ht="12.75">
      <c r="A3" s="137"/>
      <c r="B3" s="149" t="s">
        <v>5</v>
      </c>
      <c r="C3" s="142" t="s">
        <v>2</v>
      </c>
      <c r="D3" s="144" t="s">
        <v>24</v>
      </c>
      <c r="E3" s="142" t="s">
        <v>25</v>
      </c>
      <c r="F3" s="142" t="s">
        <v>26</v>
      </c>
      <c r="G3" s="144" t="s">
        <v>27</v>
      </c>
      <c r="H3" s="142" t="s">
        <v>28</v>
      </c>
      <c r="I3" s="146" t="s">
        <v>29</v>
      </c>
      <c r="K3" s="127" t="s">
        <v>5</v>
      </c>
      <c r="L3" s="129" t="s">
        <v>2</v>
      </c>
      <c r="M3" s="131" t="s">
        <v>24</v>
      </c>
      <c r="N3" s="129" t="s">
        <v>25</v>
      </c>
      <c r="O3" s="129" t="s">
        <v>26</v>
      </c>
      <c r="P3" s="131" t="s">
        <v>27</v>
      </c>
      <c r="Q3" s="129" t="s">
        <v>28</v>
      </c>
      <c r="R3" s="133" t="s">
        <v>29</v>
      </c>
    </row>
    <row r="4" spans="1:18" ht="13.5" thickBot="1">
      <c r="A4" s="137"/>
      <c r="B4" s="150"/>
      <c r="C4" s="143"/>
      <c r="D4" s="145"/>
      <c r="E4" s="143"/>
      <c r="F4" s="143"/>
      <c r="G4" s="145"/>
      <c r="H4" s="143"/>
      <c r="I4" s="147"/>
      <c r="K4" s="128"/>
      <c r="L4" s="130"/>
      <c r="M4" s="132"/>
      <c r="N4" s="130"/>
      <c r="O4" s="130"/>
      <c r="P4" s="132"/>
      <c r="Q4" s="130"/>
      <c r="R4" s="134"/>
    </row>
    <row r="5" spans="1:18" ht="12.75">
      <c r="A5" s="137"/>
      <c r="B5" s="121">
        <v>5</v>
      </c>
      <c r="C5" s="122" t="str">
        <f>VLOOKUP(B5,'пр.взв'!B7:E76,2,FALSE)</f>
        <v>Леонов Александр Андреевич</v>
      </c>
      <c r="D5" s="138">
        <f>VLOOKUP(B5,'пр.взв'!B7:F76,3,FALSE)</f>
        <v>37353</v>
      </c>
      <c r="E5" s="138" t="str">
        <f>VLOOKUP(B5,'пр.взв'!B5:G76,4,FALSE)</f>
        <v>Московская обл.</v>
      </c>
      <c r="F5" s="118"/>
      <c r="G5" s="118"/>
      <c r="H5" s="119"/>
      <c r="I5" s="120"/>
      <c r="K5" s="121">
        <v>29</v>
      </c>
      <c r="L5" s="122" t="str">
        <f>VLOOKUP(K5,'пр.взв'!B7:E76,2,FALSE)</f>
        <v>Унгенфухт Владислав Дмитриевич</v>
      </c>
      <c r="M5" s="122" t="str">
        <f>VLOOKUP(K5,'пр.взв'!B7:G76,3,FALSE)</f>
        <v>17.11.2001, 2ю</v>
      </c>
      <c r="N5" s="122" t="str">
        <f>VLOOKUP(K5,'пр.взв'!B7:G76,4,FALSE)</f>
        <v>г.Саратов, Саратовская обл., ПФО</v>
      </c>
      <c r="O5" s="118"/>
      <c r="P5" s="118"/>
      <c r="Q5" s="119"/>
      <c r="R5" s="120"/>
    </row>
    <row r="6" spans="1:18" ht="12.75">
      <c r="A6" s="137"/>
      <c r="B6" s="112"/>
      <c r="C6" s="116"/>
      <c r="D6" s="135"/>
      <c r="E6" s="135"/>
      <c r="F6" s="106"/>
      <c r="G6" s="106"/>
      <c r="H6" s="108"/>
      <c r="I6" s="110"/>
      <c r="K6" s="112"/>
      <c r="L6" s="116"/>
      <c r="M6" s="116"/>
      <c r="N6" s="116"/>
      <c r="O6" s="106"/>
      <c r="P6" s="106"/>
      <c r="Q6" s="108"/>
      <c r="R6" s="110"/>
    </row>
    <row r="7" spans="1:18" ht="12.75">
      <c r="A7" s="137"/>
      <c r="B7" s="112">
        <v>11</v>
      </c>
      <c r="C7" s="114" t="str">
        <f>VLOOKUP(B7,'пр.взв'!B7:G76,2,FALSE)</f>
        <v>Шамсутдинов Данир Фарагатович</v>
      </c>
      <c r="D7" s="139" t="str">
        <f>VLOOKUP(B7,'пр.взв'!B7:G76,3,FALSE)</f>
        <v>01.07.2002, 1р</v>
      </c>
      <c r="E7" s="135" t="str">
        <f>VLOOKUP(B7,'пр.взв'!B7:G76,4,FALSE)</f>
        <v>г.Давлеканово, Р.Башкортостан</v>
      </c>
      <c r="F7" s="106"/>
      <c r="G7" s="106"/>
      <c r="H7" s="108"/>
      <c r="I7" s="110"/>
      <c r="K7" s="112">
        <v>31</v>
      </c>
      <c r="L7" s="114" t="str">
        <f>VLOOKUP(K7,'пр.взв'!B7:E76,2,FALSE)</f>
        <v>Романцов Кирилл Олегович</v>
      </c>
      <c r="M7" s="114" t="str">
        <f>VLOOKUP(K7,'пр.взв'!B7:G76,3,FALSE)</f>
        <v>14.07.2001, 1ю</v>
      </c>
      <c r="N7" s="114" t="str">
        <f>VLOOKUP(K7,'пр.взв'!B7:G76,4,FALSE)</f>
        <v>ГБОУ ЦО "Самбо-70" г.Москва</v>
      </c>
      <c r="O7" s="106"/>
      <c r="P7" s="106"/>
      <c r="Q7" s="108"/>
      <c r="R7" s="110"/>
    </row>
    <row r="8" spans="1:18" ht="13.5" thickBot="1">
      <c r="A8" s="137"/>
      <c r="B8" s="113"/>
      <c r="C8" s="115"/>
      <c r="D8" s="140"/>
      <c r="E8" s="136"/>
      <c r="F8" s="107"/>
      <c r="G8" s="107"/>
      <c r="H8" s="109"/>
      <c r="I8" s="111"/>
      <c r="K8" s="113"/>
      <c r="L8" s="116"/>
      <c r="M8" s="116"/>
      <c r="N8" s="116"/>
      <c r="O8" s="107"/>
      <c r="P8" s="107"/>
      <c r="Q8" s="109"/>
      <c r="R8" s="111"/>
    </row>
    <row r="9" spans="1:18" ht="12.75">
      <c r="A9" s="137"/>
      <c r="B9" s="121"/>
      <c r="C9" s="122" t="e">
        <f>VLOOKUP(B9,'пр.взв'!B7:E852,2,FALSE)</f>
        <v>#N/A</v>
      </c>
      <c r="D9" s="141" t="e">
        <f>VLOOKUP(B9,'пр.взв'!B7:F76,3,FALSE)</f>
        <v>#N/A</v>
      </c>
      <c r="E9" s="138" t="e">
        <f>VLOOKUP(B9,'пр.взв'!B7:G76,4,FALSE)</f>
        <v>#N/A</v>
      </c>
      <c r="F9" s="118" t="s">
        <v>186</v>
      </c>
      <c r="G9" s="118"/>
      <c r="H9" s="119"/>
      <c r="I9" s="120"/>
      <c r="K9" s="121">
        <v>35</v>
      </c>
      <c r="L9" s="122" t="str">
        <f>VLOOKUP(K9,'пр.взв'!B7:E76,2,FALSE)</f>
        <v>Демин Данила  Дмитриевич</v>
      </c>
      <c r="M9" s="122">
        <f>VLOOKUP(K9,'пр.взв'!B7:G76,3,FALSE)</f>
        <v>37118</v>
      </c>
      <c r="N9" s="122" t="str">
        <f>VLOOKUP(K9,'пр.взв'!B7:G76,4,FALSE)</f>
        <v>г.Тольятти, Самарская обл. ПФО</v>
      </c>
      <c r="O9" s="118" t="s">
        <v>186</v>
      </c>
      <c r="P9" s="118"/>
      <c r="Q9" s="119"/>
      <c r="R9" s="120"/>
    </row>
    <row r="10" spans="1:18" ht="12.75">
      <c r="A10" s="137"/>
      <c r="B10" s="112"/>
      <c r="C10" s="116"/>
      <c r="D10" s="139"/>
      <c r="E10" s="135"/>
      <c r="F10" s="106"/>
      <c r="G10" s="106"/>
      <c r="H10" s="108"/>
      <c r="I10" s="110"/>
      <c r="K10" s="112"/>
      <c r="L10" s="116"/>
      <c r="M10" s="116"/>
      <c r="N10" s="116"/>
      <c r="O10" s="106"/>
      <c r="P10" s="106"/>
      <c r="Q10" s="108"/>
      <c r="R10" s="110"/>
    </row>
    <row r="11" spans="1:18" ht="12.75">
      <c r="A11" s="137"/>
      <c r="B11" s="112"/>
      <c r="C11" s="114" t="e">
        <f>VLOOKUP(B11,'пр.взв'!B7:E76,2,FALSE)</f>
        <v>#N/A</v>
      </c>
      <c r="D11" s="139" t="e">
        <f>VLOOKUP(B11,'пр.взв'!B7:G76,3,FALSE)</f>
        <v>#N/A</v>
      </c>
      <c r="E11" s="135" t="e">
        <f>VLOOKUP(B11,'пр.взв'!B7:G76,4,FALSE)</f>
        <v>#N/A</v>
      </c>
      <c r="F11" s="106"/>
      <c r="G11" s="106"/>
      <c r="H11" s="108"/>
      <c r="I11" s="110"/>
      <c r="K11" s="112"/>
      <c r="L11" s="114" t="e">
        <f>VLOOKUP(K11,'пр.взв'!B7:E76,2,FALSE)</f>
        <v>#N/A</v>
      </c>
      <c r="M11" s="114" t="e">
        <f>VLOOKUP(K11,'пр.взв'!B7:G76,3,FALSE)</f>
        <v>#N/A</v>
      </c>
      <c r="N11" s="114" t="e">
        <f>VLOOKUP(K11,'пр.взв'!B7:G76,4,FALSE)</f>
        <v>#N/A</v>
      </c>
      <c r="O11" s="106"/>
      <c r="P11" s="106"/>
      <c r="Q11" s="108"/>
      <c r="R11" s="110"/>
    </row>
    <row r="12" spans="1:18" ht="13.5" thickBot="1">
      <c r="A12" s="137"/>
      <c r="B12" s="113"/>
      <c r="C12" s="115"/>
      <c r="D12" s="140"/>
      <c r="E12" s="136"/>
      <c r="F12" s="107"/>
      <c r="G12" s="107"/>
      <c r="H12" s="109"/>
      <c r="I12" s="111"/>
      <c r="K12" s="113"/>
      <c r="L12" s="116"/>
      <c r="M12" s="116"/>
      <c r="N12" s="116"/>
      <c r="O12" s="107"/>
      <c r="P12" s="107"/>
      <c r="Q12" s="109"/>
      <c r="R12" s="111"/>
    </row>
    <row r="13" spans="1:18" ht="12.75">
      <c r="A13" s="137"/>
      <c r="B13" s="121"/>
      <c r="C13" s="122" t="e">
        <f>VLOOKUP(B13,'пр.взв'!B7:E76,2,FALSE)</f>
        <v>#N/A</v>
      </c>
      <c r="D13" s="141" t="e">
        <f>VLOOKUP(B13,'пр.взв'!B5:F76,3,FALSE)</f>
        <v>#N/A</v>
      </c>
      <c r="E13" s="138" t="e">
        <f>VLOOKUP(B13,'пр.взв'!B3:G76,4,FALSE)</f>
        <v>#N/A</v>
      </c>
      <c r="F13" s="118"/>
      <c r="G13" s="118"/>
      <c r="H13" s="119"/>
      <c r="I13" s="120"/>
      <c r="K13" s="121"/>
      <c r="L13" s="122" t="e">
        <f>VLOOKUP(K13,'пр.взв'!B7:E76,2,FALSE)</f>
        <v>#N/A</v>
      </c>
      <c r="M13" s="123" t="e">
        <f>VLOOKUP(K13,'пр.взв'!B5:G76,3,FALSE)</f>
        <v>#N/A</v>
      </c>
      <c r="N13" s="122" t="e">
        <f>VLOOKUP(K13,'пр.взв'!B5:G76,4,FALSE)</f>
        <v>#N/A</v>
      </c>
      <c r="O13" s="118"/>
      <c r="P13" s="118"/>
      <c r="Q13" s="119"/>
      <c r="R13" s="120"/>
    </row>
    <row r="14" spans="1:18" ht="12.75">
      <c r="A14" s="137"/>
      <c r="B14" s="112"/>
      <c r="C14" s="116"/>
      <c r="D14" s="139"/>
      <c r="E14" s="135"/>
      <c r="F14" s="106"/>
      <c r="G14" s="106"/>
      <c r="H14" s="108"/>
      <c r="I14" s="110"/>
      <c r="K14" s="112"/>
      <c r="L14" s="116"/>
      <c r="M14" s="124"/>
      <c r="N14" s="116"/>
      <c r="O14" s="106"/>
      <c r="P14" s="106"/>
      <c r="Q14" s="108"/>
      <c r="R14" s="110"/>
    </row>
    <row r="15" spans="1:18" ht="12.75">
      <c r="A15" s="137"/>
      <c r="B15" s="112"/>
      <c r="C15" s="114" t="e">
        <f>VLOOKUP(B15,'пр.взв'!B7:E76,2,FALSE)</f>
        <v>#N/A</v>
      </c>
      <c r="D15" s="135" t="e">
        <f>VLOOKUP(B15,'пр.взв'!B5:G76,3,FALSE)</f>
        <v>#N/A</v>
      </c>
      <c r="E15" s="135" t="e">
        <f>VLOOKUP(B15,'пр.взв'!B5:G76,4,FALSE)</f>
        <v>#N/A</v>
      </c>
      <c r="F15" s="106"/>
      <c r="G15" s="106"/>
      <c r="H15" s="108"/>
      <c r="I15" s="110"/>
      <c r="K15" s="112"/>
      <c r="L15" s="114" t="e">
        <f>VLOOKUP(K15,'пр.взв'!B7:E76,2,FALSE)</f>
        <v>#N/A</v>
      </c>
      <c r="M15" s="114" t="e">
        <f>VLOOKUP(K15,'пр.взв'!B5:G76,3,FALSE)</f>
        <v>#N/A</v>
      </c>
      <c r="N15" s="114" t="e">
        <f>VLOOKUP(K15,'пр.взв'!B5:G76,4,FALSE)</f>
        <v>#N/A</v>
      </c>
      <c r="O15" s="106"/>
      <c r="P15" s="106"/>
      <c r="Q15" s="108"/>
      <c r="R15" s="110"/>
    </row>
    <row r="16" spans="1:18" ht="13.5" thickBot="1">
      <c r="A16" s="137"/>
      <c r="B16" s="113"/>
      <c r="C16" s="115"/>
      <c r="D16" s="136"/>
      <c r="E16" s="136"/>
      <c r="F16" s="107"/>
      <c r="G16" s="107"/>
      <c r="H16" s="109"/>
      <c r="I16" s="111"/>
      <c r="K16" s="113"/>
      <c r="L16" s="116"/>
      <c r="M16" s="116"/>
      <c r="N16" s="116"/>
      <c r="O16" s="107"/>
      <c r="P16" s="107"/>
      <c r="Q16" s="109"/>
      <c r="R16" s="111"/>
    </row>
    <row r="17" spans="1:18" ht="12.75">
      <c r="A17" s="137"/>
      <c r="B17" s="121"/>
      <c r="C17" s="122" t="e">
        <f>VLOOKUP(B17,'пр.взв'!B7:E76,2,FALSE)</f>
        <v>#N/A</v>
      </c>
      <c r="D17" s="138" t="e">
        <f>VLOOKUP(B17,'пр.взв'!B7:F76,3,FALSE)</f>
        <v>#N/A</v>
      </c>
      <c r="E17" s="138" t="e">
        <f>VLOOKUP(B17,'пр.взв'!B7:G76,4,FALSE)</f>
        <v>#N/A</v>
      </c>
      <c r="F17" s="118"/>
      <c r="G17" s="118"/>
      <c r="H17" s="119"/>
      <c r="I17" s="120"/>
      <c r="K17" s="121"/>
      <c r="L17" s="122" t="e">
        <f>VLOOKUP(K17,'пр.взв'!B7:E76,2,FALSE)</f>
        <v>#N/A</v>
      </c>
      <c r="M17" s="122" t="e">
        <f>VLOOKUP(K17,'пр.взв'!B7:G76,3,FALSE)</f>
        <v>#N/A</v>
      </c>
      <c r="N17" s="122" t="e">
        <f>VLOOKUP(K17,'пр.взв'!B7:G76,4,FALSE)</f>
        <v>#N/A</v>
      </c>
      <c r="O17" s="118" t="s">
        <v>186</v>
      </c>
      <c r="P17" s="118"/>
      <c r="Q17" s="119"/>
      <c r="R17" s="120"/>
    </row>
    <row r="18" spans="1:18" ht="12.75">
      <c r="A18" s="137"/>
      <c r="B18" s="112"/>
      <c r="C18" s="116"/>
      <c r="D18" s="135"/>
      <c r="E18" s="135"/>
      <c r="F18" s="106"/>
      <c r="G18" s="106"/>
      <c r="H18" s="108"/>
      <c r="I18" s="110"/>
      <c r="K18" s="112"/>
      <c r="L18" s="116"/>
      <c r="M18" s="116"/>
      <c r="N18" s="116"/>
      <c r="O18" s="106"/>
      <c r="P18" s="106"/>
      <c r="Q18" s="108"/>
      <c r="R18" s="110"/>
    </row>
    <row r="19" spans="1:18" ht="12.75">
      <c r="A19" s="137"/>
      <c r="B19" s="112"/>
      <c r="C19" s="114" t="e">
        <f>VLOOKUP(B19,'пр.взв'!B7:E76,2,FALSE)</f>
        <v>#N/A</v>
      </c>
      <c r="D19" s="135" t="e">
        <f>VLOOKUP(B19,'пр.взв'!B7:G76,3,FALSE)</f>
        <v>#N/A</v>
      </c>
      <c r="E19" s="135" t="e">
        <f>VLOOKUP(B19,'пр.взв'!B7:G76,4,FALSE)</f>
        <v>#N/A</v>
      </c>
      <c r="F19" s="106"/>
      <c r="G19" s="106"/>
      <c r="H19" s="108"/>
      <c r="I19" s="110"/>
      <c r="K19" s="112"/>
      <c r="L19" s="114" t="e">
        <f>VLOOKUP(K19,'пр.взв'!B7:E76,2,FALSE)</f>
        <v>#N/A</v>
      </c>
      <c r="M19" s="125" t="e">
        <f>VLOOKUP(K19,'пр.взв'!B7:G76,3,FALSE)</f>
        <v>#N/A</v>
      </c>
      <c r="N19" s="114" t="e">
        <f>VLOOKUP(K19,'пр.взв'!B7:G76,4,FALSE)</f>
        <v>#N/A</v>
      </c>
      <c r="O19" s="106"/>
      <c r="P19" s="106"/>
      <c r="Q19" s="108"/>
      <c r="R19" s="110"/>
    </row>
    <row r="20" spans="1:18" ht="13.5" thickBot="1">
      <c r="A20" s="137"/>
      <c r="B20" s="113"/>
      <c r="C20" s="115"/>
      <c r="D20" s="136"/>
      <c r="E20" s="136"/>
      <c r="F20" s="107"/>
      <c r="G20" s="107"/>
      <c r="H20" s="109"/>
      <c r="I20" s="111"/>
      <c r="K20" s="113"/>
      <c r="L20" s="116"/>
      <c r="M20" s="124"/>
      <c r="N20" s="116"/>
      <c r="O20" s="107"/>
      <c r="P20" s="107"/>
      <c r="Q20" s="109"/>
      <c r="R20" s="111"/>
    </row>
    <row r="21" spans="1:18" ht="12.75">
      <c r="A21" s="137"/>
      <c r="B21" s="121"/>
      <c r="C21" s="122" t="e">
        <f>VLOOKUP(B21,'пр.взв'!B7:E76,2,FALSE)</f>
        <v>#N/A</v>
      </c>
      <c r="D21" s="138" t="e">
        <f>VLOOKUP(B21,'пр.взв'!B3:F77,3,FALSE)</f>
        <v>#N/A</v>
      </c>
      <c r="E21" s="138" t="e">
        <f>VLOOKUP(B21,'пр.взв'!B2:G77,4,FALSE)</f>
        <v>#N/A</v>
      </c>
      <c r="F21" s="118"/>
      <c r="G21" s="118"/>
      <c r="H21" s="119"/>
      <c r="I21" s="120"/>
      <c r="K21" s="121"/>
      <c r="L21" s="122" t="e">
        <f>VLOOKUP(K21,'пр.взв'!B7:E76,2,FALSE)</f>
        <v>#N/A</v>
      </c>
      <c r="M21" s="123" t="e">
        <f>VLOOKUP(K21,'пр.взв'!B3:G78,3,FALSE)</f>
        <v>#N/A</v>
      </c>
      <c r="N21" s="122" t="e">
        <f>VLOOKUP(K21,'пр.взв'!B3:G78,4,FALSE)</f>
        <v>#N/A</v>
      </c>
      <c r="O21" s="118"/>
      <c r="P21" s="118"/>
      <c r="Q21" s="119"/>
      <c r="R21" s="120"/>
    </row>
    <row r="22" spans="1:18" ht="12.75">
      <c r="A22" s="137"/>
      <c r="B22" s="112"/>
      <c r="C22" s="116"/>
      <c r="D22" s="135"/>
      <c r="E22" s="135"/>
      <c r="F22" s="106"/>
      <c r="G22" s="106"/>
      <c r="H22" s="108"/>
      <c r="I22" s="110"/>
      <c r="K22" s="112"/>
      <c r="L22" s="116"/>
      <c r="M22" s="124"/>
      <c r="N22" s="116"/>
      <c r="O22" s="106"/>
      <c r="P22" s="106"/>
      <c r="Q22" s="108"/>
      <c r="R22" s="110"/>
    </row>
    <row r="23" spans="1:18" ht="12.75">
      <c r="A23" s="137"/>
      <c r="B23" s="112"/>
      <c r="C23" s="114" t="e">
        <f>VLOOKUP(B23,'пр.взв'!B7:E76,2,FALSE)</f>
        <v>#N/A</v>
      </c>
      <c r="D23" s="139" t="e">
        <f>VLOOKUP(B23,'пр.взв'!B3:G78,3,FALSE)</f>
        <v>#N/A</v>
      </c>
      <c r="E23" s="135" t="e">
        <f>VLOOKUP(B23,'пр.взв'!B2:G78,4,FALSE)</f>
        <v>#N/A</v>
      </c>
      <c r="F23" s="106"/>
      <c r="G23" s="106"/>
      <c r="H23" s="108"/>
      <c r="I23" s="110"/>
      <c r="K23" s="112"/>
      <c r="L23" s="114" t="e">
        <f>VLOOKUP(K23,'пр.взв'!B6:E76,2,FALSE)</f>
        <v>#N/A</v>
      </c>
      <c r="M23" s="125" t="e">
        <f>VLOOKUP(K23,'пр.взв'!B3:G80,3,FALSE)</f>
        <v>#N/A</v>
      </c>
      <c r="N23" s="114" t="e">
        <f>VLOOKUP(K23,'пр.взв'!B3:G80,4,FALSE)</f>
        <v>#N/A</v>
      </c>
      <c r="O23" s="106"/>
      <c r="P23" s="106"/>
      <c r="Q23" s="108"/>
      <c r="R23" s="110"/>
    </row>
    <row r="24" spans="1:18" ht="13.5" thickBot="1">
      <c r="A24" s="137"/>
      <c r="B24" s="113"/>
      <c r="C24" s="115"/>
      <c r="D24" s="140"/>
      <c r="E24" s="136"/>
      <c r="F24" s="107"/>
      <c r="G24" s="107"/>
      <c r="H24" s="109"/>
      <c r="I24" s="111"/>
      <c r="K24" s="113"/>
      <c r="L24" s="116"/>
      <c r="M24" s="124"/>
      <c r="N24" s="116"/>
      <c r="O24" s="107"/>
      <c r="P24" s="107"/>
      <c r="Q24" s="109"/>
      <c r="R24" s="111"/>
    </row>
    <row r="25" spans="1:18" ht="12.75">
      <c r="A25" s="137"/>
      <c r="B25" s="121"/>
      <c r="C25" s="122" t="e">
        <f>VLOOKUP(B25,'пр.взв'!B7:E76,2,FALSE)</f>
        <v>#N/A</v>
      </c>
      <c r="D25" s="141" t="e">
        <f>VLOOKUP(B25,'пр.взв'!B7:F81,3,FALSE)</f>
        <v>#N/A</v>
      </c>
      <c r="E25" s="138" t="e">
        <f>VLOOKUP(B25,'пр.взв'!B2:G81,4,FALSE)</f>
        <v>#N/A</v>
      </c>
      <c r="F25" s="118"/>
      <c r="G25" s="118"/>
      <c r="H25" s="119"/>
      <c r="I25" s="120"/>
      <c r="K25" s="121"/>
      <c r="L25" s="122" t="e">
        <f>VLOOKUP(K25,'пр.взв'!B7:E76,2,FALSE)</f>
        <v>#N/A</v>
      </c>
      <c r="M25" s="123" t="e">
        <f>VLOOKUP(K25,'пр.взв'!B2:G82,3,FALSE)</f>
        <v>#N/A</v>
      </c>
      <c r="N25" s="122" t="e">
        <f>VLOOKUP(K25,'пр.взв'!B7:G82,4,FALSE)</f>
        <v>#N/A</v>
      </c>
      <c r="O25" s="118"/>
      <c r="P25" s="118"/>
      <c r="Q25" s="119"/>
      <c r="R25" s="120"/>
    </row>
    <row r="26" spans="1:18" ht="12.75">
      <c r="A26" s="137"/>
      <c r="B26" s="112"/>
      <c r="C26" s="116"/>
      <c r="D26" s="139"/>
      <c r="E26" s="135"/>
      <c r="F26" s="106"/>
      <c r="G26" s="106"/>
      <c r="H26" s="108"/>
      <c r="I26" s="110"/>
      <c r="K26" s="112"/>
      <c r="L26" s="116"/>
      <c r="M26" s="124"/>
      <c r="N26" s="116"/>
      <c r="O26" s="106"/>
      <c r="P26" s="106"/>
      <c r="Q26" s="108"/>
      <c r="R26" s="110"/>
    </row>
    <row r="27" spans="1:18" ht="12.75">
      <c r="A27" s="137"/>
      <c r="B27" s="112"/>
      <c r="C27" s="114" t="e">
        <f>VLOOKUP(B27,'пр.взв'!B7:E76,2,FALSE)</f>
        <v>#N/A</v>
      </c>
      <c r="D27" s="139" t="e">
        <f>VLOOKUP(B27,'пр.взв'!B7:G82,3,FALSE)</f>
        <v>#N/A</v>
      </c>
      <c r="E27" s="135" t="e">
        <f>VLOOKUP(B27,'пр.взв'!B2:G82,4,FALSE)</f>
        <v>#N/A</v>
      </c>
      <c r="F27" s="106"/>
      <c r="G27" s="106"/>
      <c r="H27" s="108"/>
      <c r="I27" s="110"/>
      <c r="K27" s="112"/>
      <c r="L27" s="114" t="e">
        <f>VLOOKUP(K27,'пр.взв'!B7:E76,2,FALSE)</f>
        <v>#N/A</v>
      </c>
      <c r="M27" s="125" t="e">
        <f>VLOOKUP(K27,'пр.взв'!B2:G84,3,FALSE)</f>
        <v>#N/A</v>
      </c>
      <c r="N27" s="114" t="e">
        <f>VLOOKUP(K27,'пр.взв'!B7:G84,4,FALSE)</f>
        <v>#N/A</v>
      </c>
      <c r="O27" s="106"/>
      <c r="P27" s="106"/>
      <c r="Q27" s="108"/>
      <c r="R27" s="110"/>
    </row>
    <row r="28" spans="1:18" ht="13.5" thickBot="1">
      <c r="A28" s="137"/>
      <c r="B28" s="113"/>
      <c r="C28" s="115"/>
      <c r="D28" s="140"/>
      <c r="E28" s="136"/>
      <c r="F28" s="107"/>
      <c r="G28" s="107"/>
      <c r="H28" s="109"/>
      <c r="I28" s="111"/>
      <c r="K28" s="113"/>
      <c r="L28" s="116"/>
      <c r="M28" s="124"/>
      <c r="N28" s="116"/>
      <c r="O28" s="107"/>
      <c r="P28" s="107"/>
      <c r="Q28" s="109"/>
      <c r="R28" s="111"/>
    </row>
    <row r="29" spans="1:18" ht="12.75">
      <c r="A29" s="137"/>
      <c r="B29" s="121"/>
      <c r="C29" s="122"/>
      <c r="D29" s="138" t="e">
        <f>VLOOKUP(B29,'пр.взв'!B3:F85,3,FALSE)</f>
        <v>#N/A</v>
      </c>
      <c r="E29" s="138" t="e">
        <f>VLOOKUP(B29,'пр.взв'!B2:G85,4,FALSE)</f>
        <v>#N/A</v>
      </c>
      <c r="F29" s="118"/>
      <c r="G29" s="118"/>
      <c r="H29" s="119"/>
      <c r="I29" s="120"/>
      <c r="K29" s="121"/>
      <c r="L29" s="122" t="e">
        <f>VLOOKUP(K29,'пр.взв'!B7:E76,2,FALSE)</f>
        <v>#N/A</v>
      </c>
      <c r="M29" s="123" t="e">
        <f>VLOOKUP(K29,'пр.взв'!B3:G86,3,FALSE)</f>
        <v>#N/A</v>
      </c>
      <c r="N29" s="122" t="e">
        <f>VLOOKUP(K29,'пр.взв'!B3:G86,4,FALSE)</f>
        <v>#N/A</v>
      </c>
      <c r="O29" s="118"/>
      <c r="P29" s="118"/>
      <c r="Q29" s="119"/>
      <c r="R29" s="120"/>
    </row>
    <row r="30" spans="1:18" ht="12.75">
      <c r="A30" s="137"/>
      <c r="B30" s="112"/>
      <c r="C30" s="116"/>
      <c r="D30" s="135"/>
      <c r="E30" s="135"/>
      <c r="F30" s="106"/>
      <c r="G30" s="106"/>
      <c r="H30" s="108"/>
      <c r="I30" s="110"/>
      <c r="K30" s="112"/>
      <c r="L30" s="116"/>
      <c r="M30" s="124"/>
      <c r="N30" s="116"/>
      <c r="O30" s="106"/>
      <c r="P30" s="106"/>
      <c r="Q30" s="108"/>
      <c r="R30" s="110"/>
    </row>
    <row r="31" spans="1:18" ht="12.75">
      <c r="A31" s="137"/>
      <c r="B31" s="112"/>
      <c r="C31" s="114"/>
      <c r="D31" s="139" t="e">
        <f>VLOOKUP(B31,'пр.взв'!B3:G86,3,FALSE)</f>
        <v>#N/A</v>
      </c>
      <c r="E31" s="135" t="e">
        <f>VLOOKUP(B31,'пр.взв'!B3:G86,4,FALSE)</f>
        <v>#N/A</v>
      </c>
      <c r="F31" s="106"/>
      <c r="G31" s="106"/>
      <c r="H31" s="108"/>
      <c r="I31" s="110"/>
      <c r="K31" s="112"/>
      <c r="L31" s="114" t="e">
        <f>VLOOKUP(K31,'пр.взв'!B7:E76,2,FALSE)</f>
        <v>#N/A</v>
      </c>
      <c r="M31" s="125" t="e">
        <f>VLOOKUP(K31,'пр.взв'!B3:G88,3,FALSE)</f>
        <v>#N/A</v>
      </c>
      <c r="N31" s="114" t="e">
        <f>VLOOKUP(K31,'пр.взв'!B3:G88,4,FALSE)</f>
        <v>#N/A</v>
      </c>
      <c r="O31" s="106"/>
      <c r="P31" s="106"/>
      <c r="Q31" s="108"/>
      <c r="R31" s="110"/>
    </row>
    <row r="32" spans="1:18" ht="13.5" thickBot="1">
      <c r="A32" s="137"/>
      <c r="B32" s="113"/>
      <c r="C32" s="115"/>
      <c r="D32" s="140"/>
      <c r="E32" s="136"/>
      <c r="F32" s="107"/>
      <c r="G32" s="107"/>
      <c r="H32" s="109"/>
      <c r="I32" s="111"/>
      <c r="K32" s="113"/>
      <c r="L32" s="116"/>
      <c r="M32" s="124"/>
      <c r="N32" s="116"/>
      <c r="O32" s="107"/>
      <c r="P32" s="107"/>
      <c r="Q32" s="109"/>
      <c r="R32" s="111"/>
    </row>
    <row r="33" spans="1:18" ht="12.75">
      <c r="A33" s="137"/>
      <c r="B33" s="121"/>
      <c r="C33" s="122"/>
      <c r="D33" s="141" t="e">
        <f>VLOOKUP(B33,'пр.взв'!B5:F89,3,FALSE)</f>
        <v>#N/A</v>
      </c>
      <c r="E33" s="138" t="e">
        <f>VLOOKUP(B33,'пр.взв'!B3:G89,4,FALSE)</f>
        <v>#N/A</v>
      </c>
      <c r="F33" s="118"/>
      <c r="G33" s="118"/>
      <c r="H33" s="119"/>
      <c r="I33" s="120"/>
      <c r="K33" s="121"/>
      <c r="L33" s="122" t="e">
        <f>VLOOKUP(K33,'пр.взв'!B7:E76,2,FALSE)</f>
        <v>#N/A</v>
      </c>
      <c r="M33" s="123" t="e">
        <f>VLOOKUP(K33,'пр.взв'!B3:G90,3,FALSE)</f>
        <v>#N/A</v>
      </c>
      <c r="N33" s="122" t="e">
        <f>VLOOKUP(K33,'пр.взв'!B3:G90,4,FALSE)</f>
        <v>#N/A</v>
      </c>
      <c r="O33" s="118"/>
      <c r="P33" s="118"/>
      <c r="Q33" s="119"/>
      <c r="R33" s="120"/>
    </row>
    <row r="34" spans="1:18" ht="12.75">
      <c r="A34" s="137"/>
      <c r="B34" s="112"/>
      <c r="C34" s="116"/>
      <c r="D34" s="139"/>
      <c r="E34" s="135"/>
      <c r="F34" s="106"/>
      <c r="G34" s="106"/>
      <c r="H34" s="108"/>
      <c r="I34" s="110"/>
      <c r="K34" s="112"/>
      <c r="L34" s="116"/>
      <c r="M34" s="124"/>
      <c r="N34" s="116"/>
      <c r="O34" s="106"/>
      <c r="P34" s="106"/>
      <c r="Q34" s="108"/>
      <c r="R34" s="110"/>
    </row>
    <row r="35" spans="1:18" ht="12.75">
      <c r="A35" s="137"/>
      <c r="B35" s="112"/>
      <c r="C35" s="114"/>
      <c r="D35" s="135" t="e">
        <f>VLOOKUP(B35,'пр.взв'!B5:G90,3,FALSE)</f>
        <v>#N/A</v>
      </c>
      <c r="E35" s="135" t="e">
        <f>VLOOKUP(B35,'пр.взв'!B3:G90,4,FALSE)</f>
        <v>#N/A</v>
      </c>
      <c r="F35" s="106"/>
      <c r="G35" s="106"/>
      <c r="H35" s="108"/>
      <c r="I35" s="110"/>
      <c r="K35" s="112"/>
      <c r="L35" s="114" t="e">
        <f>VLOOKUP(K35,'пр.взв'!B7:E76,2,FALSE)</f>
        <v>#N/A</v>
      </c>
      <c r="M35" s="125" t="e">
        <f>VLOOKUP(K35,'пр.взв'!B3:G92,3,FALSE)</f>
        <v>#N/A</v>
      </c>
      <c r="N35" s="114" t="e">
        <f>VLOOKUP(K35,'пр.взв'!B3:G92,4,FALSE)</f>
        <v>#N/A</v>
      </c>
      <c r="O35" s="106"/>
      <c r="P35" s="106"/>
      <c r="Q35" s="108"/>
      <c r="R35" s="110"/>
    </row>
    <row r="36" spans="1:18" ht="13.5" thickBot="1">
      <c r="A36" s="137"/>
      <c r="B36" s="113"/>
      <c r="C36" s="115"/>
      <c r="D36" s="136"/>
      <c r="E36" s="136"/>
      <c r="F36" s="107"/>
      <c r="G36" s="107"/>
      <c r="H36" s="109"/>
      <c r="I36" s="111"/>
      <c r="K36" s="113"/>
      <c r="L36" s="116"/>
      <c r="M36" s="124"/>
      <c r="N36" s="116"/>
      <c r="O36" s="107"/>
      <c r="P36" s="107"/>
      <c r="Q36" s="109"/>
      <c r="R36" s="111"/>
    </row>
    <row r="37" spans="1:18" ht="12.75">
      <c r="A37" s="137"/>
      <c r="B37" s="121"/>
      <c r="C37" s="122"/>
      <c r="D37" s="138" t="e">
        <f>VLOOKUP(B37,'пр.взв'!B3:F93,3,FALSE)</f>
        <v>#N/A</v>
      </c>
      <c r="E37" s="138" t="e">
        <f>VLOOKUP(B37,'пр.взв'!B7:G93,4,FALSE)</f>
        <v>#N/A</v>
      </c>
      <c r="F37" s="118"/>
      <c r="G37" s="118"/>
      <c r="H37" s="119"/>
      <c r="I37" s="120"/>
      <c r="K37" s="121"/>
      <c r="L37" s="122" t="e">
        <f>VLOOKUP(K37,'пр.взв'!B7:E76,2,FALSE)</f>
        <v>#N/A</v>
      </c>
      <c r="M37" s="123" t="e">
        <f>VLOOKUP(K37,'пр.взв'!B3:G94,3,FALSE)</f>
        <v>#N/A</v>
      </c>
      <c r="N37" s="122" t="e">
        <f>VLOOKUP(K37,'пр.взв'!B3:G94,4,FALSE)</f>
        <v>#N/A</v>
      </c>
      <c r="O37" s="118" t="s">
        <v>186</v>
      </c>
      <c r="P37" s="118"/>
      <c r="Q37" s="119"/>
      <c r="R37" s="120"/>
    </row>
    <row r="38" spans="1:18" ht="12.75">
      <c r="A38" s="137"/>
      <c r="B38" s="112"/>
      <c r="C38" s="116"/>
      <c r="D38" s="135"/>
      <c r="E38" s="135"/>
      <c r="F38" s="106"/>
      <c r="G38" s="106"/>
      <c r="H38" s="108"/>
      <c r="I38" s="110"/>
      <c r="K38" s="112"/>
      <c r="L38" s="116"/>
      <c r="M38" s="124"/>
      <c r="N38" s="116"/>
      <c r="O38" s="106"/>
      <c r="P38" s="106"/>
      <c r="Q38" s="108"/>
      <c r="R38" s="110"/>
    </row>
    <row r="39" spans="1:18" ht="12.75">
      <c r="A39" s="137"/>
      <c r="B39" s="112"/>
      <c r="C39" s="114" t="e">
        <f>VLOOKUP(B39,'пр.взв'!B7:E76,2,FALSE)</f>
        <v>#N/A</v>
      </c>
      <c r="D39" s="135" t="e">
        <f>VLOOKUP(B39,'пр.взв'!B3:G94,3,FALSE)</f>
        <v>#N/A</v>
      </c>
      <c r="E39" s="135" t="e">
        <f>VLOOKUP(B39,'пр.взв'!B3:G94,4,FALSE)</f>
        <v>#N/A</v>
      </c>
      <c r="F39" s="106"/>
      <c r="G39" s="106"/>
      <c r="H39" s="108"/>
      <c r="I39" s="110"/>
      <c r="K39" s="112"/>
      <c r="L39" s="114" t="e">
        <f>VLOOKUP(K39,'пр.взв'!B7:E76,2,FALSE)</f>
        <v>#N/A</v>
      </c>
      <c r="M39" s="114" t="e">
        <f>VLOOKUP(K39,'пр.взв'!B3:G96,3,FALSE)</f>
        <v>#N/A</v>
      </c>
      <c r="N39" s="114" t="e">
        <f>VLOOKUP(K39,'пр.взв'!B3:G96,4,FALSE)</f>
        <v>#N/A</v>
      </c>
      <c r="O39" s="106"/>
      <c r="P39" s="106"/>
      <c r="Q39" s="108"/>
      <c r="R39" s="110"/>
    </row>
    <row r="40" spans="1:18" ht="13.5" thickBot="1">
      <c r="A40" s="137"/>
      <c r="B40" s="113"/>
      <c r="C40" s="115"/>
      <c r="D40" s="136"/>
      <c r="E40" s="136"/>
      <c r="F40" s="107"/>
      <c r="G40" s="107"/>
      <c r="H40" s="109"/>
      <c r="I40" s="111"/>
      <c r="K40" s="113"/>
      <c r="L40" s="116"/>
      <c r="M40" s="116"/>
      <c r="N40" s="116"/>
      <c r="O40" s="107"/>
      <c r="P40" s="107"/>
      <c r="Q40" s="109"/>
      <c r="R40" s="111"/>
    </row>
    <row r="41" spans="1:18" ht="12.75">
      <c r="A41" s="137"/>
      <c r="B41" s="121"/>
      <c r="C41" s="122" t="e">
        <f>VLOOKUP(B41,'пр.взв'!B7:E76,2,FALSE)</f>
        <v>#N/A</v>
      </c>
      <c r="D41" s="138" t="e">
        <f>VLOOKUP(B41,'пр.взв'!B3:F97,3,FALSE)</f>
        <v>#N/A</v>
      </c>
      <c r="E41" s="138" t="e">
        <f>VLOOKUP(B41,'пр.взв'!B4:G97,4,FALSE)</f>
        <v>#N/A</v>
      </c>
      <c r="F41" s="118"/>
      <c r="G41" s="118"/>
      <c r="H41" s="119"/>
      <c r="I41" s="120"/>
      <c r="K41" s="121"/>
      <c r="L41" s="122" t="e">
        <f>VLOOKUP(K41,'пр.взв'!B7:E76,2,FALSE)</f>
        <v>#N/A</v>
      </c>
      <c r="M41" s="122" t="e">
        <f>VLOOKUP(K41,'пр.взв'!B4:G98,3,FALSE)</f>
        <v>#N/A</v>
      </c>
      <c r="N41" s="122" t="e">
        <f>VLOOKUP(K41,'пр.взв'!B4:G98,4,FALSE)</f>
        <v>#N/A</v>
      </c>
      <c r="O41" s="118"/>
      <c r="P41" s="118"/>
      <c r="Q41" s="119"/>
      <c r="R41" s="120"/>
    </row>
    <row r="42" spans="1:18" ht="12.75">
      <c r="A42" s="137"/>
      <c r="B42" s="112"/>
      <c r="C42" s="116"/>
      <c r="D42" s="135"/>
      <c r="E42" s="135"/>
      <c r="F42" s="106"/>
      <c r="G42" s="106"/>
      <c r="H42" s="108"/>
      <c r="I42" s="110"/>
      <c r="K42" s="112"/>
      <c r="L42" s="116"/>
      <c r="M42" s="116"/>
      <c r="N42" s="116"/>
      <c r="O42" s="106"/>
      <c r="P42" s="106"/>
      <c r="Q42" s="108"/>
      <c r="R42" s="110"/>
    </row>
    <row r="43" spans="1:18" ht="12.75">
      <c r="A43" s="137"/>
      <c r="B43" s="112"/>
      <c r="C43" s="114" t="e">
        <f>VLOOKUP(B43,'пр.взв'!B7:E76,2,FALSE)</f>
        <v>#N/A</v>
      </c>
      <c r="D43" s="135" t="e">
        <f>VLOOKUP(B43,'пр.взв'!B3:G98,3,FALSE)</f>
        <v>#N/A</v>
      </c>
      <c r="E43" s="135" t="e">
        <f>VLOOKUP(B43,'пр.взв'!B4:G98,4,FALSE)</f>
        <v>#N/A</v>
      </c>
      <c r="F43" s="106"/>
      <c r="G43" s="106"/>
      <c r="H43" s="108"/>
      <c r="I43" s="110"/>
      <c r="K43" s="112"/>
      <c r="L43" s="114" t="e">
        <f>VLOOKUP(K43,'пр.взв'!B7:F76,2,FALSE)</f>
        <v>#N/A</v>
      </c>
      <c r="M43" s="114" t="e">
        <f>VLOOKUP(K43,'пр.взв'!B4:G100,3,FALSE)</f>
        <v>#N/A</v>
      </c>
      <c r="N43" s="114" t="e">
        <f>VLOOKUP(K43,'пр.взв'!B4:G100,4,FALSE)</f>
        <v>#N/A</v>
      </c>
      <c r="O43" s="106"/>
      <c r="P43" s="106"/>
      <c r="Q43" s="108"/>
      <c r="R43" s="110"/>
    </row>
    <row r="44" spans="1:18" ht="13.5" thickBot="1">
      <c r="A44" s="137"/>
      <c r="B44" s="113"/>
      <c r="C44" s="115"/>
      <c r="D44" s="136"/>
      <c r="E44" s="136"/>
      <c r="F44" s="107"/>
      <c r="G44" s="107"/>
      <c r="H44" s="109"/>
      <c r="I44" s="111"/>
      <c r="K44" s="113"/>
      <c r="L44" s="116"/>
      <c r="M44" s="116"/>
      <c r="N44" s="116"/>
      <c r="O44" s="107"/>
      <c r="P44" s="107"/>
      <c r="Q44" s="109"/>
      <c r="R44" s="111"/>
    </row>
    <row r="45" spans="1:18" ht="12.75">
      <c r="A45" s="137"/>
      <c r="B45" s="121"/>
      <c r="C45" s="122" t="e">
        <f>VLOOKUP(B45,'пр.взв'!B7:E76,2,FALSE)</f>
        <v>#N/A</v>
      </c>
      <c r="D45" s="138" t="e">
        <f>VLOOKUP(B45,'пр.взв'!B7:F101,3,FALSE)</f>
        <v>#N/A</v>
      </c>
      <c r="E45" s="138" t="e">
        <f>VLOOKUP(B45,'пр.взв'!B4:G101,4,FALSE)</f>
        <v>#N/A</v>
      </c>
      <c r="F45" s="118"/>
      <c r="G45" s="118"/>
      <c r="H45" s="119"/>
      <c r="I45" s="120"/>
      <c r="K45" s="121"/>
      <c r="L45" s="122" t="e">
        <f>VLOOKUP(K45,'пр.взв'!B7:E76,2,FALSE)</f>
        <v>#N/A</v>
      </c>
      <c r="M45" s="122" t="e">
        <f>VLOOKUP(K45,'пр.взв'!B4:G102,3,FALSE)</f>
        <v>#N/A</v>
      </c>
      <c r="N45" s="122" t="e">
        <f>VLOOKUP(K45,'пр.взв'!B4:G102,4,FALSE)</f>
        <v>#N/A</v>
      </c>
      <c r="O45" s="118"/>
      <c r="P45" s="118"/>
      <c r="Q45" s="119"/>
      <c r="R45" s="120"/>
    </row>
    <row r="46" spans="1:18" ht="12.75">
      <c r="A46" s="137"/>
      <c r="B46" s="112"/>
      <c r="C46" s="116"/>
      <c r="D46" s="135"/>
      <c r="E46" s="135"/>
      <c r="F46" s="106"/>
      <c r="G46" s="106"/>
      <c r="H46" s="108"/>
      <c r="I46" s="110"/>
      <c r="K46" s="112"/>
      <c r="L46" s="116"/>
      <c r="M46" s="116"/>
      <c r="N46" s="116"/>
      <c r="O46" s="106"/>
      <c r="P46" s="106"/>
      <c r="Q46" s="108"/>
      <c r="R46" s="110"/>
    </row>
    <row r="47" spans="1:18" ht="12.75">
      <c r="A47" s="137"/>
      <c r="B47" s="112"/>
      <c r="C47" s="114" t="e">
        <f>VLOOKUP(B47,'пр.взв'!B7:E76,2,FALSE)</f>
        <v>#N/A</v>
      </c>
      <c r="D47" s="135" t="e">
        <f>VLOOKUP(B47,'пр.взв'!B7:G102,3,FALSE)</f>
        <v>#N/A</v>
      </c>
      <c r="E47" s="135" t="e">
        <f>VLOOKUP(B47,'пр.взв'!B4:G102,4,FALSE)</f>
        <v>#N/A</v>
      </c>
      <c r="F47" s="106"/>
      <c r="G47" s="106"/>
      <c r="H47" s="108"/>
      <c r="I47" s="110"/>
      <c r="K47" s="112"/>
      <c r="L47" s="114" t="e">
        <f>VLOOKUP(K47,'пр.взв'!B7:E76,2,FALSE)</f>
        <v>#N/A</v>
      </c>
      <c r="M47" s="114" t="e">
        <f>VLOOKUP(K47,'пр.взв'!B4:G104,3,FALSE)</f>
        <v>#N/A</v>
      </c>
      <c r="N47" s="114" t="e">
        <f>VLOOKUP(K47,'пр.взв'!B4:G104,4,FALSE)</f>
        <v>#N/A</v>
      </c>
      <c r="O47" s="106"/>
      <c r="P47" s="106"/>
      <c r="Q47" s="108"/>
      <c r="R47" s="110"/>
    </row>
    <row r="48" spans="1:18" ht="13.5" thickBot="1">
      <c r="A48" s="137"/>
      <c r="B48" s="113"/>
      <c r="C48" s="115"/>
      <c r="D48" s="136"/>
      <c r="E48" s="136"/>
      <c r="F48" s="107"/>
      <c r="G48" s="107"/>
      <c r="H48" s="109"/>
      <c r="I48" s="111"/>
      <c r="K48" s="113"/>
      <c r="L48" s="116"/>
      <c r="M48" s="116"/>
      <c r="N48" s="116"/>
      <c r="O48" s="107"/>
      <c r="P48" s="107"/>
      <c r="Q48" s="109"/>
      <c r="R48" s="111"/>
    </row>
    <row r="49" spans="1:18" ht="12.75">
      <c r="A49" s="137"/>
      <c r="B49" s="121"/>
      <c r="C49" s="122" t="e">
        <f>VLOOKUP(B49,'пр.взв'!B3:E76,2,FALSE)</f>
        <v>#N/A</v>
      </c>
      <c r="D49" s="138" t="e">
        <f>VLOOKUP(B49,'пр.взв'!B5:F105,3,FALSE)</f>
        <v>#N/A</v>
      </c>
      <c r="E49" s="138" t="e">
        <f>VLOOKUP(B49,'пр.взв'!B4:G105,4,FALSE)</f>
        <v>#N/A</v>
      </c>
      <c r="F49" s="118"/>
      <c r="G49" s="118"/>
      <c r="H49" s="119"/>
      <c r="I49" s="120"/>
      <c r="K49" s="121"/>
      <c r="L49" s="122" t="e">
        <f>VLOOKUP(K49,'пр.взв'!B7:E76,2,FALSE)</f>
        <v>#N/A</v>
      </c>
      <c r="M49" s="122" t="e">
        <f>VLOOKUP(K49,'пр.взв'!B5:G106,3,FALSE)</f>
        <v>#N/A</v>
      </c>
      <c r="N49" s="122" t="e">
        <f>VLOOKUP(K49,'пр.взв'!B5:G106,4,FALSE)</f>
        <v>#N/A</v>
      </c>
      <c r="O49" s="118"/>
      <c r="P49" s="118"/>
      <c r="Q49" s="119"/>
      <c r="R49" s="120"/>
    </row>
    <row r="50" spans="1:18" ht="12.75">
      <c r="A50" s="137"/>
      <c r="B50" s="112"/>
      <c r="C50" s="116"/>
      <c r="D50" s="135"/>
      <c r="E50" s="135"/>
      <c r="F50" s="106"/>
      <c r="G50" s="106"/>
      <c r="H50" s="108"/>
      <c r="I50" s="110"/>
      <c r="K50" s="112"/>
      <c r="L50" s="116"/>
      <c r="M50" s="116"/>
      <c r="N50" s="116"/>
      <c r="O50" s="106"/>
      <c r="P50" s="106"/>
      <c r="Q50" s="108"/>
      <c r="R50" s="110"/>
    </row>
    <row r="51" spans="1:18" ht="12.75">
      <c r="A51" s="137"/>
      <c r="B51" s="112"/>
      <c r="C51" s="114" t="e">
        <f>VLOOKUP(B51,'пр.взв'!B7:E76,2,FALSE)</f>
        <v>#N/A</v>
      </c>
      <c r="D51" s="135" t="e">
        <f>VLOOKUP(B51,'пр.взв'!B5:G106,3,FALSE)</f>
        <v>#N/A</v>
      </c>
      <c r="E51" s="135" t="e">
        <f>VLOOKUP(B51,'пр.взв'!B5:G106,4,FALSE)</f>
        <v>#N/A</v>
      </c>
      <c r="F51" s="106"/>
      <c r="G51" s="106"/>
      <c r="H51" s="108"/>
      <c r="I51" s="110"/>
      <c r="K51" s="112"/>
      <c r="L51" s="114" t="e">
        <f>VLOOKUP(K51,'пр.взв'!B7:E76,2,FALSE)</f>
        <v>#N/A</v>
      </c>
      <c r="M51" s="114" t="e">
        <f>VLOOKUP(K51,'пр.взв'!B5:G108,3,FALSE)</f>
        <v>#N/A</v>
      </c>
      <c r="N51" s="114" t="e">
        <f>VLOOKUP(K51,'пр.взв'!B5:G108,4,FALSE)</f>
        <v>#N/A</v>
      </c>
      <c r="O51" s="106"/>
      <c r="P51" s="106"/>
      <c r="Q51" s="108"/>
      <c r="R51" s="110"/>
    </row>
    <row r="52" spans="1:18" ht="13.5" thickBot="1">
      <c r="A52" s="137"/>
      <c r="B52" s="113"/>
      <c r="C52" s="115"/>
      <c r="D52" s="136"/>
      <c r="E52" s="136"/>
      <c r="F52" s="107"/>
      <c r="G52" s="107"/>
      <c r="H52" s="109"/>
      <c r="I52" s="111"/>
      <c r="K52" s="113"/>
      <c r="L52" s="116"/>
      <c r="M52" s="116"/>
      <c r="N52" s="116"/>
      <c r="O52" s="107"/>
      <c r="P52" s="107"/>
      <c r="Q52" s="109"/>
      <c r="R52" s="111"/>
    </row>
    <row r="53" spans="1:18" ht="12.75">
      <c r="A53" s="137"/>
      <c r="B53" s="121"/>
      <c r="C53" s="122" t="e">
        <f>VLOOKUP(B53,'пр.взв'!B7:E76,2,FALSE)</f>
        <v>#N/A</v>
      </c>
      <c r="D53" s="138" t="e">
        <f>VLOOKUP(B53,'пр.взв'!B5:F109,3,FALSE)</f>
        <v>#N/A</v>
      </c>
      <c r="E53" s="138" t="e">
        <f>VLOOKUP(B53,'пр.взв'!B5:G109,4,FALSE)</f>
        <v>#N/A</v>
      </c>
      <c r="F53" s="118"/>
      <c r="G53" s="118"/>
      <c r="H53" s="119"/>
      <c r="I53" s="120"/>
      <c r="K53" s="121"/>
      <c r="L53" s="122" t="e">
        <f>VLOOKUP(K53,'пр.взв'!B7:E76,2,FALSE)</f>
        <v>#N/A</v>
      </c>
      <c r="M53" s="122" t="e">
        <f>VLOOKUP(K53,'пр.взв'!B5:G110,3,FALSE)</f>
        <v>#N/A</v>
      </c>
      <c r="N53" s="122" t="e">
        <f>VLOOKUP(K53,'пр.взв'!B5:G110,4,FALSE)</f>
        <v>#N/A</v>
      </c>
      <c r="O53" s="118"/>
      <c r="P53" s="118"/>
      <c r="Q53" s="119"/>
      <c r="R53" s="120"/>
    </row>
    <row r="54" spans="1:18" ht="12.75">
      <c r="A54" s="137"/>
      <c r="B54" s="112"/>
      <c r="C54" s="116"/>
      <c r="D54" s="135"/>
      <c r="E54" s="135"/>
      <c r="F54" s="106"/>
      <c r="G54" s="106"/>
      <c r="H54" s="108"/>
      <c r="I54" s="110"/>
      <c r="K54" s="112"/>
      <c r="L54" s="116"/>
      <c r="M54" s="116"/>
      <c r="N54" s="116"/>
      <c r="O54" s="106"/>
      <c r="P54" s="106"/>
      <c r="Q54" s="108"/>
      <c r="R54" s="110"/>
    </row>
    <row r="55" spans="1:18" ht="12.75">
      <c r="A55" s="137"/>
      <c r="B55" s="112"/>
      <c r="C55" s="114" t="e">
        <f>VLOOKUP(B55,'пр.взв'!B7:E76,2,FALSE)</f>
        <v>#N/A</v>
      </c>
      <c r="D55" s="135" t="e">
        <f>VLOOKUP(B55,'пр.взв'!B5:G110,3,FALSE)</f>
        <v>#N/A</v>
      </c>
      <c r="E55" s="135" t="e">
        <f>VLOOKUP(B55,'пр.взв'!B5:G110,4,FALSE)</f>
        <v>#N/A</v>
      </c>
      <c r="F55" s="106"/>
      <c r="G55" s="106"/>
      <c r="H55" s="108"/>
      <c r="I55" s="110"/>
      <c r="K55" s="112"/>
      <c r="L55" s="114" t="e">
        <f>VLOOKUP(K55,'пр.взв'!B7:E76,2,FALSE)</f>
        <v>#N/A</v>
      </c>
      <c r="M55" s="114" t="e">
        <f>VLOOKUP(K55,'пр.взв'!B5:G112,3,FALSE)</f>
        <v>#N/A</v>
      </c>
      <c r="N55" s="114" t="e">
        <f>VLOOKUP(K55,'пр.взв'!B5:G112,4,FALSE)</f>
        <v>#N/A</v>
      </c>
      <c r="O55" s="106"/>
      <c r="P55" s="106"/>
      <c r="Q55" s="108"/>
      <c r="R55" s="110"/>
    </row>
    <row r="56" spans="1:18" ht="13.5" thickBot="1">
      <c r="A56" s="137"/>
      <c r="B56" s="113"/>
      <c r="C56" s="115"/>
      <c r="D56" s="136"/>
      <c r="E56" s="136"/>
      <c r="F56" s="107"/>
      <c r="G56" s="107"/>
      <c r="H56" s="109"/>
      <c r="I56" s="111"/>
      <c r="K56" s="113"/>
      <c r="L56" s="116"/>
      <c r="M56" s="116"/>
      <c r="N56" s="116"/>
      <c r="O56" s="107"/>
      <c r="P56" s="107"/>
      <c r="Q56" s="109"/>
      <c r="R56" s="111"/>
    </row>
    <row r="57" spans="1:18" ht="12.75">
      <c r="A57" s="137"/>
      <c r="B57" s="121"/>
      <c r="C57" s="122" t="e">
        <f>VLOOKUP(B57,'пр.взв'!B7:E76,2,FALSE)</f>
        <v>#N/A</v>
      </c>
      <c r="D57" s="138" t="e">
        <f>VLOOKUP(B57,'пр.взв'!B5:F113,3,FALSE)</f>
        <v>#N/A</v>
      </c>
      <c r="E57" s="138" t="e">
        <f>VLOOKUP(B57,'пр.взв'!B5:G113,4,FALSE)</f>
        <v>#N/A</v>
      </c>
      <c r="F57" s="117"/>
      <c r="G57" s="118"/>
      <c r="H57" s="119"/>
      <c r="I57" s="120"/>
      <c r="K57" s="121"/>
      <c r="L57" s="122" t="e">
        <f>VLOOKUP(K57,'пр.взв'!B7:E76,2,FALSE)</f>
        <v>#N/A</v>
      </c>
      <c r="M57" s="122" t="e">
        <f>VLOOKUP(K57,'пр.взв'!B5:G114,3,FALSE)</f>
        <v>#N/A</v>
      </c>
      <c r="N57" s="122" t="e">
        <f>VLOOKUP(K57,'пр.взв'!B5:G114,4,FALSE)</f>
        <v>#N/A</v>
      </c>
      <c r="O57" s="117"/>
      <c r="P57" s="118"/>
      <c r="Q57" s="119"/>
      <c r="R57" s="120"/>
    </row>
    <row r="58" spans="1:18" ht="12.75">
      <c r="A58" s="137"/>
      <c r="B58" s="112"/>
      <c r="C58" s="116"/>
      <c r="D58" s="135"/>
      <c r="E58" s="135"/>
      <c r="F58" s="104"/>
      <c r="G58" s="106"/>
      <c r="H58" s="108"/>
      <c r="I58" s="110"/>
      <c r="K58" s="112"/>
      <c r="L58" s="116"/>
      <c r="M58" s="116"/>
      <c r="N58" s="116"/>
      <c r="O58" s="104"/>
      <c r="P58" s="106"/>
      <c r="Q58" s="108"/>
      <c r="R58" s="110"/>
    </row>
    <row r="59" spans="1:18" ht="12.75">
      <c r="A59" s="137"/>
      <c r="B59" s="112"/>
      <c r="C59" s="114" t="e">
        <f>VLOOKUP(B59,'пр.взв'!B7:E76,2,FALSE)</f>
        <v>#N/A</v>
      </c>
      <c r="D59" s="135" t="e">
        <f>VLOOKUP(B59,'пр.взв'!B5:G114,3,FALSE)</f>
        <v>#N/A</v>
      </c>
      <c r="E59" s="135" t="e">
        <f>VLOOKUP(B59,'пр.взв'!B5:G114,4,FALSE)</f>
        <v>#N/A</v>
      </c>
      <c r="F59" s="104"/>
      <c r="G59" s="106"/>
      <c r="H59" s="108"/>
      <c r="I59" s="110"/>
      <c r="K59" s="112"/>
      <c r="L59" s="114" t="e">
        <f>VLOOKUP(K59,'пр.взв'!B7:E76,2,FALSE)</f>
        <v>#N/A</v>
      </c>
      <c r="M59" s="116" t="e">
        <f>VLOOKUP(K59,'пр.взв'!B5:G116,3,FALSE)</f>
        <v>#N/A</v>
      </c>
      <c r="N59" s="116" t="e">
        <f>VLOOKUP(K59,'пр.взв'!B5:G116,4,FALSE)</f>
        <v>#N/A</v>
      </c>
      <c r="O59" s="104"/>
      <c r="P59" s="106"/>
      <c r="Q59" s="108"/>
      <c r="R59" s="110"/>
    </row>
    <row r="60" spans="1:18" ht="13.5" thickBot="1">
      <c r="A60" s="137"/>
      <c r="B60" s="113"/>
      <c r="C60" s="115"/>
      <c r="D60" s="136"/>
      <c r="E60" s="136"/>
      <c r="F60" s="105"/>
      <c r="G60" s="107"/>
      <c r="H60" s="109"/>
      <c r="I60" s="111"/>
      <c r="K60" s="113"/>
      <c r="L60" s="115"/>
      <c r="M60" s="115"/>
      <c r="N60" s="115"/>
      <c r="O60" s="105"/>
      <c r="P60" s="107"/>
      <c r="Q60" s="109"/>
      <c r="R60" s="11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H3:H4"/>
    <mergeCell ref="I3:I4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F19:F20"/>
    <mergeCell ref="G19:G20"/>
    <mergeCell ref="H19:H20"/>
    <mergeCell ref="I19:I20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H23:H24"/>
    <mergeCell ref="F23:F24"/>
    <mergeCell ref="A37:A38"/>
    <mergeCell ref="E31:E32"/>
    <mergeCell ref="F31:F32"/>
    <mergeCell ref="B31:B32"/>
    <mergeCell ref="C31:C32"/>
    <mergeCell ref="B33:B34"/>
    <mergeCell ref="C33:C34"/>
    <mergeCell ref="E37:E38"/>
    <mergeCell ref="F33:F34"/>
    <mergeCell ref="D33:D3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E23:E24"/>
    <mergeCell ref="I27:I28"/>
    <mergeCell ref="B27:B28"/>
    <mergeCell ref="C27:C28"/>
    <mergeCell ref="D27:D28"/>
    <mergeCell ref="E27:E28"/>
    <mergeCell ref="F27:F28"/>
    <mergeCell ref="G27:G28"/>
    <mergeCell ref="H27:H28"/>
    <mergeCell ref="F41:F42"/>
    <mergeCell ref="E29:E30"/>
    <mergeCell ref="G45:G46"/>
    <mergeCell ref="F37:F38"/>
    <mergeCell ref="G37:G38"/>
    <mergeCell ref="H43:H44"/>
    <mergeCell ref="H39:H40"/>
    <mergeCell ref="G41:G42"/>
    <mergeCell ref="E35:E36"/>
    <mergeCell ref="F29:F30"/>
    <mergeCell ref="B43:B44"/>
    <mergeCell ref="C43:C44"/>
    <mergeCell ref="D43:D44"/>
    <mergeCell ref="E43:E44"/>
    <mergeCell ref="I51:I52"/>
    <mergeCell ref="I39:I40"/>
    <mergeCell ref="H51:H52"/>
    <mergeCell ref="H41:H42"/>
    <mergeCell ref="I41:I42"/>
    <mergeCell ref="I45:I46"/>
    <mergeCell ref="I29:I30"/>
    <mergeCell ref="D31:D32"/>
    <mergeCell ref="G31:G32"/>
    <mergeCell ref="H31:H32"/>
    <mergeCell ref="I31:I32"/>
    <mergeCell ref="F35:F36"/>
    <mergeCell ref="G35:G36"/>
    <mergeCell ref="H35:H36"/>
    <mergeCell ref="H29:H30"/>
    <mergeCell ref="E33:E34"/>
    <mergeCell ref="I43:I44"/>
    <mergeCell ref="H47:H48"/>
    <mergeCell ref="I47:I48"/>
    <mergeCell ref="H49:H50"/>
    <mergeCell ref="F49:F50"/>
    <mergeCell ref="G49:G50"/>
    <mergeCell ref="I49:I50"/>
    <mergeCell ref="H45:H46"/>
    <mergeCell ref="B53:B54"/>
    <mergeCell ref="C53:C54"/>
    <mergeCell ref="D53:D54"/>
    <mergeCell ref="E53:E54"/>
    <mergeCell ref="B51:B52"/>
    <mergeCell ref="C51:C52"/>
    <mergeCell ref="D51:D52"/>
    <mergeCell ref="E51:E52"/>
    <mergeCell ref="F53:F54"/>
    <mergeCell ref="G53:G54"/>
    <mergeCell ref="F43:F44"/>
    <mergeCell ref="G43:G44"/>
    <mergeCell ref="F51:F52"/>
    <mergeCell ref="G51:G52"/>
    <mergeCell ref="F47:F48"/>
    <mergeCell ref="F39:F40"/>
    <mergeCell ref="G39:G40"/>
    <mergeCell ref="B55:B56"/>
    <mergeCell ref="C55:C56"/>
    <mergeCell ref="D55:D56"/>
    <mergeCell ref="E55:E56"/>
    <mergeCell ref="E41:E42"/>
    <mergeCell ref="E45:E46"/>
    <mergeCell ref="C41:C42"/>
    <mergeCell ref="D41:D42"/>
    <mergeCell ref="G33:G34"/>
    <mergeCell ref="H33:H34"/>
    <mergeCell ref="I33:I34"/>
    <mergeCell ref="H37:H38"/>
    <mergeCell ref="I37:I38"/>
    <mergeCell ref="I35:I36"/>
    <mergeCell ref="B57:B58"/>
    <mergeCell ref="C57:C58"/>
    <mergeCell ref="D57:D58"/>
    <mergeCell ref="E57:E58"/>
    <mergeCell ref="D37:D38"/>
    <mergeCell ref="B37:B38"/>
    <mergeCell ref="C37:C38"/>
    <mergeCell ref="D39:D40"/>
    <mergeCell ref="E39:E40"/>
    <mergeCell ref="B41:B42"/>
    <mergeCell ref="I55:I56"/>
    <mergeCell ref="H53:H54"/>
    <mergeCell ref="I53:I54"/>
    <mergeCell ref="F45:F46"/>
    <mergeCell ref="G47:G48"/>
    <mergeCell ref="I59:I60"/>
    <mergeCell ref="F55:F56"/>
    <mergeCell ref="G55:G56"/>
    <mergeCell ref="I57:I58"/>
    <mergeCell ref="H55:H56"/>
    <mergeCell ref="G29:G30"/>
    <mergeCell ref="D15:D16"/>
    <mergeCell ref="E15:E16"/>
    <mergeCell ref="F15:F16"/>
    <mergeCell ref="G15:G16"/>
    <mergeCell ref="D23:D24"/>
    <mergeCell ref="D29:D30"/>
    <mergeCell ref="B29:B30"/>
    <mergeCell ref="C29:C30"/>
    <mergeCell ref="B35:B36"/>
    <mergeCell ref="C35:C36"/>
    <mergeCell ref="D35:D36"/>
    <mergeCell ref="C45:C46"/>
    <mergeCell ref="B45:B46"/>
    <mergeCell ref="B39:B40"/>
    <mergeCell ref="C39:C40"/>
    <mergeCell ref="D45:D46"/>
    <mergeCell ref="C47:C48"/>
    <mergeCell ref="D47:D48"/>
    <mergeCell ref="E47:E48"/>
    <mergeCell ref="B49:B50"/>
    <mergeCell ref="C49:C50"/>
    <mergeCell ref="D49:D50"/>
    <mergeCell ref="E49:E50"/>
    <mergeCell ref="B47:B48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53:A54"/>
    <mergeCell ref="A55:A56"/>
    <mergeCell ref="A57:A58"/>
    <mergeCell ref="A59:A60"/>
    <mergeCell ref="A45:A46"/>
    <mergeCell ref="A47:A48"/>
    <mergeCell ref="A49:A50"/>
    <mergeCell ref="A51:A52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O7:O8"/>
    <mergeCell ref="P7:P8"/>
    <mergeCell ref="Q7:Q8"/>
    <mergeCell ref="R7:R8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O11:O12"/>
    <mergeCell ref="P11:P12"/>
    <mergeCell ref="Q11:Q12"/>
    <mergeCell ref="R11:R12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15:O16"/>
    <mergeCell ref="P15:P16"/>
    <mergeCell ref="Q15:Q16"/>
    <mergeCell ref="R15:R16"/>
    <mergeCell ref="K15:K16"/>
    <mergeCell ref="L15:L16"/>
    <mergeCell ref="M15:M16"/>
    <mergeCell ref="N15:N16"/>
    <mergeCell ref="O17:O18"/>
    <mergeCell ref="P17:P18"/>
    <mergeCell ref="Q17:Q18"/>
    <mergeCell ref="R17:R18"/>
    <mergeCell ref="K17:K18"/>
    <mergeCell ref="L17:L18"/>
    <mergeCell ref="M17:M18"/>
    <mergeCell ref="N17:N18"/>
    <mergeCell ref="O19:O20"/>
    <mergeCell ref="P19:P20"/>
    <mergeCell ref="Q19:Q20"/>
    <mergeCell ref="R19:R20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23:O24"/>
    <mergeCell ref="P23:P24"/>
    <mergeCell ref="Q23:Q24"/>
    <mergeCell ref="R23:R24"/>
    <mergeCell ref="K23:K24"/>
    <mergeCell ref="L23:L24"/>
    <mergeCell ref="M23:M24"/>
    <mergeCell ref="N23:N24"/>
    <mergeCell ref="O25:O26"/>
    <mergeCell ref="P25:P26"/>
    <mergeCell ref="Q25:Q26"/>
    <mergeCell ref="R25:R26"/>
    <mergeCell ref="K25:K26"/>
    <mergeCell ref="L25:L26"/>
    <mergeCell ref="M25:M26"/>
    <mergeCell ref="N25:N26"/>
    <mergeCell ref="O27:O28"/>
    <mergeCell ref="P27:P28"/>
    <mergeCell ref="Q27:Q28"/>
    <mergeCell ref="R27:R28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31:O32"/>
    <mergeCell ref="P31:P32"/>
    <mergeCell ref="Q31:Q32"/>
    <mergeCell ref="R31:R32"/>
    <mergeCell ref="K31:K32"/>
    <mergeCell ref="L31:L32"/>
    <mergeCell ref="M31:M32"/>
    <mergeCell ref="N31:N32"/>
    <mergeCell ref="O33:O34"/>
    <mergeCell ref="P33:P34"/>
    <mergeCell ref="Q33:Q34"/>
    <mergeCell ref="R33:R34"/>
    <mergeCell ref="K33:K34"/>
    <mergeCell ref="L33:L34"/>
    <mergeCell ref="M33:M34"/>
    <mergeCell ref="N33:N34"/>
    <mergeCell ref="O35:O36"/>
    <mergeCell ref="P35:P36"/>
    <mergeCell ref="Q35:Q36"/>
    <mergeCell ref="R35:R36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9:O40"/>
    <mergeCell ref="P39:P40"/>
    <mergeCell ref="Q39:Q40"/>
    <mergeCell ref="R39:R40"/>
    <mergeCell ref="K39:K40"/>
    <mergeCell ref="L39:L40"/>
    <mergeCell ref="M39:M40"/>
    <mergeCell ref="N39:N40"/>
    <mergeCell ref="O41:O42"/>
    <mergeCell ref="P41:P42"/>
    <mergeCell ref="Q41:Q42"/>
    <mergeCell ref="R41:R42"/>
    <mergeCell ref="K41:K42"/>
    <mergeCell ref="L41:L42"/>
    <mergeCell ref="M41:M42"/>
    <mergeCell ref="N41:N42"/>
    <mergeCell ref="O43:O44"/>
    <mergeCell ref="P43:P44"/>
    <mergeCell ref="Q43:Q44"/>
    <mergeCell ref="R43:R44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47:O48"/>
    <mergeCell ref="P47:P48"/>
    <mergeCell ref="Q47:Q48"/>
    <mergeCell ref="R47:R48"/>
    <mergeCell ref="K47:K48"/>
    <mergeCell ref="L47:L48"/>
    <mergeCell ref="M47:M48"/>
    <mergeCell ref="N47:N48"/>
    <mergeCell ref="O49:O50"/>
    <mergeCell ref="P49:P50"/>
    <mergeCell ref="Q49:Q50"/>
    <mergeCell ref="R49:R50"/>
    <mergeCell ref="K49:K50"/>
    <mergeCell ref="L49:L50"/>
    <mergeCell ref="M49:M50"/>
    <mergeCell ref="N49:N50"/>
    <mergeCell ref="O51:O52"/>
    <mergeCell ref="P51:P52"/>
    <mergeCell ref="Q51:Q52"/>
    <mergeCell ref="R51:R52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55:O56"/>
    <mergeCell ref="P55:P56"/>
    <mergeCell ref="Q55:Q56"/>
    <mergeCell ref="R55:R56"/>
    <mergeCell ref="K55:K56"/>
    <mergeCell ref="L55:L56"/>
    <mergeCell ref="M55:M56"/>
    <mergeCell ref="N55:N56"/>
    <mergeCell ref="O57:O58"/>
    <mergeCell ref="P57:P58"/>
    <mergeCell ref="Q57:Q58"/>
    <mergeCell ref="R57:R58"/>
    <mergeCell ref="K57:K58"/>
    <mergeCell ref="L57:L58"/>
    <mergeCell ref="M57:M58"/>
    <mergeCell ref="N57:N58"/>
    <mergeCell ref="O59:O60"/>
    <mergeCell ref="P59:P60"/>
    <mergeCell ref="Q59:Q60"/>
    <mergeCell ref="R59:R60"/>
    <mergeCell ref="K59:K60"/>
    <mergeCell ref="L59:L60"/>
    <mergeCell ref="M59:M60"/>
    <mergeCell ref="N59:N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0"/>
  <sheetViews>
    <sheetView zoomScalePageLayoutView="0" workbookViewId="0" topLeftCell="A1">
      <pane xSplit="5" ySplit="5" topLeftCell="F6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H70" sqref="AH7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20" t="s">
        <v>61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50.25" customHeight="1" thickBot="1">
      <c r="A2" s="18"/>
      <c r="B2" s="205" t="s">
        <v>62</v>
      </c>
      <c r="C2" s="206"/>
      <c r="D2" s="206"/>
      <c r="E2" s="206"/>
      <c r="F2" s="206"/>
      <c r="G2" s="206"/>
      <c r="H2" s="206"/>
      <c r="I2" s="206"/>
      <c r="J2" s="206"/>
      <c r="K2" s="213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1:30" ht="20.25" customHeight="1" thickBot="1">
      <c r="A3" s="19"/>
      <c r="B3" s="224" t="str">
        <f>HYPERLINK('[1]реквизиты'!$A$3)</f>
        <v>08-10 мая 2015 г.  г.Саратов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5"/>
      <c r="X3" s="221" t="str">
        <f>HYPERLINK('пр.взв'!D4)</f>
        <v>В.к. 42 кг.</v>
      </c>
      <c r="Y3" s="222"/>
      <c r="Z3" s="222"/>
      <c r="AA3" s="222"/>
      <c r="AB3" s="223"/>
      <c r="AC3" s="16"/>
      <c r="AD3" s="16"/>
    </row>
    <row r="4" spans="1:34" ht="14.25" customHeight="1" thickBot="1">
      <c r="A4" s="185"/>
      <c r="B4" s="193" t="s">
        <v>5</v>
      </c>
      <c r="C4" s="176" t="s">
        <v>2</v>
      </c>
      <c r="D4" s="207" t="s">
        <v>3</v>
      </c>
      <c r="E4" s="209" t="s">
        <v>63</v>
      </c>
      <c r="F4" s="199" t="s">
        <v>6</v>
      </c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1"/>
      <c r="Y4" s="202"/>
      <c r="Z4" s="216" t="s">
        <v>7</v>
      </c>
      <c r="AA4" s="218" t="s">
        <v>66</v>
      </c>
      <c r="AB4" s="182" t="s">
        <v>22</v>
      </c>
      <c r="AC4" s="16"/>
      <c r="AD4" s="16"/>
      <c r="AH4" s="20"/>
    </row>
    <row r="5" spans="1:33" ht="15" customHeight="1" thickBot="1">
      <c r="A5" s="185"/>
      <c r="B5" s="194"/>
      <c r="C5" s="177"/>
      <c r="D5" s="208"/>
      <c r="E5" s="210"/>
      <c r="F5" s="188">
        <v>1</v>
      </c>
      <c r="G5" s="187"/>
      <c r="H5" s="188">
        <v>2</v>
      </c>
      <c r="I5" s="189"/>
      <c r="J5" s="186">
        <v>3</v>
      </c>
      <c r="K5" s="187"/>
      <c r="L5" s="188">
        <v>4</v>
      </c>
      <c r="M5" s="189"/>
      <c r="N5" s="186">
        <v>5</v>
      </c>
      <c r="O5" s="187"/>
      <c r="P5" s="188">
        <v>6</v>
      </c>
      <c r="Q5" s="189"/>
      <c r="R5" s="186">
        <v>7</v>
      </c>
      <c r="S5" s="187"/>
      <c r="T5" s="188">
        <v>8</v>
      </c>
      <c r="U5" s="189"/>
      <c r="V5" s="188" t="s">
        <v>224</v>
      </c>
      <c r="W5" s="189"/>
      <c r="X5" s="188" t="s">
        <v>225</v>
      </c>
      <c r="Y5" s="189"/>
      <c r="Z5" s="217"/>
      <c r="AA5" s="219"/>
      <c r="AB5" s="183"/>
      <c r="AC5" s="31"/>
      <c r="AD5" s="31"/>
      <c r="AE5" s="22"/>
      <c r="AF5" s="22"/>
      <c r="AG5" s="3"/>
    </row>
    <row r="6" spans="1:33" ht="15" customHeight="1" thickBot="1">
      <c r="A6" s="17"/>
      <c r="B6" s="190" t="s">
        <v>183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31"/>
      <c r="AD6" s="31"/>
      <c r="AE6" s="22"/>
      <c r="AF6" s="22"/>
      <c r="AG6" s="3"/>
    </row>
    <row r="7" spans="1:34" ht="13.5" customHeight="1">
      <c r="A7" s="178"/>
      <c r="B7" s="174">
        <v>1</v>
      </c>
      <c r="C7" s="180" t="str">
        <f>VLOOKUP(B7,'пр.взв'!B7:E30,2,FALSE)</f>
        <v>Ионов Анатолий Дмитриевич</v>
      </c>
      <c r="D7" s="195" t="str">
        <f>VLOOKUP(B7,'пр.взв'!B7:F76,3,FALSE)</f>
        <v>14.10.2003, 1ю</v>
      </c>
      <c r="E7" s="195" t="str">
        <f>VLOOKUP(B7,'пр.взв'!B7:G76,4,FALSE)</f>
        <v>г.Энгельс, Саратовская обл., ПФО</v>
      </c>
      <c r="F7" s="203">
        <v>2</v>
      </c>
      <c r="G7" s="66">
        <v>0</v>
      </c>
      <c r="H7" s="204">
        <v>3</v>
      </c>
      <c r="I7" s="66">
        <v>0</v>
      </c>
      <c r="J7" s="204">
        <v>4</v>
      </c>
      <c r="K7" s="66">
        <v>4</v>
      </c>
      <c r="L7" s="234" t="s">
        <v>212</v>
      </c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6"/>
      <c r="Z7" s="212">
        <v>3</v>
      </c>
      <c r="AA7" s="211">
        <f>SUM(G7+I7+K7+M7+O7+Q7+S7+U7+W7+Y7)</f>
        <v>4</v>
      </c>
      <c r="AB7" s="211">
        <v>15</v>
      </c>
      <c r="AC7" s="29"/>
      <c r="AD7" s="29"/>
      <c r="AE7" s="29"/>
      <c r="AF7" s="29"/>
      <c r="AG7" s="29"/>
      <c r="AH7" s="29"/>
    </row>
    <row r="8" spans="1:34" ht="13.5" customHeight="1" thickBot="1">
      <c r="A8" s="184"/>
      <c r="B8" s="175"/>
      <c r="C8" s="181"/>
      <c r="D8" s="196"/>
      <c r="E8" s="196"/>
      <c r="F8" s="163"/>
      <c r="G8" s="67" t="s">
        <v>187</v>
      </c>
      <c r="H8" s="204"/>
      <c r="I8" s="67" t="s">
        <v>194</v>
      </c>
      <c r="J8" s="204"/>
      <c r="K8" s="67"/>
      <c r="L8" s="15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 s="159"/>
      <c r="AA8" s="161"/>
      <c r="AB8" s="161"/>
      <c r="AC8" s="29"/>
      <c r="AD8" s="29"/>
      <c r="AE8" s="29"/>
      <c r="AF8" s="29"/>
      <c r="AG8" s="29"/>
      <c r="AH8" s="29"/>
    </row>
    <row r="9" spans="1:34" ht="13.5" customHeight="1" thickTop="1">
      <c r="A9" s="178"/>
      <c r="B9" s="164">
        <v>2</v>
      </c>
      <c r="C9" s="166" t="str">
        <f>VLOOKUP(B9,'пр.взв'!B9:E32,2,FALSE)</f>
        <v>Чагранов Герман Арлтанович</v>
      </c>
      <c r="D9" s="197">
        <f>VLOOKUP(B9,'пр.взв'!B9:F76,3,FALSE)</f>
        <v>37950</v>
      </c>
      <c r="E9" s="172" t="str">
        <f>VLOOKUP(B9,'пр.взв'!B9:G76,4,FALSE)</f>
        <v>п.Хошеут, Р.Калмыкия, ЮФО</v>
      </c>
      <c r="F9" s="162">
        <v>1</v>
      </c>
      <c r="G9" s="68">
        <v>4</v>
      </c>
      <c r="H9" s="156">
        <v>4</v>
      </c>
      <c r="I9" s="68">
        <v>4</v>
      </c>
      <c r="J9" s="156" t="s">
        <v>201</v>
      </c>
      <c r="K9" s="68"/>
      <c r="L9" s="156" t="s">
        <v>201</v>
      </c>
      <c r="M9" s="68"/>
      <c r="N9" s="156" t="s">
        <v>201</v>
      </c>
      <c r="O9" s="68"/>
      <c r="P9" s="156" t="s">
        <v>201</v>
      </c>
      <c r="Q9" s="68"/>
      <c r="R9" s="156" t="s">
        <v>201</v>
      </c>
      <c r="S9" s="68"/>
      <c r="T9" s="156" t="s">
        <v>201</v>
      </c>
      <c r="U9" s="69"/>
      <c r="V9" s="156" t="s">
        <v>201</v>
      </c>
      <c r="W9" s="69"/>
      <c r="X9" s="156" t="s">
        <v>201</v>
      </c>
      <c r="Y9" s="69"/>
      <c r="Z9" s="158">
        <v>2</v>
      </c>
      <c r="AA9" s="160">
        <f>SUM(G9+I9+K9+M9+O9+Q9+S9+U9+W9+Y9)</f>
        <v>8</v>
      </c>
      <c r="AB9" s="151" t="s">
        <v>227</v>
      </c>
      <c r="AC9" s="29"/>
      <c r="AD9" s="29"/>
      <c r="AE9" s="29"/>
      <c r="AF9" s="29"/>
      <c r="AG9" s="29"/>
      <c r="AH9" s="29"/>
    </row>
    <row r="10" spans="1:34" ht="13.5" customHeight="1" thickBot="1">
      <c r="A10" s="179"/>
      <c r="B10" s="165"/>
      <c r="C10" s="167"/>
      <c r="D10" s="198"/>
      <c r="E10" s="173"/>
      <c r="F10" s="163"/>
      <c r="G10" s="70"/>
      <c r="H10" s="157"/>
      <c r="I10" s="70"/>
      <c r="J10" s="157"/>
      <c r="K10" s="70"/>
      <c r="L10" s="157"/>
      <c r="M10" s="70"/>
      <c r="N10" s="157"/>
      <c r="O10" s="70"/>
      <c r="P10" s="157"/>
      <c r="Q10" s="70"/>
      <c r="R10" s="157"/>
      <c r="S10" s="70"/>
      <c r="T10" s="157"/>
      <c r="U10" s="71"/>
      <c r="V10" s="157"/>
      <c r="W10" s="71"/>
      <c r="X10" s="157"/>
      <c r="Y10" s="71"/>
      <c r="Z10" s="159"/>
      <c r="AA10" s="161"/>
      <c r="AB10" s="152"/>
      <c r="AC10" s="29"/>
      <c r="AD10" s="29"/>
      <c r="AE10" s="29"/>
      <c r="AF10" s="29"/>
      <c r="AG10" s="29"/>
      <c r="AH10" s="29"/>
    </row>
    <row r="11" spans="1:34" ht="13.5" customHeight="1" thickTop="1">
      <c r="A11" s="17"/>
      <c r="B11" s="174">
        <v>3</v>
      </c>
      <c r="C11" s="166" t="str">
        <f>VLOOKUP(B11,'пр.взв'!B11:E34,2,FALSE)</f>
        <v>Финогеев Давыд Васильевич</v>
      </c>
      <c r="D11" s="168">
        <f>VLOOKUP(B11,'пр.взв'!B11:F76,3,FALSE)</f>
        <v>37506</v>
      </c>
      <c r="E11" s="170" t="str">
        <f>VLOOKUP(B11,'пр.взв'!B11:G76,4,FALSE)</f>
        <v>г.Н.Новгород, Нижегородская обл., ПФО</v>
      </c>
      <c r="F11" s="162">
        <v>4</v>
      </c>
      <c r="G11" s="68">
        <v>3</v>
      </c>
      <c r="H11" s="156">
        <v>1</v>
      </c>
      <c r="I11" s="68">
        <v>4</v>
      </c>
      <c r="J11" s="156" t="s">
        <v>201</v>
      </c>
      <c r="K11" s="68"/>
      <c r="L11" s="156" t="s">
        <v>201</v>
      </c>
      <c r="M11" s="68"/>
      <c r="N11" s="156" t="s">
        <v>201</v>
      </c>
      <c r="O11" s="68"/>
      <c r="P11" s="156" t="s">
        <v>201</v>
      </c>
      <c r="Q11" s="68"/>
      <c r="R11" s="156" t="s">
        <v>201</v>
      </c>
      <c r="S11" s="68"/>
      <c r="T11" s="156" t="s">
        <v>201</v>
      </c>
      <c r="U11" s="69"/>
      <c r="V11" s="156" t="s">
        <v>201</v>
      </c>
      <c r="W11" s="69"/>
      <c r="X11" s="156" t="s">
        <v>201</v>
      </c>
      <c r="Y11" s="69"/>
      <c r="Z11" s="158">
        <v>2</v>
      </c>
      <c r="AA11" s="160">
        <f>SUM(G11+I11+K11+M11+O11+Q11+S11+U11+W11+Y11)</f>
        <v>7</v>
      </c>
      <c r="AB11" s="151" t="s">
        <v>228</v>
      </c>
      <c r="AC11" s="29"/>
      <c r="AD11" s="29"/>
      <c r="AE11" s="29"/>
      <c r="AF11" s="29"/>
      <c r="AG11" s="29"/>
      <c r="AH11" s="29"/>
    </row>
    <row r="12" spans="1:34" ht="13.5" customHeight="1" thickBot="1">
      <c r="A12" s="17"/>
      <c r="B12" s="175"/>
      <c r="C12" s="167"/>
      <c r="D12" s="169"/>
      <c r="E12" s="171"/>
      <c r="F12" s="163"/>
      <c r="G12" s="70"/>
      <c r="H12" s="157"/>
      <c r="I12" s="70"/>
      <c r="J12" s="157"/>
      <c r="K12" s="70"/>
      <c r="L12" s="157"/>
      <c r="M12" s="70"/>
      <c r="N12" s="157"/>
      <c r="O12" s="70"/>
      <c r="P12" s="157"/>
      <c r="Q12" s="70"/>
      <c r="R12" s="157"/>
      <c r="S12" s="70"/>
      <c r="T12" s="157"/>
      <c r="U12" s="71"/>
      <c r="V12" s="157"/>
      <c r="W12" s="71"/>
      <c r="X12" s="157"/>
      <c r="Y12" s="71"/>
      <c r="Z12" s="159"/>
      <c r="AA12" s="161"/>
      <c r="AB12" s="152"/>
      <c r="AC12" s="29"/>
      <c r="AD12" s="29"/>
      <c r="AE12" s="29"/>
      <c r="AF12" s="29"/>
      <c r="AG12" s="29"/>
      <c r="AH12" s="29"/>
    </row>
    <row r="13" spans="1:34" ht="13.5" customHeight="1" thickTop="1">
      <c r="A13" s="17"/>
      <c r="B13" s="164">
        <v>4</v>
      </c>
      <c r="C13" s="166" t="str">
        <f>VLOOKUP(B13,'пр.взв'!B13:E36,2,FALSE)</f>
        <v>Буров Дмитрий Павлович</v>
      </c>
      <c r="D13" s="170" t="str">
        <f>VLOOKUP(B13,'пр.взв'!B13:F76,3,FALSE)</f>
        <v>09.05.2001, 2ю</v>
      </c>
      <c r="E13" s="172" t="str">
        <f>VLOOKUP(B13,'пр.взв'!B13:G76,4,FALSE)</f>
        <v>г.Грабово Пензенская обл., ПФО</v>
      </c>
      <c r="F13" s="162">
        <v>3</v>
      </c>
      <c r="G13" s="68">
        <v>1</v>
      </c>
      <c r="H13" s="156">
        <v>2</v>
      </c>
      <c r="I13" s="68">
        <v>0</v>
      </c>
      <c r="J13" s="156">
        <v>1</v>
      </c>
      <c r="K13" s="68">
        <v>0</v>
      </c>
      <c r="L13" s="156">
        <v>5</v>
      </c>
      <c r="M13" s="68">
        <v>3</v>
      </c>
      <c r="N13" s="156">
        <v>8</v>
      </c>
      <c r="O13" s="68">
        <v>0</v>
      </c>
      <c r="P13" s="156">
        <v>11</v>
      </c>
      <c r="Q13" s="68">
        <v>4</v>
      </c>
      <c r="R13" s="156" t="s">
        <v>201</v>
      </c>
      <c r="S13" s="68"/>
      <c r="T13" s="156" t="s">
        <v>201</v>
      </c>
      <c r="U13" s="69"/>
      <c r="V13" s="156" t="s">
        <v>201</v>
      </c>
      <c r="W13" s="69"/>
      <c r="X13" s="156" t="s">
        <v>201</v>
      </c>
      <c r="Y13" s="69"/>
      <c r="Z13" s="158">
        <v>6</v>
      </c>
      <c r="AA13" s="160">
        <f>SUM(G13+I13+K13+M13+O13+Q13+S13+U13+W13+Y13)</f>
        <v>8</v>
      </c>
      <c r="AB13" s="151" t="s">
        <v>15</v>
      </c>
      <c r="AC13" s="29"/>
      <c r="AD13" s="29"/>
      <c r="AE13" s="29"/>
      <c r="AF13" s="29"/>
      <c r="AG13" s="29"/>
      <c r="AH13" s="29"/>
    </row>
    <row r="14" spans="1:34" ht="13.5" customHeight="1" thickBot="1">
      <c r="A14" s="17"/>
      <c r="B14" s="165"/>
      <c r="C14" s="167"/>
      <c r="D14" s="171"/>
      <c r="E14" s="173"/>
      <c r="F14" s="163"/>
      <c r="G14" s="70"/>
      <c r="H14" s="157"/>
      <c r="I14" s="70" t="s">
        <v>195</v>
      </c>
      <c r="J14" s="157"/>
      <c r="K14" s="70" t="s">
        <v>12</v>
      </c>
      <c r="L14" s="157"/>
      <c r="M14" s="70"/>
      <c r="N14" s="157"/>
      <c r="O14" s="70" t="s">
        <v>213</v>
      </c>
      <c r="P14" s="157"/>
      <c r="Q14" s="70"/>
      <c r="R14" s="157"/>
      <c r="S14" s="70"/>
      <c r="T14" s="157"/>
      <c r="U14" s="71"/>
      <c r="V14" s="157"/>
      <c r="W14" s="71"/>
      <c r="X14" s="157"/>
      <c r="Y14" s="71"/>
      <c r="Z14" s="159"/>
      <c r="AA14" s="161"/>
      <c r="AB14" s="152"/>
      <c r="AC14" s="29"/>
      <c r="AD14" s="29"/>
      <c r="AE14" s="29"/>
      <c r="AF14" s="29"/>
      <c r="AG14" s="29"/>
      <c r="AH14" s="29"/>
    </row>
    <row r="15" spans="1:34" ht="13.5" customHeight="1" thickTop="1">
      <c r="A15" s="17"/>
      <c r="B15" s="174">
        <v>5</v>
      </c>
      <c r="C15" s="166" t="str">
        <f>VLOOKUP(B15,'пр.взв'!B15:E38,2,FALSE)</f>
        <v>Леонов Александр Андреевич</v>
      </c>
      <c r="D15" s="168">
        <f>VLOOKUP(B15,'пр.взв'!B15:F76,3,FALSE)</f>
        <v>37353</v>
      </c>
      <c r="E15" s="170" t="str">
        <f>VLOOKUP(B15,'пр.взв'!B15:G76,4,FALSE)</f>
        <v>Московская обл.</v>
      </c>
      <c r="F15" s="162">
        <v>6</v>
      </c>
      <c r="G15" s="68">
        <v>0</v>
      </c>
      <c r="H15" s="156">
        <v>7</v>
      </c>
      <c r="I15" s="68">
        <v>2</v>
      </c>
      <c r="J15" s="156">
        <v>8</v>
      </c>
      <c r="K15" s="68"/>
      <c r="L15" s="156">
        <v>4</v>
      </c>
      <c r="M15" s="68">
        <v>2</v>
      </c>
      <c r="N15" s="156">
        <v>16</v>
      </c>
      <c r="O15" s="68">
        <v>2</v>
      </c>
      <c r="P15" s="156" t="s">
        <v>185</v>
      </c>
      <c r="Q15" s="68"/>
      <c r="R15" s="156">
        <v>11</v>
      </c>
      <c r="S15" s="68">
        <v>4</v>
      </c>
      <c r="T15" s="156" t="s">
        <v>223</v>
      </c>
      <c r="U15" s="69"/>
      <c r="V15" s="156">
        <v>35</v>
      </c>
      <c r="W15" s="69">
        <v>3</v>
      </c>
      <c r="X15" s="156"/>
      <c r="Y15" s="69"/>
      <c r="Z15" s="158"/>
      <c r="AA15" s="160">
        <f>SUM(G15+I15+K15+M15+O15+Q15+S15+U15+W15+Y15)</f>
        <v>13</v>
      </c>
      <c r="AB15" s="151">
        <v>3</v>
      </c>
      <c r="AC15" s="29"/>
      <c r="AD15" s="29"/>
      <c r="AE15" s="29"/>
      <c r="AF15" s="29"/>
      <c r="AG15" s="29"/>
      <c r="AH15" s="29"/>
    </row>
    <row r="16" spans="1:34" ht="13.5" customHeight="1" thickBot="1">
      <c r="A16" s="17"/>
      <c r="B16" s="175"/>
      <c r="C16" s="167"/>
      <c r="D16" s="169"/>
      <c r="E16" s="171"/>
      <c r="F16" s="163"/>
      <c r="G16" s="70" t="s">
        <v>188</v>
      </c>
      <c r="H16" s="157"/>
      <c r="I16" s="70"/>
      <c r="J16" s="157"/>
      <c r="K16" s="70"/>
      <c r="L16" s="157"/>
      <c r="M16" s="70"/>
      <c r="N16" s="157"/>
      <c r="O16" s="70"/>
      <c r="P16" s="157"/>
      <c r="Q16" s="70"/>
      <c r="R16" s="157"/>
      <c r="S16" s="70"/>
      <c r="T16" s="157"/>
      <c r="U16" s="71"/>
      <c r="V16" s="157"/>
      <c r="W16" s="71"/>
      <c r="X16" s="157"/>
      <c r="Y16" s="71"/>
      <c r="Z16" s="159"/>
      <c r="AA16" s="161"/>
      <c r="AB16" s="152"/>
      <c r="AC16" s="29"/>
      <c r="AD16" s="29"/>
      <c r="AE16" s="29"/>
      <c r="AF16" s="29"/>
      <c r="AG16" s="29"/>
      <c r="AH16" s="29"/>
    </row>
    <row r="17" spans="1:34" ht="13.5" customHeight="1" thickTop="1">
      <c r="A17" s="17"/>
      <c r="B17" s="164">
        <v>6</v>
      </c>
      <c r="C17" s="166" t="str">
        <f>VLOOKUP(B17,'пр.взв'!B17:E40,2,FALSE)</f>
        <v>Колотырин Владимир Владмирович</v>
      </c>
      <c r="D17" s="170" t="str">
        <f>VLOOKUP(B17,'пр.взв'!B17:F76,3,FALSE)</f>
        <v>30.12.2001, бр</v>
      </c>
      <c r="E17" s="172" t="str">
        <f>VLOOKUP(B17,'пр.взв'!B17:G76,4,FALSE)</f>
        <v>г.Саратов, Саратовская обл., ПФО</v>
      </c>
      <c r="F17" s="162">
        <v>5</v>
      </c>
      <c r="G17" s="68">
        <v>4</v>
      </c>
      <c r="H17" s="156">
        <v>8</v>
      </c>
      <c r="I17" s="68">
        <v>4</v>
      </c>
      <c r="J17" s="156" t="s">
        <v>201</v>
      </c>
      <c r="K17" s="68"/>
      <c r="L17" s="156" t="s">
        <v>201</v>
      </c>
      <c r="M17" s="68"/>
      <c r="N17" s="156" t="s">
        <v>201</v>
      </c>
      <c r="O17" s="68"/>
      <c r="P17" s="156" t="s">
        <v>201</v>
      </c>
      <c r="Q17" s="68"/>
      <c r="R17" s="156" t="s">
        <v>201</v>
      </c>
      <c r="S17" s="68"/>
      <c r="T17" s="156" t="s">
        <v>201</v>
      </c>
      <c r="U17" s="69"/>
      <c r="V17" s="156" t="s">
        <v>201</v>
      </c>
      <c r="W17" s="69"/>
      <c r="X17" s="156" t="s">
        <v>201</v>
      </c>
      <c r="Y17" s="69"/>
      <c r="Z17" s="158">
        <v>2</v>
      </c>
      <c r="AA17" s="160">
        <f>SUM(G17+I17+K17+M17+O17+Q17+S17+U17+W17+Y17)</f>
        <v>8</v>
      </c>
      <c r="AB17" s="151" t="s">
        <v>227</v>
      </c>
      <c r="AC17" s="29"/>
      <c r="AD17" s="29"/>
      <c r="AE17" s="29"/>
      <c r="AF17" s="29"/>
      <c r="AG17" s="29"/>
      <c r="AH17" s="29"/>
    </row>
    <row r="18" spans="1:34" ht="13.5" customHeight="1" thickBot="1">
      <c r="A18" s="17"/>
      <c r="B18" s="165"/>
      <c r="C18" s="167"/>
      <c r="D18" s="171"/>
      <c r="E18" s="173"/>
      <c r="F18" s="163"/>
      <c r="G18" s="70"/>
      <c r="H18" s="157"/>
      <c r="I18" s="70"/>
      <c r="J18" s="157"/>
      <c r="K18" s="70"/>
      <c r="L18" s="157"/>
      <c r="M18" s="70"/>
      <c r="N18" s="157"/>
      <c r="O18" s="70"/>
      <c r="P18" s="157"/>
      <c r="Q18" s="70"/>
      <c r="R18" s="157"/>
      <c r="S18" s="70"/>
      <c r="T18" s="157"/>
      <c r="U18" s="71"/>
      <c r="V18" s="157"/>
      <c r="W18" s="71"/>
      <c r="X18" s="157"/>
      <c r="Y18" s="71"/>
      <c r="Z18" s="159"/>
      <c r="AA18" s="161"/>
      <c r="AB18" s="152"/>
      <c r="AC18" s="29"/>
      <c r="AD18" s="29"/>
      <c r="AE18" s="29"/>
      <c r="AF18" s="29"/>
      <c r="AG18" s="29"/>
      <c r="AH18" s="29"/>
    </row>
    <row r="19" spans="1:34" ht="13.5" customHeight="1" thickTop="1">
      <c r="A19" s="17"/>
      <c r="B19" s="164">
        <v>7</v>
      </c>
      <c r="C19" s="166" t="str">
        <f>VLOOKUP(B19,'пр.взв'!B19:E42,2,FALSE)</f>
        <v>Селезнев Никита Викторович</v>
      </c>
      <c r="D19" s="170" t="str">
        <f>VLOOKUP(B19,'пр.взв'!B19:F76,3,FALSE)</f>
        <v>12.12.2001, 1ю</v>
      </c>
      <c r="E19" s="170" t="str">
        <f>VLOOKUP(B19,'пр.взв'!B19:G76,4,FALSE)</f>
        <v>г.Санкт-Петербург</v>
      </c>
      <c r="F19" s="162">
        <v>8</v>
      </c>
      <c r="G19" s="68">
        <v>4</v>
      </c>
      <c r="H19" s="156">
        <v>5</v>
      </c>
      <c r="I19" s="68">
        <v>3</v>
      </c>
      <c r="J19" s="156" t="s">
        <v>201</v>
      </c>
      <c r="K19" s="68"/>
      <c r="L19" s="156" t="s">
        <v>201</v>
      </c>
      <c r="M19" s="68"/>
      <c r="N19" s="156" t="s">
        <v>201</v>
      </c>
      <c r="O19" s="68"/>
      <c r="P19" s="156" t="s">
        <v>201</v>
      </c>
      <c r="Q19" s="68"/>
      <c r="R19" s="156" t="s">
        <v>201</v>
      </c>
      <c r="S19" s="68"/>
      <c r="T19" s="156" t="s">
        <v>201</v>
      </c>
      <c r="U19" s="69"/>
      <c r="V19" s="156" t="s">
        <v>201</v>
      </c>
      <c r="W19" s="69"/>
      <c r="X19" s="156" t="s">
        <v>201</v>
      </c>
      <c r="Y19" s="69"/>
      <c r="Z19" s="158">
        <v>2</v>
      </c>
      <c r="AA19" s="160">
        <f>SUM(G19+I19+K19+M19+O19+Q19+S19+U19+W19+Y19)</f>
        <v>7</v>
      </c>
      <c r="AB19" s="151" t="s">
        <v>228</v>
      </c>
      <c r="AC19" s="29"/>
      <c r="AD19" s="29"/>
      <c r="AE19" s="29"/>
      <c r="AF19" s="29"/>
      <c r="AG19" s="29"/>
      <c r="AH19" s="29"/>
    </row>
    <row r="20" spans="1:34" ht="13.5" customHeight="1" thickBot="1">
      <c r="A20" s="17"/>
      <c r="B20" s="165"/>
      <c r="C20" s="167"/>
      <c r="D20" s="171"/>
      <c r="E20" s="171"/>
      <c r="F20" s="163"/>
      <c r="G20" s="70"/>
      <c r="H20" s="157"/>
      <c r="I20" s="70"/>
      <c r="J20" s="157"/>
      <c r="K20" s="70"/>
      <c r="L20" s="157"/>
      <c r="M20" s="70"/>
      <c r="N20" s="157"/>
      <c r="O20" s="70"/>
      <c r="P20" s="157"/>
      <c r="Q20" s="70"/>
      <c r="R20" s="157"/>
      <c r="S20" s="70"/>
      <c r="T20" s="157"/>
      <c r="U20" s="71"/>
      <c r="V20" s="157"/>
      <c r="W20" s="71"/>
      <c r="X20" s="157"/>
      <c r="Y20" s="71"/>
      <c r="Z20" s="159"/>
      <c r="AA20" s="161"/>
      <c r="AB20" s="152"/>
      <c r="AC20" s="29"/>
      <c r="AD20" s="29"/>
      <c r="AE20" s="29"/>
      <c r="AF20" s="29"/>
      <c r="AG20" s="29"/>
      <c r="AH20" s="29"/>
    </row>
    <row r="21" spans="1:34" ht="13.5" customHeight="1" thickTop="1">
      <c r="A21" s="17"/>
      <c r="B21" s="164">
        <v>8</v>
      </c>
      <c r="C21" s="166" t="str">
        <f>VLOOKUP(B21,'пр.взв'!B21:E44,2,FALSE)</f>
        <v>Кашубский Андрей Андреевич</v>
      </c>
      <c r="D21" s="170" t="str">
        <f>VLOOKUP(B21,'пр.взв'!B21:F76,3,FALSE)</f>
        <v>02.10.2001, 1ю</v>
      </c>
      <c r="E21" s="172" t="str">
        <f>VLOOKUP(B21,'пр.взв'!B21:G76,4,FALSE)</f>
        <v>ГБОУ ЦО "Самбо-70" г.Москва</v>
      </c>
      <c r="F21" s="162">
        <v>7</v>
      </c>
      <c r="G21" s="68">
        <v>0</v>
      </c>
      <c r="H21" s="156">
        <v>6</v>
      </c>
      <c r="I21" s="68">
        <v>0</v>
      </c>
      <c r="J21" s="156">
        <v>5</v>
      </c>
      <c r="K21" s="68">
        <v>2</v>
      </c>
      <c r="L21" s="156">
        <v>11</v>
      </c>
      <c r="M21" s="68">
        <v>3</v>
      </c>
      <c r="N21" s="156">
        <v>4</v>
      </c>
      <c r="O21" s="68">
        <v>4</v>
      </c>
      <c r="P21" s="156" t="s">
        <v>201</v>
      </c>
      <c r="Q21" s="68"/>
      <c r="R21" s="156" t="s">
        <v>201</v>
      </c>
      <c r="S21" s="68"/>
      <c r="T21" s="156" t="s">
        <v>201</v>
      </c>
      <c r="U21" s="69"/>
      <c r="V21" s="156" t="s">
        <v>201</v>
      </c>
      <c r="W21" s="69"/>
      <c r="X21" s="156" t="s">
        <v>201</v>
      </c>
      <c r="Y21" s="69"/>
      <c r="Z21" s="158">
        <v>4</v>
      </c>
      <c r="AA21" s="160">
        <f>SUM(G21+I21+K21+M21+O21+Q21+S21+U21+W21+Y21)</f>
        <v>9</v>
      </c>
      <c r="AB21" s="151" t="s">
        <v>38</v>
      </c>
      <c r="AC21" s="29"/>
      <c r="AD21" s="29"/>
      <c r="AE21" s="29"/>
      <c r="AF21" s="29"/>
      <c r="AG21" s="29"/>
      <c r="AH21" s="29"/>
    </row>
    <row r="22" spans="1:34" ht="13.5" customHeight="1" thickBot="1">
      <c r="A22" s="17"/>
      <c r="B22" s="165"/>
      <c r="C22" s="167"/>
      <c r="D22" s="171"/>
      <c r="E22" s="173"/>
      <c r="F22" s="163"/>
      <c r="G22" s="70" t="s">
        <v>189</v>
      </c>
      <c r="H22" s="157"/>
      <c r="I22" s="70" t="s">
        <v>196</v>
      </c>
      <c r="J22" s="157"/>
      <c r="K22" s="70"/>
      <c r="L22" s="157"/>
      <c r="M22" s="70"/>
      <c r="N22" s="157"/>
      <c r="O22" s="70"/>
      <c r="P22" s="157"/>
      <c r="Q22" s="70"/>
      <c r="R22" s="157"/>
      <c r="S22" s="70"/>
      <c r="T22" s="157"/>
      <c r="U22" s="71"/>
      <c r="V22" s="157"/>
      <c r="W22" s="71"/>
      <c r="X22" s="157"/>
      <c r="Y22" s="71"/>
      <c r="Z22" s="159"/>
      <c r="AA22" s="161"/>
      <c r="AB22" s="152"/>
      <c r="AC22" s="29"/>
      <c r="AD22" s="29"/>
      <c r="AE22" s="29"/>
      <c r="AF22" s="29"/>
      <c r="AG22" s="29"/>
      <c r="AH22" s="29"/>
    </row>
    <row r="23" spans="1:34" ht="13.5" customHeight="1" thickTop="1">
      <c r="A23" s="17"/>
      <c r="B23" s="164">
        <v>9</v>
      </c>
      <c r="C23" s="166" t="str">
        <f>VLOOKUP(B23,'пр.взв'!B23:E46,2,FALSE)</f>
        <v>Пахолик Руслан Витальевич</v>
      </c>
      <c r="D23" s="170" t="str">
        <f>VLOOKUP(B23,'пр.взв'!B23:F78,3,FALSE)</f>
        <v>27.11.2002,    2ю</v>
      </c>
      <c r="E23" s="170" t="str">
        <f>VLOOKUP(B23,'пр.взв'!B23:G78,4,FALSE)</f>
        <v>г.Энгельс, Саратовская обл., ПФО</v>
      </c>
      <c r="F23" s="162">
        <v>10</v>
      </c>
      <c r="G23" s="68">
        <v>3</v>
      </c>
      <c r="H23" s="156">
        <v>11</v>
      </c>
      <c r="I23" s="68">
        <v>4</v>
      </c>
      <c r="J23" s="156" t="s">
        <v>201</v>
      </c>
      <c r="K23" s="68"/>
      <c r="L23" s="156" t="s">
        <v>201</v>
      </c>
      <c r="M23" s="68"/>
      <c r="N23" s="156" t="s">
        <v>201</v>
      </c>
      <c r="O23" s="68"/>
      <c r="P23" s="156" t="s">
        <v>201</v>
      </c>
      <c r="Q23" s="68"/>
      <c r="R23" s="156" t="s">
        <v>201</v>
      </c>
      <c r="S23" s="68"/>
      <c r="T23" s="156" t="s">
        <v>201</v>
      </c>
      <c r="U23" s="69"/>
      <c r="V23" s="156" t="s">
        <v>201</v>
      </c>
      <c r="W23" s="69"/>
      <c r="X23" s="156" t="s">
        <v>201</v>
      </c>
      <c r="Y23" s="69"/>
      <c r="Z23" s="158">
        <v>2</v>
      </c>
      <c r="AA23" s="160">
        <f>SUM(G23+I23+K23+M23+O23+Q23+S23+U23+W23+Y23)</f>
        <v>7</v>
      </c>
      <c r="AB23" s="151" t="s">
        <v>229</v>
      </c>
      <c r="AC23" s="29"/>
      <c r="AD23" s="29"/>
      <c r="AE23" s="29"/>
      <c r="AF23" s="29"/>
      <c r="AG23" s="29"/>
      <c r="AH23" s="29"/>
    </row>
    <row r="24" spans="1:34" ht="13.5" customHeight="1" thickBot="1">
      <c r="A24" s="17"/>
      <c r="B24" s="165"/>
      <c r="C24" s="167"/>
      <c r="D24" s="171"/>
      <c r="E24" s="171"/>
      <c r="F24" s="163"/>
      <c r="G24" s="70"/>
      <c r="H24" s="157"/>
      <c r="I24" s="70"/>
      <c r="J24" s="157"/>
      <c r="K24" s="70"/>
      <c r="L24" s="157"/>
      <c r="M24" s="70"/>
      <c r="N24" s="157"/>
      <c r="O24" s="70"/>
      <c r="P24" s="157"/>
      <c r="Q24" s="70"/>
      <c r="R24" s="157"/>
      <c r="S24" s="70"/>
      <c r="T24" s="157"/>
      <c r="U24" s="71"/>
      <c r="V24" s="157"/>
      <c r="W24" s="71"/>
      <c r="X24" s="157"/>
      <c r="Y24" s="71"/>
      <c r="Z24" s="159"/>
      <c r="AA24" s="161"/>
      <c r="AB24" s="152"/>
      <c r="AC24" s="29"/>
      <c r="AD24" s="29"/>
      <c r="AE24" s="29"/>
      <c r="AF24" s="29"/>
      <c r="AG24" s="29"/>
      <c r="AH24" s="29"/>
    </row>
    <row r="25" spans="1:34" ht="13.5" customHeight="1" thickTop="1">
      <c r="A25" s="17"/>
      <c r="B25" s="164">
        <v>10</v>
      </c>
      <c r="C25" s="166" t="str">
        <f>VLOOKUP(B25,'пр.взв'!B25:E48,2,FALSE)</f>
        <v>Юманов Максим Алексеевич</v>
      </c>
      <c r="D25" s="168">
        <f>VLOOKUP(B25,'пр.взв'!B25:F80,3,FALSE)</f>
        <v>37355</v>
      </c>
      <c r="E25" s="172" t="str">
        <f>VLOOKUP(B25,'пр.взв'!B25:G80,4,FALSE)</f>
        <v>г.Чебоксары, Чувашская Республика, ПФО</v>
      </c>
      <c r="F25" s="162">
        <v>9</v>
      </c>
      <c r="G25" s="68">
        <v>1</v>
      </c>
      <c r="H25" s="156">
        <v>12</v>
      </c>
      <c r="I25" s="68">
        <v>3</v>
      </c>
      <c r="J25" s="156">
        <v>15</v>
      </c>
      <c r="K25" s="68">
        <v>3</v>
      </c>
      <c r="L25" s="156" t="s">
        <v>201</v>
      </c>
      <c r="M25" s="68"/>
      <c r="N25" s="156" t="s">
        <v>201</v>
      </c>
      <c r="O25" s="68"/>
      <c r="P25" s="156" t="s">
        <v>201</v>
      </c>
      <c r="Q25" s="68"/>
      <c r="R25" s="156" t="s">
        <v>201</v>
      </c>
      <c r="S25" s="68"/>
      <c r="T25" s="156" t="s">
        <v>201</v>
      </c>
      <c r="U25" s="69"/>
      <c r="V25" s="156" t="s">
        <v>201</v>
      </c>
      <c r="W25" s="69"/>
      <c r="X25" s="156" t="s">
        <v>201</v>
      </c>
      <c r="Y25" s="69"/>
      <c r="Z25" s="158">
        <v>3</v>
      </c>
      <c r="AA25" s="160">
        <f>SUM(G25+I25+K25+M25+O25+Q25+S25+U25+W25+Y25)</f>
        <v>7</v>
      </c>
      <c r="AB25" s="151" t="s">
        <v>42</v>
      </c>
      <c r="AC25" s="29"/>
      <c r="AD25" s="29"/>
      <c r="AE25" s="29"/>
      <c r="AF25" s="29"/>
      <c r="AG25" s="29"/>
      <c r="AH25" s="29"/>
    </row>
    <row r="26" spans="1:34" ht="13.5" customHeight="1" thickBot="1">
      <c r="A26" s="17"/>
      <c r="B26" s="165"/>
      <c r="C26" s="167"/>
      <c r="D26" s="169"/>
      <c r="E26" s="173"/>
      <c r="F26" s="163"/>
      <c r="G26" s="70"/>
      <c r="H26" s="157"/>
      <c r="I26" s="70"/>
      <c r="J26" s="157"/>
      <c r="K26" s="70"/>
      <c r="L26" s="157"/>
      <c r="M26" s="70"/>
      <c r="N26" s="157"/>
      <c r="O26" s="70"/>
      <c r="P26" s="157"/>
      <c r="Q26" s="70"/>
      <c r="R26" s="157"/>
      <c r="S26" s="70"/>
      <c r="T26" s="157"/>
      <c r="U26" s="71"/>
      <c r="V26" s="157"/>
      <c r="W26" s="71"/>
      <c r="X26" s="157"/>
      <c r="Y26" s="71"/>
      <c r="Z26" s="159"/>
      <c r="AA26" s="161"/>
      <c r="AB26" s="152"/>
      <c r="AC26" s="29"/>
      <c r="AD26" s="29"/>
      <c r="AE26" s="29"/>
      <c r="AF26" s="29"/>
      <c r="AG26" s="29"/>
      <c r="AH26" s="29"/>
    </row>
    <row r="27" spans="1:34" ht="13.5" customHeight="1" thickTop="1">
      <c r="A27" s="17"/>
      <c r="B27" s="164">
        <v>11</v>
      </c>
      <c r="C27" s="166" t="str">
        <f>VLOOKUP(B27,'пр.взв'!B27:E50,2,FALSE)</f>
        <v>Шамсутдинов Данир Фарагатович</v>
      </c>
      <c r="D27" s="170" t="str">
        <f>VLOOKUP(B27,'пр.взв'!B27:F82,3,FALSE)</f>
        <v>01.07.2002, 1р</v>
      </c>
      <c r="E27" s="170" t="str">
        <f>VLOOKUP(B27,'пр.взв'!B27:G82,4,FALSE)</f>
        <v>г.Давлеканово, Р.Башкортостан</v>
      </c>
      <c r="F27" s="162">
        <v>12</v>
      </c>
      <c r="G27" s="68">
        <v>0</v>
      </c>
      <c r="H27" s="156">
        <v>9</v>
      </c>
      <c r="I27" s="68">
        <v>0</v>
      </c>
      <c r="J27" s="156">
        <v>16</v>
      </c>
      <c r="K27" s="68">
        <v>0</v>
      </c>
      <c r="L27" s="156">
        <v>8</v>
      </c>
      <c r="M27" s="68">
        <v>2</v>
      </c>
      <c r="N27" s="156">
        <v>15</v>
      </c>
      <c r="O27" s="68">
        <v>1</v>
      </c>
      <c r="P27" s="156">
        <v>4</v>
      </c>
      <c r="Q27" s="68">
        <v>0</v>
      </c>
      <c r="R27" s="156">
        <v>5</v>
      </c>
      <c r="S27" s="68">
        <v>0</v>
      </c>
      <c r="T27" s="156" t="s">
        <v>222</v>
      </c>
      <c r="U27" s="69"/>
      <c r="V27" s="156">
        <v>31</v>
      </c>
      <c r="W27" s="69">
        <v>4</v>
      </c>
      <c r="X27" s="156"/>
      <c r="Y27" s="69"/>
      <c r="Z27" s="158"/>
      <c r="AA27" s="160">
        <f>SUM(G27+I27+K27+M27+O27+Q27+S27+U27+W27+Y27)</f>
        <v>7</v>
      </c>
      <c r="AB27" s="151">
        <v>3</v>
      </c>
      <c r="AC27" s="29"/>
      <c r="AD27" s="29"/>
      <c r="AE27" s="29"/>
      <c r="AF27" s="29"/>
      <c r="AG27" s="29"/>
      <c r="AH27" s="29"/>
    </row>
    <row r="28" spans="1:34" ht="13.5" customHeight="1" thickBot="1">
      <c r="A28" s="17"/>
      <c r="B28" s="165"/>
      <c r="C28" s="167"/>
      <c r="D28" s="171"/>
      <c r="E28" s="171"/>
      <c r="F28" s="163"/>
      <c r="G28" s="70" t="s">
        <v>190</v>
      </c>
      <c r="H28" s="157"/>
      <c r="I28" s="70" t="s">
        <v>197</v>
      </c>
      <c r="J28" s="157"/>
      <c r="K28" s="70" t="s">
        <v>207</v>
      </c>
      <c r="L28" s="157"/>
      <c r="M28" s="70"/>
      <c r="N28" s="157"/>
      <c r="O28" s="70"/>
      <c r="P28" s="157"/>
      <c r="Q28" s="70" t="s">
        <v>217</v>
      </c>
      <c r="R28" s="157"/>
      <c r="S28" s="70" t="s">
        <v>221</v>
      </c>
      <c r="T28" s="157"/>
      <c r="U28" s="71"/>
      <c r="V28" s="157"/>
      <c r="W28" s="71"/>
      <c r="X28" s="157"/>
      <c r="Y28" s="71"/>
      <c r="Z28" s="159"/>
      <c r="AA28" s="161"/>
      <c r="AB28" s="152"/>
      <c r="AC28" s="29"/>
      <c r="AD28" s="29"/>
      <c r="AE28" s="29"/>
      <c r="AF28" s="29"/>
      <c r="AG28" s="29"/>
      <c r="AH28" s="29"/>
    </row>
    <row r="29" spans="1:34" ht="13.5" customHeight="1" thickTop="1">
      <c r="A29" s="17"/>
      <c r="B29" s="164">
        <v>12</v>
      </c>
      <c r="C29" s="166" t="str">
        <f>VLOOKUP(B29,'пр.взв'!B29:E52,2,FALSE)</f>
        <v>Аксянов Радомир Маратович</v>
      </c>
      <c r="D29" s="168">
        <f>VLOOKUP(B29,'пр.взв'!B29:F84,3,FALSE)</f>
        <v>37143</v>
      </c>
      <c r="E29" s="172" t="str">
        <f>VLOOKUP(B29,'пр.взв'!B29:G84,4,FALSE)</f>
        <v>г.Сызрань Самарская область, ПФО</v>
      </c>
      <c r="F29" s="162">
        <v>11</v>
      </c>
      <c r="G29" s="68">
        <v>4</v>
      </c>
      <c r="H29" s="156">
        <v>10</v>
      </c>
      <c r="I29" s="68">
        <v>2</v>
      </c>
      <c r="J29" s="156" t="s">
        <v>201</v>
      </c>
      <c r="K29" s="68"/>
      <c r="L29" s="156" t="s">
        <v>201</v>
      </c>
      <c r="M29" s="68"/>
      <c r="N29" s="156" t="s">
        <v>201</v>
      </c>
      <c r="O29" s="68"/>
      <c r="P29" s="156" t="s">
        <v>201</v>
      </c>
      <c r="Q29" s="68"/>
      <c r="R29" s="156" t="s">
        <v>201</v>
      </c>
      <c r="S29" s="68"/>
      <c r="T29" s="156" t="s">
        <v>201</v>
      </c>
      <c r="U29" s="69"/>
      <c r="V29" s="156" t="s">
        <v>201</v>
      </c>
      <c r="W29" s="69"/>
      <c r="X29" s="156" t="s">
        <v>201</v>
      </c>
      <c r="Y29" s="69"/>
      <c r="Z29" s="158">
        <v>2</v>
      </c>
      <c r="AA29" s="160">
        <f>SUM(G29+I29+K29+M29+O29+Q29+S29+U29+W29+Y29)</f>
        <v>6</v>
      </c>
      <c r="AB29" s="151" t="s">
        <v>230</v>
      </c>
      <c r="AC29" s="29"/>
      <c r="AD29" s="29"/>
      <c r="AE29" s="29"/>
      <c r="AF29" s="29"/>
      <c r="AG29" s="29"/>
      <c r="AH29" s="29"/>
    </row>
    <row r="30" spans="1:34" ht="13.5" customHeight="1" thickBot="1">
      <c r="A30" s="17"/>
      <c r="B30" s="165"/>
      <c r="C30" s="167"/>
      <c r="D30" s="169"/>
      <c r="E30" s="173"/>
      <c r="F30" s="163"/>
      <c r="G30" s="70"/>
      <c r="H30" s="157"/>
      <c r="I30" s="70"/>
      <c r="J30" s="157"/>
      <c r="K30" s="70"/>
      <c r="L30" s="157"/>
      <c r="M30" s="70"/>
      <c r="N30" s="157"/>
      <c r="O30" s="70"/>
      <c r="P30" s="157"/>
      <c r="Q30" s="70"/>
      <c r="R30" s="157"/>
      <c r="S30" s="70"/>
      <c r="T30" s="157"/>
      <c r="U30" s="71"/>
      <c r="V30" s="157"/>
      <c r="W30" s="71"/>
      <c r="X30" s="157"/>
      <c r="Y30" s="71"/>
      <c r="Z30" s="159"/>
      <c r="AA30" s="161"/>
      <c r="AB30" s="152"/>
      <c r="AC30" s="29"/>
      <c r="AD30" s="29"/>
      <c r="AE30" s="29"/>
      <c r="AF30" s="29"/>
      <c r="AG30" s="29"/>
      <c r="AH30" s="29"/>
    </row>
    <row r="31" spans="1:34" ht="13.5" customHeight="1" thickTop="1">
      <c r="A31" s="1"/>
      <c r="B31" s="164">
        <v>13</v>
      </c>
      <c r="C31" s="166" t="str">
        <f>VLOOKUP(B31,'пр.взв'!B31:E54,2,FALSE)</f>
        <v>Моложаев Владислав Олегович</v>
      </c>
      <c r="D31" s="170" t="str">
        <f>VLOOKUP(B31,'пр.взв'!B31:F86,3,FALSE)</f>
        <v>12.07.2002, 1ю</v>
      </c>
      <c r="E31" s="170" t="str">
        <f>VLOOKUP(B31,'пр.взв'!B31:G86,4,FALSE)</f>
        <v>г.Энгельс, Саратовская обл., ПФО</v>
      </c>
      <c r="F31" s="162">
        <v>14</v>
      </c>
      <c r="G31" s="68">
        <v>3</v>
      </c>
      <c r="H31" s="156">
        <v>15</v>
      </c>
      <c r="I31" s="68">
        <v>4</v>
      </c>
      <c r="J31" s="156" t="s">
        <v>201</v>
      </c>
      <c r="K31" s="68"/>
      <c r="L31" s="156" t="s">
        <v>201</v>
      </c>
      <c r="M31" s="68"/>
      <c r="N31" s="156" t="s">
        <v>201</v>
      </c>
      <c r="O31" s="68"/>
      <c r="P31" s="156" t="s">
        <v>201</v>
      </c>
      <c r="Q31" s="68"/>
      <c r="R31" s="156" t="s">
        <v>201</v>
      </c>
      <c r="S31" s="68"/>
      <c r="T31" s="156" t="s">
        <v>201</v>
      </c>
      <c r="U31" s="69"/>
      <c r="V31" s="156" t="s">
        <v>201</v>
      </c>
      <c r="W31" s="69"/>
      <c r="X31" s="156" t="s">
        <v>201</v>
      </c>
      <c r="Y31" s="69"/>
      <c r="Z31" s="158">
        <v>2</v>
      </c>
      <c r="AA31" s="160">
        <f>SUM(G31+I31+K31+M31+O31+Q31+S31+U31+W31+Y31)</f>
        <v>7</v>
      </c>
      <c r="AB31" s="151" t="s">
        <v>228</v>
      </c>
      <c r="AC31" s="29"/>
      <c r="AD31" s="29"/>
      <c r="AE31" s="29"/>
      <c r="AF31" s="29"/>
      <c r="AG31" s="29"/>
      <c r="AH31" s="29"/>
    </row>
    <row r="32" spans="1:34" ht="13.5" customHeight="1" thickBot="1">
      <c r="A32" s="1"/>
      <c r="B32" s="165"/>
      <c r="C32" s="167"/>
      <c r="D32" s="171"/>
      <c r="E32" s="171"/>
      <c r="F32" s="163"/>
      <c r="G32" s="70"/>
      <c r="H32" s="157"/>
      <c r="I32" s="70"/>
      <c r="J32" s="157"/>
      <c r="K32" s="70"/>
      <c r="L32" s="157"/>
      <c r="M32" s="70"/>
      <c r="N32" s="157"/>
      <c r="O32" s="70"/>
      <c r="P32" s="157"/>
      <c r="Q32" s="70"/>
      <c r="R32" s="157"/>
      <c r="S32" s="70"/>
      <c r="T32" s="157"/>
      <c r="U32" s="71"/>
      <c r="V32" s="157"/>
      <c r="W32" s="71"/>
      <c r="X32" s="157"/>
      <c r="Y32" s="71"/>
      <c r="Z32" s="159"/>
      <c r="AA32" s="161"/>
      <c r="AB32" s="152"/>
      <c r="AC32" s="29"/>
      <c r="AD32" s="29"/>
      <c r="AE32" s="29"/>
      <c r="AF32" s="29"/>
      <c r="AG32" s="29"/>
      <c r="AH32" s="29"/>
    </row>
    <row r="33" spans="2:34" ht="13.5" customHeight="1" thickTop="1">
      <c r="B33" s="164">
        <v>14</v>
      </c>
      <c r="C33" s="166" t="str">
        <f>VLOOKUP(B33,'пр.взв'!B33:E56,2,FALSE)</f>
        <v>Кузьмин Игорь Дмитриевич</v>
      </c>
      <c r="D33" s="170" t="str">
        <f>VLOOKUP(B33,'пр.взв'!B33:F88,3,FALSE)</f>
        <v>13.02.2001,   1ю</v>
      </c>
      <c r="E33" s="172" t="str">
        <f>VLOOKUP(B33,'пр.взв'!B33:G88,4,FALSE)</f>
        <v>р.п.Таловая Воронежская обл. ЦФО</v>
      </c>
      <c r="F33" s="162">
        <v>13</v>
      </c>
      <c r="G33" s="75">
        <v>2.5</v>
      </c>
      <c r="H33" s="156">
        <v>17</v>
      </c>
      <c r="I33" s="68">
        <v>4</v>
      </c>
      <c r="J33" s="156" t="s">
        <v>201</v>
      </c>
      <c r="K33" s="68"/>
      <c r="L33" s="156" t="s">
        <v>201</v>
      </c>
      <c r="M33" s="68"/>
      <c r="N33" s="156" t="s">
        <v>201</v>
      </c>
      <c r="O33" s="68"/>
      <c r="P33" s="156" t="s">
        <v>201</v>
      </c>
      <c r="Q33" s="68"/>
      <c r="R33" s="156" t="s">
        <v>201</v>
      </c>
      <c r="S33" s="68"/>
      <c r="T33" s="156" t="s">
        <v>201</v>
      </c>
      <c r="U33" s="69"/>
      <c r="V33" s="156" t="s">
        <v>201</v>
      </c>
      <c r="W33" s="69"/>
      <c r="X33" s="156" t="s">
        <v>201</v>
      </c>
      <c r="Y33" s="69"/>
      <c r="Z33" s="158">
        <v>2</v>
      </c>
      <c r="AA33" s="160">
        <f>SUM(G33+I33+K33+M33+O33+Q33+S33+U33+W33+Y33)</f>
        <v>6.5</v>
      </c>
      <c r="AB33" s="151" t="s">
        <v>228</v>
      </c>
      <c r="AC33" s="29"/>
      <c r="AD33" s="29"/>
      <c r="AE33" s="29"/>
      <c r="AF33" s="29"/>
      <c r="AG33" s="29"/>
      <c r="AH33" s="29"/>
    </row>
    <row r="34" spans="2:34" ht="13.5" customHeight="1" thickBot="1">
      <c r="B34" s="165"/>
      <c r="C34" s="167"/>
      <c r="D34" s="171"/>
      <c r="E34" s="173"/>
      <c r="F34" s="163"/>
      <c r="G34" s="70"/>
      <c r="H34" s="157"/>
      <c r="I34" s="70"/>
      <c r="J34" s="157"/>
      <c r="K34" s="70"/>
      <c r="L34" s="157"/>
      <c r="M34" s="70"/>
      <c r="N34" s="157"/>
      <c r="O34" s="70"/>
      <c r="P34" s="157"/>
      <c r="Q34" s="70"/>
      <c r="R34" s="157"/>
      <c r="S34" s="70"/>
      <c r="T34" s="157"/>
      <c r="U34" s="71"/>
      <c r="V34" s="157"/>
      <c r="W34" s="71"/>
      <c r="X34" s="157"/>
      <c r="Y34" s="71"/>
      <c r="Z34" s="159"/>
      <c r="AA34" s="161"/>
      <c r="AB34" s="152"/>
      <c r="AC34" s="29"/>
      <c r="AD34" s="29"/>
      <c r="AE34" s="29"/>
      <c r="AF34" s="29"/>
      <c r="AG34" s="29"/>
      <c r="AH34" s="29"/>
    </row>
    <row r="35" spans="2:34" ht="13.5" customHeight="1" thickTop="1">
      <c r="B35" s="164">
        <v>15</v>
      </c>
      <c r="C35" s="166" t="str">
        <f>VLOOKUP(B35,'пр.взв'!B35:E58,2,FALSE)</f>
        <v>Медведев Михаил Алексеевич</v>
      </c>
      <c r="D35" s="168">
        <f>VLOOKUP(B35,'пр.взв'!B35:F90,3,FALSE)</f>
        <v>37754</v>
      </c>
      <c r="E35" s="170" t="str">
        <f>VLOOKUP(B35,'пр.взв'!B35:G90,4,FALSE)</f>
        <v>г.Н.Ломов, Пензенская обл., ПФО</v>
      </c>
      <c r="F35" s="162">
        <v>16</v>
      </c>
      <c r="G35" s="68">
        <v>4</v>
      </c>
      <c r="H35" s="156">
        <v>13</v>
      </c>
      <c r="I35" s="68">
        <v>0</v>
      </c>
      <c r="J35" s="156">
        <v>10</v>
      </c>
      <c r="K35" s="68">
        <v>2</v>
      </c>
      <c r="L35" s="156">
        <v>17</v>
      </c>
      <c r="M35" s="68">
        <v>0</v>
      </c>
      <c r="N35" s="156">
        <v>11</v>
      </c>
      <c r="O35" s="68">
        <v>3</v>
      </c>
      <c r="P35" s="156" t="s">
        <v>201</v>
      </c>
      <c r="Q35" s="68"/>
      <c r="R35" s="156" t="s">
        <v>201</v>
      </c>
      <c r="S35" s="68"/>
      <c r="T35" s="156" t="s">
        <v>201</v>
      </c>
      <c r="U35" s="69"/>
      <c r="V35" s="156" t="s">
        <v>201</v>
      </c>
      <c r="W35" s="69"/>
      <c r="X35" s="156" t="s">
        <v>201</v>
      </c>
      <c r="Y35" s="69"/>
      <c r="Z35" s="158">
        <v>5</v>
      </c>
      <c r="AA35" s="160">
        <f>SUM(G35+I35+K35+M35+O35+Q35+S35+U35+W35+Y35)</f>
        <v>9</v>
      </c>
      <c r="AB35" s="151" t="s">
        <v>17</v>
      </c>
      <c r="AC35" s="29"/>
      <c r="AD35" s="29"/>
      <c r="AE35" s="29"/>
      <c r="AF35" s="29"/>
      <c r="AG35" s="29"/>
      <c r="AH35" s="29"/>
    </row>
    <row r="36" spans="2:34" ht="13.5" customHeight="1" thickBot="1">
      <c r="B36" s="165"/>
      <c r="C36" s="167"/>
      <c r="D36" s="169"/>
      <c r="E36" s="171"/>
      <c r="F36" s="163"/>
      <c r="G36" s="70"/>
      <c r="H36" s="157"/>
      <c r="I36" s="70" t="s">
        <v>198</v>
      </c>
      <c r="J36" s="157"/>
      <c r="K36" s="70"/>
      <c r="L36" s="157"/>
      <c r="M36" s="70" t="s">
        <v>211</v>
      </c>
      <c r="N36" s="157"/>
      <c r="O36" s="70"/>
      <c r="P36" s="157"/>
      <c r="Q36" s="70"/>
      <c r="R36" s="157"/>
      <c r="S36" s="70"/>
      <c r="T36" s="157"/>
      <c r="U36" s="71"/>
      <c r="V36" s="157"/>
      <c r="W36" s="71"/>
      <c r="X36" s="157"/>
      <c r="Y36" s="71"/>
      <c r="Z36" s="159"/>
      <c r="AA36" s="161"/>
      <c r="AB36" s="152"/>
      <c r="AC36" s="29"/>
      <c r="AD36" s="29"/>
      <c r="AE36" s="29"/>
      <c r="AF36" s="29"/>
      <c r="AG36" s="29"/>
      <c r="AH36" s="29"/>
    </row>
    <row r="37" spans="2:34" ht="13.5" customHeight="1" thickTop="1">
      <c r="B37" s="164">
        <v>16</v>
      </c>
      <c r="C37" s="166" t="str">
        <f>VLOOKUP(B37,'пр.взв'!B37:E60,2,FALSE)</f>
        <v>Долотказин Даниял Камилевич</v>
      </c>
      <c r="D37" s="170" t="str">
        <f>VLOOKUP(B37,'пр.взв'!B37:F92,3,FALSE)</f>
        <v>23.04.2001, 1ю</v>
      </c>
      <c r="E37" s="172" t="str">
        <f>VLOOKUP(B37,'пр.взв'!B37:G92,4,FALSE)</f>
        <v>г.Астрахань, Астраханская обл., ЮФО</v>
      </c>
      <c r="F37" s="162">
        <v>15</v>
      </c>
      <c r="G37" s="68">
        <v>0</v>
      </c>
      <c r="H37" s="156">
        <v>18</v>
      </c>
      <c r="I37" s="68">
        <v>0</v>
      </c>
      <c r="J37" s="156">
        <v>11</v>
      </c>
      <c r="K37" s="68">
        <v>4</v>
      </c>
      <c r="L37" s="156" t="s">
        <v>185</v>
      </c>
      <c r="M37" s="68"/>
      <c r="N37" s="156">
        <v>5</v>
      </c>
      <c r="O37" s="68">
        <v>3</v>
      </c>
      <c r="P37" s="156" t="s">
        <v>201</v>
      </c>
      <c r="Q37" s="68"/>
      <c r="R37" s="156" t="s">
        <v>201</v>
      </c>
      <c r="S37" s="68"/>
      <c r="T37" s="156" t="s">
        <v>201</v>
      </c>
      <c r="U37" s="69"/>
      <c r="V37" s="156" t="s">
        <v>201</v>
      </c>
      <c r="W37" s="69"/>
      <c r="X37" s="156" t="s">
        <v>201</v>
      </c>
      <c r="Y37" s="69"/>
      <c r="Z37" s="158">
        <v>5</v>
      </c>
      <c r="AA37" s="160">
        <f>SUM(G37+I37+K37+M37+O37+Q37+S37+U37+W37+Y37)</f>
        <v>7</v>
      </c>
      <c r="AB37" s="151" t="s">
        <v>16</v>
      </c>
      <c r="AC37" s="29"/>
      <c r="AD37" s="29"/>
      <c r="AE37" s="29"/>
      <c r="AF37" s="29"/>
      <c r="AG37" s="29"/>
      <c r="AH37" s="29"/>
    </row>
    <row r="38" spans="2:34" ht="13.5" customHeight="1" thickBot="1">
      <c r="B38" s="165"/>
      <c r="C38" s="167"/>
      <c r="D38" s="171"/>
      <c r="E38" s="173"/>
      <c r="F38" s="163"/>
      <c r="G38" s="70" t="s">
        <v>191</v>
      </c>
      <c r="H38" s="157"/>
      <c r="I38" s="70" t="s">
        <v>200</v>
      </c>
      <c r="J38" s="157"/>
      <c r="K38" s="70"/>
      <c r="L38" s="157"/>
      <c r="M38" s="70"/>
      <c r="N38" s="157"/>
      <c r="O38" s="70"/>
      <c r="P38" s="157"/>
      <c r="Q38" s="70"/>
      <c r="R38" s="157"/>
      <c r="S38" s="70"/>
      <c r="T38" s="157"/>
      <c r="U38" s="71"/>
      <c r="V38" s="157"/>
      <c r="W38" s="71"/>
      <c r="X38" s="157"/>
      <c r="Y38" s="71"/>
      <c r="Z38" s="159"/>
      <c r="AA38" s="161"/>
      <c r="AB38" s="152"/>
      <c r="AC38" s="29"/>
      <c r="AD38" s="29"/>
      <c r="AE38" s="29"/>
      <c r="AF38" s="29"/>
      <c r="AG38" s="29"/>
      <c r="AH38" s="29"/>
    </row>
    <row r="39" spans="2:34" ht="13.5" customHeight="1" thickTop="1">
      <c r="B39" s="164">
        <v>17</v>
      </c>
      <c r="C39" s="166" t="str">
        <f>VLOOKUP(B39,'пр.взв'!B39:E62,2,FALSE)</f>
        <v>Николаев Александр Владимирович</v>
      </c>
      <c r="D39" s="170" t="str">
        <f>VLOOKUP(B39,'пр.взв'!B39:F94,3,FALSE)</f>
        <v>27.09.2001 2ю</v>
      </c>
      <c r="E39" s="170" t="str">
        <f>VLOOKUP(B39,'пр.взв'!B39:G94,4,FALSE)</f>
        <v>г.Чебоксары, Чувашская Республика, ПФО</v>
      </c>
      <c r="F39" s="162">
        <v>18</v>
      </c>
      <c r="G39" s="68">
        <v>3</v>
      </c>
      <c r="H39" s="156">
        <v>14</v>
      </c>
      <c r="I39" s="68">
        <v>0</v>
      </c>
      <c r="J39" s="156" t="s">
        <v>185</v>
      </c>
      <c r="K39" s="68"/>
      <c r="L39" s="156">
        <v>15</v>
      </c>
      <c r="M39" s="68">
        <v>4</v>
      </c>
      <c r="N39" s="156" t="s">
        <v>201</v>
      </c>
      <c r="O39" s="68"/>
      <c r="P39" s="156" t="s">
        <v>201</v>
      </c>
      <c r="Q39" s="68"/>
      <c r="R39" s="156" t="s">
        <v>201</v>
      </c>
      <c r="S39" s="68"/>
      <c r="T39" s="156" t="s">
        <v>201</v>
      </c>
      <c r="U39" s="69"/>
      <c r="V39" s="156" t="s">
        <v>201</v>
      </c>
      <c r="W39" s="69"/>
      <c r="X39" s="156" t="s">
        <v>201</v>
      </c>
      <c r="Y39" s="69"/>
      <c r="Z39" s="158">
        <v>4</v>
      </c>
      <c r="AA39" s="160">
        <f>SUM(G39+I39+K39+M39+O39+Q39+S39+U39+W39+Y39)</f>
        <v>7</v>
      </c>
      <c r="AB39" s="151" t="s">
        <v>20</v>
      </c>
      <c r="AC39" s="29"/>
      <c r="AD39" s="29"/>
      <c r="AE39" s="29"/>
      <c r="AF39" s="29"/>
      <c r="AG39" s="29"/>
      <c r="AH39" s="29"/>
    </row>
    <row r="40" spans="2:34" ht="13.5" customHeight="1" thickBot="1">
      <c r="B40" s="165"/>
      <c r="C40" s="167"/>
      <c r="D40" s="171"/>
      <c r="E40" s="171"/>
      <c r="F40" s="163"/>
      <c r="G40" s="70"/>
      <c r="H40" s="157"/>
      <c r="I40" s="70" t="s">
        <v>199</v>
      </c>
      <c r="J40" s="157"/>
      <c r="K40" s="70"/>
      <c r="L40" s="157"/>
      <c r="M40" s="70"/>
      <c r="N40" s="157"/>
      <c r="O40" s="70"/>
      <c r="P40" s="157"/>
      <c r="Q40" s="70"/>
      <c r="R40" s="157"/>
      <c r="S40" s="70"/>
      <c r="T40" s="157"/>
      <c r="U40" s="71"/>
      <c r="V40" s="157"/>
      <c r="W40" s="71"/>
      <c r="X40" s="157"/>
      <c r="Y40" s="71"/>
      <c r="Z40" s="159"/>
      <c r="AA40" s="161"/>
      <c r="AB40" s="152"/>
      <c r="AC40" s="29"/>
      <c r="AD40" s="29"/>
      <c r="AE40" s="29"/>
      <c r="AF40" s="29"/>
      <c r="AG40" s="29"/>
      <c r="AH40" s="29"/>
    </row>
    <row r="41" spans="2:34" ht="13.5" customHeight="1" thickTop="1">
      <c r="B41" s="164">
        <v>18</v>
      </c>
      <c r="C41" s="166" t="str">
        <f>VLOOKUP(B41,'пр.взв'!B41:E64,2,FALSE)</f>
        <v>Молочков Максим Валентинович</v>
      </c>
      <c r="D41" s="170" t="str">
        <f>VLOOKUP(B41,'пр.взв'!B41:F96,3,FALSE)</f>
        <v>14.12.2001, 2ю</v>
      </c>
      <c r="E41" s="172" t="str">
        <f>VLOOKUP(B41,'пр.взв'!B41:G96,4,FALSE)</f>
        <v>ГБОУ ЦО "Самбо-70" г.Москва</v>
      </c>
      <c r="F41" s="162">
        <v>17</v>
      </c>
      <c r="G41" s="68">
        <v>2</v>
      </c>
      <c r="H41" s="156">
        <v>16</v>
      </c>
      <c r="I41" s="68">
        <v>4</v>
      </c>
      <c r="J41" s="156" t="s">
        <v>201</v>
      </c>
      <c r="K41" s="68"/>
      <c r="L41" s="156" t="s">
        <v>201</v>
      </c>
      <c r="M41" s="68"/>
      <c r="N41" s="156" t="s">
        <v>201</v>
      </c>
      <c r="O41" s="68"/>
      <c r="P41" s="156" t="s">
        <v>201</v>
      </c>
      <c r="Q41" s="68"/>
      <c r="R41" s="156" t="s">
        <v>201</v>
      </c>
      <c r="S41" s="68"/>
      <c r="T41" s="156" t="s">
        <v>201</v>
      </c>
      <c r="U41" s="69"/>
      <c r="V41" s="156" t="s">
        <v>201</v>
      </c>
      <c r="W41" s="69"/>
      <c r="X41" s="156" t="s">
        <v>201</v>
      </c>
      <c r="Y41" s="69"/>
      <c r="Z41" s="158">
        <v>2</v>
      </c>
      <c r="AA41" s="160">
        <f>SUM(G41+I41+K41+M41+O41+Q41+S41+U41+W41+Y41)</f>
        <v>6</v>
      </c>
      <c r="AB41" s="151" t="s">
        <v>230</v>
      </c>
      <c r="AC41" s="29"/>
      <c r="AD41" s="29"/>
      <c r="AE41" s="29"/>
      <c r="AF41" s="29"/>
      <c r="AG41" s="29"/>
      <c r="AH41" s="29"/>
    </row>
    <row r="42" spans="2:34" ht="13.5" customHeight="1" thickBot="1">
      <c r="B42" s="165"/>
      <c r="C42" s="167"/>
      <c r="D42" s="171"/>
      <c r="E42" s="173"/>
      <c r="F42" s="163"/>
      <c r="G42" s="70"/>
      <c r="H42" s="157"/>
      <c r="I42" s="70"/>
      <c r="J42" s="157"/>
      <c r="K42" s="70"/>
      <c r="L42" s="157"/>
      <c r="M42" s="70"/>
      <c r="N42" s="157"/>
      <c r="O42" s="70"/>
      <c r="P42" s="157"/>
      <c r="Q42" s="70"/>
      <c r="R42" s="157"/>
      <c r="S42" s="70"/>
      <c r="T42" s="157"/>
      <c r="U42" s="71"/>
      <c r="V42" s="157"/>
      <c r="W42" s="71"/>
      <c r="X42" s="157"/>
      <c r="Y42" s="71"/>
      <c r="Z42" s="159"/>
      <c r="AA42" s="161"/>
      <c r="AB42" s="152"/>
      <c r="AC42" s="29"/>
      <c r="AD42" s="29"/>
      <c r="AE42" s="29"/>
      <c r="AF42" s="29"/>
      <c r="AG42" s="29"/>
      <c r="AH42" s="29"/>
    </row>
    <row r="43" spans="2:34" ht="18.75" customHeight="1" thickBot="1" thickTop="1">
      <c r="B43" s="226" t="s">
        <v>184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V43" s="227"/>
      <c r="W43" s="227"/>
      <c r="X43" s="227"/>
      <c r="Y43" s="227"/>
      <c r="Z43" s="227"/>
      <c r="AA43" s="227"/>
      <c r="AB43" s="228"/>
      <c r="AC43" s="29"/>
      <c r="AD43" s="29"/>
      <c r="AE43" s="29"/>
      <c r="AF43" s="29"/>
      <c r="AG43" s="29"/>
      <c r="AH43" s="29"/>
    </row>
    <row r="44" spans="2:34" ht="13.5" customHeight="1" thickTop="1">
      <c r="B44" s="164">
        <v>19</v>
      </c>
      <c r="C44" s="166" t="str">
        <f>VLOOKUP(B44,'пр.взв'!B43:E66,2,FALSE)</f>
        <v>Очкин Кирилл Юрьевич</v>
      </c>
      <c r="D44" s="170" t="str">
        <f>VLOOKUP(B44,'пр.взв'!B43:F98,3,FALSE)</f>
        <v>13.10.2001, 1р</v>
      </c>
      <c r="E44" s="170" t="str">
        <f>VLOOKUP(B44,'пр.взв'!B43:G98,4,FALSE)</f>
        <v>г.Вольск, Саратовская обл. ПФО</v>
      </c>
      <c r="F44" s="162">
        <v>20</v>
      </c>
      <c r="G44" s="68">
        <v>2</v>
      </c>
      <c r="H44" s="156">
        <v>21</v>
      </c>
      <c r="I44" s="68">
        <v>0</v>
      </c>
      <c r="J44" s="156">
        <v>22</v>
      </c>
      <c r="K44" s="68">
        <v>3</v>
      </c>
      <c r="L44" s="156">
        <v>24</v>
      </c>
      <c r="M44" s="68">
        <v>1</v>
      </c>
      <c r="N44" s="156">
        <v>29</v>
      </c>
      <c r="O44" s="68">
        <v>4</v>
      </c>
      <c r="P44" s="156" t="s">
        <v>201</v>
      </c>
      <c r="Q44" s="68"/>
      <c r="R44" s="156" t="s">
        <v>201</v>
      </c>
      <c r="S44" s="68"/>
      <c r="T44" s="156" t="s">
        <v>201</v>
      </c>
      <c r="U44" s="69"/>
      <c r="V44" s="156" t="s">
        <v>201</v>
      </c>
      <c r="W44" s="69"/>
      <c r="X44" s="156" t="s">
        <v>201</v>
      </c>
      <c r="Y44" s="69"/>
      <c r="Z44" s="158">
        <v>5</v>
      </c>
      <c r="AA44" s="160">
        <f>SUM(G44+I44+K44+M44+O44+Q44+S44+U44+W44+Y44)</f>
        <v>10</v>
      </c>
      <c r="AB44" s="151" t="s">
        <v>18</v>
      </c>
      <c r="AC44" s="29"/>
      <c r="AD44" s="29"/>
      <c r="AE44" s="29"/>
      <c r="AF44" s="29"/>
      <c r="AG44" s="29"/>
      <c r="AH44" s="29"/>
    </row>
    <row r="45" spans="2:34" ht="13.5" customHeight="1" thickBot="1">
      <c r="B45" s="165"/>
      <c r="C45" s="167"/>
      <c r="D45" s="171"/>
      <c r="E45" s="171"/>
      <c r="F45" s="163"/>
      <c r="G45" s="70"/>
      <c r="H45" s="157"/>
      <c r="I45" s="70" t="s">
        <v>202</v>
      </c>
      <c r="J45" s="157"/>
      <c r="K45" s="70"/>
      <c r="L45" s="157"/>
      <c r="M45" s="70"/>
      <c r="N45" s="157"/>
      <c r="O45" s="70"/>
      <c r="P45" s="157"/>
      <c r="Q45" s="70"/>
      <c r="R45" s="157"/>
      <c r="S45" s="70"/>
      <c r="T45" s="157"/>
      <c r="U45" s="71"/>
      <c r="V45" s="157"/>
      <c r="W45" s="71"/>
      <c r="X45" s="157"/>
      <c r="Y45" s="71"/>
      <c r="Z45" s="159"/>
      <c r="AA45" s="161"/>
      <c r="AB45" s="152"/>
      <c r="AC45" s="29"/>
      <c r="AD45" s="29"/>
      <c r="AE45" s="29"/>
      <c r="AF45" s="29"/>
      <c r="AG45" s="29"/>
      <c r="AH45" s="29"/>
    </row>
    <row r="46" spans="2:34" ht="13.5" customHeight="1" thickTop="1">
      <c r="B46" s="164">
        <v>20</v>
      </c>
      <c r="C46" s="166" t="str">
        <f>VLOOKUP(B46,'пр.взв'!B45:E68,2,FALSE)</f>
        <v>Коротких Анатолий Сергеевич</v>
      </c>
      <c r="D46" s="170" t="str">
        <f>VLOOKUP(B46,'пр.взв'!B45:F100,3,FALSE)</f>
        <v>28.08.2001, 2ю</v>
      </c>
      <c r="E46" s="172" t="str">
        <f>VLOOKUP(B46,'пр.взв'!B45:G100,4,FALSE)</f>
        <v>ГБОУ ЦО "Самбо-70" г.Москва</v>
      </c>
      <c r="F46" s="162">
        <v>19</v>
      </c>
      <c r="G46" s="68">
        <v>3</v>
      </c>
      <c r="H46" s="156">
        <v>22</v>
      </c>
      <c r="I46" s="68">
        <v>0</v>
      </c>
      <c r="J46" s="156">
        <v>24</v>
      </c>
      <c r="K46" s="68">
        <v>2</v>
      </c>
      <c r="L46" s="156">
        <v>29</v>
      </c>
      <c r="M46" s="68">
        <v>3</v>
      </c>
      <c r="N46" s="156" t="s">
        <v>201</v>
      </c>
      <c r="O46" s="68"/>
      <c r="P46" s="156" t="s">
        <v>201</v>
      </c>
      <c r="Q46" s="68"/>
      <c r="R46" s="156" t="s">
        <v>201</v>
      </c>
      <c r="S46" s="68"/>
      <c r="T46" s="156" t="s">
        <v>201</v>
      </c>
      <c r="U46" s="69"/>
      <c r="V46" s="156" t="s">
        <v>201</v>
      </c>
      <c r="W46" s="69"/>
      <c r="X46" s="156" t="s">
        <v>201</v>
      </c>
      <c r="Y46" s="69"/>
      <c r="Z46" s="158">
        <v>4</v>
      </c>
      <c r="AA46" s="160">
        <f>SUM(G46+I46+K46+M46+O46+Q46+S46+U46+W46+Y46)</f>
        <v>8</v>
      </c>
      <c r="AB46" s="151" t="s">
        <v>21</v>
      </c>
      <c r="AC46" s="29"/>
      <c r="AD46" s="29"/>
      <c r="AE46" s="29"/>
      <c r="AF46" s="29"/>
      <c r="AG46" s="29"/>
      <c r="AH46" s="29"/>
    </row>
    <row r="47" spans="2:34" ht="13.5" customHeight="1" thickBot="1">
      <c r="B47" s="165"/>
      <c r="C47" s="167"/>
      <c r="D47" s="171"/>
      <c r="E47" s="173"/>
      <c r="F47" s="163"/>
      <c r="G47" s="70"/>
      <c r="H47" s="157"/>
      <c r="I47" s="70" t="s">
        <v>203</v>
      </c>
      <c r="J47" s="157"/>
      <c r="K47" s="70"/>
      <c r="L47" s="157"/>
      <c r="M47" s="70"/>
      <c r="N47" s="157"/>
      <c r="O47" s="70"/>
      <c r="P47" s="157"/>
      <c r="Q47" s="70"/>
      <c r="R47" s="157"/>
      <c r="S47" s="70"/>
      <c r="T47" s="157"/>
      <c r="U47" s="71"/>
      <c r="V47" s="157"/>
      <c r="W47" s="71"/>
      <c r="X47" s="157"/>
      <c r="Y47" s="71"/>
      <c r="Z47" s="159"/>
      <c r="AA47" s="161"/>
      <c r="AB47" s="152"/>
      <c r="AC47" s="29"/>
      <c r="AD47" s="29"/>
      <c r="AE47" s="29"/>
      <c r="AF47" s="29"/>
      <c r="AG47" s="29"/>
      <c r="AH47" s="29"/>
    </row>
    <row r="48" spans="2:34" ht="13.5" customHeight="1" thickTop="1">
      <c r="B48" s="164">
        <v>21</v>
      </c>
      <c r="C48" s="166" t="str">
        <f>VLOOKUP(B48,'пр.взв'!B47:E70,2,FALSE)</f>
        <v>Ковалев Данила Александрович</v>
      </c>
      <c r="D48" s="170" t="str">
        <f>VLOOKUP(B48,'пр.взв'!B47:F102,3,FALSE)</f>
        <v>23.07.2002, 3ю</v>
      </c>
      <c r="E48" s="170" t="str">
        <f>VLOOKUP(B48,'пр.взв'!B47:G102,4,FALSE)</f>
        <v>г.Саратов, Саратовская обл., ПФО</v>
      </c>
      <c r="F48" s="162">
        <v>22</v>
      </c>
      <c r="G48" s="68">
        <v>4</v>
      </c>
      <c r="H48" s="156">
        <v>19</v>
      </c>
      <c r="I48" s="68">
        <v>4</v>
      </c>
      <c r="J48" s="156" t="s">
        <v>201</v>
      </c>
      <c r="K48" s="68"/>
      <c r="L48" s="156" t="s">
        <v>201</v>
      </c>
      <c r="M48" s="68"/>
      <c r="N48" s="156" t="s">
        <v>201</v>
      </c>
      <c r="O48" s="68"/>
      <c r="P48" s="156" t="s">
        <v>201</v>
      </c>
      <c r="Q48" s="68"/>
      <c r="R48" s="156" t="s">
        <v>201</v>
      </c>
      <c r="S48" s="68"/>
      <c r="T48" s="156" t="s">
        <v>201</v>
      </c>
      <c r="U48" s="69"/>
      <c r="V48" s="156" t="s">
        <v>201</v>
      </c>
      <c r="W48" s="69"/>
      <c r="X48" s="156" t="s">
        <v>201</v>
      </c>
      <c r="Y48" s="69"/>
      <c r="Z48" s="158">
        <v>2</v>
      </c>
      <c r="AA48" s="160">
        <f>SUM(G48+I48+K48+M48+O48+Q48+S48+U48+W48+Y48)</f>
        <v>8</v>
      </c>
      <c r="AB48" s="151" t="s">
        <v>227</v>
      </c>
      <c r="AC48" s="29"/>
      <c r="AD48" s="29"/>
      <c r="AE48" s="29"/>
      <c r="AF48" s="29"/>
      <c r="AG48" s="29"/>
      <c r="AH48" s="29"/>
    </row>
    <row r="49" spans="2:34" ht="13.5" customHeight="1" thickBot="1">
      <c r="B49" s="165"/>
      <c r="C49" s="167"/>
      <c r="D49" s="171"/>
      <c r="E49" s="171"/>
      <c r="F49" s="163"/>
      <c r="G49" s="70"/>
      <c r="H49" s="157"/>
      <c r="I49" s="70"/>
      <c r="J49" s="157"/>
      <c r="K49" s="70"/>
      <c r="L49" s="157"/>
      <c r="M49" s="70"/>
      <c r="N49" s="157"/>
      <c r="O49" s="70"/>
      <c r="P49" s="157"/>
      <c r="Q49" s="70"/>
      <c r="R49" s="157"/>
      <c r="S49" s="70"/>
      <c r="T49" s="157"/>
      <c r="U49" s="71"/>
      <c r="V49" s="157"/>
      <c r="W49" s="71"/>
      <c r="X49" s="157"/>
      <c r="Y49" s="71"/>
      <c r="Z49" s="159"/>
      <c r="AA49" s="161"/>
      <c r="AB49" s="152"/>
      <c r="AC49" s="29"/>
      <c r="AD49" s="29"/>
      <c r="AE49" s="29"/>
      <c r="AF49" s="29"/>
      <c r="AG49" s="29"/>
      <c r="AH49" s="29"/>
    </row>
    <row r="50" spans="2:34" ht="13.5" customHeight="1" thickTop="1">
      <c r="B50" s="164">
        <v>22</v>
      </c>
      <c r="C50" s="166" t="str">
        <f>VLOOKUP(B50,'пр.взв'!B49:E72,2,FALSE)</f>
        <v>Шестаков Андрей Сергеевич</v>
      </c>
      <c r="D50" s="170" t="str">
        <f>VLOOKUP(B50,'пр.взв'!B49:F104,3,FALSE)</f>
        <v>28.02.2002, </v>
      </c>
      <c r="E50" s="172" t="str">
        <f>VLOOKUP(B50,'пр.взв'!B49:G104,4,FALSE)</f>
        <v>г.Самара Самарская обл. ПФО</v>
      </c>
      <c r="F50" s="162">
        <v>21</v>
      </c>
      <c r="G50" s="68">
        <v>0</v>
      </c>
      <c r="H50" s="156">
        <v>20</v>
      </c>
      <c r="I50" s="68">
        <v>4</v>
      </c>
      <c r="J50" s="156">
        <v>19</v>
      </c>
      <c r="K50" s="68">
        <v>2</v>
      </c>
      <c r="L50" s="156">
        <v>35</v>
      </c>
      <c r="M50" s="68">
        <v>4</v>
      </c>
      <c r="N50" s="156" t="s">
        <v>201</v>
      </c>
      <c r="O50" s="68"/>
      <c r="P50" s="156" t="s">
        <v>201</v>
      </c>
      <c r="Q50" s="68"/>
      <c r="R50" s="156" t="s">
        <v>201</v>
      </c>
      <c r="S50" s="68"/>
      <c r="T50" s="156" t="s">
        <v>201</v>
      </c>
      <c r="U50" s="69"/>
      <c r="V50" s="156" t="s">
        <v>201</v>
      </c>
      <c r="W50" s="69"/>
      <c r="X50" s="156" t="s">
        <v>201</v>
      </c>
      <c r="Y50" s="69"/>
      <c r="Z50" s="158">
        <v>4</v>
      </c>
      <c r="AA50" s="160">
        <f>SUM(G50+I50+K50+M50+O50+Q50+S50+U50+W50+Y50)</f>
        <v>10</v>
      </c>
      <c r="AB50" s="151" t="s">
        <v>39</v>
      </c>
      <c r="AC50" s="29"/>
      <c r="AD50" s="29"/>
      <c r="AE50" s="29"/>
      <c r="AF50" s="29"/>
      <c r="AG50" s="29"/>
      <c r="AH50" s="29"/>
    </row>
    <row r="51" spans="2:34" ht="13.5" customHeight="1" thickBot="1">
      <c r="B51" s="165"/>
      <c r="C51" s="167"/>
      <c r="D51" s="171"/>
      <c r="E51" s="173"/>
      <c r="F51" s="163"/>
      <c r="G51" s="70" t="s">
        <v>192</v>
      </c>
      <c r="H51" s="157"/>
      <c r="I51" s="70"/>
      <c r="J51" s="157"/>
      <c r="K51" s="70"/>
      <c r="L51" s="157"/>
      <c r="M51" s="70"/>
      <c r="N51" s="157"/>
      <c r="O51" s="70"/>
      <c r="P51" s="157"/>
      <c r="Q51" s="70"/>
      <c r="R51" s="157"/>
      <c r="S51" s="70"/>
      <c r="T51" s="157"/>
      <c r="U51" s="71"/>
      <c r="V51" s="157"/>
      <c r="W51" s="71"/>
      <c r="X51" s="157"/>
      <c r="Y51" s="71"/>
      <c r="Z51" s="159"/>
      <c r="AA51" s="161"/>
      <c r="AB51" s="152"/>
      <c r="AC51" s="29"/>
      <c r="AD51" s="29"/>
      <c r="AE51" s="29"/>
      <c r="AF51" s="29"/>
      <c r="AG51" s="29"/>
      <c r="AH51" s="29"/>
    </row>
    <row r="52" spans="2:34" ht="13.5" customHeight="1" thickTop="1">
      <c r="B52" s="164">
        <v>23</v>
      </c>
      <c r="C52" s="166" t="str">
        <f>VLOOKUP(B52,'пр.взв'!B51:E74,2,FALSE)</f>
        <v>Калинин Кирилл Юрьевич</v>
      </c>
      <c r="D52" s="168">
        <f>VLOOKUP(B52,'пр.взв'!B51:F106,3,FALSE)</f>
        <v>37005</v>
      </c>
      <c r="E52" s="170" t="str">
        <f>VLOOKUP(B52,'пр.взв'!B51:G106,4,FALSE)</f>
        <v>г.Н.Ломов, Пензенская обл., ПФО</v>
      </c>
      <c r="F52" s="162">
        <v>24</v>
      </c>
      <c r="G52" s="68">
        <v>4</v>
      </c>
      <c r="H52" s="156">
        <v>25</v>
      </c>
      <c r="I52" s="68">
        <v>2</v>
      </c>
      <c r="J52" s="156" t="s">
        <v>201</v>
      </c>
      <c r="K52" s="68"/>
      <c r="L52" s="156" t="s">
        <v>201</v>
      </c>
      <c r="M52" s="68"/>
      <c r="N52" s="156" t="s">
        <v>201</v>
      </c>
      <c r="O52" s="68"/>
      <c r="P52" s="156" t="s">
        <v>201</v>
      </c>
      <c r="Q52" s="68"/>
      <c r="R52" s="156" t="s">
        <v>201</v>
      </c>
      <c r="S52" s="68"/>
      <c r="T52" s="156" t="s">
        <v>201</v>
      </c>
      <c r="U52" s="69"/>
      <c r="V52" s="156" t="s">
        <v>201</v>
      </c>
      <c r="W52" s="69"/>
      <c r="X52" s="156" t="s">
        <v>201</v>
      </c>
      <c r="Y52" s="69"/>
      <c r="Z52" s="158">
        <v>2</v>
      </c>
      <c r="AA52" s="160">
        <f>SUM(G52+I52+K52+M52+O52+Q52+S52+U52+W52+Y52)</f>
        <v>6</v>
      </c>
      <c r="AB52" s="151" t="s">
        <v>230</v>
      </c>
      <c r="AC52" s="29"/>
      <c r="AD52" s="29"/>
      <c r="AE52" s="29"/>
      <c r="AF52" s="29"/>
      <c r="AG52" s="29"/>
      <c r="AH52" s="29"/>
    </row>
    <row r="53" spans="2:34" ht="13.5" customHeight="1" thickBot="1">
      <c r="B53" s="165"/>
      <c r="C53" s="167"/>
      <c r="D53" s="169"/>
      <c r="E53" s="171"/>
      <c r="F53" s="163"/>
      <c r="G53" s="70"/>
      <c r="H53" s="157"/>
      <c r="I53" s="70"/>
      <c r="J53" s="157"/>
      <c r="K53" s="70"/>
      <c r="L53" s="157"/>
      <c r="M53" s="70"/>
      <c r="N53" s="157"/>
      <c r="O53" s="70"/>
      <c r="P53" s="157"/>
      <c r="Q53" s="70"/>
      <c r="R53" s="157"/>
      <c r="S53" s="70"/>
      <c r="T53" s="157"/>
      <c r="U53" s="71"/>
      <c r="V53" s="157"/>
      <c r="W53" s="71"/>
      <c r="X53" s="157"/>
      <c r="Y53" s="71"/>
      <c r="Z53" s="159"/>
      <c r="AA53" s="161"/>
      <c r="AB53" s="152"/>
      <c r="AC53" s="29"/>
      <c r="AD53" s="29"/>
      <c r="AE53" s="29"/>
      <c r="AF53" s="29"/>
      <c r="AG53" s="29"/>
      <c r="AH53" s="29"/>
    </row>
    <row r="54" spans="2:34" ht="13.5" customHeight="1" thickTop="1">
      <c r="B54" s="164">
        <v>24</v>
      </c>
      <c r="C54" s="166" t="str">
        <f>VLOOKUP(B54,'пр.взв'!B53:E76,2,FALSE)</f>
        <v>Кузеванов Максим Владимирович</v>
      </c>
      <c r="D54" s="170" t="str">
        <f>VLOOKUP(B54,'пр.взв'!B53:F108,3,FALSE)</f>
        <v>28.02.2001, 1ю</v>
      </c>
      <c r="E54" s="172" t="str">
        <f>VLOOKUP(B54,'пр.взв'!B53:G108,4,FALSE)</f>
        <v>ГБОУ ЦО "Самбо-70" г.Москва</v>
      </c>
      <c r="F54" s="162">
        <v>23</v>
      </c>
      <c r="G54" s="68">
        <v>0</v>
      </c>
      <c r="H54" s="156">
        <v>26</v>
      </c>
      <c r="I54" s="68">
        <v>0</v>
      </c>
      <c r="J54" s="156">
        <v>20</v>
      </c>
      <c r="K54" s="68">
        <v>3</v>
      </c>
      <c r="L54" s="156">
        <v>19</v>
      </c>
      <c r="M54" s="68">
        <v>3</v>
      </c>
      <c r="N54" s="156" t="s">
        <v>201</v>
      </c>
      <c r="O54" s="68"/>
      <c r="P54" s="156" t="s">
        <v>201</v>
      </c>
      <c r="Q54" s="68"/>
      <c r="R54" s="156" t="s">
        <v>201</v>
      </c>
      <c r="S54" s="68"/>
      <c r="T54" s="156" t="s">
        <v>201</v>
      </c>
      <c r="U54" s="69"/>
      <c r="V54" s="156" t="s">
        <v>201</v>
      </c>
      <c r="W54" s="69"/>
      <c r="X54" s="156" t="s">
        <v>201</v>
      </c>
      <c r="Y54" s="69"/>
      <c r="Z54" s="158">
        <v>4</v>
      </c>
      <c r="AA54" s="160">
        <f>SUM(G54+I54+K54+M54+O54+Q54+S54+U54+W54+Y54)</f>
        <v>6</v>
      </c>
      <c r="AB54" s="151" t="s">
        <v>19</v>
      </c>
      <c r="AC54" s="29"/>
      <c r="AD54" s="29"/>
      <c r="AE54" s="29"/>
      <c r="AF54" s="29"/>
      <c r="AG54" s="29"/>
      <c r="AH54" s="29"/>
    </row>
    <row r="55" spans="2:34" ht="13.5" customHeight="1" thickBot="1">
      <c r="B55" s="165"/>
      <c r="C55" s="167"/>
      <c r="D55" s="171"/>
      <c r="E55" s="173"/>
      <c r="F55" s="163"/>
      <c r="G55" s="70" t="s">
        <v>192</v>
      </c>
      <c r="H55" s="157"/>
      <c r="I55" s="70" t="s">
        <v>204</v>
      </c>
      <c r="J55" s="157"/>
      <c r="K55" s="70"/>
      <c r="L55" s="157"/>
      <c r="M55" s="70"/>
      <c r="N55" s="157"/>
      <c r="O55" s="70"/>
      <c r="P55" s="157"/>
      <c r="Q55" s="70"/>
      <c r="R55" s="157"/>
      <c r="S55" s="70"/>
      <c r="T55" s="157"/>
      <c r="U55" s="71"/>
      <c r="V55" s="157"/>
      <c r="W55" s="71"/>
      <c r="X55" s="157"/>
      <c r="Y55" s="71"/>
      <c r="Z55" s="159"/>
      <c r="AA55" s="161"/>
      <c r="AB55" s="152"/>
      <c r="AC55" s="29"/>
      <c r="AD55" s="29"/>
      <c r="AE55" s="29"/>
      <c r="AF55" s="29"/>
      <c r="AG55" s="29"/>
      <c r="AH55" s="29"/>
    </row>
    <row r="56" spans="2:34" ht="13.5" customHeight="1" thickTop="1">
      <c r="B56" s="164">
        <v>25</v>
      </c>
      <c r="C56" s="166" t="str">
        <f>VLOOKUP(B56,'пр.взв'!B55:E76,2,FALSE)</f>
        <v>Капизов Тимур Станиславович</v>
      </c>
      <c r="D56" s="170" t="str">
        <f>VLOOKUP(B56,'пр.взв'!B55:F110,3,FALSE)</f>
        <v>21.01.2001, 1ю</v>
      </c>
      <c r="E56" s="170" t="str">
        <f>VLOOKUP(B56,'пр.взв'!B55:G110,4,FALSE)</f>
        <v>г.Энгельс, Саратовская обл., ПФО</v>
      </c>
      <c r="F56" s="162">
        <v>26</v>
      </c>
      <c r="G56" s="68">
        <v>3</v>
      </c>
      <c r="H56" s="156">
        <v>23</v>
      </c>
      <c r="I56" s="68">
        <v>3</v>
      </c>
      <c r="J56" s="156" t="s">
        <v>201</v>
      </c>
      <c r="K56" s="68"/>
      <c r="L56" s="156" t="s">
        <v>201</v>
      </c>
      <c r="M56" s="68"/>
      <c r="N56" s="156" t="s">
        <v>201</v>
      </c>
      <c r="O56" s="68"/>
      <c r="P56" s="156" t="s">
        <v>201</v>
      </c>
      <c r="Q56" s="68"/>
      <c r="R56" s="156" t="s">
        <v>201</v>
      </c>
      <c r="S56" s="68"/>
      <c r="T56" s="156" t="s">
        <v>201</v>
      </c>
      <c r="U56" s="69"/>
      <c r="V56" s="156" t="s">
        <v>201</v>
      </c>
      <c r="W56" s="69"/>
      <c r="X56" s="156" t="s">
        <v>201</v>
      </c>
      <c r="Y56" s="69"/>
      <c r="Z56" s="158">
        <v>2</v>
      </c>
      <c r="AA56" s="160">
        <f>SUM(G56+I56+K56+M56+O56+Q56+S56+U56+W56+Y56)</f>
        <v>6</v>
      </c>
      <c r="AB56" s="151" t="s">
        <v>230</v>
      </c>
      <c r="AC56" s="29"/>
      <c r="AD56" s="29"/>
      <c r="AE56" s="29"/>
      <c r="AF56" s="29"/>
      <c r="AG56" s="29"/>
      <c r="AH56" s="29"/>
    </row>
    <row r="57" spans="2:34" ht="13.5" customHeight="1" thickBot="1">
      <c r="B57" s="165"/>
      <c r="C57" s="167"/>
      <c r="D57" s="171"/>
      <c r="E57" s="171"/>
      <c r="F57" s="163"/>
      <c r="G57" s="70"/>
      <c r="H57" s="157"/>
      <c r="I57" s="70"/>
      <c r="J57" s="157"/>
      <c r="K57" s="70"/>
      <c r="L57" s="157"/>
      <c r="M57" s="70"/>
      <c r="N57" s="157"/>
      <c r="O57" s="70"/>
      <c r="P57" s="157"/>
      <c r="Q57" s="70"/>
      <c r="R57" s="157"/>
      <c r="S57" s="70"/>
      <c r="T57" s="157"/>
      <c r="U57" s="71"/>
      <c r="V57" s="157"/>
      <c r="W57" s="71"/>
      <c r="X57" s="157"/>
      <c r="Y57" s="71"/>
      <c r="Z57" s="159"/>
      <c r="AA57" s="161"/>
      <c r="AB57" s="152"/>
      <c r="AC57" s="29"/>
      <c r="AD57" s="29"/>
      <c r="AE57" s="29"/>
      <c r="AF57" s="29"/>
      <c r="AG57" s="29"/>
      <c r="AH57" s="29"/>
    </row>
    <row r="58" spans="2:34" ht="13.5" customHeight="1" thickTop="1">
      <c r="B58" s="164">
        <v>26</v>
      </c>
      <c r="C58" s="166" t="str">
        <f>VLOOKUP(B58,'пр.взв'!B57:E76,2,FALSE)</f>
        <v>Кириллов Андрей Евгеньевич</v>
      </c>
      <c r="D58" s="168">
        <f>VLOOKUP(B58,'пр.взв'!B57:F112,3,FALSE)</f>
        <v>37041</v>
      </c>
      <c r="E58" s="172" t="str">
        <f>VLOOKUP(B58,'пр.взв'!B57:G112,4,FALSE)</f>
        <v>г.Новочебоксарск, Чувашская Республика, ПФО</v>
      </c>
      <c r="F58" s="162">
        <v>25</v>
      </c>
      <c r="G58" s="75">
        <v>2.5</v>
      </c>
      <c r="H58" s="156">
        <v>24</v>
      </c>
      <c r="I58" s="68">
        <v>4</v>
      </c>
      <c r="J58" s="156" t="s">
        <v>201</v>
      </c>
      <c r="K58" s="68"/>
      <c r="L58" s="156" t="s">
        <v>201</v>
      </c>
      <c r="M58" s="68"/>
      <c r="N58" s="156" t="s">
        <v>201</v>
      </c>
      <c r="O58" s="68"/>
      <c r="P58" s="156" t="s">
        <v>201</v>
      </c>
      <c r="Q58" s="68"/>
      <c r="R58" s="156" t="s">
        <v>201</v>
      </c>
      <c r="S58" s="68"/>
      <c r="T58" s="156" t="s">
        <v>201</v>
      </c>
      <c r="U58" s="69"/>
      <c r="V58" s="156" t="s">
        <v>201</v>
      </c>
      <c r="W58" s="69"/>
      <c r="X58" s="156" t="s">
        <v>201</v>
      </c>
      <c r="Y58" s="69"/>
      <c r="Z58" s="158">
        <v>2</v>
      </c>
      <c r="AA58" s="160">
        <f>SUM(G58+I58+K58+M58+O58+Q58+S58+U58+W58+Y58)</f>
        <v>6.5</v>
      </c>
      <c r="AB58" s="151" t="s">
        <v>228</v>
      </c>
      <c r="AC58" s="29"/>
      <c r="AD58" s="29"/>
      <c r="AE58" s="29"/>
      <c r="AF58" s="29"/>
      <c r="AG58" s="29"/>
      <c r="AH58" s="29"/>
    </row>
    <row r="59" spans="2:34" ht="13.5" customHeight="1" thickBot="1">
      <c r="B59" s="165"/>
      <c r="C59" s="167"/>
      <c r="D59" s="169"/>
      <c r="E59" s="173"/>
      <c r="F59" s="163"/>
      <c r="G59" s="70"/>
      <c r="H59" s="157"/>
      <c r="I59" s="70"/>
      <c r="J59" s="157"/>
      <c r="K59" s="70"/>
      <c r="L59" s="157"/>
      <c r="M59" s="70"/>
      <c r="N59" s="157"/>
      <c r="O59" s="70"/>
      <c r="P59" s="157"/>
      <c r="Q59" s="70"/>
      <c r="R59" s="157"/>
      <c r="S59" s="70"/>
      <c r="T59" s="157"/>
      <c r="U59" s="71"/>
      <c r="V59" s="157"/>
      <c r="W59" s="71"/>
      <c r="X59" s="157"/>
      <c r="Y59" s="71"/>
      <c r="Z59" s="159"/>
      <c r="AA59" s="161"/>
      <c r="AB59" s="152"/>
      <c r="AC59" s="29"/>
      <c r="AD59" s="29"/>
      <c r="AE59" s="29"/>
      <c r="AF59" s="29"/>
      <c r="AG59" s="29"/>
      <c r="AH59" s="29"/>
    </row>
    <row r="60" spans="2:34" ht="13.5" customHeight="1" thickTop="1">
      <c r="B60" s="164">
        <v>27</v>
      </c>
      <c r="C60" s="166" t="str">
        <f>VLOOKUP(B60,'пр.взв'!B59:E76,2,FALSE)</f>
        <v>Ланкин Михаил Дмитриевич</v>
      </c>
      <c r="D60" s="170" t="str">
        <f>VLOOKUP(B60,'пр.взв'!B59:F114,3,FALSE)</f>
        <v>22.12.2202, 2ю</v>
      </c>
      <c r="E60" s="170" t="str">
        <f>VLOOKUP(B60,'пр.взв'!B59:G114,4,FALSE)</f>
        <v>г.Грабово Пензенская обл., ПФО</v>
      </c>
      <c r="F60" s="162">
        <v>28</v>
      </c>
      <c r="G60" s="68">
        <v>3</v>
      </c>
      <c r="H60" s="156">
        <v>29</v>
      </c>
      <c r="I60" s="68">
        <v>4</v>
      </c>
      <c r="J60" s="156" t="s">
        <v>201</v>
      </c>
      <c r="K60" s="68"/>
      <c r="L60" s="156" t="s">
        <v>201</v>
      </c>
      <c r="M60" s="68"/>
      <c r="N60" s="156" t="s">
        <v>201</v>
      </c>
      <c r="O60" s="68"/>
      <c r="P60" s="156" t="s">
        <v>201</v>
      </c>
      <c r="Q60" s="68"/>
      <c r="R60" s="156" t="s">
        <v>201</v>
      </c>
      <c r="S60" s="68"/>
      <c r="T60" s="156" t="s">
        <v>201</v>
      </c>
      <c r="U60" s="69"/>
      <c r="V60" s="156" t="s">
        <v>201</v>
      </c>
      <c r="W60" s="69"/>
      <c r="X60" s="156" t="s">
        <v>201</v>
      </c>
      <c r="Y60" s="69"/>
      <c r="Z60" s="158">
        <v>2</v>
      </c>
      <c r="AA60" s="160">
        <f>SUM(G60+I60+K60+M60+O60+Q60+S60+U60+W60+Y60)</f>
        <v>7</v>
      </c>
      <c r="AB60" s="151" t="s">
        <v>228</v>
      </c>
      <c r="AC60" s="29"/>
      <c r="AD60" s="29"/>
      <c r="AE60" s="29"/>
      <c r="AF60" s="29"/>
      <c r="AG60" s="29"/>
      <c r="AH60" s="29"/>
    </row>
    <row r="61" spans="2:34" ht="13.5" customHeight="1" thickBot="1">
      <c r="B61" s="165"/>
      <c r="C61" s="167"/>
      <c r="D61" s="171"/>
      <c r="E61" s="171"/>
      <c r="F61" s="163"/>
      <c r="G61" s="70"/>
      <c r="H61" s="157"/>
      <c r="I61" s="70"/>
      <c r="J61" s="157"/>
      <c r="K61" s="70"/>
      <c r="L61" s="157"/>
      <c r="M61" s="70"/>
      <c r="N61" s="157"/>
      <c r="O61" s="70"/>
      <c r="P61" s="157"/>
      <c r="Q61" s="70"/>
      <c r="R61" s="157"/>
      <c r="S61" s="70"/>
      <c r="T61" s="157"/>
      <c r="U61" s="71"/>
      <c r="V61" s="157"/>
      <c r="W61" s="71"/>
      <c r="X61" s="157"/>
      <c r="Y61" s="71"/>
      <c r="Z61" s="159"/>
      <c r="AA61" s="161"/>
      <c r="AB61" s="152"/>
      <c r="AC61" s="29"/>
      <c r="AD61" s="29"/>
      <c r="AE61" s="29"/>
      <c r="AF61" s="29"/>
      <c r="AG61" s="29"/>
      <c r="AH61" s="29"/>
    </row>
    <row r="62" spans="2:40" ht="13.5" customHeight="1" thickTop="1">
      <c r="B62" s="164">
        <v>28</v>
      </c>
      <c r="C62" s="166" t="str">
        <f>VLOOKUP(B62,'пр.взв'!B61:E76,2,FALSE)</f>
        <v>Суров Никита Сергеевич</v>
      </c>
      <c r="D62" s="170" t="str">
        <f>VLOOKUP(B62,'пр.взв'!B61:F116,3,FALSE)</f>
        <v>18.03.2001, 1ю</v>
      </c>
      <c r="E62" s="172" t="str">
        <f>VLOOKUP(B62,'пр.взв'!B61:G116,4,FALSE)</f>
        <v>р.п.Ивантеевка, Саратовская обл. ПФО</v>
      </c>
      <c r="F62" s="162">
        <v>27</v>
      </c>
      <c r="G62" s="68">
        <v>2</v>
      </c>
      <c r="H62" s="156">
        <v>30</v>
      </c>
      <c r="I62" s="68">
        <v>3</v>
      </c>
      <c r="J62" s="156">
        <v>29</v>
      </c>
      <c r="K62" s="68">
        <v>4</v>
      </c>
      <c r="L62" s="156" t="s">
        <v>201</v>
      </c>
      <c r="M62" s="68"/>
      <c r="N62" s="156" t="s">
        <v>201</v>
      </c>
      <c r="O62" s="68"/>
      <c r="P62" s="156" t="s">
        <v>201</v>
      </c>
      <c r="Q62" s="68"/>
      <c r="R62" s="156" t="s">
        <v>201</v>
      </c>
      <c r="S62" s="68"/>
      <c r="T62" s="156" t="s">
        <v>201</v>
      </c>
      <c r="U62" s="69"/>
      <c r="V62" s="156" t="s">
        <v>201</v>
      </c>
      <c r="W62" s="69"/>
      <c r="X62" s="156" t="s">
        <v>201</v>
      </c>
      <c r="Y62" s="69"/>
      <c r="Z62" s="158">
        <v>3</v>
      </c>
      <c r="AA62" s="160">
        <f>SUM(G62+I62+K62+M62+O62+Q62+S62+U62+W62+Y62)</f>
        <v>9</v>
      </c>
      <c r="AB62" s="151" t="s">
        <v>231</v>
      </c>
      <c r="AC62" s="29"/>
      <c r="AD62" s="29"/>
      <c r="AE62" s="29"/>
      <c r="AF62" s="29"/>
      <c r="AG62" s="29"/>
      <c r="AH62" s="50"/>
      <c r="AI62" s="51"/>
      <c r="AJ62" s="51"/>
      <c r="AK62" s="51"/>
      <c r="AL62" s="51"/>
      <c r="AM62" s="51"/>
      <c r="AN62" s="51"/>
    </row>
    <row r="63" spans="2:40" ht="13.5" customHeight="1" thickBot="1">
      <c r="B63" s="165"/>
      <c r="C63" s="167"/>
      <c r="D63" s="171"/>
      <c r="E63" s="173"/>
      <c r="F63" s="163"/>
      <c r="G63" s="70"/>
      <c r="H63" s="157"/>
      <c r="I63" s="70"/>
      <c r="J63" s="157"/>
      <c r="K63" s="70"/>
      <c r="L63" s="157"/>
      <c r="M63" s="70"/>
      <c r="N63" s="157"/>
      <c r="O63" s="70"/>
      <c r="P63" s="157"/>
      <c r="Q63" s="70"/>
      <c r="R63" s="157"/>
      <c r="S63" s="70"/>
      <c r="T63" s="157"/>
      <c r="U63" s="71"/>
      <c r="V63" s="157"/>
      <c r="W63" s="71"/>
      <c r="X63" s="157"/>
      <c r="Y63" s="71"/>
      <c r="Z63" s="159"/>
      <c r="AA63" s="161"/>
      <c r="AB63" s="152"/>
      <c r="AC63" s="29"/>
      <c r="AD63" s="29"/>
      <c r="AE63" s="29"/>
      <c r="AF63" s="29"/>
      <c r="AG63" s="29"/>
      <c r="AH63" s="153"/>
      <c r="AI63" s="153"/>
      <c r="AJ63" s="154"/>
      <c r="AK63" s="154"/>
      <c r="AL63" s="155"/>
      <c r="AM63" s="155"/>
      <c r="AN63" s="51"/>
    </row>
    <row r="64" spans="2:40" ht="13.5" customHeight="1" thickTop="1">
      <c r="B64" s="164">
        <v>29</v>
      </c>
      <c r="C64" s="166" t="str">
        <f>VLOOKUP(B64,'пр.взв'!B63:E76,2,FALSE)</f>
        <v>Унгенфухт Владислав Дмитриевич</v>
      </c>
      <c r="D64" s="170" t="str">
        <f>VLOOKUP(B64,'пр.взв'!B63:F118,3,FALSE)</f>
        <v>17.11.2001, 2ю</v>
      </c>
      <c r="E64" s="170" t="str">
        <f>VLOOKUP(B64,'пр.взв'!B63:G118,4,FALSE)</f>
        <v>г.Саратов, Саратовская обл., ПФО</v>
      </c>
      <c r="F64" s="162">
        <v>30</v>
      </c>
      <c r="G64" s="68">
        <v>2</v>
      </c>
      <c r="H64" s="156">
        <v>27</v>
      </c>
      <c r="I64" s="68">
        <v>0</v>
      </c>
      <c r="J64" s="156">
        <v>28</v>
      </c>
      <c r="K64" s="68">
        <v>0</v>
      </c>
      <c r="L64" s="156">
        <v>20</v>
      </c>
      <c r="M64" s="68">
        <v>1</v>
      </c>
      <c r="N64" s="156">
        <v>19</v>
      </c>
      <c r="O64" s="68">
        <v>0</v>
      </c>
      <c r="P64" s="156">
        <v>31</v>
      </c>
      <c r="Q64" s="68">
        <v>4</v>
      </c>
      <c r="R64" s="156" t="s">
        <v>201</v>
      </c>
      <c r="S64" s="68"/>
      <c r="T64" s="156" t="s">
        <v>201</v>
      </c>
      <c r="U64" s="69"/>
      <c r="V64" s="156" t="s">
        <v>201</v>
      </c>
      <c r="W64" s="69"/>
      <c r="X64" s="156" t="s">
        <v>201</v>
      </c>
      <c r="Y64" s="69"/>
      <c r="Z64" s="158">
        <v>6</v>
      </c>
      <c r="AA64" s="160">
        <f>SUM(G64+I64+K64+M64+O64+Q64+S64+U64+W64+Y64)</f>
        <v>7</v>
      </c>
      <c r="AB64" s="151" t="s">
        <v>14</v>
      </c>
      <c r="AC64" s="29"/>
      <c r="AD64" s="29"/>
      <c r="AE64" s="29"/>
      <c r="AF64" s="29"/>
      <c r="AG64" s="29"/>
      <c r="AH64" s="153"/>
      <c r="AI64" s="153"/>
      <c r="AJ64" s="154"/>
      <c r="AK64" s="154"/>
      <c r="AL64" s="155"/>
      <c r="AM64" s="155"/>
      <c r="AN64" s="51"/>
    </row>
    <row r="65" spans="2:40" ht="13.5" customHeight="1" thickBot="1">
      <c r="B65" s="165"/>
      <c r="C65" s="167"/>
      <c r="D65" s="171"/>
      <c r="E65" s="171"/>
      <c r="F65" s="163"/>
      <c r="G65" s="70"/>
      <c r="H65" s="157"/>
      <c r="I65" s="70" t="s">
        <v>202</v>
      </c>
      <c r="J65" s="157"/>
      <c r="K65" s="70" t="s">
        <v>208</v>
      </c>
      <c r="L65" s="157"/>
      <c r="M65" s="70"/>
      <c r="N65" s="157"/>
      <c r="O65" s="70" t="s">
        <v>215</v>
      </c>
      <c r="P65" s="157"/>
      <c r="Q65" s="70"/>
      <c r="R65" s="157"/>
      <c r="S65" s="70"/>
      <c r="T65" s="157"/>
      <c r="U65" s="71"/>
      <c r="V65" s="157"/>
      <c r="W65" s="71"/>
      <c r="X65" s="157"/>
      <c r="Y65" s="71"/>
      <c r="Z65" s="159"/>
      <c r="AA65" s="161"/>
      <c r="AB65" s="152"/>
      <c r="AC65" s="29"/>
      <c r="AD65" s="29"/>
      <c r="AE65" s="29"/>
      <c r="AF65" s="29"/>
      <c r="AG65" s="29"/>
      <c r="AH65" s="50"/>
      <c r="AI65" s="51"/>
      <c r="AJ65" s="51"/>
      <c r="AK65" s="51"/>
      <c r="AL65" s="51"/>
      <c r="AM65" s="51"/>
      <c r="AN65" s="51"/>
    </row>
    <row r="66" spans="2:34" ht="13.5" customHeight="1" thickTop="1">
      <c r="B66" s="164">
        <v>30</v>
      </c>
      <c r="C66" s="166" t="str">
        <f>VLOOKUP(B66,'пр.взв'!B65:E76,2,FALSE)</f>
        <v>Даниелов Артем Роникович</v>
      </c>
      <c r="D66" s="170" t="str">
        <f>VLOOKUP(B66,'пр.взв'!B65:F120,3,FALSE)</f>
        <v>21.05.2002, 1ю</v>
      </c>
      <c r="E66" s="172" t="str">
        <f>VLOOKUP(B66,'пр.взв'!B65:G120,4,FALSE)</f>
        <v>г.Чебоксары, Чувашская Республика, ПФО</v>
      </c>
      <c r="F66" s="162">
        <v>29</v>
      </c>
      <c r="G66" s="68">
        <v>3</v>
      </c>
      <c r="H66" s="156">
        <v>28</v>
      </c>
      <c r="I66" s="68">
        <v>2</v>
      </c>
      <c r="J66" s="156">
        <v>31</v>
      </c>
      <c r="K66" s="68">
        <v>4</v>
      </c>
      <c r="L66" s="156" t="s">
        <v>201</v>
      </c>
      <c r="M66" s="68"/>
      <c r="N66" s="156" t="s">
        <v>201</v>
      </c>
      <c r="O66" s="68"/>
      <c r="P66" s="156" t="s">
        <v>201</v>
      </c>
      <c r="Q66" s="68"/>
      <c r="R66" s="156" t="s">
        <v>201</v>
      </c>
      <c r="S66" s="68"/>
      <c r="T66" s="156" t="s">
        <v>201</v>
      </c>
      <c r="U66" s="69"/>
      <c r="V66" s="156" t="s">
        <v>201</v>
      </c>
      <c r="W66" s="69"/>
      <c r="X66" s="156" t="s">
        <v>201</v>
      </c>
      <c r="Y66" s="69"/>
      <c r="Z66" s="158">
        <v>3</v>
      </c>
      <c r="AA66" s="160">
        <f>SUM(G66+I66+K66+M66+O66+Q66+S66+U66+W66+Y66)</f>
        <v>9</v>
      </c>
      <c r="AB66" s="151" t="s">
        <v>231</v>
      </c>
      <c r="AC66" s="29"/>
      <c r="AD66" s="29"/>
      <c r="AE66" s="29"/>
      <c r="AF66" s="29"/>
      <c r="AG66" s="29"/>
      <c r="AH66" s="29"/>
    </row>
    <row r="67" spans="2:34" ht="13.5" customHeight="1" thickBot="1">
      <c r="B67" s="165"/>
      <c r="C67" s="167"/>
      <c r="D67" s="171"/>
      <c r="E67" s="173"/>
      <c r="F67" s="163"/>
      <c r="G67" s="70"/>
      <c r="H67" s="157"/>
      <c r="I67" s="70"/>
      <c r="J67" s="157"/>
      <c r="K67" s="70"/>
      <c r="L67" s="157"/>
      <c r="M67" s="70"/>
      <c r="N67" s="157"/>
      <c r="O67" s="70"/>
      <c r="P67" s="157"/>
      <c r="Q67" s="70"/>
      <c r="R67" s="157"/>
      <c r="S67" s="70"/>
      <c r="T67" s="157"/>
      <c r="U67" s="71"/>
      <c r="V67" s="157"/>
      <c r="W67" s="71"/>
      <c r="X67" s="157"/>
      <c r="Y67" s="71"/>
      <c r="Z67" s="159"/>
      <c r="AA67" s="161"/>
      <c r="AB67" s="152"/>
      <c r="AC67" s="29"/>
      <c r="AD67" s="29"/>
      <c r="AE67" s="29"/>
      <c r="AF67" s="29"/>
      <c r="AG67" s="29"/>
      <c r="AH67" s="29"/>
    </row>
    <row r="68" spans="2:34" ht="13.5" customHeight="1" thickTop="1">
      <c r="B68" s="164">
        <v>31</v>
      </c>
      <c r="C68" s="166" t="str">
        <f>VLOOKUP(B68,'пр.взв'!B67:E76,2,FALSE)</f>
        <v>Романцов Кирилл Олегович</v>
      </c>
      <c r="D68" s="170" t="str">
        <f>VLOOKUP(B68,'пр.взв'!B67:F122,3,FALSE)</f>
        <v>14.07.2001, 1ю</v>
      </c>
      <c r="E68" s="170" t="str">
        <f>VLOOKUP(B68,'пр.взв'!B67:G122,4,FALSE)</f>
        <v>ГБОУ ЦО "Самбо-70" г.Москва</v>
      </c>
      <c r="F68" s="162">
        <v>32</v>
      </c>
      <c r="G68" s="68">
        <v>0</v>
      </c>
      <c r="H68" s="156">
        <v>33</v>
      </c>
      <c r="I68" s="68">
        <v>0</v>
      </c>
      <c r="J68" s="156">
        <v>30</v>
      </c>
      <c r="K68" s="68">
        <v>0</v>
      </c>
      <c r="L68" s="156" t="s">
        <v>185</v>
      </c>
      <c r="M68" s="68"/>
      <c r="N68" s="156">
        <v>35</v>
      </c>
      <c r="O68" s="68">
        <v>3</v>
      </c>
      <c r="P68" s="156">
        <v>29</v>
      </c>
      <c r="Q68" s="68">
        <v>0</v>
      </c>
      <c r="R68" s="156" t="s">
        <v>220</v>
      </c>
      <c r="S68" s="68"/>
      <c r="T68" s="156"/>
      <c r="U68" s="69"/>
      <c r="V68" s="156">
        <v>11</v>
      </c>
      <c r="W68" s="69">
        <v>0</v>
      </c>
      <c r="X68" s="156">
        <v>35</v>
      </c>
      <c r="Y68" s="69">
        <v>2</v>
      </c>
      <c r="Z68" s="158"/>
      <c r="AA68" s="160">
        <f>SUM(G68+I68+K68+M68+O68+Q68+S68+U68+W68+Y68)</f>
        <v>5</v>
      </c>
      <c r="AB68" s="151">
        <v>1</v>
      </c>
      <c r="AC68" s="29"/>
      <c r="AD68" s="29"/>
      <c r="AE68" s="29"/>
      <c r="AF68" s="29"/>
      <c r="AG68" s="29"/>
      <c r="AH68" s="29"/>
    </row>
    <row r="69" spans="2:34" ht="13.5" customHeight="1" thickBot="1">
      <c r="B69" s="165"/>
      <c r="C69" s="167"/>
      <c r="D69" s="171"/>
      <c r="E69" s="171"/>
      <c r="F69" s="163"/>
      <c r="G69" s="70" t="s">
        <v>193</v>
      </c>
      <c r="H69" s="157"/>
      <c r="I69" s="70" t="s">
        <v>205</v>
      </c>
      <c r="J69" s="157"/>
      <c r="K69" s="70" t="s">
        <v>209</v>
      </c>
      <c r="L69" s="157"/>
      <c r="M69" s="70"/>
      <c r="N69" s="157"/>
      <c r="O69" s="70"/>
      <c r="P69" s="157"/>
      <c r="Q69" s="70" t="s">
        <v>218</v>
      </c>
      <c r="R69" s="157"/>
      <c r="S69" s="70"/>
      <c r="T69" s="157"/>
      <c r="U69" s="71"/>
      <c r="V69" s="157"/>
      <c r="W69" s="71" t="s">
        <v>226</v>
      </c>
      <c r="X69" s="157"/>
      <c r="Y69" s="71"/>
      <c r="Z69" s="159"/>
      <c r="AA69" s="161"/>
      <c r="AB69" s="152"/>
      <c r="AC69" s="29"/>
      <c r="AD69" s="29"/>
      <c r="AE69" s="29"/>
      <c r="AF69" s="29"/>
      <c r="AG69" s="29"/>
      <c r="AH69" s="29"/>
    </row>
    <row r="70" spans="2:34" ht="13.5" customHeight="1" thickTop="1">
      <c r="B70" s="164">
        <v>32</v>
      </c>
      <c r="C70" s="166" t="str">
        <f>VLOOKUP(B70,'пр.взв'!B69:E76,2,FALSE)</f>
        <v>Завалишев Виктор Александрович</v>
      </c>
      <c r="D70" s="170" t="str">
        <f>VLOOKUP(B70,'пр.взв'!B69:F124,3,FALSE)</f>
        <v>25.07.2001, 1ю</v>
      </c>
      <c r="E70" s="172" t="str">
        <f>VLOOKUP(B70,'пр.взв'!B69:G124,4,FALSE)</f>
        <v>г.Санкт-Петербург</v>
      </c>
      <c r="F70" s="162">
        <v>32</v>
      </c>
      <c r="G70" s="68">
        <v>4</v>
      </c>
      <c r="H70" s="156">
        <v>35</v>
      </c>
      <c r="I70" s="68">
        <v>4</v>
      </c>
      <c r="J70" s="156" t="s">
        <v>201</v>
      </c>
      <c r="K70" s="68"/>
      <c r="L70" s="156" t="s">
        <v>201</v>
      </c>
      <c r="M70" s="68"/>
      <c r="N70" s="156" t="s">
        <v>201</v>
      </c>
      <c r="O70" s="68"/>
      <c r="P70" s="156" t="s">
        <v>201</v>
      </c>
      <c r="Q70" s="68"/>
      <c r="R70" s="156" t="s">
        <v>201</v>
      </c>
      <c r="S70" s="68"/>
      <c r="T70" s="156" t="s">
        <v>201</v>
      </c>
      <c r="U70" s="69"/>
      <c r="V70" s="156" t="s">
        <v>201</v>
      </c>
      <c r="W70" s="69"/>
      <c r="X70" s="156" t="s">
        <v>201</v>
      </c>
      <c r="Y70" s="69"/>
      <c r="Z70" s="158">
        <v>2</v>
      </c>
      <c r="AA70" s="160">
        <f>SUM(G70+I70+K70+M70+O70+Q70+S70+U70+W70+Y70)</f>
        <v>8</v>
      </c>
      <c r="AB70" s="151" t="s">
        <v>232</v>
      </c>
      <c r="AC70" s="29"/>
      <c r="AD70" s="29"/>
      <c r="AE70" s="29"/>
      <c r="AF70" s="29"/>
      <c r="AG70" s="29"/>
      <c r="AH70" s="29"/>
    </row>
    <row r="71" spans="2:34" ht="13.5" customHeight="1" thickBot="1">
      <c r="B71" s="165"/>
      <c r="C71" s="167"/>
      <c r="D71" s="171"/>
      <c r="E71" s="173"/>
      <c r="F71" s="163"/>
      <c r="G71" s="70"/>
      <c r="H71" s="157"/>
      <c r="I71" s="70"/>
      <c r="J71" s="157"/>
      <c r="K71" s="70"/>
      <c r="L71" s="157"/>
      <c r="M71" s="70"/>
      <c r="N71" s="157"/>
      <c r="O71" s="70"/>
      <c r="P71" s="157"/>
      <c r="Q71" s="70"/>
      <c r="R71" s="157"/>
      <c r="S71" s="70"/>
      <c r="T71" s="157"/>
      <c r="U71" s="71"/>
      <c r="V71" s="157"/>
      <c r="W71" s="71"/>
      <c r="X71" s="157"/>
      <c r="Y71" s="71"/>
      <c r="Z71" s="159"/>
      <c r="AA71" s="161"/>
      <c r="AB71" s="152"/>
      <c r="AC71" s="29"/>
      <c r="AD71" s="29"/>
      <c r="AE71" s="29"/>
      <c r="AF71" s="29"/>
      <c r="AG71" s="29"/>
      <c r="AH71" s="29"/>
    </row>
    <row r="72" spans="2:34" ht="13.5" customHeight="1" thickTop="1">
      <c r="B72" s="229">
        <v>33</v>
      </c>
      <c r="C72" s="230" t="str">
        <f>VLOOKUP(B72,'пр.взв'!B71:E76,2,FALSE)</f>
        <v>Кокошкин Михаил Алексеевич</v>
      </c>
      <c r="D72" s="129" t="str">
        <f>VLOOKUP(B72,'пр.взв'!B71:F126,3,FALSE)</f>
        <v>23.03.2003, 1ю</v>
      </c>
      <c r="E72" s="129" t="str">
        <f>VLOOKUP(B72,'пр.взв'!B71:G126,4,FALSE)</f>
        <v>г.Энгельс, Саратовская обл., ПФО</v>
      </c>
      <c r="F72" s="203">
        <v>34</v>
      </c>
      <c r="G72" s="66">
        <v>3</v>
      </c>
      <c r="H72" s="204">
        <v>31</v>
      </c>
      <c r="I72" s="66">
        <v>4</v>
      </c>
      <c r="J72" s="204" t="s">
        <v>201</v>
      </c>
      <c r="K72" s="66"/>
      <c r="L72" s="204" t="s">
        <v>201</v>
      </c>
      <c r="M72" s="66"/>
      <c r="N72" s="204" t="s">
        <v>201</v>
      </c>
      <c r="O72" s="66"/>
      <c r="P72" s="204" t="s">
        <v>201</v>
      </c>
      <c r="Q72" s="66"/>
      <c r="R72" s="204" t="s">
        <v>201</v>
      </c>
      <c r="S72" s="66"/>
      <c r="T72" s="204" t="s">
        <v>201</v>
      </c>
      <c r="U72" s="66"/>
      <c r="V72" s="204" t="s">
        <v>201</v>
      </c>
      <c r="W72" s="66"/>
      <c r="X72" s="204" t="s">
        <v>201</v>
      </c>
      <c r="Y72" s="66"/>
      <c r="Z72" s="158">
        <v>2</v>
      </c>
      <c r="AA72" s="160">
        <f>SUM(G72+I72+K72+M72+O72+Q72+S72+U72+W72+Y72)</f>
        <v>7</v>
      </c>
      <c r="AB72" s="151" t="s">
        <v>228</v>
      </c>
      <c r="AC72" s="29"/>
      <c r="AD72" s="29"/>
      <c r="AE72" s="29"/>
      <c r="AF72" s="29"/>
      <c r="AG72" s="29"/>
      <c r="AH72" s="29"/>
    </row>
    <row r="73" spans="2:34" ht="13.5" customHeight="1" thickBot="1">
      <c r="B73" s="175"/>
      <c r="C73" s="181"/>
      <c r="D73" s="196"/>
      <c r="E73" s="196"/>
      <c r="F73" s="163"/>
      <c r="G73" s="67"/>
      <c r="H73" s="204"/>
      <c r="I73" s="67"/>
      <c r="J73" s="204"/>
      <c r="K73" s="67"/>
      <c r="L73" s="204"/>
      <c r="M73" s="67"/>
      <c r="N73" s="204"/>
      <c r="O73" s="67"/>
      <c r="P73" s="204"/>
      <c r="Q73" s="67"/>
      <c r="R73" s="204"/>
      <c r="S73" s="67"/>
      <c r="T73" s="204"/>
      <c r="U73" s="67"/>
      <c r="V73" s="204"/>
      <c r="W73" s="67"/>
      <c r="X73" s="204"/>
      <c r="Y73" s="67"/>
      <c r="Z73" s="159"/>
      <c r="AA73" s="161"/>
      <c r="AB73" s="152"/>
      <c r="AC73" s="29"/>
      <c r="AD73" s="29"/>
      <c r="AE73" s="29"/>
      <c r="AF73" s="29"/>
      <c r="AG73" s="29"/>
      <c r="AH73" s="29"/>
    </row>
    <row r="74" spans="2:34" ht="13.5" customHeight="1" thickTop="1">
      <c r="B74" s="231">
        <v>34</v>
      </c>
      <c r="C74" s="166" t="str">
        <f>VLOOKUP(B74,'пр.взв'!B73:E76,2,FALSE)</f>
        <v>Ефимов Алексей Ильич</v>
      </c>
      <c r="D74" s="172" t="str">
        <f>VLOOKUP(B74,'пр.взв'!B73:F128,3,FALSE)</f>
        <v>16.02.2002, 1ю</v>
      </c>
      <c r="E74" s="172" t="str">
        <f>VLOOKUP(B74,'пр.взв'!B73:G128,4,FALSE)</f>
        <v>г.Заречный Пензенская обл., ПФО</v>
      </c>
      <c r="F74" s="162">
        <v>33</v>
      </c>
      <c r="G74" s="68">
        <v>2</v>
      </c>
      <c r="H74" s="156" t="s">
        <v>185</v>
      </c>
      <c r="I74" s="68"/>
      <c r="J74" s="156">
        <v>35</v>
      </c>
      <c r="K74" s="68">
        <v>4</v>
      </c>
      <c r="L74" s="156" t="s">
        <v>201</v>
      </c>
      <c r="M74" s="68"/>
      <c r="N74" s="156" t="s">
        <v>201</v>
      </c>
      <c r="O74" s="68"/>
      <c r="P74" s="156" t="s">
        <v>201</v>
      </c>
      <c r="Q74" s="68"/>
      <c r="R74" s="156" t="s">
        <v>201</v>
      </c>
      <c r="S74" s="68"/>
      <c r="T74" s="156" t="s">
        <v>201</v>
      </c>
      <c r="U74" s="69"/>
      <c r="V74" s="156" t="s">
        <v>201</v>
      </c>
      <c r="W74" s="69"/>
      <c r="X74" s="156" t="s">
        <v>201</v>
      </c>
      <c r="Y74" s="69"/>
      <c r="Z74" s="158">
        <v>3</v>
      </c>
      <c r="AA74" s="160">
        <f>SUM(G74+I74+K74+M74+O74+Q74+S74+U74+W74+Y74)</f>
        <v>6</v>
      </c>
      <c r="AB74" s="151" t="s">
        <v>41</v>
      </c>
      <c r="AC74" s="29"/>
      <c r="AD74" s="29"/>
      <c r="AE74" s="29"/>
      <c r="AF74" s="29"/>
      <c r="AG74" s="29"/>
      <c r="AH74" s="29"/>
    </row>
    <row r="75" spans="2:34" ht="13.5" customHeight="1" thickBot="1">
      <c r="B75" s="232"/>
      <c r="C75" s="167"/>
      <c r="D75" s="173"/>
      <c r="E75" s="173"/>
      <c r="F75" s="163"/>
      <c r="G75" s="70"/>
      <c r="H75" s="157"/>
      <c r="I75" s="70"/>
      <c r="J75" s="157"/>
      <c r="K75" s="70"/>
      <c r="L75" s="157"/>
      <c r="M75" s="70"/>
      <c r="N75" s="157"/>
      <c r="O75" s="70"/>
      <c r="P75" s="157"/>
      <c r="Q75" s="70"/>
      <c r="R75" s="157"/>
      <c r="S75" s="70"/>
      <c r="T75" s="157"/>
      <c r="U75" s="71"/>
      <c r="V75" s="157"/>
      <c r="W75" s="71"/>
      <c r="X75" s="157"/>
      <c r="Y75" s="71"/>
      <c r="Z75" s="159"/>
      <c r="AA75" s="161"/>
      <c r="AB75" s="152"/>
      <c r="AC75" s="29"/>
      <c r="AD75" s="29"/>
      <c r="AE75" s="29"/>
      <c r="AF75" s="29"/>
      <c r="AG75" s="29"/>
      <c r="AH75" s="29"/>
    </row>
    <row r="76" spans="2:34" ht="13.5" customHeight="1" thickTop="1">
      <c r="B76" s="233">
        <v>35</v>
      </c>
      <c r="C76" s="166" t="str">
        <f>VLOOKUP(B76,'пр.взв'!B75:E76,2,FALSE)</f>
        <v>Демин Данила  Дмитриевич</v>
      </c>
      <c r="D76" s="168">
        <f>VLOOKUP(B76,'пр.взв'!B75:F130,3,FALSE)</f>
        <v>37118</v>
      </c>
      <c r="E76" s="170" t="str">
        <f>VLOOKUP(B76,'пр.взв'!B75:G130,4,FALSE)</f>
        <v>г.Тольятти, Самарская обл. ПФО</v>
      </c>
      <c r="F76" s="162" t="s">
        <v>185</v>
      </c>
      <c r="G76" s="68"/>
      <c r="H76" s="156">
        <v>32</v>
      </c>
      <c r="I76" s="68">
        <v>0</v>
      </c>
      <c r="J76" s="156">
        <v>34</v>
      </c>
      <c r="K76" s="68">
        <v>0</v>
      </c>
      <c r="L76" s="156">
        <v>22</v>
      </c>
      <c r="M76" s="68">
        <v>0</v>
      </c>
      <c r="N76" s="156">
        <v>31</v>
      </c>
      <c r="O76" s="68">
        <v>1</v>
      </c>
      <c r="P76" s="156" t="s">
        <v>185</v>
      </c>
      <c r="Q76" s="68"/>
      <c r="R76" s="156" t="s">
        <v>219</v>
      </c>
      <c r="S76" s="68"/>
      <c r="T76" s="156"/>
      <c r="U76" s="69"/>
      <c r="V76" s="156">
        <v>5</v>
      </c>
      <c r="W76" s="69">
        <v>1</v>
      </c>
      <c r="X76" s="156">
        <v>31</v>
      </c>
      <c r="Y76" s="69">
        <v>3</v>
      </c>
      <c r="Z76" s="158"/>
      <c r="AA76" s="160">
        <f>SUM(G76+I76+K76+M76+O76+Q76+S76+U76+W76+Y76)</f>
        <v>5</v>
      </c>
      <c r="AB76" s="151">
        <v>2</v>
      </c>
      <c r="AC76" s="29"/>
      <c r="AD76" s="29"/>
      <c r="AE76" s="29"/>
      <c r="AF76" s="29"/>
      <c r="AG76" s="29"/>
      <c r="AH76" s="29"/>
    </row>
    <row r="77" spans="2:34" ht="13.5" customHeight="1" thickBot="1">
      <c r="B77" s="232"/>
      <c r="C77" s="167"/>
      <c r="D77" s="169"/>
      <c r="E77" s="171"/>
      <c r="F77" s="163"/>
      <c r="G77" s="70"/>
      <c r="H77" s="157"/>
      <c r="I77" s="70" t="s">
        <v>206</v>
      </c>
      <c r="J77" s="157"/>
      <c r="K77" s="70" t="s">
        <v>210</v>
      </c>
      <c r="L77" s="157"/>
      <c r="M77" s="70" t="s">
        <v>197</v>
      </c>
      <c r="N77" s="157"/>
      <c r="O77" s="70"/>
      <c r="P77" s="157"/>
      <c r="Q77" s="70"/>
      <c r="R77" s="157"/>
      <c r="S77" s="70"/>
      <c r="T77" s="157"/>
      <c r="U77" s="71"/>
      <c r="V77" s="157"/>
      <c r="W77" s="71"/>
      <c r="X77" s="157"/>
      <c r="Y77" s="71"/>
      <c r="Z77" s="159"/>
      <c r="AA77" s="161"/>
      <c r="AB77" s="152"/>
      <c r="AC77" s="29"/>
      <c r="AD77" s="29"/>
      <c r="AE77" s="29"/>
      <c r="AF77" s="29"/>
      <c r="AG77" s="29"/>
      <c r="AH77" s="29"/>
    </row>
    <row r="78" spans="2:28" ht="10.5" customHeight="1" thickTop="1">
      <c r="B78" s="27"/>
      <c r="C78" s="26"/>
      <c r="D78" s="26"/>
      <c r="E78" s="26"/>
      <c r="F78" s="28"/>
      <c r="G78" s="25"/>
      <c r="H78" s="28"/>
      <c r="I78" s="25"/>
      <c r="J78" s="28"/>
      <c r="K78" s="25"/>
      <c r="L78" s="28"/>
      <c r="M78" s="25"/>
      <c r="N78" s="28"/>
      <c r="O78" s="25"/>
      <c r="P78" s="28"/>
      <c r="Q78" s="25"/>
      <c r="R78" s="28"/>
      <c r="S78" s="25"/>
      <c r="T78" s="28"/>
      <c r="U78" s="25"/>
      <c r="V78" s="28"/>
      <c r="W78" s="25"/>
      <c r="X78" s="28"/>
      <c r="Y78" s="25"/>
      <c r="Z78" s="29"/>
      <c r="AA78" s="29"/>
      <c r="AB78" s="29"/>
    </row>
    <row r="79" spans="2:29" ht="18.75" customHeight="1">
      <c r="B79" s="61" t="str">
        <f>HYPERLINK('[1]реквизиты'!$A$6)</f>
        <v>Гл. судья, судья МК</v>
      </c>
      <c r="C79" s="37"/>
      <c r="D79" s="37"/>
      <c r="E79" s="37"/>
      <c r="F79" s="62"/>
      <c r="G79" s="37"/>
      <c r="H79" s="61"/>
      <c r="I79" s="60"/>
      <c r="J79" s="40"/>
      <c r="K79" s="60"/>
      <c r="L79" s="40"/>
      <c r="M79" s="60"/>
      <c r="N79" s="40"/>
      <c r="O79" s="60"/>
      <c r="P79" s="40"/>
      <c r="Q79" s="60"/>
      <c r="R79" s="40"/>
      <c r="S79" s="42"/>
      <c r="T79" s="40" t="str">
        <f>HYPERLINK('[1]реквизиты'!$G$6)</f>
        <v>Балыков Ю.А.</v>
      </c>
      <c r="U79" s="60"/>
      <c r="V79" s="40"/>
      <c r="W79" s="60"/>
      <c r="X79" s="40"/>
      <c r="Y79" s="60"/>
      <c r="Z79" s="40" t="str">
        <f>HYPERLINK('[1]реквизиты'!$G$7)</f>
        <v>/г.Пенза/</v>
      </c>
      <c r="AA79" s="40"/>
      <c r="AB79" s="40"/>
      <c r="AC79" s="37"/>
    </row>
    <row r="80" spans="2:29" ht="16.5" customHeight="1">
      <c r="B80" s="61" t="str">
        <f>HYPERLINK('[1]реквизиты'!$A$8)</f>
        <v>Гл. секретарь</v>
      </c>
      <c r="C80" s="37"/>
      <c r="D80" s="52"/>
      <c r="E80" s="52"/>
      <c r="F80" s="62"/>
      <c r="G80" s="52"/>
      <c r="H80" s="61"/>
      <c r="I80" s="42"/>
      <c r="J80" s="40"/>
      <c r="K80" s="42"/>
      <c r="L80" s="40"/>
      <c r="M80" s="42"/>
      <c r="N80" s="40"/>
      <c r="O80" s="42"/>
      <c r="P80" s="40"/>
      <c r="Q80" s="42"/>
      <c r="R80" s="40"/>
      <c r="S80" s="42"/>
      <c r="T80" s="65" t="str">
        <f>HYPERLINK('[1]реквизиты'!$G$8)</f>
        <v>Шкильная Е.С.</v>
      </c>
      <c r="U80" s="64"/>
      <c r="V80" s="40"/>
      <c r="W80" s="42"/>
      <c r="X80" s="40"/>
      <c r="Y80" s="42"/>
      <c r="Z80" s="40" t="str">
        <f>HYPERLINK('[1]реквизиты'!$G$9)</f>
        <v>/г.Саратов/</v>
      </c>
      <c r="AA80" s="40"/>
      <c r="AB80" s="40"/>
      <c r="AC80" s="37"/>
    </row>
    <row r="81" spans="2:29" ht="10.5" customHeight="1">
      <c r="B81" s="63"/>
      <c r="C81" s="63"/>
      <c r="D81" s="63"/>
      <c r="E81" s="63"/>
      <c r="F81" s="40"/>
      <c r="G81" s="60"/>
      <c r="H81" s="40"/>
      <c r="I81" s="60"/>
      <c r="J81" s="40"/>
      <c r="K81" s="60"/>
      <c r="L81" s="40"/>
      <c r="M81" s="60"/>
      <c r="N81" s="40"/>
      <c r="O81" s="60"/>
      <c r="P81" s="40"/>
      <c r="Q81" s="60"/>
      <c r="R81" s="40"/>
      <c r="S81" s="60"/>
      <c r="T81" s="40"/>
      <c r="U81" s="60"/>
      <c r="V81" s="40"/>
      <c r="W81" s="60"/>
      <c r="X81" s="40"/>
      <c r="Y81" s="60"/>
      <c r="Z81" s="40"/>
      <c r="AA81" s="40"/>
      <c r="AB81" s="40"/>
      <c r="AC81" s="37"/>
    </row>
    <row r="82" spans="2:28" ht="10.5" customHeight="1">
      <c r="B82" s="27"/>
      <c r="C82" s="26"/>
      <c r="D82" s="26"/>
      <c r="E82" s="26"/>
      <c r="F82" s="28"/>
      <c r="G82" s="25"/>
      <c r="H82" s="28"/>
      <c r="I82" s="25"/>
      <c r="J82" s="28"/>
      <c r="K82" s="25"/>
      <c r="L82" s="28"/>
      <c r="M82" s="25"/>
      <c r="N82" s="28"/>
      <c r="O82" s="25"/>
      <c r="P82" s="28"/>
      <c r="Q82" s="25"/>
      <c r="R82" s="28"/>
      <c r="S82" s="25"/>
      <c r="T82" s="28"/>
      <c r="U82" s="25"/>
      <c r="V82" s="28"/>
      <c r="W82" s="25"/>
      <c r="X82" s="28"/>
      <c r="Y82" s="25"/>
      <c r="Z82" s="29"/>
      <c r="AA82" s="29"/>
      <c r="AB82" s="29"/>
    </row>
    <row r="83" spans="2:28" ht="10.5" customHeight="1">
      <c r="B83" s="30"/>
      <c r="C83" s="26"/>
      <c r="D83" s="26"/>
      <c r="E83" s="26"/>
      <c r="F83" s="28"/>
      <c r="G83" s="21"/>
      <c r="H83" s="28"/>
      <c r="I83" s="21"/>
      <c r="J83" s="28"/>
      <c r="K83" s="21"/>
      <c r="L83" s="28"/>
      <c r="M83" s="21"/>
      <c r="N83" s="28"/>
      <c r="O83" s="21"/>
      <c r="P83" s="28"/>
      <c r="Q83" s="21"/>
      <c r="R83" s="28"/>
      <c r="S83" s="21"/>
      <c r="T83" s="28"/>
      <c r="U83" s="21"/>
      <c r="V83" s="28"/>
      <c r="W83" s="21"/>
      <c r="X83" s="28"/>
      <c r="Y83" s="21"/>
      <c r="Z83" s="29"/>
      <c r="AA83" s="29"/>
      <c r="AB83" s="29"/>
    </row>
    <row r="84" spans="2:28" ht="10.5" customHeight="1">
      <c r="B84" s="27"/>
      <c r="C84" s="26"/>
      <c r="D84" s="26"/>
      <c r="E84" s="26"/>
      <c r="F84" s="28"/>
      <c r="G84" s="25"/>
      <c r="H84" s="28"/>
      <c r="I84" s="25"/>
      <c r="J84" s="28"/>
      <c r="K84" s="25"/>
      <c r="L84" s="28"/>
      <c r="M84" s="25"/>
      <c r="N84" s="28"/>
      <c r="O84" s="25"/>
      <c r="P84" s="28"/>
      <c r="Q84" s="25"/>
      <c r="R84" s="28"/>
      <c r="S84" s="25"/>
      <c r="T84" s="28"/>
      <c r="U84" s="25"/>
      <c r="V84" s="28"/>
      <c r="W84" s="25"/>
      <c r="X84" s="28"/>
      <c r="Y84" s="25"/>
      <c r="Z84" s="29"/>
      <c r="AA84" s="29"/>
      <c r="AB84" s="29"/>
    </row>
    <row r="85" spans="2:28" ht="10.5" customHeight="1">
      <c r="B85" s="30"/>
      <c r="C85" s="26"/>
      <c r="D85" s="26"/>
      <c r="E85" s="26"/>
      <c r="F85" s="28"/>
      <c r="G85" s="21"/>
      <c r="H85" s="28"/>
      <c r="I85" s="21"/>
      <c r="J85" s="28"/>
      <c r="K85" s="21"/>
      <c r="L85" s="28"/>
      <c r="M85" s="21"/>
      <c r="N85" s="28"/>
      <c r="O85" s="21"/>
      <c r="P85" s="28"/>
      <c r="Q85" s="21"/>
      <c r="R85" s="28"/>
      <c r="S85" s="21"/>
      <c r="T85" s="28"/>
      <c r="U85" s="21"/>
      <c r="V85" s="28"/>
      <c r="W85" s="21"/>
      <c r="X85" s="28"/>
      <c r="Y85" s="21"/>
      <c r="Z85" s="29"/>
      <c r="AA85" s="29"/>
      <c r="AB85" s="29"/>
    </row>
    <row r="86" spans="2:28" ht="10.5" customHeight="1">
      <c r="B86" s="27"/>
      <c r="C86" s="26"/>
      <c r="D86" s="26"/>
      <c r="E86" s="26"/>
      <c r="F86" s="28"/>
      <c r="G86" s="25"/>
      <c r="H86" s="28"/>
      <c r="I86" s="25"/>
      <c r="J86" s="28"/>
      <c r="K86" s="25"/>
      <c r="L86" s="28"/>
      <c r="M86" s="25"/>
      <c r="N86" s="28"/>
      <c r="O86" s="25"/>
      <c r="P86" s="28"/>
      <c r="Q86" s="25"/>
      <c r="R86" s="28"/>
      <c r="S86" s="25"/>
      <c r="T86" s="28"/>
      <c r="U86" s="25"/>
      <c r="V86" s="28"/>
      <c r="W86" s="25"/>
      <c r="X86" s="28"/>
      <c r="Y86" s="25"/>
      <c r="Z86" s="29"/>
      <c r="AA86" s="29"/>
      <c r="AB86" s="29"/>
    </row>
    <row r="87" spans="2:28" ht="10.5" customHeight="1">
      <c r="B87" s="30"/>
      <c r="C87" s="26"/>
      <c r="D87" s="26"/>
      <c r="E87" s="26"/>
      <c r="F87" s="28"/>
      <c r="G87" s="21"/>
      <c r="H87" s="28"/>
      <c r="I87" s="21"/>
      <c r="J87" s="28"/>
      <c r="K87" s="21"/>
      <c r="L87" s="28"/>
      <c r="M87" s="21"/>
      <c r="N87" s="28"/>
      <c r="O87" s="21"/>
      <c r="P87" s="28"/>
      <c r="Q87" s="21"/>
      <c r="R87" s="28"/>
      <c r="S87" s="21"/>
      <c r="T87" s="28"/>
      <c r="U87" s="21"/>
      <c r="V87" s="28"/>
      <c r="W87" s="21"/>
      <c r="X87" s="28"/>
      <c r="Y87" s="21"/>
      <c r="Z87" s="29"/>
      <c r="AA87" s="29"/>
      <c r="AB87" s="29"/>
    </row>
    <row r="88" spans="2:28" ht="10.5" customHeight="1">
      <c r="B88" s="27"/>
      <c r="C88" s="26"/>
      <c r="D88" s="26"/>
      <c r="E88" s="26"/>
      <c r="F88" s="28"/>
      <c r="G88" s="25"/>
      <c r="H88" s="28"/>
      <c r="I88" s="25"/>
      <c r="J88" s="28"/>
      <c r="K88" s="25"/>
      <c r="L88" s="28"/>
      <c r="M88" s="25"/>
      <c r="N88" s="28"/>
      <c r="O88" s="25"/>
      <c r="P88" s="28"/>
      <c r="Q88" s="25"/>
      <c r="R88" s="28"/>
      <c r="S88" s="25"/>
      <c r="T88" s="28"/>
      <c r="U88" s="25"/>
      <c r="V88" s="28"/>
      <c r="W88" s="25"/>
      <c r="X88" s="28"/>
      <c r="Y88" s="25"/>
      <c r="Z88" s="29"/>
      <c r="AA88" s="29"/>
      <c r="AB88" s="29"/>
    </row>
    <row r="89" spans="2:28" ht="10.5" customHeight="1">
      <c r="B89" s="30"/>
      <c r="C89" s="26"/>
      <c r="D89" s="26"/>
      <c r="E89" s="26"/>
      <c r="F89" s="28"/>
      <c r="G89" s="21"/>
      <c r="H89" s="28"/>
      <c r="I89" s="21"/>
      <c r="J89" s="28"/>
      <c r="K89" s="21"/>
      <c r="L89" s="28"/>
      <c r="M89" s="21"/>
      <c r="N89" s="28"/>
      <c r="O89" s="21"/>
      <c r="P89" s="28"/>
      <c r="Q89" s="21"/>
      <c r="R89" s="28"/>
      <c r="S89" s="21"/>
      <c r="T89" s="28"/>
      <c r="U89" s="21"/>
      <c r="V89" s="28"/>
      <c r="W89" s="21"/>
      <c r="X89" s="28"/>
      <c r="Y89" s="21"/>
      <c r="Z89" s="29"/>
      <c r="AA89" s="29"/>
      <c r="AB89" s="29"/>
    </row>
    <row r="90" spans="2:28" ht="10.5" customHeight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</row>
    <row r="91" spans="2:28" ht="10.5" customHeight="1">
      <c r="B91" s="30"/>
      <c r="C91" s="26"/>
      <c r="D91" s="26"/>
      <c r="E91" s="26"/>
      <c r="F91" s="28"/>
      <c r="G91" s="21"/>
      <c r="H91" s="28"/>
      <c r="I91" s="21"/>
      <c r="J91" s="28"/>
      <c r="K91" s="21"/>
      <c r="L91" s="28"/>
      <c r="M91" s="21"/>
      <c r="N91" s="28"/>
      <c r="O91" s="21"/>
      <c r="P91" s="28"/>
      <c r="Q91" s="21"/>
      <c r="R91" s="28"/>
      <c r="S91" s="21"/>
      <c r="T91" s="28"/>
      <c r="U91" s="21"/>
      <c r="V91" s="28"/>
      <c r="W91" s="21"/>
      <c r="X91" s="28"/>
      <c r="Y91" s="21"/>
      <c r="Z91" s="29"/>
      <c r="AA91" s="29"/>
      <c r="AB91" s="29"/>
    </row>
    <row r="92" spans="2:28" ht="10.5" customHeight="1">
      <c r="B92" s="27"/>
      <c r="C92" s="26"/>
      <c r="D92" s="26"/>
      <c r="E92" s="26"/>
      <c r="F92" s="28"/>
      <c r="G92" s="25"/>
      <c r="H92" s="28"/>
      <c r="I92" s="25"/>
      <c r="J92" s="28"/>
      <c r="K92" s="25"/>
      <c r="L92" s="28"/>
      <c r="M92" s="25"/>
      <c r="N92" s="28"/>
      <c r="O92" s="25"/>
      <c r="P92" s="28"/>
      <c r="Q92" s="25"/>
      <c r="R92" s="28"/>
      <c r="S92" s="25"/>
      <c r="T92" s="28"/>
      <c r="U92" s="25"/>
      <c r="V92" s="28"/>
      <c r="W92" s="25"/>
      <c r="X92" s="28"/>
      <c r="Y92" s="25"/>
      <c r="Z92" s="29"/>
      <c r="AA92" s="29"/>
      <c r="AB92" s="29"/>
    </row>
    <row r="93" spans="2:28" ht="10.5" customHeight="1">
      <c r="B93" s="30"/>
      <c r="C93" s="26"/>
      <c r="D93" s="26"/>
      <c r="E93" s="26"/>
      <c r="F93" s="28"/>
      <c r="G93" s="21"/>
      <c r="H93" s="28"/>
      <c r="I93" s="21"/>
      <c r="J93" s="28"/>
      <c r="K93" s="21"/>
      <c r="L93" s="28"/>
      <c r="M93" s="21"/>
      <c r="N93" s="28"/>
      <c r="O93" s="21"/>
      <c r="P93" s="28"/>
      <c r="Q93" s="21"/>
      <c r="R93" s="28"/>
      <c r="S93" s="21"/>
      <c r="T93" s="28"/>
      <c r="U93" s="21"/>
      <c r="V93" s="28"/>
      <c r="W93" s="21"/>
      <c r="X93" s="28"/>
      <c r="Y93" s="21"/>
      <c r="Z93" s="29"/>
      <c r="AA93" s="29"/>
      <c r="AB93" s="29"/>
    </row>
    <row r="94" spans="2:28" ht="10.5" customHeight="1">
      <c r="B94" s="27"/>
      <c r="C94" s="26"/>
      <c r="D94" s="26"/>
      <c r="E94" s="26"/>
      <c r="F94" s="28"/>
      <c r="G94" s="25"/>
      <c r="H94" s="28"/>
      <c r="I94" s="25"/>
      <c r="J94" s="28"/>
      <c r="K94" s="25"/>
      <c r="L94" s="28"/>
      <c r="M94" s="25"/>
      <c r="N94" s="28"/>
      <c r="O94" s="25"/>
      <c r="P94" s="28"/>
      <c r="Q94" s="25"/>
      <c r="R94" s="28"/>
      <c r="S94" s="25"/>
      <c r="T94" s="28"/>
      <c r="U94" s="25"/>
      <c r="V94" s="28"/>
      <c r="W94" s="25"/>
      <c r="X94" s="28"/>
      <c r="Y94" s="25"/>
      <c r="Z94" s="29"/>
      <c r="AA94" s="29"/>
      <c r="AB94" s="29"/>
    </row>
    <row r="95" spans="2:28" ht="10.5" customHeight="1">
      <c r="B95" s="30"/>
      <c r="C95" s="26"/>
      <c r="D95" s="26"/>
      <c r="E95" s="26"/>
      <c r="F95" s="28"/>
      <c r="G95" s="21"/>
      <c r="H95" s="28"/>
      <c r="I95" s="21"/>
      <c r="J95" s="28"/>
      <c r="K95" s="21"/>
      <c r="L95" s="28"/>
      <c r="M95" s="21"/>
      <c r="N95" s="28"/>
      <c r="O95" s="21"/>
      <c r="P95" s="28"/>
      <c r="Q95" s="21"/>
      <c r="R95" s="28"/>
      <c r="S95" s="21"/>
      <c r="T95" s="28"/>
      <c r="U95" s="21"/>
      <c r="V95" s="28"/>
      <c r="W95" s="21"/>
      <c r="X95" s="28"/>
      <c r="Y95" s="21"/>
      <c r="Z95" s="29"/>
      <c r="AA95" s="29"/>
      <c r="AB95" s="29"/>
    </row>
    <row r="96" spans="2:28" ht="10.5" customHeight="1">
      <c r="B96" s="27"/>
      <c r="C96" s="26"/>
      <c r="D96" s="26"/>
      <c r="E96" s="26"/>
      <c r="F96" s="28"/>
      <c r="G96" s="25"/>
      <c r="H96" s="28"/>
      <c r="I96" s="25"/>
      <c r="J96" s="28"/>
      <c r="K96" s="25"/>
      <c r="L96" s="28"/>
      <c r="M96" s="25"/>
      <c r="N96" s="28"/>
      <c r="O96" s="25"/>
      <c r="P96" s="28"/>
      <c r="Q96" s="25"/>
      <c r="R96" s="28"/>
      <c r="S96" s="25"/>
      <c r="T96" s="28"/>
      <c r="U96" s="25"/>
      <c r="V96" s="28"/>
      <c r="W96" s="25"/>
      <c r="X96" s="28"/>
      <c r="Y96" s="25"/>
      <c r="Z96" s="29"/>
      <c r="AA96" s="29"/>
      <c r="AB96" s="29"/>
    </row>
    <row r="97" spans="2:28" ht="10.5" customHeight="1">
      <c r="B97" s="30"/>
      <c r="C97" s="26"/>
      <c r="D97" s="26"/>
      <c r="E97" s="26"/>
      <c r="F97" s="28"/>
      <c r="G97" s="21"/>
      <c r="H97" s="28"/>
      <c r="I97" s="21"/>
      <c r="J97" s="28"/>
      <c r="K97" s="21"/>
      <c r="L97" s="28"/>
      <c r="M97" s="21"/>
      <c r="N97" s="28"/>
      <c r="O97" s="21"/>
      <c r="P97" s="28"/>
      <c r="Q97" s="21"/>
      <c r="R97" s="28"/>
      <c r="S97" s="21"/>
      <c r="T97" s="28"/>
      <c r="U97" s="21"/>
      <c r="V97" s="28"/>
      <c r="W97" s="21"/>
      <c r="X97" s="28"/>
      <c r="Y97" s="21"/>
      <c r="Z97" s="29"/>
      <c r="AA97" s="29"/>
      <c r="AB97" s="29"/>
    </row>
    <row r="98" spans="2:28" ht="10.5" customHeight="1">
      <c r="B98" s="27"/>
      <c r="C98" s="26"/>
      <c r="D98" s="26"/>
      <c r="E98" s="26"/>
      <c r="F98" s="28"/>
      <c r="G98" s="25"/>
      <c r="H98" s="28"/>
      <c r="I98" s="25"/>
      <c r="J98" s="28"/>
      <c r="K98" s="25"/>
      <c r="L98" s="28"/>
      <c r="M98" s="25"/>
      <c r="N98" s="28"/>
      <c r="O98" s="25"/>
      <c r="P98" s="28"/>
      <c r="Q98" s="25"/>
      <c r="R98" s="28"/>
      <c r="S98" s="25"/>
      <c r="T98" s="28"/>
      <c r="U98" s="25"/>
      <c r="V98" s="28"/>
      <c r="W98" s="25"/>
      <c r="X98" s="28"/>
      <c r="Y98" s="25"/>
      <c r="Z98" s="29"/>
      <c r="AA98" s="29"/>
      <c r="AB98" s="29"/>
    </row>
    <row r="99" spans="2:28" ht="10.5" customHeight="1">
      <c r="B99" s="30"/>
      <c r="C99" s="26"/>
      <c r="D99" s="26"/>
      <c r="E99" s="26"/>
      <c r="F99" s="28"/>
      <c r="G99" s="21"/>
      <c r="H99" s="28"/>
      <c r="I99" s="21"/>
      <c r="J99" s="28"/>
      <c r="K99" s="21"/>
      <c r="L99" s="28"/>
      <c r="M99" s="21"/>
      <c r="N99" s="28"/>
      <c r="O99" s="21"/>
      <c r="P99" s="28"/>
      <c r="Q99" s="21"/>
      <c r="R99" s="28"/>
      <c r="S99" s="21"/>
      <c r="T99" s="28"/>
      <c r="U99" s="21"/>
      <c r="V99" s="28"/>
      <c r="W99" s="21"/>
      <c r="X99" s="28"/>
      <c r="Y99" s="21"/>
      <c r="Z99" s="29"/>
      <c r="AA99" s="29"/>
      <c r="AB99" s="29"/>
    </row>
    <row r="100" spans="2:28" ht="10.5" customHeight="1">
      <c r="B100" s="27"/>
      <c r="C100" s="26"/>
      <c r="D100" s="26"/>
      <c r="E100" s="26"/>
      <c r="F100" s="28"/>
      <c r="G100" s="25"/>
      <c r="H100" s="28"/>
      <c r="I100" s="25"/>
      <c r="J100" s="28"/>
      <c r="K100" s="25"/>
      <c r="L100" s="28"/>
      <c r="M100" s="25"/>
      <c r="N100" s="28"/>
      <c r="O100" s="25"/>
      <c r="P100" s="28"/>
      <c r="Q100" s="25"/>
      <c r="R100" s="28"/>
      <c r="S100" s="25"/>
      <c r="T100" s="28"/>
      <c r="U100" s="25"/>
      <c r="V100" s="28"/>
      <c r="W100" s="25"/>
      <c r="X100" s="28"/>
      <c r="Y100" s="25"/>
      <c r="Z100" s="29"/>
      <c r="AA100" s="29"/>
      <c r="AB100" s="29"/>
    </row>
    <row r="101" spans="2:28" ht="10.5" customHeight="1">
      <c r="B101" s="30"/>
      <c r="C101" s="26"/>
      <c r="D101" s="26"/>
      <c r="E101" s="26"/>
      <c r="F101" s="28"/>
      <c r="G101" s="21"/>
      <c r="H101" s="28"/>
      <c r="I101" s="21"/>
      <c r="J101" s="28"/>
      <c r="K101" s="21"/>
      <c r="L101" s="28"/>
      <c r="M101" s="21"/>
      <c r="N101" s="28"/>
      <c r="O101" s="21"/>
      <c r="P101" s="28"/>
      <c r="Q101" s="21"/>
      <c r="R101" s="28"/>
      <c r="S101" s="21"/>
      <c r="T101" s="28"/>
      <c r="U101" s="21"/>
      <c r="V101" s="28"/>
      <c r="W101" s="21"/>
      <c r="X101" s="28"/>
      <c r="Y101" s="21"/>
      <c r="Z101" s="29"/>
      <c r="AA101" s="29"/>
      <c r="AB101" s="29"/>
    </row>
    <row r="102" spans="2:28" ht="10.5" customHeight="1">
      <c r="B102" s="27"/>
      <c r="C102" s="26"/>
      <c r="D102" s="26"/>
      <c r="E102" s="26"/>
      <c r="F102" s="28"/>
      <c r="G102" s="25"/>
      <c r="H102" s="28"/>
      <c r="I102" s="25"/>
      <c r="J102" s="28"/>
      <c r="K102" s="25"/>
      <c r="L102" s="28"/>
      <c r="M102" s="25"/>
      <c r="N102" s="28"/>
      <c r="O102" s="25"/>
      <c r="P102" s="28"/>
      <c r="Q102" s="25"/>
      <c r="R102" s="28"/>
      <c r="S102" s="25"/>
      <c r="T102" s="28"/>
      <c r="U102" s="25"/>
      <c r="V102" s="28"/>
      <c r="W102" s="25"/>
      <c r="X102" s="28"/>
      <c r="Y102" s="25"/>
      <c r="Z102" s="29"/>
      <c r="AA102" s="29"/>
      <c r="AB102" s="29"/>
    </row>
    <row r="103" spans="2:28" ht="10.5" customHeight="1">
      <c r="B103" s="30"/>
      <c r="C103" s="26"/>
      <c r="D103" s="26"/>
      <c r="E103" s="26"/>
      <c r="F103" s="28"/>
      <c r="G103" s="21"/>
      <c r="H103" s="28"/>
      <c r="I103" s="21"/>
      <c r="J103" s="28"/>
      <c r="K103" s="21"/>
      <c r="L103" s="28"/>
      <c r="M103" s="21"/>
      <c r="N103" s="28"/>
      <c r="O103" s="21"/>
      <c r="P103" s="28"/>
      <c r="Q103" s="21"/>
      <c r="R103" s="28"/>
      <c r="S103" s="21"/>
      <c r="T103" s="28"/>
      <c r="U103" s="21"/>
      <c r="V103" s="28"/>
      <c r="W103" s="21"/>
      <c r="X103" s="28"/>
      <c r="Y103" s="21"/>
      <c r="Z103" s="29"/>
      <c r="AA103" s="29"/>
      <c r="AB103" s="29"/>
    </row>
    <row r="104" spans="2:28" ht="10.5" customHeight="1">
      <c r="B104" s="27"/>
      <c r="C104" s="26"/>
      <c r="D104" s="26"/>
      <c r="E104" s="26"/>
      <c r="F104" s="28"/>
      <c r="G104" s="25"/>
      <c r="H104" s="28"/>
      <c r="I104" s="25"/>
      <c r="J104" s="28"/>
      <c r="K104" s="25"/>
      <c r="L104" s="28"/>
      <c r="M104" s="25"/>
      <c r="N104" s="28"/>
      <c r="O104" s="25"/>
      <c r="P104" s="28"/>
      <c r="Q104" s="25"/>
      <c r="R104" s="28"/>
      <c r="S104" s="25"/>
      <c r="T104" s="28"/>
      <c r="U104" s="25"/>
      <c r="V104" s="28"/>
      <c r="W104" s="25"/>
      <c r="X104" s="28"/>
      <c r="Y104" s="25"/>
      <c r="Z104" s="29"/>
      <c r="AA104" s="29"/>
      <c r="AB104" s="29"/>
    </row>
    <row r="105" spans="2:28" ht="10.5" customHeight="1">
      <c r="B105" s="30"/>
      <c r="C105" s="26"/>
      <c r="D105" s="26"/>
      <c r="E105" s="26"/>
      <c r="F105" s="28"/>
      <c r="G105" s="21"/>
      <c r="H105" s="28"/>
      <c r="I105" s="21"/>
      <c r="J105" s="28"/>
      <c r="K105" s="21"/>
      <c r="L105" s="28"/>
      <c r="M105" s="21"/>
      <c r="N105" s="28"/>
      <c r="O105" s="21"/>
      <c r="P105" s="28"/>
      <c r="Q105" s="21"/>
      <c r="R105" s="28"/>
      <c r="S105" s="21"/>
      <c r="T105" s="28"/>
      <c r="U105" s="21"/>
      <c r="V105" s="28"/>
      <c r="W105" s="21"/>
      <c r="X105" s="28"/>
      <c r="Y105" s="21"/>
      <c r="Z105" s="29"/>
      <c r="AA105" s="29"/>
      <c r="AB105" s="29"/>
    </row>
    <row r="106" spans="2:28" ht="10.5" customHeight="1">
      <c r="B106" s="27"/>
      <c r="C106" s="26"/>
      <c r="D106" s="26"/>
      <c r="E106" s="26"/>
      <c r="F106" s="28"/>
      <c r="G106" s="25"/>
      <c r="H106" s="28"/>
      <c r="I106" s="25"/>
      <c r="J106" s="28"/>
      <c r="K106" s="25"/>
      <c r="L106" s="28"/>
      <c r="M106" s="25"/>
      <c r="N106" s="28"/>
      <c r="O106" s="25"/>
      <c r="P106" s="28"/>
      <c r="Q106" s="25"/>
      <c r="R106" s="28"/>
      <c r="S106" s="25"/>
      <c r="T106" s="28"/>
      <c r="U106" s="25"/>
      <c r="V106" s="28"/>
      <c r="W106" s="25"/>
      <c r="X106" s="28"/>
      <c r="Y106" s="25"/>
      <c r="Z106" s="29"/>
      <c r="AA106" s="29"/>
      <c r="AB106" s="29"/>
    </row>
    <row r="107" spans="2:28" ht="10.5" customHeight="1">
      <c r="B107" s="30"/>
      <c r="C107" s="26"/>
      <c r="D107" s="26"/>
      <c r="E107" s="26"/>
      <c r="F107" s="28"/>
      <c r="G107" s="21"/>
      <c r="H107" s="28"/>
      <c r="I107" s="21"/>
      <c r="J107" s="28"/>
      <c r="K107" s="21"/>
      <c r="L107" s="28"/>
      <c r="M107" s="21"/>
      <c r="N107" s="28"/>
      <c r="O107" s="21"/>
      <c r="P107" s="28"/>
      <c r="Q107" s="21"/>
      <c r="R107" s="28"/>
      <c r="S107" s="21"/>
      <c r="T107" s="28"/>
      <c r="U107" s="21"/>
      <c r="V107" s="28"/>
      <c r="W107" s="21"/>
      <c r="X107" s="28"/>
      <c r="Y107" s="21"/>
      <c r="Z107" s="29"/>
      <c r="AA107" s="29"/>
      <c r="AB107" s="29"/>
    </row>
    <row r="108" spans="2:28" ht="10.5" customHeight="1">
      <c r="B108" s="27"/>
      <c r="C108" s="26"/>
      <c r="D108" s="26"/>
      <c r="E108" s="26"/>
      <c r="F108" s="28"/>
      <c r="G108" s="25"/>
      <c r="H108" s="28"/>
      <c r="I108" s="25"/>
      <c r="J108" s="28"/>
      <c r="K108" s="25"/>
      <c r="L108" s="28"/>
      <c r="M108" s="25"/>
      <c r="N108" s="28"/>
      <c r="O108" s="25"/>
      <c r="P108" s="28"/>
      <c r="Q108" s="25"/>
      <c r="R108" s="28"/>
      <c r="S108" s="25"/>
      <c r="T108" s="28"/>
      <c r="U108" s="25"/>
      <c r="V108" s="28"/>
      <c r="W108" s="25"/>
      <c r="X108" s="28"/>
      <c r="Y108" s="25"/>
      <c r="Z108" s="29"/>
      <c r="AA108" s="29"/>
      <c r="AB108" s="29"/>
    </row>
    <row r="109" spans="2:28" ht="10.5" customHeight="1">
      <c r="B109" s="30"/>
      <c r="C109" s="26"/>
      <c r="D109" s="26"/>
      <c r="E109" s="26"/>
      <c r="F109" s="28"/>
      <c r="G109" s="21"/>
      <c r="H109" s="28"/>
      <c r="I109" s="21"/>
      <c r="J109" s="28"/>
      <c r="K109" s="21"/>
      <c r="L109" s="28"/>
      <c r="M109" s="21"/>
      <c r="N109" s="28"/>
      <c r="O109" s="21"/>
      <c r="P109" s="28"/>
      <c r="Q109" s="21"/>
      <c r="R109" s="28"/>
      <c r="S109" s="21"/>
      <c r="T109" s="28"/>
      <c r="U109" s="21"/>
      <c r="V109" s="28"/>
      <c r="W109" s="21"/>
      <c r="X109" s="28"/>
      <c r="Y109" s="21"/>
      <c r="Z109" s="29"/>
      <c r="AA109" s="29"/>
      <c r="AB109" s="29"/>
    </row>
    <row r="110" spans="2:28" ht="10.5" customHeight="1">
      <c r="B110" s="27"/>
      <c r="C110" s="26"/>
      <c r="D110" s="26"/>
      <c r="E110" s="26"/>
      <c r="F110" s="28"/>
      <c r="G110" s="25"/>
      <c r="H110" s="28"/>
      <c r="I110" s="25"/>
      <c r="J110" s="28"/>
      <c r="K110" s="25"/>
      <c r="L110" s="28"/>
      <c r="M110" s="25"/>
      <c r="N110" s="28"/>
      <c r="O110" s="25"/>
      <c r="P110" s="28"/>
      <c r="Q110" s="25"/>
      <c r="R110" s="28"/>
      <c r="S110" s="25"/>
      <c r="T110" s="28"/>
      <c r="U110" s="25"/>
      <c r="V110" s="28"/>
      <c r="W110" s="25"/>
      <c r="X110" s="28"/>
      <c r="Y110" s="25"/>
      <c r="Z110" s="29"/>
      <c r="AA110" s="29"/>
      <c r="AB110" s="29"/>
    </row>
    <row r="111" spans="2:28" ht="10.5" customHeight="1">
      <c r="B111" s="30"/>
      <c r="C111" s="26"/>
      <c r="D111" s="26"/>
      <c r="E111" s="26"/>
      <c r="F111" s="28"/>
      <c r="G111" s="21"/>
      <c r="H111" s="28"/>
      <c r="I111" s="21"/>
      <c r="J111" s="28"/>
      <c r="K111" s="21"/>
      <c r="L111" s="28"/>
      <c r="M111" s="21"/>
      <c r="N111" s="28"/>
      <c r="O111" s="21"/>
      <c r="P111" s="28"/>
      <c r="Q111" s="21"/>
      <c r="R111" s="28"/>
      <c r="S111" s="21"/>
      <c r="T111" s="28"/>
      <c r="U111" s="21"/>
      <c r="V111" s="28"/>
      <c r="W111" s="21"/>
      <c r="X111" s="28"/>
      <c r="Y111" s="21"/>
      <c r="Z111" s="29"/>
      <c r="AA111" s="29"/>
      <c r="AB111" s="29"/>
    </row>
    <row r="112" spans="2:28" ht="10.5" customHeight="1">
      <c r="B112" s="27"/>
      <c r="C112" s="26"/>
      <c r="D112" s="26"/>
      <c r="E112" s="26"/>
      <c r="F112" s="28"/>
      <c r="G112" s="25"/>
      <c r="H112" s="28"/>
      <c r="I112" s="25"/>
      <c r="J112" s="28"/>
      <c r="K112" s="25"/>
      <c r="L112" s="28"/>
      <c r="M112" s="25"/>
      <c r="N112" s="28"/>
      <c r="O112" s="25"/>
      <c r="P112" s="28"/>
      <c r="Q112" s="25"/>
      <c r="R112" s="28"/>
      <c r="S112" s="25"/>
      <c r="T112" s="28"/>
      <c r="U112" s="25"/>
      <c r="V112" s="28"/>
      <c r="W112" s="25"/>
      <c r="X112" s="28"/>
      <c r="Y112" s="25"/>
      <c r="Z112" s="29"/>
      <c r="AA112" s="29"/>
      <c r="AB112" s="29"/>
    </row>
    <row r="113" spans="2:28" ht="10.5" customHeight="1">
      <c r="B113" s="30"/>
      <c r="C113" s="26"/>
      <c r="D113" s="26"/>
      <c r="E113" s="26"/>
      <c r="F113" s="28"/>
      <c r="G113" s="21"/>
      <c r="H113" s="28"/>
      <c r="I113" s="21"/>
      <c r="J113" s="28"/>
      <c r="K113" s="21"/>
      <c r="L113" s="28"/>
      <c r="M113" s="21"/>
      <c r="N113" s="28"/>
      <c r="O113" s="21"/>
      <c r="P113" s="28"/>
      <c r="Q113" s="21"/>
      <c r="R113" s="28"/>
      <c r="S113" s="21"/>
      <c r="T113" s="28"/>
      <c r="U113" s="21"/>
      <c r="V113" s="28"/>
      <c r="W113" s="21"/>
      <c r="X113" s="28"/>
      <c r="Y113" s="21"/>
      <c r="Z113" s="29"/>
      <c r="AA113" s="29"/>
      <c r="AB113" s="29"/>
    </row>
    <row r="114" spans="2:28" ht="10.5" customHeight="1">
      <c r="B114" s="27"/>
      <c r="C114" s="26"/>
      <c r="D114" s="26"/>
      <c r="E114" s="26"/>
      <c r="F114" s="28"/>
      <c r="G114" s="25"/>
      <c r="H114" s="28"/>
      <c r="I114" s="25"/>
      <c r="J114" s="28"/>
      <c r="K114" s="25"/>
      <c r="L114" s="28"/>
      <c r="M114" s="25"/>
      <c r="N114" s="28"/>
      <c r="O114" s="25"/>
      <c r="P114" s="28"/>
      <c r="Q114" s="25"/>
      <c r="R114" s="28"/>
      <c r="S114" s="25"/>
      <c r="T114" s="28"/>
      <c r="U114" s="25"/>
      <c r="V114" s="28"/>
      <c r="W114" s="25"/>
      <c r="X114" s="28"/>
      <c r="Y114" s="25"/>
      <c r="Z114" s="29"/>
      <c r="AA114" s="29"/>
      <c r="AB114" s="29"/>
    </row>
    <row r="115" spans="2:28" ht="10.5" customHeight="1">
      <c r="B115" s="30"/>
      <c r="C115" s="26"/>
      <c r="D115" s="26"/>
      <c r="E115" s="26"/>
      <c r="F115" s="28"/>
      <c r="G115" s="21"/>
      <c r="H115" s="28"/>
      <c r="I115" s="21"/>
      <c r="J115" s="28"/>
      <c r="K115" s="21"/>
      <c r="L115" s="28"/>
      <c r="M115" s="21"/>
      <c r="N115" s="28"/>
      <c r="O115" s="21"/>
      <c r="P115" s="28"/>
      <c r="Q115" s="21"/>
      <c r="R115" s="28"/>
      <c r="S115" s="21"/>
      <c r="T115" s="28"/>
      <c r="U115" s="21"/>
      <c r="V115" s="28"/>
      <c r="W115" s="21"/>
      <c r="X115" s="28"/>
      <c r="Y115" s="21"/>
      <c r="Z115" s="29"/>
      <c r="AA115" s="29"/>
      <c r="AB115" s="29"/>
    </row>
    <row r="116" spans="2:28" ht="10.5" customHeight="1">
      <c r="B116" s="27"/>
      <c r="C116" s="26"/>
      <c r="D116" s="26"/>
      <c r="E116" s="26"/>
      <c r="F116" s="28"/>
      <c r="G116" s="25"/>
      <c r="H116" s="28"/>
      <c r="I116" s="25"/>
      <c r="J116" s="28"/>
      <c r="K116" s="25"/>
      <c r="L116" s="28"/>
      <c r="M116" s="25"/>
      <c r="N116" s="28"/>
      <c r="O116" s="25"/>
      <c r="P116" s="28"/>
      <c r="Q116" s="25"/>
      <c r="R116" s="28"/>
      <c r="S116" s="25"/>
      <c r="T116" s="28"/>
      <c r="U116" s="25"/>
      <c r="V116" s="28"/>
      <c r="W116" s="25"/>
      <c r="X116" s="28"/>
      <c r="Y116" s="25"/>
      <c r="Z116" s="29"/>
      <c r="AA116" s="29"/>
      <c r="AB116" s="29"/>
    </row>
    <row r="117" spans="2:28" ht="10.5" customHeight="1">
      <c r="B117" s="30"/>
      <c r="C117" s="26"/>
      <c r="D117" s="26"/>
      <c r="E117" s="26"/>
      <c r="F117" s="28"/>
      <c r="G117" s="21"/>
      <c r="H117" s="28"/>
      <c r="I117" s="21"/>
      <c r="J117" s="28"/>
      <c r="K117" s="21"/>
      <c r="L117" s="28"/>
      <c r="M117" s="21"/>
      <c r="N117" s="28"/>
      <c r="O117" s="21"/>
      <c r="P117" s="28"/>
      <c r="Q117" s="21"/>
      <c r="R117" s="28"/>
      <c r="S117" s="21"/>
      <c r="T117" s="28"/>
      <c r="U117" s="21"/>
      <c r="V117" s="28"/>
      <c r="W117" s="21"/>
      <c r="X117" s="28"/>
      <c r="Y117" s="21"/>
      <c r="Z117" s="29"/>
      <c r="AA117" s="29"/>
      <c r="AB117" s="29"/>
    </row>
    <row r="118" spans="2:28" ht="10.5" customHeight="1">
      <c r="B118" s="27"/>
      <c r="C118" s="26"/>
      <c r="D118" s="26"/>
      <c r="E118" s="26"/>
      <c r="F118" s="28"/>
      <c r="G118" s="25"/>
      <c r="H118" s="28"/>
      <c r="I118" s="25"/>
      <c r="J118" s="28"/>
      <c r="K118" s="25"/>
      <c r="L118" s="28"/>
      <c r="M118" s="25"/>
      <c r="N118" s="28"/>
      <c r="O118" s="25"/>
      <c r="P118" s="28"/>
      <c r="Q118" s="25"/>
      <c r="R118" s="28"/>
      <c r="S118" s="25"/>
      <c r="T118" s="28"/>
      <c r="U118" s="25"/>
      <c r="V118" s="28"/>
      <c r="W118" s="25"/>
      <c r="X118" s="28"/>
      <c r="Y118" s="25"/>
      <c r="Z118" s="29"/>
      <c r="AA118" s="29"/>
      <c r="AB118" s="29"/>
    </row>
    <row r="119" spans="2:28" ht="10.5" customHeight="1">
      <c r="B119" s="30"/>
      <c r="C119" s="26"/>
      <c r="D119" s="26"/>
      <c r="E119" s="26"/>
      <c r="F119" s="28"/>
      <c r="G119" s="21"/>
      <c r="H119" s="28"/>
      <c r="I119" s="21"/>
      <c r="J119" s="28"/>
      <c r="K119" s="21"/>
      <c r="L119" s="28"/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9"/>
      <c r="AA119" s="29"/>
      <c r="AB119" s="29"/>
    </row>
    <row r="120" spans="2:28" ht="10.5" customHeight="1">
      <c r="B120" s="27"/>
      <c r="C120" s="26"/>
      <c r="D120" s="26"/>
      <c r="E120" s="26"/>
      <c r="F120" s="28"/>
      <c r="G120" s="25"/>
      <c r="H120" s="28"/>
      <c r="I120" s="25"/>
      <c r="J120" s="28"/>
      <c r="K120" s="25"/>
      <c r="L120" s="28"/>
      <c r="M120" s="25"/>
      <c r="N120" s="28"/>
      <c r="O120" s="25"/>
      <c r="P120" s="28"/>
      <c r="Q120" s="25"/>
      <c r="R120" s="28"/>
      <c r="S120" s="25"/>
      <c r="T120" s="28"/>
      <c r="U120" s="25"/>
      <c r="V120" s="28"/>
      <c r="W120" s="25"/>
      <c r="X120" s="28"/>
      <c r="Y120" s="25"/>
      <c r="Z120" s="29"/>
      <c r="AA120" s="29"/>
      <c r="AB120" s="29"/>
    </row>
    <row r="121" spans="2:28" ht="10.5" customHeight="1">
      <c r="B121" s="30"/>
      <c r="C121" s="26"/>
      <c r="D121" s="26"/>
      <c r="E121" s="26"/>
      <c r="F121" s="28"/>
      <c r="G121" s="21"/>
      <c r="H121" s="28"/>
      <c r="I121" s="21"/>
      <c r="J121" s="28"/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9"/>
      <c r="AA121" s="29"/>
      <c r="AB121" s="29"/>
    </row>
    <row r="122" spans="2:28" ht="10.5" customHeight="1">
      <c r="B122" s="27"/>
      <c r="C122" s="26"/>
      <c r="D122" s="26"/>
      <c r="E122" s="26"/>
      <c r="F122" s="28"/>
      <c r="G122" s="25"/>
      <c r="H122" s="28"/>
      <c r="I122" s="25"/>
      <c r="J122" s="28"/>
      <c r="K122" s="25"/>
      <c r="L122" s="28"/>
      <c r="M122" s="25"/>
      <c r="N122" s="28"/>
      <c r="O122" s="25"/>
      <c r="P122" s="28"/>
      <c r="Q122" s="25"/>
      <c r="R122" s="28"/>
      <c r="S122" s="25"/>
      <c r="T122" s="28"/>
      <c r="U122" s="25"/>
      <c r="V122" s="28"/>
      <c r="W122" s="25"/>
      <c r="X122" s="28"/>
      <c r="Y122" s="25"/>
      <c r="Z122" s="29"/>
      <c r="AA122" s="29"/>
      <c r="AB122" s="29"/>
    </row>
    <row r="123" spans="2:28" ht="10.5" customHeight="1">
      <c r="B123" s="30"/>
      <c r="C123" s="26"/>
      <c r="D123" s="26"/>
      <c r="E123" s="26"/>
      <c r="F123" s="28"/>
      <c r="G123" s="21"/>
      <c r="H123" s="28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9"/>
      <c r="AA123" s="29"/>
      <c r="AB123" s="29"/>
    </row>
    <row r="124" spans="2:28" ht="10.5" customHeight="1">
      <c r="B124" s="27"/>
      <c r="C124" s="26"/>
      <c r="D124" s="26"/>
      <c r="E124" s="26"/>
      <c r="F124" s="28"/>
      <c r="G124" s="25"/>
      <c r="H124" s="28"/>
      <c r="I124" s="25"/>
      <c r="J124" s="28"/>
      <c r="K124" s="25"/>
      <c r="L124" s="28"/>
      <c r="M124" s="25"/>
      <c r="N124" s="28"/>
      <c r="O124" s="25"/>
      <c r="P124" s="28"/>
      <c r="Q124" s="25"/>
      <c r="R124" s="28"/>
      <c r="S124" s="25"/>
      <c r="T124" s="28"/>
      <c r="U124" s="25"/>
      <c r="V124" s="28"/>
      <c r="W124" s="25"/>
      <c r="X124" s="28"/>
      <c r="Y124" s="25"/>
      <c r="Z124" s="29"/>
      <c r="AA124" s="29"/>
      <c r="AB124" s="29"/>
    </row>
    <row r="125" spans="2:28" ht="10.5" customHeight="1">
      <c r="B125" s="30"/>
      <c r="C125" s="26"/>
      <c r="D125" s="26"/>
      <c r="E125" s="26"/>
      <c r="F125" s="28"/>
      <c r="G125" s="21"/>
      <c r="H125" s="28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9"/>
      <c r="AA125" s="29"/>
      <c r="AB125" s="29"/>
    </row>
    <row r="126" spans="2:28" ht="10.5" customHeight="1">
      <c r="B126" s="27"/>
      <c r="C126" s="26"/>
      <c r="D126" s="26"/>
      <c r="E126" s="26"/>
      <c r="F126" s="28"/>
      <c r="G126" s="25"/>
      <c r="H126" s="28"/>
      <c r="I126" s="25"/>
      <c r="J126" s="28"/>
      <c r="K126" s="25"/>
      <c r="L126" s="28"/>
      <c r="M126" s="25"/>
      <c r="N126" s="28"/>
      <c r="O126" s="25"/>
      <c r="P126" s="28"/>
      <c r="Q126" s="25"/>
      <c r="R126" s="28"/>
      <c r="S126" s="25"/>
      <c r="T126" s="28"/>
      <c r="U126" s="25"/>
      <c r="V126" s="28"/>
      <c r="W126" s="25"/>
      <c r="X126" s="28"/>
      <c r="Y126" s="25"/>
      <c r="Z126" s="29"/>
      <c r="AA126" s="29"/>
      <c r="AB126" s="29"/>
    </row>
    <row r="127" spans="2:28" ht="10.5" customHeight="1">
      <c r="B127" s="30"/>
      <c r="C127" s="26"/>
      <c r="D127" s="26"/>
      <c r="E127" s="26"/>
      <c r="F127" s="28"/>
      <c r="G127" s="21"/>
      <c r="H127" s="28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9"/>
      <c r="AA127" s="29"/>
      <c r="AB127" s="29"/>
    </row>
    <row r="128" spans="2:28" ht="10.5" customHeight="1">
      <c r="B128" s="27"/>
      <c r="C128" s="26"/>
      <c r="D128" s="26"/>
      <c r="E128" s="26"/>
      <c r="F128" s="28"/>
      <c r="G128" s="25"/>
      <c r="H128" s="28"/>
      <c r="I128" s="25"/>
      <c r="J128" s="28"/>
      <c r="K128" s="25"/>
      <c r="L128" s="28"/>
      <c r="M128" s="25"/>
      <c r="N128" s="28"/>
      <c r="O128" s="25"/>
      <c r="P128" s="28"/>
      <c r="Q128" s="25"/>
      <c r="R128" s="28"/>
      <c r="S128" s="25"/>
      <c r="T128" s="28"/>
      <c r="U128" s="25"/>
      <c r="V128" s="28"/>
      <c r="W128" s="25"/>
      <c r="X128" s="28"/>
      <c r="Y128" s="25"/>
      <c r="Z128" s="29"/>
      <c r="AA128" s="29"/>
      <c r="AB128" s="29"/>
    </row>
    <row r="129" spans="2:28" ht="10.5" customHeight="1">
      <c r="B129" s="30"/>
      <c r="C129" s="26"/>
      <c r="D129" s="26"/>
      <c r="E129" s="26"/>
      <c r="F129" s="28"/>
      <c r="G129" s="21"/>
      <c r="H129" s="28"/>
      <c r="I129" s="21"/>
      <c r="J129" s="28"/>
      <c r="K129" s="21"/>
      <c r="L129" s="28"/>
      <c r="M129" s="21"/>
      <c r="N129" s="28"/>
      <c r="O129" s="21"/>
      <c r="P129" s="28"/>
      <c r="Q129" s="21"/>
      <c r="R129" s="28"/>
      <c r="S129" s="21"/>
      <c r="T129" s="28"/>
      <c r="U129" s="21"/>
      <c r="V129" s="28"/>
      <c r="W129" s="21"/>
      <c r="X129" s="28"/>
      <c r="Y129" s="21"/>
      <c r="Z129" s="29"/>
      <c r="AA129" s="29"/>
      <c r="AB129" s="29"/>
    </row>
    <row r="130" spans="2:28" ht="10.5" customHeight="1">
      <c r="B130" s="27"/>
      <c r="C130" s="26"/>
      <c r="D130" s="26"/>
      <c r="E130" s="26"/>
      <c r="F130" s="28"/>
      <c r="G130" s="25"/>
      <c r="H130" s="28"/>
      <c r="I130" s="25"/>
      <c r="J130" s="28"/>
      <c r="K130" s="25"/>
      <c r="L130" s="28"/>
      <c r="M130" s="25"/>
      <c r="N130" s="28"/>
      <c r="O130" s="25"/>
      <c r="P130" s="28"/>
      <c r="Q130" s="25"/>
      <c r="R130" s="28"/>
      <c r="S130" s="25"/>
      <c r="T130" s="28"/>
      <c r="U130" s="25"/>
      <c r="V130" s="28"/>
      <c r="W130" s="25"/>
      <c r="X130" s="28"/>
      <c r="Y130" s="25"/>
      <c r="Z130" s="29"/>
      <c r="AA130" s="29"/>
      <c r="AB130" s="29"/>
    </row>
    <row r="131" spans="2:28" ht="10.5" customHeight="1">
      <c r="B131" s="30"/>
      <c r="C131" s="26"/>
      <c r="D131" s="26"/>
      <c r="E131" s="26"/>
      <c r="F131" s="28"/>
      <c r="G131" s="21"/>
      <c r="H131" s="28"/>
      <c r="I131" s="21"/>
      <c r="J131" s="28"/>
      <c r="K131" s="21"/>
      <c r="L131" s="28"/>
      <c r="M131" s="21"/>
      <c r="N131" s="28"/>
      <c r="O131" s="21"/>
      <c r="P131" s="28"/>
      <c r="Q131" s="21"/>
      <c r="R131" s="28"/>
      <c r="S131" s="21"/>
      <c r="T131" s="28"/>
      <c r="U131" s="21"/>
      <c r="V131" s="28"/>
      <c r="W131" s="21"/>
      <c r="X131" s="28"/>
      <c r="Y131" s="21"/>
      <c r="Z131" s="29"/>
      <c r="AA131" s="29"/>
      <c r="AB131" s="29"/>
    </row>
    <row r="132" spans="2:28" ht="10.5" customHeight="1">
      <c r="B132" s="27"/>
      <c r="C132" s="26"/>
      <c r="D132" s="26"/>
      <c r="E132" s="26"/>
      <c r="F132" s="28"/>
      <c r="G132" s="25"/>
      <c r="H132" s="28"/>
      <c r="I132" s="25"/>
      <c r="J132" s="28"/>
      <c r="K132" s="25"/>
      <c r="L132" s="28"/>
      <c r="M132" s="25"/>
      <c r="N132" s="28"/>
      <c r="O132" s="25"/>
      <c r="P132" s="28"/>
      <c r="Q132" s="25"/>
      <c r="R132" s="28"/>
      <c r="S132" s="25"/>
      <c r="T132" s="28"/>
      <c r="U132" s="25"/>
      <c r="V132" s="28"/>
      <c r="W132" s="25"/>
      <c r="X132" s="28"/>
      <c r="Y132" s="25"/>
      <c r="Z132" s="29"/>
      <c r="AA132" s="29"/>
      <c r="AB132" s="29"/>
    </row>
    <row r="133" spans="2:28" ht="10.5" customHeight="1">
      <c r="B133" s="30"/>
      <c r="C133" s="26"/>
      <c r="D133" s="26"/>
      <c r="E133" s="26"/>
      <c r="F133" s="28"/>
      <c r="G133" s="21"/>
      <c r="H133" s="28"/>
      <c r="I133" s="21"/>
      <c r="J133" s="28"/>
      <c r="K133" s="21"/>
      <c r="L133" s="28"/>
      <c r="M133" s="21"/>
      <c r="N133" s="28"/>
      <c r="O133" s="21"/>
      <c r="P133" s="28"/>
      <c r="Q133" s="21"/>
      <c r="R133" s="28"/>
      <c r="S133" s="21"/>
      <c r="T133" s="28"/>
      <c r="U133" s="21"/>
      <c r="V133" s="28"/>
      <c r="W133" s="21"/>
      <c r="X133" s="28"/>
      <c r="Y133" s="21"/>
      <c r="Z133" s="29"/>
      <c r="AA133" s="29"/>
      <c r="AB133" s="29"/>
    </row>
    <row r="134" spans="2:31" ht="10.5" customHeight="1">
      <c r="B134" s="27"/>
      <c r="C134" s="26"/>
      <c r="D134" s="26"/>
      <c r="E134" s="26"/>
      <c r="F134" s="28"/>
      <c r="G134" s="25"/>
      <c r="H134" s="28"/>
      <c r="I134" s="25"/>
      <c r="J134" s="28"/>
      <c r="K134" s="25"/>
      <c r="L134" s="28"/>
      <c r="M134" s="25"/>
      <c r="N134" s="28"/>
      <c r="O134" s="25"/>
      <c r="P134" s="28"/>
      <c r="Q134" s="25"/>
      <c r="R134" s="28"/>
      <c r="S134" s="25"/>
      <c r="T134" s="28"/>
      <c r="U134" s="25"/>
      <c r="V134" s="28"/>
      <c r="W134" s="25"/>
      <c r="X134" s="28"/>
      <c r="Y134" s="25"/>
      <c r="Z134" s="29"/>
      <c r="AA134" s="29"/>
      <c r="AB134" s="29"/>
      <c r="AC134" s="4"/>
      <c r="AD134" s="4"/>
      <c r="AE134" s="4"/>
    </row>
    <row r="135" spans="2:31" ht="15.75">
      <c r="B135" s="30"/>
      <c r="C135" s="26"/>
      <c r="D135" s="26"/>
      <c r="E135" s="26"/>
      <c r="F135" s="28"/>
      <c r="G135" s="21"/>
      <c r="H135" s="28"/>
      <c r="I135" s="21"/>
      <c r="J135" s="28"/>
      <c r="K135" s="21"/>
      <c r="L135" s="28"/>
      <c r="M135" s="21"/>
      <c r="N135" s="28"/>
      <c r="O135" s="21"/>
      <c r="P135" s="28"/>
      <c r="Q135" s="21"/>
      <c r="R135" s="28"/>
      <c r="S135" s="21"/>
      <c r="T135" s="28"/>
      <c r="U135" s="21"/>
      <c r="V135" s="28"/>
      <c r="W135" s="21"/>
      <c r="X135" s="28"/>
      <c r="Y135" s="21"/>
      <c r="Z135" s="29"/>
      <c r="AA135" s="29"/>
      <c r="AB135" s="29"/>
      <c r="AC135" s="4"/>
      <c r="AD135" s="4"/>
      <c r="AE135" s="4"/>
    </row>
    <row r="136" spans="2:31" ht="15">
      <c r="B136" s="27"/>
      <c r="C136" s="26"/>
      <c r="D136" s="26"/>
      <c r="E136" s="26"/>
      <c r="F136" s="28"/>
      <c r="G136" s="25"/>
      <c r="H136" s="28"/>
      <c r="I136" s="25"/>
      <c r="J136" s="28"/>
      <c r="K136" s="25"/>
      <c r="L136" s="28"/>
      <c r="M136" s="25"/>
      <c r="N136" s="28"/>
      <c r="O136" s="25"/>
      <c r="P136" s="28"/>
      <c r="Q136" s="25"/>
      <c r="R136" s="28"/>
      <c r="S136" s="25"/>
      <c r="T136" s="28"/>
      <c r="U136" s="25"/>
      <c r="V136" s="28"/>
      <c r="W136" s="25"/>
      <c r="X136" s="28"/>
      <c r="Y136" s="25"/>
      <c r="Z136" s="29"/>
      <c r="AA136" s="29"/>
      <c r="AB136" s="29"/>
      <c r="AC136" s="4"/>
      <c r="AD136" s="4"/>
      <c r="AE136" s="4"/>
    </row>
    <row r="137" spans="2:31" ht="15.75">
      <c r="B137" s="30"/>
      <c r="C137" s="26"/>
      <c r="D137" s="26"/>
      <c r="E137" s="26"/>
      <c r="F137" s="28"/>
      <c r="G137" s="21"/>
      <c r="H137" s="28"/>
      <c r="I137" s="21"/>
      <c r="J137" s="28"/>
      <c r="K137" s="21"/>
      <c r="L137" s="28"/>
      <c r="M137" s="21"/>
      <c r="N137" s="28"/>
      <c r="O137" s="21"/>
      <c r="P137" s="28"/>
      <c r="Q137" s="21"/>
      <c r="R137" s="28"/>
      <c r="S137" s="21"/>
      <c r="T137" s="28"/>
      <c r="U137" s="21"/>
      <c r="V137" s="28"/>
      <c r="W137" s="21"/>
      <c r="X137" s="28"/>
      <c r="Y137" s="21"/>
      <c r="Z137" s="29"/>
      <c r="AA137" s="29"/>
      <c r="AB137" s="29"/>
      <c r="AC137" s="4"/>
      <c r="AD137" s="4"/>
      <c r="AE137" s="4"/>
    </row>
    <row r="138" spans="2:31" ht="15">
      <c r="B138" s="27"/>
      <c r="C138" s="26"/>
      <c r="D138" s="26"/>
      <c r="E138" s="26"/>
      <c r="F138" s="28"/>
      <c r="G138" s="25"/>
      <c r="H138" s="28"/>
      <c r="I138" s="25"/>
      <c r="J138" s="28"/>
      <c r="K138" s="25"/>
      <c r="L138" s="28"/>
      <c r="M138" s="25"/>
      <c r="N138" s="28"/>
      <c r="O138" s="25"/>
      <c r="P138" s="28"/>
      <c r="Q138" s="25"/>
      <c r="R138" s="28"/>
      <c r="S138" s="25"/>
      <c r="T138" s="28"/>
      <c r="U138" s="25"/>
      <c r="V138" s="28"/>
      <c r="W138" s="25"/>
      <c r="X138" s="28"/>
      <c r="Y138" s="25"/>
      <c r="Z138" s="29"/>
      <c r="AA138" s="29"/>
      <c r="AB138" s="29"/>
      <c r="AC138" s="4"/>
      <c r="AD138" s="4"/>
      <c r="AE138" s="4"/>
    </row>
    <row r="139" spans="2:31" ht="15.75">
      <c r="B139" s="30"/>
      <c r="C139" s="26"/>
      <c r="D139" s="26"/>
      <c r="E139" s="26"/>
      <c r="F139" s="28"/>
      <c r="G139" s="21"/>
      <c r="H139" s="28"/>
      <c r="I139" s="21"/>
      <c r="J139" s="28"/>
      <c r="K139" s="21"/>
      <c r="L139" s="28"/>
      <c r="M139" s="21"/>
      <c r="N139" s="28"/>
      <c r="O139" s="21"/>
      <c r="P139" s="28"/>
      <c r="Q139" s="21"/>
      <c r="R139" s="28"/>
      <c r="S139" s="21"/>
      <c r="T139" s="28"/>
      <c r="U139" s="21"/>
      <c r="V139" s="28"/>
      <c r="W139" s="21"/>
      <c r="X139" s="28"/>
      <c r="Y139" s="21"/>
      <c r="Z139" s="29"/>
      <c r="AA139" s="29"/>
      <c r="AB139" s="29"/>
      <c r="AC139" s="4"/>
      <c r="AD139" s="4"/>
      <c r="AE139" s="4"/>
    </row>
    <row r="140" spans="2:31" ht="15">
      <c r="B140" s="27"/>
      <c r="C140" s="26"/>
      <c r="D140" s="26"/>
      <c r="E140" s="26"/>
      <c r="F140" s="28"/>
      <c r="G140" s="25"/>
      <c r="H140" s="28"/>
      <c r="I140" s="25"/>
      <c r="J140" s="28"/>
      <c r="K140" s="25"/>
      <c r="L140" s="28"/>
      <c r="M140" s="25"/>
      <c r="N140" s="28"/>
      <c r="O140" s="25"/>
      <c r="P140" s="28"/>
      <c r="Q140" s="25"/>
      <c r="R140" s="28"/>
      <c r="S140" s="25"/>
      <c r="T140" s="28"/>
      <c r="U140" s="25"/>
      <c r="V140" s="28"/>
      <c r="W140" s="25"/>
      <c r="X140" s="28"/>
      <c r="Y140" s="25"/>
      <c r="Z140" s="29"/>
      <c r="AA140" s="29"/>
      <c r="AB140" s="29"/>
      <c r="AC140" s="4"/>
      <c r="AD140" s="4"/>
      <c r="AE140" s="4"/>
    </row>
    <row r="141" spans="2:31" ht="15.75">
      <c r="B141" s="30"/>
      <c r="C141" s="26"/>
      <c r="D141" s="26"/>
      <c r="E141" s="26"/>
      <c r="F141" s="28"/>
      <c r="G141" s="21"/>
      <c r="H141" s="28"/>
      <c r="I141" s="21"/>
      <c r="J141" s="28"/>
      <c r="K141" s="21"/>
      <c r="L141" s="28"/>
      <c r="M141" s="21"/>
      <c r="N141" s="28"/>
      <c r="O141" s="21"/>
      <c r="P141" s="28"/>
      <c r="Q141" s="21"/>
      <c r="R141" s="28"/>
      <c r="S141" s="21"/>
      <c r="T141" s="28"/>
      <c r="U141" s="21"/>
      <c r="V141" s="28"/>
      <c r="W141" s="21"/>
      <c r="X141" s="28"/>
      <c r="Y141" s="21"/>
      <c r="Z141" s="29"/>
      <c r="AA141" s="29"/>
      <c r="AB141" s="29"/>
      <c r="AC141" s="4"/>
      <c r="AD141" s="4"/>
      <c r="AE141" s="4"/>
    </row>
    <row r="142" spans="2:31" ht="15">
      <c r="B142" s="27"/>
      <c r="C142" s="26"/>
      <c r="D142" s="26"/>
      <c r="E142" s="26"/>
      <c r="F142" s="28"/>
      <c r="G142" s="25"/>
      <c r="H142" s="28"/>
      <c r="I142" s="25"/>
      <c r="J142" s="28"/>
      <c r="K142" s="25"/>
      <c r="L142" s="28"/>
      <c r="M142" s="25"/>
      <c r="N142" s="28"/>
      <c r="O142" s="25"/>
      <c r="P142" s="28"/>
      <c r="Q142" s="25"/>
      <c r="R142" s="28"/>
      <c r="S142" s="25"/>
      <c r="T142" s="28"/>
      <c r="U142" s="25"/>
      <c r="V142" s="28"/>
      <c r="W142" s="25"/>
      <c r="X142" s="28"/>
      <c r="Y142" s="25"/>
      <c r="Z142" s="29"/>
      <c r="AA142" s="29"/>
      <c r="AB142" s="29"/>
      <c r="AC142" s="4"/>
      <c r="AD142" s="4"/>
      <c r="AE142" s="4"/>
    </row>
    <row r="143" spans="2:31" ht="15.75">
      <c r="B143" s="30"/>
      <c r="C143" s="26"/>
      <c r="D143" s="26"/>
      <c r="E143" s="26"/>
      <c r="F143" s="28"/>
      <c r="G143" s="21"/>
      <c r="H143" s="28"/>
      <c r="I143" s="21"/>
      <c r="J143" s="28"/>
      <c r="K143" s="21"/>
      <c r="L143" s="28"/>
      <c r="M143" s="21"/>
      <c r="N143" s="28"/>
      <c r="O143" s="21"/>
      <c r="P143" s="28"/>
      <c r="Q143" s="21"/>
      <c r="R143" s="28"/>
      <c r="S143" s="21"/>
      <c r="T143" s="28"/>
      <c r="U143" s="21"/>
      <c r="V143" s="28"/>
      <c r="W143" s="21"/>
      <c r="X143" s="28"/>
      <c r="Y143" s="21"/>
      <c r="Z143" s="29"/>
      <c r="AA143" s="29"/>
      <c r="AB143" s="29"/>
      <c r="AC143" s="4"/>
      <c r="AD143" s="4"/>
      <c r="AE143" s="4"/>
    </row>
    <row r="144" spans="2:31" ht="15">
      <c r="B144" s="27"/>
      <c r="C144" s="26"/>
      <c r="D144" s="26"/>
      <c r="E144" s="26"/>
      <c r="F144" s="28"/>
      <c r="G144" s="25"/>
      <c r="H144" s="28"/>
      <c r="I144" s="25"/>
      <c r="J144" s="28"/>
      <c r="K144" s="25"/>
      <c r="L144" s="28"/>
      <c r="M144" s="25"/>
      <c r="N144" s="28"/>
      <c r="O144" s="25"/>
      <c r="P144" s="28"/>
      <c r="Q144" s="25"/>
      <c r="R144" s="28"/>
      <c r="S144" s="25"/>
      <c r="T144" s="28"/>
      <c r="U144" s="25"/>
      <c r="V144" s="28"/>
      <c r="W144" s="25"/>
      <c r="X144" s="28"/>
      <c r="Y144" s="25"/>
      <c r="Z144" s="29"/>
      <c r="AA144" s="29"/>
      <c r="AB144" s="29"/>
      <c r="AC144" s="4"/>
      <c r="AD144" s="4"/>
      <c r="AE144" s="4"/>
    </row>
    <row r="145" spans="2:31" ht="15.75">
      <c r="B145" s="30"/>
      <c r="C145" s="26"/>
      <c r="D145" s="26"/>
      <c r="E145" s="26"/>
      <c r="F145" s="28"/>
      <c r="G145" s="21"/>
      <c r="H145" s="28"/>
      <c r="I145" s="21"/>
      <c r="J145" s="28"/>
      <c r="K145" s="21"/>
      <c r="L145" s="28"/>
      <c r="M145" s="21"/>
      <c r="N145" s="28"/>
      <c r="O145" s="21"/>
      <c r="P145" s="28"/>
      <c r="Q145" s="21"/>
      <c r="R145" s="28"/>
      <c r="S145" s="21"/>
      <c r="T145" s="28"/>
      <c r="U145" s="21"/>
      <c r="V145" s="28"/>
      <c r="W145" s="21"/>
      <c r="X145" s="28"/>
      <c r="Y145" s="21"/>
      <c r="Z145" s="29"/>
      <c r="AA145" s="29"/>
      <c r="AB145" s="29"/>
      <c r="AC145" s="4"/>
      <c r="AD145" s="4"/>
      <c r="AE145" s="4"/>
    </row>
    <row r="146" spans="2:31" ht="15">
      <c r="B146" s="27"/>
      <c r="C146" s="26"/>
      <c r="D146" s="26"/>
      <c r="E146" s="26"/>
      <c r="F146" s="28"/>
      <c r="G146" s="25"/>
      <c r="H146" s="28"/>
      <c r="I146" s="25"/>
      <c r="J146" s="28"/>
      <c r="K146" s="25"/>
      <c r="L146" s="28"/>
      <c r="M146" s="25"/>
      <c r="N146" s="28"/>
      <c r="O146" s="25"/>
      <c r="P146" s="28"/>
      <c r="Q146" s="25"/>
      <c r="R146" s="28"/>
      <c r="S146" s="25"/>
      <c r="T146" s="28"/>
      <c r="U146" s="25"/>
      <c r="V146" s="28"/>
      <c r="W146" s="25"/>
      <c r="X146" s="28"/>
      <c r="Y146" s="25"/>
      <c r="Z146" s="29"/>
      <c r="AA146" s="29"/>
      <c r="AB146" s="29"/>
      <c r="AC146" s="4"/>
      <c r="AD146" s="4"/>
      <c r="AE146" s="4"/>
    </row>
    <row r="147" spans="2:31" ht="15.75">
      <c r="B147" s="30"/>
      <c r="C147" s="26"/>
      <c r="D147" s="26"/>
      <c r="E147" s="26"/>
      <c r="F147" s="28"/>
      <c r="G147" s="21"/>
      <c r="H147" s="28"/>
      <c r="I147" s="21"/>
      <c r="J147" s="28"/>
      <c r="K147" s="21"/>
      <c r="L147" s="28"/>
      <c r="M147" s="21"/>
      <c r="N147" s="28"/>
      <c r="O147" s="21"/>
      <c r="P147" s="28"/>
      <c r="Q147" s="21"/>
      <c r="R147" s="28"/>
      <c r="S147" s="21"/>
      <c r="T147" s="28"/>
      <c r="U147" s="21"/>
      <c r="V147" s="28"/>
      <c r="W147" s="21"/>
      <c r="X147" s="28"/>
      <c r="Y147" s="21"/>
      <c r="Z147" s="29"/>
      <c r="AA147" s="29"/>
      <c r="AB147" s="29"/>
      <c r="AC147" s="4"/>
      <c r="AD147" s="4"/>
      <c r="AE147" s="4"/>
    </row>
    <row r="148" spans="2:31" ht="15">
      <c r="B148" s="27"/>
      <c r="C148" s="26"/>
      <c r="D148" s="26"/>
      <c r="E148" s="26"/>
      <c r="F148" s="28"/>
      <c r="G148" s="25"/>
      <c r="H148" s="28"/>
      <c r="I148" s="25"/>
      <c r="J148" s="28"/>
      <c r="K148" s="25"/>
      <c r="L148" s="28"/>
      <c r="M148" s="25"/>
      <c r="N148" s="28"/>
      <c r="O148" s="25"/>
      <c r="P148" s="28"/>
      <c r="Q148" s="25"/>
      <c r="R148" s="28"/>
      <c r="S148" s="25"/>
      <c r="T148" s="28"/>
      <c r="U148" s="25"/>
      <c r="V148" s="28"/>
      <c r="W148" s="25"/>
      <c r="X148" s="28"/>
      <c r="Y148" s="25"/>
      <c r="Z148" s="29"/>
      <c r="AA148" s="29"/>
      <c r="AB148" s="29"/>
      <c r="AC148" s="4"/>
      <c r="AD148" s="4"/>
      <c r="AE148" s="4"/>
    </row>
    <row r="149" spans="2:31" ht="15.75">
      <c r="B149" s="30"/>
      <c r="C149" s="26"/>
      <c r="D149" s="26"/>
      <c r="E149" s="26"/>
      <c r="F149" s="28"/>
      <c r="G149" s="21"/>
      <c r="H149" s="28"/>
      <c r="I149" s="21"/>
      <c r="J149" s="28"/>
      <c r="K149" s="21"/>
      <c r="L149" s="28"/>
      <c r="M149" s="21"/>
      <c r="N149" s="28"/>
      <c r="O149" s="21"/>
      <c r="P149" s="28"/>
      <c r="Q149" s="21"/>
      <c r="R149" s="28"/>
      <c r="S149" s="21"/>
      <c r="T149" s="28"/>
      <c r="U149" s="21"/>
      <c r="V149" s="28"/>
      <c r="W149" s="21"/>
      <c r="X149" s="28"/>
      <c r="Y149" s="21"/>
      <c r="Z149" s="29"/>
      <c r="AA149" s="29"/>
      <c r="AB149" s="29"/>
      <c r="AC149" s="4"/>
      <c r="AD149" s="4"/>
      <c r="AE149" s="4"/>
    </row>
    <row r="150" spans="2:31" ht="15">
      <c r="B150" s="27"/>
      <c r="C150" s="26"/>
      <c r="D150" s="26"/>
      <c r="E150" s="26"/>
      <c r="F150" s="28"/>
      <c r="G150" s="25"/>
      <c r="H150" s="28"/>
      <c r="I150" s="25"/>
      <c r="J150" s="28"/>
      <c r="K150" s="25"/>
      <c r="L150" s="28"/>
      <c r="M150" s="25"/>
      <c r="N150" s="28"/>
      <c r="O150" s="25"/>
      <c r="P150" s="28"/>
      <c r="Q150" s="25"/>
      <c r="R150" s="28"/>
      <c r="S150" s="25"/>
      <c r="T150" s="28"/>
      <c r="U150" s="25"/>
      <c r="V150" s="28"/>
      <c r="W150" s="25"/>
      <c r="X150" s="28"/>
      <c r="Y150" s="25"/>
      <c r="Z150" s="29"/>
      <c r="AA150" s="29"/>
      <c r="AB150" s="29"/>
      <c r="AC150" s="4"/>
      <c r="AD150" s="4"/>
      <c r="AE150" s="4"/>
    </row>
    <row r="151" spans="2:31" ht="15.75">
      <c r="B151" s="30"/>
      <c r="C151" s="26"/>
      <c r="D151" s="26"/>
      <c r="E151" s="26"/>
      <c r="F151" s="28"/>
      <c r="G151" s="21"/>
      <c r="H151" s="28"/>
      <c r="I151" s="21"/>
      <c r="J151" s="28"/>
      <c r="K151" s="21"/>
      <c r="L151" s="28"/>
      <c r="M151" s="21"/>
      <c r="N151" s="28"/>
      <c r="O151" s="21"/>
      <c r="P151" s="28"/>
      <c r="Q151" s="21"/>
      <c r="R151" s="28"/>
      <c r="S151" s="21"/>
      <c r="T151" s="28"/>
      <c r="U151" s="21"/>
      <c r="V151" s="28"/>
      <c r="W151" s="21"/>
      <c r="X151" s="28"/>
      <c r="Y151" s="21"/>
      <c r="Z151" s="29"/>
      <c r="AA151" s="29"/>
      <c r="AB151" s="29"/>
      <c r="AC151" s="4"/>
      <c r="AD151" s="4"/>
      <c r="AE151" s="4"/>
    </row>
    <row r="152" spans="2:31" ht="15">
      <c r="B152" s="27"/>
      <c r="C152" s="26"/>
      <c r="D152" s="26"/>
      <c r="E152" s="26"/>
      <c r="F152" s="28"/>
      <c r="G152" s="25"/>
      <c r="H152" s="28"/>
      <c r="I152" s="25"/>
      <c r="J152" s="28"/>
      <c r="K152" s="25"/>
      <c r="L152" s="28"/>
      <c r="M152" s="25"/>
      <c r="N152" s="28"/>
      <c r="O152" s="25"/>
      <c r="P152" s="28"/>
      <c r="Q152" s="25"/>
      <c r="R152" s="28"/>
      <c r="S152" s="25"/>
      <c r="T152" s="28"/>
      <c r="U152" s="25"/>
      <c r="V152" s="28"/>
      <c r="W152" s="25"/>
      <c r="X152" s="28"/>
      <c r="Y152" s="25"/>
      <c r="Z152" s="29"/>
      <c r="AA152" s="29"/>
      <c r="AB152" s="29"/>
      <c r="AC152" s="4"/>
      <c r="AD152" s="4"/>
      <c r="AE152" s="4"/>
    </row>
    <row r="153" spans="2:31" ht="15.75">
      <c r="B153" s="30"/>
      <c r="C153" s="26"/>
      <c r="D153" s="26"/>
      <c r="E153" s="26"/>
      <c r="F153" s="28"/>
      <c r="G153" s="21"/>
      <c r="H153" s="28"/>
      <c r="I153" s="21"/>
      <c r="J153" s="28"/>
      <c r="K153" s="21"/>
      <c r="L153" s="28"/>
      <c r="M153" s="21"/>
      <c r="N153" s="28"/>
      <c r="O153" s="21"/>
      <c r="P153" s="28"/>
      <c r="Q153" s="21"/>
      <c r="R153" s="28"/>
      <c r="S153" s="21"/>
      <c r="T153" s="28"/>
      <c r="U153" s="21"/>
      <c r="V153" s="28"/>
      <c r="W153" s="21"/>
      <c r="X153" s="28"/>
      <c r="Y153" s="21"/>
      <c r="Z153" s="29"/>
      <c r="AA153" s="29"/>
      <c r="AB153" s="29"/>
      <c r="AC153" s="4"/>
      <c r="AD153" s="4"/>
      <c r="AE153" s="4"/>
    </row>
    <row r="154" spans="2:31" ht="15">
      <c r="B154" s="27"/>
      <c r="C154" s="26"/>
      <c r="D154" s="26"/>
      <c r="E154" s="26"/>
      <c r="F154" s="28"/>
      <c r="G154" s="25"/>
      <c r="H154" s="28"/>
      <c r="I154" s="25"/>
      <c r="J154" s="28"/>
      <c r="K154" s="25"/>
      <c r="L154" s="28"/>
      <c r="M154" s="25"/>
      <c r="N154" s="28"/>
      <c r="O154" s="25"/>
      <c r="P154" s="28"/>
      <c r="Q154" s="25"/>
      <c r="R154" s="28"/>
      <c r="S154" s="25"/>
      <c r="T154" s="28"/>
      <c r="U154" s="25"/>
      <c r="V154" s="28"/>
      <c r="W154" s="25"/>
      <c r="X154" s="28"/>
      <c r="Y154" s="25"/>
      <c r="Z154" s="29"/>
      <c r="AA154" s="29"/>
      <c r="AB154" s="29"/>
      <c r="AC154" s="4"/>
      <c r="AD154" s="4"/>
      <c r="AE154" s="4"/>
    </row>
    <row r="155" spans="2:31" ht="15.75">
      <c r="B155" s="30"/>
      <c r="C155" s="26"/>
      <c r="D155" s="26"/>
      <c r="E155" s="26"/>
      <c r="F155" s="28"/>
      <c r="G155" s="21"/>
      <c r="H155" s="28"/>
      <c r="I155" s="21"/>
      <c r="J155" s="28"/>
      <c r="K155" s="21"/>
      <c r="L155" s="28"/>
      <c r="M155" s="21"/>
      <c r="N155" s="28"/>
      <c r="O155" s="21"/>
      <c r="P155" s="28"/>
      <c r="Q155" s="21"/>
      <c r="R155" s="28"/>
      <c r="S155" s="21"/>
      <c r="T155" s="28"/>
      <c r="U155" s="21"/>
      <c r="V155" s="28"/>
      <c r="W155" s="21"/>
      <c r="X155" s="28"/>
      <c r="Y155" s="21"/>
      <c r="Z155" s="29"/>
      <c r="AA155" s="29"/>
      <c r="AB155" s="29"/>
      <c r="AC155" s="4"/>
      <c r="AD155" s="4"/>
      <c r="AE155" s="4"/>
    </row>
    <row r="156" spans="2:31" ht="15">
      <c r="B156" s="27"/>
      <c r="C156" s="26"/>
      <c r="D156" s="26"/>
      <c r="E156" s="26"/>
      <c r="F156" s="28"/>
      <c r="G156" s="25"/>
      <c r="H156" s="28"/>
      <c r="I156" s="25"/>
      <c r="J156" s="28"/>
      <c r="K156" s="25"/>
      <c r="L156" s="28"/>
      <c r="M156" s="25"/>
      <c r="N156" s="28"/>
      <c r="O156" s="25"/>
      <c r="P156" s="28"/>
      <c r="Q156" s="25"/>
      <c r="R156" s="28"/>
      <c r="S156" s="25"/>
      <c r="T156" s="28"/>
      <c r="U156" s="25"/>
      <c r="V156" s="28"/>
      <c r="W156" s="25"/>
      <c r="X156" s="28"/>
      <c r="Y156" s="25"/>
      <c r="Z156" s="29"/>
      <c r="AA156" s="29"/>
      <c r="AB156" s="29"/>
      <c r="AC156" s="4"/>
      <c r="AD156" s="4"/>
      <c r="AE156" s="4"/>
    </row>
    <row r="157" spans="2:31" ht="15.75">
      <c r="B157" s="30"/>
      <c r="C157" s="26"/>
      <c r="D157" s="26"/>
      <c r="E157" s="26"/>
      <c r="F157" s="28"/>
      <c r="G157" s="21"/>
      <c r="H157" s="28"/>
      <c r="I157" s="21"/>
      <c r="J157" s="28"/>
      <c r="K157" s="21"/>
      <c r="L157" s="28"/>
      <c r="M157" s="21"/>
      <c r="N157" s="28"/>
      <c r="O157" s="21"/>
      <c r="P157" s="28"/>
      <c r="Q157" s="21"/>
      <c r="R157" s="28"/>
      <c r="S157" s="21"/>
      <c r="T157" s="28"/>
      <c r="U157" s="21"/>
      <c r="V157" s="28"/>
      <c r="W157" s="21"/>
      <c r="X157" s="28"/>
      <c r="Y157" s="21"/>
      <c r="Z157" s="29"/>
      <c r="AA157" s="29"/>
      <c r="AB157" s="29"/>
      <c r="AC157" s="4"/>
      <c r="AD157" s="4"/>
      <c r="AE157" s="4"/>
    </row>
    <row r="158" spans="2:31" ht="15">
      <c r="B158" s="27"/>
      <c r="C158" s="26"/>
      <c r="D158" s="26"/>
      <c r="E158" s="26"/>
      <c r="F158" s="28"/>
      <c r="G158" s="25"/>
      <c r="H158" s="28"/>
      <c r="I158" s="25"/>
      <c r="J158" s="28"/>
      <c r="K158" s="25"/>
      <c r="L158" s="28"/>
      <c r="M158" s="25"/>
      <c r="N158" s="28"/>
      <c r="O158" s="25"/>
      <c r="P158" s="28"/>
      <c r="Q158" s="25"/>
      <c r="R158" s="28"/>
      <c r="S158" s="25"/>
      <c r="T158" s="28"/>
      <c r="U158" s="25"/>
      <c r="V158" s="28"/>
      <c r="W158" s="25"/>
      <c r="X158" s="28"/>
      <c r="Y158" s="25"/>
      <c r="Z158" s="29"/>
      <c r="AA158" s="29"/>
      <c r="AB158" s="29"/>
      <c r="AC158" s="4"/>
      <c r="AD158" s="4"/>
      <c r="AE158" s="4"/>
    </row>
    <row r="159" spans="2:31" ht="15.75">
      <c r="B159" s="30"/>
      <c r="C159" s="26"/>
      <c r="D159" s="26"/>
      <c r="E159" s="26"/>
      <c r="F159" s="28"/>
      <c r="G159" s="21"/>
      <c r="H159" s="28"/>
      <c r="I159" s="21"/>
      <c r="J159" s="28"/>
      <c r="K159" s="21"/>
      <c r="L159" s="28"/>
      <c r="M159" s="21"/>
      <c r="N159" s="28"/>
      <c r="O159" s="21"/>
      <c r="P159" s="28"/>
      <c r="Q159" s="21"/>
      <c r="R159" s="28"/>
      <c r="S159" s="21"/>
      <c r="T159" s="28"/>
      <c r="U159" s="21"/>
      <c r="V159" s="28"/>
      <c r="W159" s="21"/>
      <c r="X159" s="28"/>
      <c r="Y159" s="21"/>
      <c r="Z159" s="29"/>
      <c r="AA159" s="29"/>
      <c r="AB159" s="29"/>
      <c r="AC159" s="4"/>
      <c r="AD159" s="4"/>
      <c r="AE159" s="4"/>
    </row>
    <row r="160" spans="2:31" ht="15">
      <c r="B160" s="27"/>
      <c r="C160" s="26"/>
      <c r="D160" s="26"/>
      <c r="E160" s="26"/>
      <c r="F160" s="28"/>
      <c r="G160" s="25"/>
      <c r="H160" s="28"/>
      <c r="I160" s="25"/>
      <c r="J160" s="28"/>
      <c r="K160" s="25"/>
      <c r="L160" s="28"/>
      <c r="M160" s="25"/>
      <c r="N160" s="28"/>
      <c r="O160" s="25"/>
      <c r="P160" s="28"/>
      <c r="Q160" s="25"/>
      <c r="R160" s="28"/>
      <c r="S160" s="25"/>
      <c r="T160" s="28"/>
      <c r="U160" s="25"/>
      <c r="V160" s="28"/>
      <c r="W160" s="25"/>
      <c r="X160" s="28"/>
      <c r="Y160" s="25"/>
      <c r="Z160" s="29"/>
      <c r="AA160" s="29"/>
      <c r="AB160" s="29"/>
      <c r="AC160" s="4"/>
      <c r="AD160" s="4"/>
      <c r="AE160" s="4"/>
    </row>
    <row r="161" spans="2:31" ht="15.75">
      <c r="B161" s="30"/>
      <c r="C161" s="26"/>
      <c r="D161" s="26"/>
      <c r="E161" s="26"/>
      <c r="F161" s="28"/>
      <c r="G161" s="21"/>
      <c r="H161" s="28"/>
      <c r="I161" s="21"/>
      <c r="J161" s="28"/>
      <c r="K161" s="21"/>
      <c r="L161" s="28"/>
      <c r="M161" s="21"/>
      <c r="N161" s="28"/>
      <c r="O161" s="21"/>
      <c r="P161" s="28"/>
      <c r="Q161" s="21"/>
      <c r="R161" s="28"/>
      <c r="S161" s="21"/>
      <c r="T161" s="28"/>
      <c r="U161" s="21"/>
      <c r="V161" s="28"/>
      <c r="W161" s="21"/>
      <c r="X161" s="28"/>
      <c r="Y161" s="21"/>
      <c r="Z161" s="29"/>
      <c r="AA161" s="29"/>
      <c r="AB161" s="29"/>
      <c r="AC161" s="4"/>
      <c r="AD161" s="4"/>
      <c r="AE161" s="4"/>
    </row>
    <row r="162" spans="2:31" ht="15">
      <c r="B162" s="27"/>
      <c r="C162" s="26"/>
      <c r="D162" s="26"/>
      <c r="E162" s="26"/>
      <c r="F162" s="28"/>
      <c r="G162" s="25"/>
      <c r="H162" s="28"/>
      <c r="I162" s="25"/>
      <c r="J162" s="28"/>
      <c r="K162" s="25"/>
      <c r="L162" s="28"/>
      <c r="M162" s="25"/>
      <c r="N162" s="28"/>
      <c r="O162" s="25"/>
      <c r="P162" s="28"/>
      <c r="Q162" s="25"/>
      <c r="R162" s="28"/>
      <c r="S162" s="25"/>
      <c r="T162" s="28"/>
      <c r="U162" s="25"/>
      <c r="V162" s="28"/>
      <c r="W162" s="25"/>
      <c r="X162" s="28"/>
      <c r="Y162" s="25"/>
      <c r="Z162" s="29"/>
      <c r="AA162" s="29"/>
      <c r="AB162" s="29"/>
      <c r="AC162" s="4"/>
      <c r="AD162" s="4"/>
      <c r="AE162" s="4"/>
    </row>
    <row r="163" spans="2:31" ht="15.75">
      <c r="B163" s="30"/>
      <c r="C163" s="26"/>
      <c r="D163" s="26"/>
      <c r="E163" s="26"/>
      <c r="F163" s="28"/>
      <c r="G163" s="21"/>
      <c r="H163" s="28"/>
      <c r="I163" s="21"/>
      <c r="J163" s="28"/>
      <c r="K163" s="21"/>
      <c r="L163" s="28"/>
      <c r="M163" s="21"/>
      <c r="N163" s="28"/>
      <c r="O163" s="21"/>
      <c r="P163" s="28"/>
      <c r="Q163" s="21"/>
      <c r="R163" s="28"/>
      <c r="S163" s="21"/>
      <c r="T163" s="28"/>
      <c r="U163" s="21"/>
      <c r="V163" s="28"/>
      <c r="W163" s="21"/>
      <c r="X163" s="28"/>
      <c r="Y163" s="21"/>
      <c r="Z163" s="29"/>
      <c r="AA163" s="29"/>
      <c r="AB163" s="29"/>
      <c r="AC163" s="4"/>
      <c r="AD163" s="4"/>
      <c r="AE163" s="4"/>
    </row>
    <row r="164" spans="2:3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</row>
    <row r="165" spans="2:3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</row>
    <row r="166" spans="2:3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</sheetData>
  <sheetProtection/>
  <mergeCells count="620">
    <mergeCell ref="V76:V77"/>
    <mergeCell ref="X76:X77"/>
    <mergeCell ref="Z76:Z77"/>
    <mergeCell ref="AA76:AA77"/>
    <mergeCell ref="AB76:AB77"/>
    <mergeCell ref="T74:T75"/>
    <mergeCell ref="V74:V75"/>
    <mergeCell ref="X74:X75"/>
    <mergeCell ref="Z74:Z75"/>
    <mergeCell ref="J76:J77"/>
    <mergeCell ref="L76:L77"/>
    <mergeCell ref="N76:N77"/>
    <mergeCell ref="P76:P77"/>
    <mergeCell ref="R76:R77"/>
    <mergeCell ref="T76:T77"/>
    <mergeCell ref="B76:B77"/>
    <mergeCell ref="C76:C77"/>
    <mergeCell ref="D76:D77"/>
    <mergeCell ref="E76:E77"/>
    <mergeCell ref="F76:F77"/>
    <mergeCell ref="H76:H77"/>
    <mergeCell ref="AA74:AA75"/>
    <mergeCell ref="AB74:AB75"/>
    <mergeCell ref="H74:H75"/>
    <mergeCell ref="J74:J75"/>
    <mergeCell ref="L74:L75"/>
    <mergeCell ref="N74:N75"/>
    <mergeCell ref="P74:P75"/>
    <mergeCell ref="R74:R75"/>
    <mergeCell ref="V72:V73"/>
    <mergeCell ref="X72:X73"/>
    <mergeCell ref="Z72:Z73"/>
    <mergeCell ref="AA72:AA73"/>
    <mergeCell ref="AB72:AB73"/>
    <mergeCell ref="B74:B75"/>
    <mergeCell ref="C74:C75"/>
    <mergeCell ref="D74:D75"/>
    <mergeCell ref="E74:E75"/>
    <mergeCell ref="F74:F75"/>
    <mergeCell ref="J72:J73"/>
    <mergeCell ref="L72:L73"/>
    <mergeCell ref="N72:N73"/>
    <mergeCell ref="P72:P73"/>
    <mergeCell ref="R72:R73"/>
    <mergeCell ref="T72:T73"/>
    <mergeCell ref="B72:B73"/>
    <mergeCell ref="C72:C73"/>
    <mergeCell ref="D72:D73"/>
    <mergeCell ref="E72:E73"/>
    <mergeCell ref="F72:F73"/>
    <mergeCell ref="H72:H73"/>
    <mergeCell ref="X70:X71"/>
    <mergeCell ref="X68:X69"/>
    <mergeCell ref="Z70:Z71"/>
    <mergeCell ref="Z66:Z67"/>
    <mergeCell ref="T66:T67"/>
    <mergeCell ref="V66:V67"/>
    <mergeCell ref="V68:V69"/>
    <mergeCell ref="T68:T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T64:T65"/>
    <mergeCell ref="F66:F67"/>
    <mergeCell ref="H66:H67"/>
    <mergeCell ref="J66:J67"/>
    <mergeCell ref="L66:L67"/>
    <mergeCell ref="R66:R67"/>
    <mergeCell ref="J64:J65"/>
    <mergeCell ref="L64:L65"/>
    <mergeCell ref="N64:N65"/>
    <mergeCell ref="P66:P67"/>
    <mergeCell ref="P64:P65"/>
    <mergeCell ref="R64:R65"/>
    <mergeCell ref="B64:B65"/>
    <mergeCell ref="C64:C65"/>
    <mergeCell ref="D64:D65"/>
    <mergeCell ref="E64:E65"/>
    <mergeCell ref="F64:F65"/>
    <mergeCell ref="H64:H65"/>
    <mergeCell ref="L62:L63"/>
    <mergeCell ref="N62:N63"/>
    <mergeCell ref="P62:P63"/>
    <mergeCell ref="R62:R63"/>
    <mergeCell ref="V62:V63"/>
    <mergeCell ref="X62:X63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F60:F61"/>
    <mergeCell ref="H60:H61"/>
    <mergeCell ref="J60:J61"/>
    <mergeCell ref="L60:L61"/>
    <mergeCell ref="N60:N61"/>
    <mergeCell ref="P60:P61"/>
    <mergeCell ref="R56:R57"/>
    <mergeCell ref="F58:F59"/>
    <mergeCell ref="H58:H59"/>
    <mergeCell ref="J58:J59"/>
    <mergeCell ref="L58:L59"/>
    <mergeCell ref="N58:N59"/>
    <mergeCell ref="P58:P59"/>
    <mergeCell ref="R58:R59"/>
    <mergeCell ref="F56:F57"/>
    <mergeCell ref="H56:H57"/>
    <mergeCell ref="J56:J57"/>
    <mergeCell ref="L56:L57"/>
    <mergeCell ref="N56:N57"/>
    <mergeCell ref="P56:P57"/>
    <mergeCell ref="N52:N53"/>
    <mergeCell ref="P52:P53"/>
    <mergeCell ref="N54:N55"/>
    <mergeCell ref="P54:P55"/>
    <mergeCell ref="R52:R53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F50:F51"/>
    <mergeCell ref="H50:H51"/>
    <mergeCell ref="J50:J51"/>
    <mergeCell ref="L50:L51"/>
    <mergeCell ref="N50:N51"/>
    <mergeCell ref="P50:P51"/>
    <mergeCell ref="F48:F49"/>
    <mergeCell ref="H48:H49"/>
    <mergeCell ref="J48:J49"/>
    <mergeCell ref="L48:L49"/>
    <mergeCell ref="N48:N49"/>
    <mergeCell ref="P48:P49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J44:J45"/>
    <mergeCell ref="L44:L45"/>
    <mergeCell ref="N44:N45"/>
    <mergeCell ref="P44:P45"/>
    <mergeCell ref="H41:H42"/>
    <mergeCell ref="J41:J42"/>
    <mergeCell ref="L41:L42"/>
    <mergeCell ref="N41:N42"/>
    <mergeCell ref="P41:P42"/>
    <mergeCell ref="B43:AB43"/>
    <mergeCell ref="R41:R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T35:T36"/>
    <mergeCell ref="B35:B36"/>
    <mergeCell ref="C35:C36"/>
    <mergeCell ref="D35:D36"/>
    <mergeCell ref="F35:F36"/>
    <mergeCell ref="V35:V36"/>
    <mergeCell ref="N33:N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B33:B34"/>
    <mergeCell ref="C33:C34"/>
    <mergeCell ref="D33:D34"/>
    <mergeCell ref="E33:E34"/>
    <mergeCell ref="F33:F34"/>
    <mergeCell ref="H33:H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F54:F55"/>
    <mergeCell ref="H54:H55"/>
    <mergeCell ref="J54:J55"/>
    <mergeCell ref="L54:L55"/>
    <mergeCell ref="F52:F53"/>
    <mergeCell ref="H52:H53"/>
    <mergeCell ref="J52:J53"/>
    <mergeCell ref="L52:L53"/>
    <mergeCell ref="F39:F40"/>
    <mergeCell ref="H39:H40"/>
    <mergeCell ref="F41:F42"/>
    <mergeCell ref="J39:J40"/>
    <mergeCell ref="V13:V14"/>
    <mergeCell ref="X13:X14"/>
    <mergeCell ref="V15:V16"/>
    <mergeCell ref="R31:R32"/>
    <mergeCell ref="J33:J34"/>
    <mergeCell ref="L33:L34"/>
    <mergeCell ref="V5:W5"/>
    <mergeCell ref="X5:Y5"/>
    <mergeCell ref="B2:J2"/>
    <mergeCell ref="E54:E55"/>
    <mergeCell ref="D54:D55"/>
    <mergeCell ref="C54:C55"/>
    <mergeCell ref="D4:D5"/>
    <mergeCell ref="E4:E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H9:H10"/>
    <mergeCell ref="J9:J10"/>
    <mergeCell ref="L9:L10"/>
    <mergeCell ref="N9:N10"/>
    <mergeCell ref="H13:H14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N23:N24"/>
    <mergeCell ref="P19:P20"/>
    <mergeCell ref="N19:N20"/>
    <mergeCell ref="P23:P24"/>
    <mergeCell ref="R19:R20"/>
    <mergeCell ref="H21:H22"/>
    <mergeCell ref="J21:J22"/>
    <mergeCell ref="L21:L22"/>
    <mergeCell ref="N21:N22"/>
    <mergeCell ref="P21:P22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T5:U5"/>
    <mergeCell ref="T11:T12"/>
    <mergeCell ref="T15:T16"/>
    <mergeCell ref="T23:T24"/>
    <mergeCell ref="R23:R24"/>
    <mergeCell ref="R25:R26"/>
    <mergeCell ref="R21:R22"/>
    <mergeCell ref="L7:Y8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44:AA45"/>
    <mergeCell ref="T41:T42"/>
    <mergeCell ref="Z41:Z42"/>
    <mergeCell ref="AA41:AA42"/>
    <mergeCell ref="X41:X42"/>
    <mergeCell ref="X44:X45"/>
    <mergeCell ref="V44:V45"/>
    <mergeCell ref="T44:T45"/>
    <mergeCell ref="Z44:Z45"/>
    <mergeCell ref="V41:V42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Z56:Z57"/>
    <mergeCell ref="AA56:AA57"/>
    <mergeCell ref="Z54:Z55"/>
    <mergeCell ref="AA54:AA55"/>
    <mergeCell ref="X56:X57"/>
    <mergeCell ref="V56:V57"/>
    <mergeCell ref="AA66:AA67"/>
    <mergeCell ref="X66:X67"/>
    <mergeCell ref="V58:V59"/>
    <mergeCell ref="V64:V65"/>
    <mergeCell ref="X64:X65"/>
    <mergeCell ref="AA70:AA71"/>
    <mergeCell ref="T29:T30"/>
    <mergeCell ref="V33:V34"/>
    <mergeCell ref="Z60:Z61"/>
    <mergeCell ref="AA60:AA61"/>
    <mergeCell ref="T58:T59"/>
    <mergeCell ref="X58:X59"/>
    <mergeCell ref="X60:X61"/>
    <mergeCell ref="Z68:Z69"/>
    <mergeCell ref="AA68:AA69"/>
    <mergeCell ref="AA31:AA32"/>
    <mergeCell ref="AA29:AA30"/>
    <mergeCell ref="V31:V32"/>
    <mergeCell ref="X31:X32"/>
    <mergeCell ref="Z31:Z32"/>
    <mergeCell ref="V29:V30"/>
    <mergeCell ref="X29:X30"/>
    <mergeCell ref="D9:D10"/>
    <mergeCell ref="E9:E10"/>
    <mergeCell ref="E17:E18"/>
    <mergeCell ref="E19:E20"/>
    <mergeCell ref="R29:R30"/>
    <mergeCell ref="T31:T32"/>
    <mergeCell ref="H25:H26"/>
    <mergeCell ref="H23:H24"/>
    <mergeCell ref="J23:J24"/>
    <mergeCell ref="L23:L24"/>
    <mergeCell ref="E44:E45"/>
    <mergeCell ref="B7:B8"/>
    <mergeCell ref="C7:C8"/>
    <mergeCell ref="AB4:AB5"/>
    <mergeCell ref="A7:A8"/>
    <mergeCell ref="A4:A5"/>
    <mergeCell ref="J5:K5"/>
    <mergeCell ref="L5:M5"/>
    <mergeCell ref="B6:AB6"/>
    <mergeCell ref="B4:B5"/>
    <mergeCell ref="C4:C5"/>
    <mergeCell ref="B11:B12"/>
    <mergeCell ref="C11:C12"/>
    <mergeCell ref="D11:D12"/>
    <mergeCell ref="E11:E12"/>
    <mergeCell ref="A9:A10"/>
    <mergeCell ref="B9:B10"/>
    <mergeCell ref="C9:C10"/>
    <mergeCell ref="D7:D8"/>
    <mergeCell ref="E7:E8"/>
    <mergeCell ref="B15:B16"/>
    <mergeCell ref="C15:C16"/>
    <mergeCell ref="D15:D16"/>
    <mergeCell ref="E15:E16"/>
    <mergeCell ref="B13:B14"/>
    <mergeCell ref="C13:C14"/>
    <mergeCell ref="D13:D14"/>
    <mergeCell ref="E13:E14"/>
    <mergeCell ref="B17:B18"/>
    <mergeCell ref="C17:C18"/>
    <mergeCell ref="D17:D18"/>
    <mergeCell ref="B19:B20"/>
    <mergeCell ref="C19:C20"/>
    <mergeCell ref="D19:D20"/>
    <mergeCell ref="D25:D26"/>
    <mergeCell ref="E25:E26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E27:E28"/>
    <mergeCell ref="B31:B32"/>
    <mergeCell ref="C31:C32"/>
    <mergeCell ref="D31:D32"/>
    <mergeCell ref="C29:C30"/>
    <mergeCell ref="D29:D30"/>
    <mergeCell ref="AA15:AA16"/>
    <mergeCell ref="AA17:AA18"/>
    <mergeCell ref="Z17:Z18"/>
    <mergeCell ref="B23:B24"/>
    <mergeCell ref="C23:C24"/>
    <mergeCell ref="D23:D24"/>
    <mergeCell ref="B25:B26"/>
    <mergeCell ref="C25:C26"/>
    <mergeCell ref="B39:B40"/>
    <mergeCell ref="C39:C40"/>
    <mergeCell ref="D39:D40"/>
    <mergeCell ref="E39:E40"/>
    <mergeCell ref="E41:E42"/>
    <mergeCell ref="E23:E24"/>
    <mergeCell ref="D37:D38"/>
    <mergeCell ref="E37:E38"/>
    <mergeCell ref="E35:E36"/>
    <mergeCell ref="B29:B30"/>
    <mergeCell ref="B46:B47"/>
    <mergeCell ref="C46:C47"/>
    <mergeCell ref="D46:D47"/>
    <mergeCell ref="E46:E47"/>
    <mergeCell ref="B41:B42"/>
    <mergeCell ref="C41:C42"/>
    <mergeCell ref="D41:D42"/>
    <mergeCell ref="B44:B45"/>
    <mergeCell ref="C44:C45"/>
    <mergeCell ref="D44:D45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B60:B61"/>
    <mergeCell ref="B56:B57"/>
    <mergeCell ref="B52:B53"/>
    <mergeCell ref="B48:B49"/>
    <mergeCell ref="B58:B59"/>
    <mergeCell ref="C58:C59"/>
    <mergeCell ref="J37:J38"/>
    <mergeCell ref="L37:L38"/>
    <mergeCell ref="N37:N38"/>
    <mergeCell ref="H35:H36"/>
    <mergeCell ref="F37:F38"/>
    <mergeCell ref="H37:H38"/>
    <mergeCell ref="J35:J36"/>
    <mergeCell ref="AL63:AM64"/>
    <mergeCell ref="L35:L36"/>
    <mergeCell ref="N35:N36"/>
    <mergeCell ref="Z64:Z65"/>
    <mergeCell ref="AA64:AA65"/>
    <mergeCell ref="T62:T63"/>
    <mergeCell ref="Z62:Z63"/>
    <mergeCell ref="AA62:AA63"/>
    <mergeCell ref="Z58:Z59"/>
    <mergeCell ref="AA58:AA59"/>
    <mergeCell ref="AB11:AB12"/>
    <mergeCell ref="AB13:AB14"/>
    <mergeCell ref="AB15:AB16"/>
    <mergeCell ref="AB17:AB18"/>
    <mergeCell ref="AH63:AI64"/>
    <mergeCell ref="AJ63:AK64"/>
    <mergeCell ref="AB27:AB28"/>
    <mergeCell ref="AB29:AB30"/>
    <mergeCell ref="AB31:AB32"/>
    <mergeCell ref="AB33:AB34"/>
    <mergeCell ref="AB58:AB59"/>
    <mergeCell ref="AB44:AB45"/>
    <mergeCell ref="AB46:AB47"/>
    <mergeCell ref="AB48:AB49"/>
    <mergeCell ref="AB50:AB51"/>
    <mergeCell ref="AB35:AB36"/>
    <mergeCell ref="AB68:AB69"/>
    <mergeCell ref="AB70:AB71"/>
    <mergeCell ref="AB60:AB61"/>
    <mergeCell ref="AB62:AB63"/>
    <mergeCell ref="AB64:AB65"/>
    <mergeCell ref="AB66:AB67"/>
    <mergeCell ref="AB19:AB20"/>
    <mergeCell ref="AB21:AB22"/>
    <mergeCell ref="AB23:AB24"/>
    <mergeCell ref="AB52:AB53"/>
    <mergeCell ref="AB54:AB55"/>
    <mergeCell ref="AB56:AB57"/>
    <mergeCell ref="AB37:AB38"/>
    <mergeCell ref="AB39:AB40"/>
    <mergeCell ref="AB41:AB42"/>
    <mergeCell ref="AB25:AB26"/>
  </mergeCells>
  <printOptions horizontalCentered="1" verticalCentered="1"/>
  <pageMargins left="1.1811023622047245" right="0" top="0" bottom="0" header="0.5118110236220472" footer="0.5118110236220472"/>
  <pageSetup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183"/>
  <sheetViews>
    <sheetView zoomScalePageLayoutView="0" workbookViewId="0" topLeftCell="A48">
      <selection activeCell="G75" sqref="B7:G7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58" t="s">
        <v>64</v>
      </c>
      <c r="B1" s="258"/>
      <c r="C1" s="258"/>
      <c r="D1" s="258"/>
      <c r="E1" s="258"/>
      <c r="F1" s="258"/>
      <c r="G1" s="258"/>
    </row>
    <row r="2" spans="1:10" ht="24" customHeight="1">
      <c r="A2" s="248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tr">
        <f>HYPERLINK('[1]реквизиты'!$A$3)</f>
        <v>08-10 мая 2015 г.  г.Саратов</v>
      </c>
      <c r="B3" s="250"/>
      <c r="C3" s="250"/>
      <c r="D3" s="250"/>
      <c r="E3" s="250"/>
      <c r="F3" s="250"/>
      <c r="G3" s="250"/>
    </row>
    <row r="4" ht="12.75">
      <c r="D4" s="9" t="s">
        <v>177</v>
      </c>
    </row>
    <row r="5" spans="1:7" ht="12.75">
      <c r="A5" s="242" t="s">
        <v>1</v>
      </c>
      <c r="B5" s="251" t="s">
        <v>5</v>
      </c>
      <c r="C5" s="242" t="s">
        <v>2</v>
      </c>
      <c r="D5" s="242" t="s">
        <v>3</v>
      </c>
      <c r="E5" s="242" t="s">
        <v>37</v>
      </c>
      <c r="F5" s="242" t="s">
        <v>8</v>
      </c>
      <c r="G5" s="242" t="s">
        <v>9</v>
      </c>
    </row>
    <row r="6" spans="1:7" ht="12.75">
      <c r="A6" s="242"/>
      <c r="B6" s="242"/>
      <c r="C6" s="242"/>
      <c r="D6" s="242"/>
      <c r="E6" s="242"/>
      <c r="F6" s="242"/>
      <c r="G6" s="242"/>
    </row>
    <row r="7" spans="1:7" ht="12.75">
      <c r="A7" s="245" t="s">
        <v>10</v>
      </c>
      <c r="B7" s="246">
        <v>1</v>
      </c>
      <c r="C7" s="240" t="s">
        <v>121</v>
      </c>
      <c r="D7" s="242" t="s">
        <v>122</v>
      </c>
      <c r="E7" s="243" t="s">
        <v>90</v>
      </c>
      <c r="F7" s="244"/>
      <c r="G7" s="239" t="s">
        <v>123</v>
      </c>
    </row>
    <row r="8" spans="1:7" ht="12.75">
      <c r="A8" s="245"/>
      <c r="B8" s="247"/>
      <c r="C8" s="240"/>
      <c r="D8" s="242"/>
      <c r="E8" s="243"/>
      <c r="F8" s="244"/>
      <c r="G8" s="239"/>
    </row>
    <row r="9" spans="1:7" ht="12.75" customHeight="1">
      <c r="A9" s="245" t="s">
        <v>11</v>
      </c>
      <c r="B9" s="246">
        <v>2</v>
      </c>
      <c r="C9" s="240" t="s">
        <v>178</v>
      </c>
      <c r="D9" s="241">
        <v>37950</v>
      </c>
      <c r="E9" s="243" t="s">
        <v>140</v>
      </c>
      <c r="F9" s="244"/>
      <c r="G9" s="239" t="s">
        <v>141</v>
      </c>
    </row>
    <row r="10" spans="1:7" ht="12.75" customHeight="1">
      <c r="A10" s="245"/>
      <c r="B10" s="247"/>
      <c r="C10" s="240"/>
      <c r="D10" s="242"/>
      <c r="E10" s="243"/>
      <c r="F10" s="244"/>
      <c r="G10" s="239"/>
    </row>
    <row r="11" spans="1:7" ht="12.75" customHeight="1">
      <c r="A11" s="245" t="s">
        <v>12</v>
      </c>
      <c r="B11" s="246">
        <v>3</v>
      </c>
      <c r="C11" s="240" t="s">
        <v>124</v>
      </c>
      <c r="D11" s="241">
        <v>37506</v>
      </c>
      <c r="E11" s="243" t="s">
        <v>81</v>
      </c>
      <c r="F11" s="244"/>
      <c r="G11" s="239" t="s">
        <v>82</v>
      </c>
    </row>
    <row r="12" spans="1:7" ht="12.75" customHeight="1">
      <c r="A12" s="245"/>
      <c r="B12" s="247"/>
      <c r="C12" s="240"/>
      <c r="D12" s="242"/>
      <c r="E12" s="243"/>
      <c r="F12" s="244"/>
      <c r="G12" s="239"/>
    </row>
    <row r="13" spans="1:7" ht="12.75" customHeight="1">
      <c r="A13" s="245" t="s">
        <v>13</v>
      </c>
      <c r="B13" s="246">
        <v>4</v>
      </c>
      <c r="C13" s="240" t="s">
        <v>173</v>
      </c>
      <c r="D13" s="242" t="s">
        <v>174</v>
      </c>
      <c r="E13" s="243" t="s">
        <v>100</v>
      </c>
      <c r="F13" s="244"/>
      <c r="G13" s="239" t="s">
        <v>101</v>
      </c>
    </row>
    <row r="14" spans="1:7" ht="12.75" customHeight="1">
      <c r="A14" s="245"/>
      <c r="B14" s="247"/>
      <c r="C14" s="240"/>
      <c r="D14" s="242"/>
      <c r="E14" s="243"/>
      <c r="F14" s="244"/>
      <c r="G14" s="239"/>
    </row>
    <row r="15" spans="1:7" ht="12.75" customHeight="1">
      <c r="A15" s="245" t="s">
        <v>14</v>
      </c>
      <c r="B15" s="246">
        <v>5</v>
      </c>
      <c r="C15" s="240" t="s">
        <v>161</v>
      </c>
      <c r="D15" s="241">
        <v>37353</v>
      </c>
      <c r="E15" s="243" t="s">
        <v>162</v>
      </c>
      <c r="F15" s="244"/>
      <c r="G15" s="239" t="s">
        <v>163</v>
      </c>
    </row>
    <row r="16" spans="1:7" ht="12.75" customHeight="1">
      <c r="A16" s="245"/>
      <c r="B16" s="247"/>
      <c r="C16" s="240"/>
      <c r="D16" s="242"/>
      <c r="E16" s="243"/>
      <c r="F16" s="244"/>
      <c r="G16" s="239"/>
    </row>
    <row r="17" spans="1:7" ht="12.75" customHeight="1">
      <c r="A17" s="245" t="s">
        <v>15</v>
      </c>
      <c r="B17" s="246">
        <v>6</v>
      </c>
      <c r="C17" s="240" t="s">
        <v>166</v>
      </c>
      <c r="D17" s="242" t="s">
        <v>167</v>
      </c>
      <c r="E17" s="243" t="s">
        <v>87</v>
      </c>
      <c r="F17" s="244"/>
      <c r="G17" s="239" t="s">
        <v>97</v>
      </c>
    </row>
    <row r="18" spans="1:7" ht="12.75" customHeight="1">
      <c r="A18" s="245"/>
      <c r="B18" s="247"/>
      <c r="C18" s="240"/>
      <c r="D18" s="242"/>
      <c r="E18" s="243"/>
      <c r="F18" s="244"/>
      <c r="G18" s="239"/>
    </row>
    <row r="19" spans="1:7" ht="12.75" customHeight="1">
      <c r="A19" s="245" t="s">
        <v>16</v>
      </c>
      <c r="B19" s="246">
        <v>7</v>
      </c>
      <c r="C19" s="240" t="s">
        <v>169</v>
      </c>
      <c r="D19" s="242" t="s">
        <v>170</v>
      </c>
      <c r="E19" s="243" t="s">
        <v>98</v>
      </c>
      <c r="F19" s="244"/>
      <c r="G19" s="239" t="s">
        <v>99</v>
      </c>
    </row>
    <row r="20" spans="1:7" ht="12.75" customHeight="1">
      <c r="A20" s="245"/>
      <c r="B20" s="247"/>
      <c r="C20" s="240"/>
      <c r="D20" s="242"/>
      <c r="E20" s="243"/>
      <c r="F20" s="244"/>
      <c r="G20" s="239"/>
    </row>
    <row r="21" spans="1:7" ht="12.75" customHeight="1">
      <c r="A21" s="245" t="s">
        <v>17</v>
      </c>
      <c r="B21" s="246">
        <v>8</v>
      </c>
      <c r="C21" s="240" t="s">
        <v>132</v>
      </c>
      <c r="D21" s="242" t="s">
        <v>133</v>
      </c>
      <c r="E21" s="243" t="s">
        <v>79</v>
      </c>
      <c r="F21" s="244"/>
      <c r="G21" s="239" t="s">
        <v>83</v>
      </c>
    </row>
    <row r="22" spans="1:7" ht="12.75" customHeight="1">
      <c r="A22" s="245"/>
      <c r="B22" s="247"/>
      <c r="C22" s="240"/>
      <c r="D22" s="242"/>
      <c r="E22" s="243"/>
      <c r="F22" s="244"/>
      <c r="G22" s="239"/>
    </row>
    <row r="23" spans="1:7" ht="12.75" customHeight="1">
      <c r="A23" s="245" t="s">
        <v>18</v>
      </c>
      <c r="B23" s="246">
        <v>9</v>
      </c>
      <c r="C23" s="240" t="s">
        <v>151</v>
      </c>
      <c r="D23" s="242" t="s">
        <v>152</v>
      </c>
      <c r="E23" s="243" t="s">
        <v>90</v>
      </c>
      <c r="F23" s="244" t="s">
        <v>153</v>
      </c>
      <c r="G23" s="239" t="s">
        <v>91</v>
      </c>
    </row>
    <row r="24" spans="1:7" ht="12.75" customHeight="1">
      <c r="A24" s="245"/>
      <c r="B24" s="247"/>
      <c r="C24" s="240"/>
      <c r="D24" s="242"/>
      <c r="E24" s="243"/>
      <c r="F24" s="244"/>
      <c r="G24" s="239"/>
    </row>
    <row r="25" spans="1:7" ht="12.75" customHeight="1">
      <c r="A25" s="245" t="s">
        <v>19</v>
      </c>
      <c r="B25" s="246">
        <v>10</v>
      </c>
      <c r="C25" s="240" t="s">
        <v>107</v>
      </c>
      <c r="D25" s="241">
        <v>37355</v>
      </c>
      <c r="E25" s="243" t="s">
        <v>77</v>
      </c>
      <c r="F25" s="244"/>
      <c r="G25" s="239" t="s">
        <v>78</v>
      </c>
    </row>
    <row r="26" spans="1:7" ht="12.75" customHeight="1">
      <c r="A26" s="245"/>
      <c r="B26" s="247"/>
      <c r="C26" s="240"/>
      <c r="D26" s="242"/>
      <c r="E26" s="243"/>
      <c r="F26" s="244"/>
      <c r="G26" s="239"/>
    </row>
    <row r="27" spans="1:7" ht="12.75" customHeight="1">
      <c r="A27" s="245" t="s">
        <v>20</v>
      </c>
      <c r="B27" s="246">
        <v>11</v>
      </c>
      <c r="C27" s="240" t="s">
        <v>137</v>
      </c>
      <c r="D27" s="242" t="s">
        <v>138</v>
      </c>
      <c r="E27" s="243" t="s">
        <v>89</v>
      </c>
      <c r="F27" s="244"/>
      <c r="G27" s="239" t="s">
        <v>139</v>
      </c>
    </row>
    <row r="28" spans="1:7" ht="12.75" customHeight="1">
      <c r="A28" s="245"/>
      <c r="B28" s="247"/>
      <c r="C28" s="240"/>
      <c r="D28" s="242"/>
      <c r="E28" s="243"/>
      <c r="F28" s="244"/>
      <c r="G28" s="239"/>
    </row>
    <row r="29" spans="1:7" ht="12.75">
      <c r="A29" s="245" t="s">
        <v>21</v>
      </c>
      <c r="B29" s="246">
        <v>12</v>
      </c>
      <c r="C29" s="240" t="s">
        <v>108</v>
      </c>
      <c r="D29" s="241">
        <v>37143</v>
      </c>
      <c r="E29" s="243" t="s">
        <v>109</v>
      </c>
      <c r="F29" s="244"/>
      <c r="G29" s="239" t="s">
        <v>110</v>
      </c>
    </row>
    <row r="30" spans="1:7" ht="12.75">
      <c r="A30" s="245"/>
      <c r="B30" s="247"/>
      <c r="C30" s="240"/>
      <c r="D30" s="242"/>
      <c r="E30" s="243"/>
      <c r="F30" s="244"/>
      <c r="G30" s="239"/>
    </row>
    <row r="31" spans="1:7" ht="12.75">
      <c r="A31" s="245" t="s">
        <v>38</v>
      </c>
      <c r="B31" s="246">
        <v>13</v>
      </c>
      <c r="C31" s="240" t="s">
        <v>147</v>
      </c>
      <c r="D31" s="242" t="s">
        <v>148</v>
      </c>
      <c r="E31" s="243" t="s">
        <v>90</v>
      </c>
      <c r="F31" s="244"/>
      <c r="G31" s="239" t="s">
        <v>91</v>
      </c>
    </row>
    <row r="32" spans="1:7" ht="12.75">
      <c r="A32" s="245"/>
      <c r="B32" s="247"/>
      <c r="C32" s="240"/>
      <c r="D32" s="242"/>
      <c r="E32" s="243"/>
      <c r="F32" s="244"/>
      <c r="G32" s="239"/>
    </row>
    <row r="33" spans="1:7" ht="12.75">
      <c r="A33" s="245" t="s">
        <v>39</v>
      </c>
      <c r="B33" s="246">
        <v>14</v>
      </c>
      <c r="C33" s="240" t="s">
        <v>103</v>
      </c>
      <c r="D33" s="242" t="s">
        <v>104</v>
      </c>
      <c r="E33" s="243" t="s">
        <v>73</v>
      </c>
      <c r="F33" s="244"/>
      <c r="G33" s="239" t="s">
        <v>74</v>
      </c>
    </row>
    <row r="34" spans="1:7" ht="12.75">
      <c r="A34" s="245"/>
      <c r="B34" s="247"/>
      <c r="C34" s="240"/>
      <c r="D34" s="242"/>
      <c r="E34" s="243"/>
      <c r="F34" s="244"/>
      <c r="G34" s="239"/>
    </row>
    <row r="35" spans="1:7" ht="12.75">
      <c r="A35" s="245" t="s">
        <v>40</v>
      </c>
      <c r="B35" s="246">
        <v>15</v>
      </c>
      <c r="C35" s="240" t="s">
        <v>180</v>
      </c>
      <c r="D35" s="241">
        <v>37754</v>
      </c>
      <c r="E35" s="243" t="s">
        <v>86</v>
      </c>
      <c r="F35" s="244"/>
      <c r="G35" s="239" t="s">
        <v>168</v>
      </c>
    </row>
    <row r="36" spans="1:7" ht="12.75">
      <c r="A36" s="245"/>
      <c r="B36" s="247"/>
      <c r="C36" s="240"/>
      <c r="D36" s="242"/>
      <c r="E36" s="243"/>
      <c r="F36" s="244"/>
      <c r="G36" s="239"/>
    </row>
    <row r="37" spans="1:7" ht="12.75">
      <c r="A37" s="245" t="s">
        <v>41</v>
      </c>
      <c r="B37" s="246">
        <v>16</v>
      </c>
      <c r="C37" s="240" t="s">
        <v>125</v>
      </c>
      <c r="D37" s="241" t="s">
        <v>126</v>
      </c>
      <c r="E37" s="243" t="s">
        <v>127</v>
      </c>
      <c r="F37" s="244"/>
      <c r="G37" s="239" t="s">
        <v>128</v>
      </c>
    </row>
    <row r="38" spans="1:7" ht="12.75">
      <c r="A38" s="245"/>
      <c r="B38" s="247"/>
      <c r="C38" s="240"/>
      <c r="D38" s="242"/>
      <c r="E38" s="243"/>
      <c r="F38" s="244"/>
      <c r="G38" s="239"/>
    </row>
    <row r="39" spans="1:7" ht="12.75">
      <c r="A39" s="245" t="s">
        <v>42</v>
      </c>
      <c r="B39" s="246">
        <v>17</v>
      </c>
      <c r="C39" s="240" t="s">
        <v>154</v>
      </c>
      <c r="D39" s="242" t="s">
        <v>155</v>
      </c>
      <c r="E39" s="243" t="s">
        <v>77</v>
      </c>
      <c r="F39" s="244"/>
      <c r="G39" s="239" t="s">
        <v>92</v>
      </c>
    </row>
    <row r="40" spans="1:7" ht="12.75">
      <c r="A40" s="245"/>
      <c r="B40" s="247"/>
      <c r="C40" s="240"/>
      <c r="D40" s="242"/>
      <c r="E40" s="243"/>
      <c r="F40" s="244"/>
      <c r="G40" s="239"/>
    </row>
    <row r="41" spans="1:7" ht="12.75">
      <c r="A41" s="245" t="s">
        <v>43</v>
      </c>
      <c r="B41" s="246">
        <v>18</v>
      </c>
      <c r="C41" s="240" t="s">
        <v>117</v>
      </c>
      <c r="D41" s="242" t="s">
        <v>118</v>
      </c>
      <c r="E41" s="243" t="s">
        <v>79</v>
      </c>
      <c r="F41" s="244"/>
      <c r="G41" s="239" t="s">
        <v>80</v>
      </c>
    </row>
    <row r="42" spans="1:7" ht="12.75">
      <c r="A42" s="245"/>
      <c r="B42" s="247"/>
      <c r="C42" s="240"/>
      <c r="D42" s="242"/>
      <c r="E42" s="243"/>
      <c r="F42" s="244"/>
      <c r="G42" s="239"/>
    </row>
    <row r="43" spans="1:7" ht="12.75">
      <c r="A43" s="245" t="s">
        <v>44</v>
      </c>
      <c r="B43" s="246">
        <v>19</v>
      </c>
      <c r="C43" s="240" t="s">
        <v>156</v>
      </c>
      <c r="D43" s="242" t="s">
        <v>157</v>
      </c>
      <c r="E43" s="243" t="s">
        <v>93</v>
      </c>
      <c r="F43" s="244"/>
      <c r="G43" s="239" t="s">
        <v>94</v>
      </c>
    </row>
    <row r="44" spans="1:7" ht="12.75">
      <c r="A44" s="245"/>
      <c r="B44" s="247"/>
      <c r="C44" s="240"/>
      <c r="D44" s="242"/>
      <c r="E44" s="243"/>
      <c r="F44" s="244"/>
      <c r="G44" s="239"/>
    </row>
    <row r="45" spans="1:7" ht="12.75">
      <c r="A45" s="245" t="s">
        <v>45</v>
      </c>
      <c r="B45" s="246">
        <v>20</v>
      </c>
      <c r="C45" s="240" t="s">
        <v>115</v>
      </c>
      <c r="D45" s="242" t="s">
        <v>116</v>
      </c>
      <c r="E45" s="243" t="s">
        <v>79</v>
      </c>
      <c r="F45" s="244"/>
      <c r="G45" s="239" t="s">
        <v>80</v>
      </c>
    </row>
    <row r="46" spans="1:7" ht="12.75">
      <c r="A46" s="245"/>
      <c r="B46" s="247"/>
      <c r="C46" s="240"/>
      <c r="D46" s="242"/>
      <c r="E46" s="243"/>
      <c r="F46" s="244"/>
      <c r="G46" s="239"/>
    </row>
    <row r="47" spans="1:7" ht="12.75">
      <c r="A47" s="245" t="s">
        <v>46</v>
      </c>
      <c r="B47" s="246">
        <v>21</v>
      </c>
      <c r="C47" s="240" t="s">
        <v>182</v>
      </c>
      <c r="D47" s="242" t="s">
        <v>136</v>
      </c>
      <c r="E47" s="243" t="s">
        <v>87</v>
      </c>
      <c r="F47" s="244"/>
      <c r="G47" s="239" t="s">
        <v>88</v>
      </c>
    </row>
    <row r="48" spans="1:7" ht="12.75">
      <c r="A48" s="245"/>
      <c r="B48" s="247"/>
      <c r="C48" s="240"/>
      <c r="D48" s="242"/>
      <c r="E48" s="243"/>
      <c r="F48" s="244"/>
      <c r="G48" s="239"/>
    </row>
    <row r="49" spans="1:7" ht="12.75">
      <c r="A49" s="245" t="s">
        <v>47</v>
      </c>
      <c r="B49" s="246">
        <v>22</v>
      </c>
      <c r="C49" s="240" t="s">
        <v>134</v>
      </c>
      <c r="D49" s="242" t="s">
        <v>135</v>
      </c>
      <c r="E49" s="243" t="s">
        <v>84</v>
      </c>
      <c r="F49" s="244"/>
      <c r="G49" s="239" t="s">
        <v>85</v>
      </c>
    </row>
    <row r="50" spans="1:7" ht="12.75">
      <c r="A50" s="245"/>
      <c r="B50" s="247"/>
      <c r="C50" s="240"/>
      <c r="D50" s="242"/>
      <c r="E50" s="243"/>
      <c r="F50" s="244"/>
      <c r="G50" s="239"/>
    </row>
    <row r="51" spans="1:7" ht="12.75">
      <c r="A51" s="245" t="s">
        <v>48</v>
      </c>
      <c r="B51" s="246">
        <v>23</v>
      </c>
      <c r="C51" s="240" t="s">
        <v>181</v>
      </c>
      <c r="D51" s="241">
        <v>37005</v>
      </c>
      <c r="E51" s="243" t="s">
        <v>86</v>
      </c>
      <c r="F51" s="244"/>
      <c r="G51" s="239" t="s">
        <v>168</v>
      </c>
    </row>
    <row r="52" spans="1:7" ht="12.75">
      <c r="A52" s="245"/>
      <c r="B52" s="247"/>
      <c r="C52" s="240"/>
      <c r="D52" s="242"/>
      <c r="E52" s="243"/>
      <c r="F52" s="244"/>
      <c r="G52" s="239"/>
    </row>
    <row r="53" spans="1:7" ht="12.75">
      <c r="A53" s="245" t="s">
        <v>49</v>
      </c>
      <c r="B53" s="246">
        <v>24</v>
      </c>
      <c r="C53" s="240" t="s">
        <v>164</v>
      </c>
      <c r="D53" s="241" t="s">
        <v>165</v>
      </c>
      <c r="E53" s="243" t="s">
        <v>79</v>
      </c>
      <c r="F53" s="244"/>
      <c r="G53" s="239" t="s">
        <v>96</v>
      </c>
    </row>
    <row r="54" spans="1:7" ht="12.75">
      <c r="A54" s="245"/>
      <c r="B54" s="247"/>
      <c r="C54" s="240"/>
      <c r="D54" s="242"/>
      <c r="E54" s="243"/>
      <c r="F54" s="244"/>
      <c r="G54" s="239"/>
    </row>
    <row r="55" spans="1:7" ht="12.75">
      <c r="A55" s="245" t="s">
        <v>50</v>
      </c>
      <c r="B55" s="246">
        <v>25</v>
      </c>
      <c r="C55" s="240" t="s">
        <v>149</v>
      </c>
      <c r="D55" s="242" t="s">
        <v>150</v>
      </c>
      <c r="E55" s="243" t="s">
        <v>90</v>
      </c>
      <c r="F55" s="244"/>
      <c r="G55" s="239" t="s">
        <v>91</v>
      </c>
    </row>
    <row r="56" spans="1:7" ht="12.75">
      <c r="A56" s="245"/>
      <c r="B56" s="247"/>
      <c r="C56" s="240"/>
      <c r="D56" s="242"/>
      <c r="E56" s="243"/>
      <c r="F56" s="244"/>
      <c r="G56" s="239"/>
    </row>
    <row r="57" spans="1:7" ht="12.75">
      <c r="A57" s="245" t="s">
        <v>51</v>
      </c>
      <c r="B57" s="246">
        <v>26</v>
      </c>
      <c r="C57" s="240" t="s">
        <v>179</v>
      </c>
      <c r="D57" s="241">
        <v>37041</v>
      </c>
      <c r="E57" s="243" t="s">
        <v>102</v>
      </c>
      <c r="F57" s="244"/>
      <c r="G57" s="239" t="s">
        <v>158</v>
      </c>
    </row>
    <row r="58" spans="1:7" ht="12.75">
      <c r="A58" s="245"/>
      <c r="B58" s="247"/>
      <c r="C58" s="240"/>
      <c r="D58" s="242"/>
      <c r="E58" s="243"/>
      <c r="F58" s="244"/>
      <c r="G58" s="239"/>
    </row>
    <row r="59" spans="1:7" ht="12.75">
      <c r="A59" s="245" t="s">
        <v>52</v>
      </c>
      <c r="B59" s="246">
        <v>27</v>
      </c>
      <c r="C59" s="240" t="s">
        <v>175</v>
      </c>
      <c r="D59" s="241" t="s">
        <v>176</v>
      </c>
      <c r="E59" s="243" t="s">
        <v>100</v>
      </c>
      <c r="F59" s="244"/>
      <c r="G59" s="239" t="s">
        <v>101</v>
      </c>
    </row>
    <row r="60" spans="1:7" ht="12.75">
      <c r="A60" s="245"/>
      <c r="B60" s="247"/>
      <c r="C60" s="240"/>
      <c r="D60" s="242"/>
      <c r="E60" s="243"/>
      <c r="F60" s="244"/>
      <c r="G60" s="239"/>
    </row>
    <row r="61" spans="1:7" ht="12.75">
      <c r="A61" s="245" t="s">
        <v>53</v>
      </c>
      <c r="B61" s="246">
        <v>28</v>
      </c>
      <c r="C61" s="240" t="s">
        <v>105</v>
      </c>
      <c r="D61" s="242" t="s">
        <v>106</v>
      </c>
      <c r="E61" s="243" t="s">
        <v>75</v>
      </c>
      <c r="F61" s="244"/>
      <c r="G61" s="239" t="s">
        <v>76</v>
      </c>
    </row>
    <row r="62" spans="1:7" ht="12.75">
      <c r="A62" s="245"/>
      <c r="B62" s="247"/>
      <c r="C62" s="240"/>
      <c r="D62" s="242"/>
      <c r="E62" s="243"/>
      <c r="F62" s="244"/>
      <c r="G62" s="239"/>
    </row>
    <row r="63" spans="1:7" ht="12.75">
      <c r="A63" s="245" t="s">
        <v>54</v>
      </c>
      <c r="B63" s="246">
        <v>29</v>
      </c>
      <c r="C63" s="240" t="s">
        <v>159</v>
      </c>
      <c r="D63" s="242" t="s">
        <v>160</v>
      </c>
      <c r="E63" s="243" t="s">
        <v>87</v>
      </c>
      <c r="F63" s="244"/>
      <c r="G63" s="239" t="s">
        <v>95</v>
      </c>
    </row>
    <row r="64" spans="1:7" ht="12.75">
      <c r="A64" s="245"/>
      <c r="B64" s="247"/>
      <c r="C64" s="240"/>
      <c r="D64" s="242"/>
      <c r="E64" s="243"/>
      <c r="F64" s="244"/>
      <c r="G64" s="239"/>
    </row>
    <row r="65" spans="1:7" ht="12.75">
      <c r="A65" s="245" t="s">
        <v>55</v>
      </c>
      <c r="B65" s="246">
        <v>30</v>
      </c>
      <c r="C65" s="240" t="s">
        <v>129</v>
      </c>
      <c r="D65" s="242" t="s">
        <v>130</v>
      </c>
      <c r="E65" s="243" t="s">
        <v>77</v>
      </c>
      <c r="F65" s="244"/>
      <c r="G65" s="239" t="s">
        <v>131</v>
      </c>
    </row>
    <row r="66" spans="1:7" ht="12.75">
      <c r="A66" s="245"/>
      <c r="B66" s="247"/>
      <c r="C66" s="240"/>
      <c r="D66" s="242"/>
      <c r="E66" s="243"/>
      <c r="F66" s="244"/>
      <c r="G66" s="239"/>
    </row>
    <row r="67" spans="1:7" ht="12.75">
      <c r="A67" s="245" t="s">
        <v>56</v>
      </c>
      <c r="B67" s="246">
        <v>31</v>
      </c>
      <c r="C67" s="240" t="s">
        <v>119</v>
      </c>
      <c r="D67" s="242" t="s">
        <v>120</v>
      </c>
      <c r="E67" s="243" t="s">
        <v>79</v>
      </c>
      <c r="F67" s="244"/>
      <c r="G67" s="239" t="s">
        <v>80</v>
      </c>
    </row>
    <row r="68" spans="1:7" ht="12.75">
      <c r="A68" s="245"/>
      <c r="B68" s="247"/>
      <c r="C68" s="240"/>
      <c r="D68" s="242"/>
      <c r="E68" s="243"/>
      <c r="F68" s="244"/>
      <c r="G68" s="239"/>
    </row>
    <row r="69" spans="1:7" ht="12.75">
      <c r="A69" s="245" t="s">
        <v>57</v>
      </c>
      <c r="B69" s="246">
        <v>32</v>
      </c>
      <c r="C69" s="240" t="s">
        <v>171</v>
      </c>
      <c r="D69" s="242" t="s">
        <v>172</v>
      </c>
      <c r="E69" s="243" t="s">
        <v>98</v>
      </c>
      <c r="F69" s="244"/>
      <c r="G69" s="239" t="s">
        <v>99</v>
      </c>
    </row>
    <row r="70" spans="1:7" ht="12.75">
      <c r="A70" s="245"/>
      <c r="B70" s="247"/>
      <c r="C70" s="240"/>
      <c r="D70" s="242"/>
      <c r="E70" s="243"/>
      <c r="F70" s="244"/>
      <c r="G70" s="239"/>
    </row>
    <row r="71" spans="1:7" ht="12.75">
      <c r="A71" s="245" t="s">
        <v>58</v>
      </c>
      <c r="B71" s="246">
        <v>33</v>
      </c>
      <c r="C71" s="240" t="s">
        <v>145</v>
      </c>
      <c r="D71" s="242" t="s">
        <v>146</v>
      </c>
      <c r="E71" s="243" t="s">
        <v>90</v>
      </c>
      <c r="F71" s="244"/>
      <c r="G71" s="239" t="s">
        <v>91</v>
      </c>
    </row>
    <row r="72" spans="1:7" ht="12.75">
      <c r="A72" s="245"/>
      <c r="B72" s="247"/>
      <c r="C72" s="240"/>
      <c r="D72" s="242"/>
      <c r="E72" s="243"/>
      <c r="F72" s="244"/>
      <c r="G72" s="239"/>
    </row>
    <row r="73" spans="1:7" ht="12.75">
      <c r="A73" s="245" t="s">
        <v>59</v>
      </c>
      <c r="B73" s="246">
        <v>34</v>
      </c>
      <c r="C73" s="240" t="s">
        <v>111</v>
      </c>
      <c r="D73" s="242" t="s">
        <v>112</v>
      </c>
      <c r="E73" s="243" t="s">
        <v>113</v>
      </c>
      <c r="F73" s="244"/>
      <c r="G73" s="239" t="s">
        <v>114</v>
      </c>
    </row>
    <row r="74" spans="1:7" ht="12.75">
      <c r="A74" s="245"/>
      <c r="B74" s="247"/>
      <c r="C74" s="240"/>
      <c r="D74" s="242"/>
      <c r="E74" s="243"/>
      <c r="F74" s="244"/>
      <c r="G74" s="239"/>
    </row>
    <row r="75" spans="1:7" ht="12.75">
      <c r="A75" s="245" t="s">
        <v>60</v>
      </c>
      <c r="B75" s="246">
        <v>35</v>
      </c>
      <c r="C75" s="240" t="s">
        <v>142</v>
      </c>
      <c r="D75" s="241">
        <v>37118</v>
      </c>
      <c r="E75" s="243" t="s">
        <v>143</v>
      </c>
      <c r="F75" s="244"/>
      <c r="G75" s="239" t="s">
        <v>144</v>
      </c>
    </row>
    <row r="76" spans="1:7" ht="12.75">
      <c r="A76" s="245"/>
      <c r="B76" s="247"/>
      <c r="C76" s="240"/>
      <c r="D76" s="242"/>
      <c r="E76" s="243"/>
      <c r="F76" s="244"/>
      <c r="G76" s="239"/>
    </row>
    <row r="77" spans="1:8" ht="12.75">
      <c r="A77" s="252"/>
      <c r="B77" s="253"/>
      <c r="C77" s="255"/>
      <c r="D77" s="256"/>
      <c r="E77" s="256"/>
      <c r="F77" s="257"/>
      <c r="G77" s="255"/>
      <c r="H77" s="4"/>
    </row>
    <row r="78" spans="1:8" ht="12.75">
      <c r="A78" s="252"/>
      <c r="B78" s="254"/>
      <c r="C78" s="255"/>
      <c r="D78" s="256"/>
      <c r="E78" s="256"/>
      <c r="F78" s="257"/>
      <c r="G78" s="255"/>
      <c r="H78" s="4"/>
    </row>
    <row r="79" spans="1:8" ht="12.75">
      <c r="A79" s="252"/>
      <c r="B79" s="253"/>
      <c r="C79" s="255"/>
      <c r="D79" s="256"/>
      <c r="E79" s="256"/>
      <c r="F79" s="257"/>
      <c r="G79" s="255"/>
      <c r="H79" s="4"/>
    </row>
    <row r="80" spans="1:8" ht="12.75">
      <c r="A80" s="252"/>
      <c r="B80" s="254"/>
      <c r="C80" s="255"/>
      <c r="D80" s="256"/>
      <c r="E80" s="256"/>
      <c r="F80" s="257"/>
      <c r="G80" s="255"/>
      <c r="H80" s="4"/>
    </row>
    <row r="81" spans="1:8" ht="12.75">
      <c r="A81" s="252"/>
      <c r="B81" s="253"/>
      <c r="C81" s="255"/>
      <c r="D81" s="256"/>
      <c r="E81" s="256"/>
      <c r="F81" s="257"/>
      <c r="G81" s="255"/>
      <c r="H81" s="4"/>
    </row>
    <row r="82" spans="1:8" ht="12.75">
      <c r="A82" s="252"/>
      <c r="B82" s="254"/>
      <c r="C82" s="255"/>
      <c r="D82" s="256"/>
      <c r="E82" s="256"/>
      <c r="F82" s="257"/>
      <c r="G82" s="255"/>
      <c r="H82" s="4"/>
    </row>
    <row r="83" spans="1:8" ht="12.75">
      <c r="A83" s="252"/>
      <c r="B83" s="253"/>
      <c r="C83" s="255"/>
      <c r="D83" s="256"/>
      <c r="E83" s="256"/>
      <c r="F83" s="257"/>
      <c r="G83" s="255"/>
      <c r="H83" s="4"/>
    </row>
    <row r="84" spans="1:8" ht="12.75">
      <c r="A84" s="252"/>
      <c r="B84" s="254"/>
      <c r="C84" s="255"/>
      <c r="D84" s="256"/>
      <c r="E84" s="256"/>
      <c r="F84" s="257"/>
      <c r="G84" s="255"/>
      <c r="H84" s="4"/>
    </row>
    <row r="85" spans="1:8" ht="12.75">
      <c r="A85" s="252"/>
      <c r="B85" s="253"/>
      <c r="C85" s="255"/>
      <c r="D85" s="256"/>
      <c r="E85" s="256"/>
      <c r="F85" s="257"/>
      <c r="G85" s="255"/>
      <c r="H85" s="4"/>
    </row>
    <row r="86" spans="1:8" ht="12.75">
      <c r="A86" s="252"/>
      <c r="B86" s="254"/>
      <c r="C86" s="255"/>
      <c r="D86" s="256"/>
      <c r="E86" s="256"/>
      <c r="F86" s="257"/>
      <c r="G86" s="255"/>
      <c r="H86" s="4"/>
    </row>
    <row r="87" spans="1:8" ht="12.75">
      <c r="A87" s="252"/>
      <c r="B87" s="253"/>
      <c r="C87" s="255"/>
      <c r="D87" s="256"/>
      <c r="E87" s="256"/>
      <c r="F87" s="257"/>
      <c r="G87" s="255"/>
      <c r="H87" s="4"/>
    </row>
    <row r="88" spans="1:8" ht="12.75">
      <c r="A88" s="252"/>
      <c r="B88" s="254"/>
      <c r="C88" s="255"/>
      <c r="D88" s="256"/>
      <c r="E88" s="256"/>
      <c r="F88" s="257"/>
      <c r="G88" s="255"/>
      <c r="H88" s="4"/>
    </row>
    <row r="89" spans="1:8" ht="12.75">
      <c r="A89" s="252"/>
      <c r="B89" s="253"/>
      <c r="C89" s="255"/>
      <c r="D89" s="256"/>
      <c r="E89" s="256"/>
      <c r="F89" s="257"/>
      <c r="G89" s="255"/>
      <c r="H89" s="4"/>
    </row>
    <row r="90" spans="1:8" ht="12.75">
      <c r="A90" s="252"/>
      <c r="B90" s="254"/>
      <c r="C90" s="255"/>
      <c r="D90" s="256"/>
      <c r="E90" s="256"/>
      <c r="F90" s="257"/>
      <c r="G90" s="255"/>
      <c r="H90" s="4"/>
    </row>
    <row r="91" spans="1:8" ht="12.75">
      <c r="A91" s="252"/>
      <c r="B91" s="253"/>
      <c r="C91" s="255"/>
      <c r="D91" s="256"/>
      <c r="E91" s="256"/>
      <c r="F91" s="257"/>
      <c r="G91" s="255"/>
      <c r="H91" s="4"/>
    </row>
    <row r="92" spans="1:8" ht="12.75">
      <c r="A92" s="252"/>
      <c r="B92" s="254"/>
      <c r="C92" s="255"/>
      <c r="D92" s="256"/>
      <c r="E92" s="256"/>
      <c r="F92" s="257"/>
      <c r="G92" s="255"/>
      <c r="H92" s="4"/>
    </row>
    <row r="93" spans="1:8" ht="12.75">
      <c r="A93" s="252"/>
      <c r="B93" s="253"/>
      <c r="C93" s="255"/>
      <c r="D93" s="256"/>
      <c r="E93" s="256"/>
      <c r="F93" s="257"/>
      <c r="G93" s="255"/>
      <c r="H93" s="4"/>
    </row>
    <row r="94" spans="1:8" ht="12.75">
      <c r="A94" s="252"/>
      <c r="B94" s="254"/>
      <c r="C94" s="255"/>
      <c r="D94" s="256"/>
      <c r="E94" s="256"/>
      <c r="F94" s="257"/>
      <c r="G94" s="255"/>
      <c r="H94" s="4"/>
    </row>
    <row r="95" spans="1:8" ht="12.75">
      <c r="A95" s="252"/>
      <c r="B95" s="253"/>
      <c r="C95" s="255"/>
      <c r="D95" s="256"/>
      <c r="E95" s="256"/>
      <c r="F95" s="257"/>
      <c r="G95" s="255"/>
      <c r="H95" s="4"/>
    </row>
    <row r="96" spans="1:8" ht="12.75">
      <c r="A96" s="252"/>
      <c r="B96" s="254"/>
      <c r="C96" s="255"/>
      <c r="D96" s="256"/>
      <c r="E96" s="256"/>
      <c r="F96" s="257"/>
      <c r="G96" s="255"/>
      <c r="H96" s="4"/>
    </row>
    <row r="97" spans="1:8" ht="12.75">
      <c r="A97" s="252"/>
      <c r="B97" s="253"/>
      <c r="C97" s="255"/>
      <c r="D97" s="256"/>
      <c r="E97" s="256"/>
      <c r="F97" s="257"/>
      <c r="G97" s="255"/>
      <c r="H97" s="4"/>
    </row>
    <row r="98" spans="1:8" ht="12.75">
      <c r="A98" s="252"/>
      <c r="B98" s="254"/>
      <c r="C98" s="255"/>
      <c r="D98" s="256"/>
      <c r="E98" s="256"/>
      <c r="F98" s="257"/>
      <c r="G98" s="255"/>
      <c r="H98" s="4"/>
    </row>
    <row r="99" spans="1:8" ht="12.75">
      <c r="A99" s="252"/>
      <c r="B99" s="253"/>
      <c r="C99" s="255"/>
      <c r="D99" s="256"/>
      <c r="E99" s="256"/>
      <c r="F99" s="257"/>
      <c r="G99" s="255"/>
      <c r="H99" s="4"/>
    </row>
    <row r="100" spans="1:8" ht="12.75">
      <c r="A100" s="252"/>
      <c r="B100" s="254"/>
      <c r="C100" s="255"/>
      <c r="D100" s="256"/>
      <c r="E100" s="256"/>
      <c r="F100" s="257"/>
      <c r="G100" s="255"/>
      <c r="H100" s="4"/>
    </row>
    <row r="101" spans="1:8" ht="12.75">
      <c r="A101" s="252"/>
      <c r="B101" s="253"/>
      <c r="C101" s="255"/>
      <c r="D101" s="256"/>
      <c r="E101" s="256"/>
      <c r="F101" s="257"/>
      <c r="G101" s="255"/>
      <c r="H101" s="4"/>
    </row>
    <row r="102" spans="1:8" ht="12.75">
      <c r="A102" s="252"/>
      <c r="B102" s="254"/>
      <c r="C102" s="255"/>
      <c r="D102" s="256"/>
      <c r="E102" s="256"/>
      <c r="F102" s="257"/>
      <c r="G102" s="255"/>
      <c r="H102" s="4"/>
    </row>
    <row r="103" spans="1:8" ht="12.75">
      <c r="A103" s="252"/>
      <c r="B103" s="253"/>
      <c r="C103" s="255"/>
      <c r="D103" s="256"/>
      <c r="E103" s="256"/>
      <c r="F103" s="257"/>
      <c r="G103" s="255"/>
      <c r="H103" s="4"/>
    </row>
    <row r="104" spans="1:8" ht="12.75">
      <c r="A104" s="252"/>
      <c r="B104" s="254"/>
      <c r="C104" s="255"/>
      <c r="D104" s="256"/>
      <c r="E104" s="256"/>
      <c r="F104" s="257"/>
      <c r="G104" s="255"/>
      <c r="H104" s="4"/>
    </row>
    <row r="105" spans="1:8" ht="12.75">
      <c r="A105" s="252"/>
      <c r="B105" s="253"/>
      <c r="C105" s="255"/>
      <c r="D105" s="256"/>
      <c r="E105" s="256"/>
      <c r="F105" s="257"/>
      <c r="G105" s="255"/>
      <c r="H105" s="4"/>
    </row>
    <row r="106" spans="1:8" ht="12.75">
      <c r="A106" s="252"/>
      <c r="B106" s="254"/>
      <c r="C106" s="255"/>
      <c r="D106" s="256"/>
      <c r="E106" s="256"/>
      <c r="F106" s="257"/>
      <c r="G106" s="255"/>
      <c r="H106" s="4"/>
    </row>
    <row r="107" spans="1:8" ht="12.75">
      <c r="A107" s="252"/>
      <c r="B107" s="253"/>
      <c r="C107" s="255"/>
      <c r="D107" s="256"/>
      <c r="E107" s="256"/>
      <c r="F107" s="257"/>
      <c r="G107" s="255"/>
      <c r="H107" s="4"/>
    </row>
    <row r="108" spans="1:8" ht="12.75">
      <c r="A108" s="252"/>
      <c r="B108" s="254"/>
      <c r="C108" s="255"/>
      <c r="D108" s="256"/>
      <c r="E108" s="256"/>
      <c r="F108" s="257"/>
      <c r="G108" s="255"/>
      <c r="H108" s="4"/>
    </row>
    <row r="109" spans="1:8" ht="12.75">
      <c r="A109" s="252"/>
      <c r="B109" s="253"/>
      <c r="C109" s="255"/>
      <c r="D109" s="256"/>
      <c r="E109" s="256"/>
      <c r="F109" s="257"/>
      <c r="G109" s="255"/>
      <c r="H109" s="4"/>
    </row>
    <row r="110" spans="1:8" ht="12.75">
      <c r="A110" s="252"/>
      <c r="B110" s="254"/>
      <c r="C110" s="255"/>
      <c r="D110" s="256"/>
      <c r="E110" s="256"/>
      <c r="F110" s="257"/>
      <c r="G110" s="255"/>
      <c r="H110" s="4"/>
    </row>
    <row r="111" spans="1:8" ht="12.75">
      <c r="A111" s="252"/>
      <c r="B111" s="253"/>
      <c r="C111" s="255"/>
      <c r="D111" s="256"/>
      <c r="E111" s="256"/>
      <c r="F111" s="257"/>
      <c r="G111" s="255"/>
      <c r="H111" s="4"/>
    </row>
    <row r="112" spans="1:8" ht="12.75">
      <c r="A112" s="252"/>
      <c r="B112" s="254"/>
      <c r="C112" s="255"/>
      <c r="D112" s="256"/>
      <c r="E112" s="256"/>
      <c r="F112" s="257"/>
      <c r="G112" s="255"/>
      <c r="H112" s="4"/>
    </row>
    <row r="113" spans="1:8" ht="12.75">
      <c r="A113" s="252"/>
      <c r="B113" s="253"/>
      <c r="C113" s="255"/>
      <c r="D113" s="256"/>
      <c r="E113" s="256"/>
      <c r="F113" s="257"/>
      <c r="G113" s="255"/>
      <c r="H113" s="4"/>
    </row>
    <row r="114" spans="1:8" ht="12.75">
      <c r="A114" s="252"/>
      <c r="B114" s="254"/>
      <c r="C114" s="255"/>
      <c r="D114" s="256"/>
      <c r="E114" s="256"/>
      <c r="F114" s="257"/>
      <c r="G114" s="255"/>
      <c r="H114" s="4"/>
    </row>
    <row r="115" spans="1:8" ht="12.75">
      <c r="A115" s="252"/>
      <c r="B115" s="253"/>
      <c r="C115" s="255"/>
      <c r="D115" s="256"/>
      <c r="E115" s="256"/>
      <c r="F115" s="257"/>
      <c r="G115" s="255"/>
      <c r="H115" s="4"/>
    </row>
    <row r="116" spans="1:8" ht="12.75">
      <c r="A116" s="252"/>
      <c r="B116" s="254"/>
      <c r="C116" s="255"/>
      <c r="D116" s="256"/>
      <c r="E116" s="256"/>
      <c r="F116" s="257"/>
      <c r="G116" s="255"/>
      <c r="H116" s="4"/>
    </row>
    <row r="117" spans="1:8" ht="12.75">
      <c r="A117" s="252"/>
      <c r="B117" s="253"/>
      <c r="C117" s="255"/>
      <c r="D117" s="256"/>
      <c r="E117" s="256"/>
      <c r="F117" s="257"/>
      <c r="G117" s="255"/>
      <c r="H117" s="4"/>
    </row>
    <row r="118" spans="1:8" ht="12.75">
      <c r="A118" s="252"/>
      <c r="B118" s="254"/>
      <c r="C118" s="255"/>
      <c r="D118" s="256"/>
      <c r="E118" s="256"/>
      <c r="F118" s="257"/>
      <c r="G118" s="255"/>
      <c r="H118" s="4"/>
    </row>
    <row r="119" spans="1:8" ht="12.75">
      <c r="A119" s="252"/>
      <c r="B119" s="253"/>
      <c r="C119" s="255"/>
      <c r="D119" s="256"/>
      <c r="E119" s="256"/>
      <c r="F119" s="257"/>
      <c r="G119" s="255"/>
      <c r="H119" s="4"/>
    </row>
    <row r="120" spans="1:8" ht="12.75">
      <c r="A120" s="252"/>
      <c r="B120" s="254"/>
      <c r="C120" s="255"/>
      <c r="D120" s="256"/>
      <c r="E120" s="256"/>
      <c r="F120" s="257"/>
      <c r="G120" s="255"/>
      <c r="H120" s="4"/>
    </row>
    <row r="121" spans="1:8" ht="12.75">
      <c r="A121" s="252"/>
      <c r="B121" s="253"/>
      <c r="C121" s="255"/>
      <c r="D121" s="256"/>
      <c r="E121" s="256"/>
      <c r="F121" s="257"/>
      <c r="G121" s="255"/>
      <c r="H121" s="4"/>
    </row>
    <row r="122" spans="1:8" ht="12.75">
      <c r="A122" s="252"/>
      <c r="B122" s="254"/>
      <c r="C122" s="255"/>
      <c r="D122" s="256"/>
      <c r="E122" s="256"/>
      <c r="F122" s="257"/>
      <c r="G122" s="255"/>
      <c r="H122" s="4"/>
    </row>
    <row r="123" spans="1:8" ht="12.75">
      <c r="A123" s="252"/>
      <c r="B123" s="253"/>
      <c r="C123" s="255"/>
      <c r="D123" s="256"/>
      <c r="E123" s="256"/>
      <c r="F123" s="257"/>
      <c r="G123" s="255"/>
      <c r="H123" s="4"/>
    </row>
    <row r="124" spans="1:8" ht="12.75">
      <c r="A124" s="252"/>
      <c r="B124" s="254"/>
      <c r="C124" s="255"/>
      <c r="D124" s="256"/>
      <c r="E124" s="256"/>
      <c r="F124" s="257"/>
      <c r="G124" s="255"/>
      <c r="H124" s="4"/>
    </row>
    <row r="125" spans="1:8" ht="12.75">
      <c r="A125" s="252"/>
      <c r="B125" s="253"/>
      <c r="C125" s="255"/>
      <c r="D125" s="256"/>
      <c r="E125" s="256"/>
      <c r="F125" s="257"/>
      <c r="G125" s="255"/>
      <c r="H125" s="4"/>
    </row>
    <row r="126" spans="1:8" ht="12.75">
      <c r="A126" s="252"/>
      <c r="B126" s="254"/>
      <c r="C126" s="255"/>
      <c r="D126" s="256"/>
      <c r="E126" s="256"/>
      <c r="F126" s="257"/>
      <c r="G126" s="255"/>
      <c r="H126" s="4"/>
    </row>
    <row r="127" spans="1:8" ht="12.75">
      <c r="A127" s="252"/>
      <c r="B127" s="253"/>
      <c r="C127" s="255"/>
      <c r="D127" s="256"/>
      <c r="E127" s="256"/>
      <c r="F127" s="257"/>
      <c r="G127" s="255"/>
      <c r="H127" s="4"/>
    </row>
    <row r="128" spans="1:8" ht="12.75">
      <c r="A128" s="252"/>
      <c r="B128" s="254"/>
      <c r="C128" s="255"/>
      <c r="D128" s="256"/>
      <c r="E128" s="256"/>
      <c r="F128" s="257"/>
      <c r="G128" s="255"/>
      <c r="H128" s="4"/>
    </row>
    <row r="129" spans="1:8" ht="12.75">
      <c r="A129" s="252"/>
      <c r="B129" s="253"/>
      <c r="C129" s="255"/>
      <c r="D129" s="256"/>
      <c r="E129" s="256"/>
      <c r="F129" s="257"/>
      <c r="G129" s="255"/>
      <c r="H129" s="4"/>
    </row>
    <row r="130" spans="1:8" ht="12.75">
      <c r="A130" s="252"/>
      <c r="B130" s="254"/>
      <c r="C130" s="255"/>
      <c r="D130" s="256"/>
      <c r="E130" s="256"/>
      <c r="F130" s="257"/>
      <c r="G130" s="255"/>
      <c r="H130" s="4"/>
    </row>
    <row r="131" spans="1:8" ht="12.75">
      <c r="A131" s="252"/>
      <c r="B131" s="253"/>
      <c r="C131" s="255"/>
      <c r="D131" s="256"/>
      <c r="E131" s="256"/>
      <c r="F131" s="257"/>
      <c r="G131" s="255"/>
      <c r="H131" s="4"/>
    </row>
    <row r="132" spans="1:8" ht="12.75">
      <c r="A132" s="252"/>
      <c r="B132" s="254"/>
      <c r="C132" s="255"/>
      <c r="D132" s="256"/>
      <c r="E132" s="256"/>
      <c r="F132" s="257"/>
      <c r="G132" s="255"/>
      <c r="H132" s="4"/>
    </row>
    <row r="133" spans="1:8" ht="12.75">
      <c r="A133" s="252"/>
      <c r="B133" s="253"/>
      <c r="C133" s="255"/>
      <c r="D133" s="256"/>
      <c r="E133" s="256"/>
      <c r="F133" s="257"/>
      <c r="G133" s="255"/>
      <c r="H133" s="4"/>
    </row>
    <row r="134" spans="1:8" ht="12.75">
      <c r="A134" s="252"/>
      <c r="B134" s="254"/>
      <c r="C134" s="255"/>
      <c r="D134" s="256"/>
      <c r="E134" s="256"/>
      <c r="F134" s="257"/>
      <c r="G134" s="255"/>
      <c r="H134" s="4"/>
    </row>
    <row r="135" spans="1:8" ht="12.75">
      <c r="A135" s="252"/>
      <c r="B135" s="253"/>
      <c r="C135" s="255"/>
      <c r="D135" s="256"/>
      <c r="E135" s="256"/>
      <c r="F135" s="257"/>
      <c r="G135" s="255"/>
      <c r="H135" s="4"/>
    </row>
    <row r="136" spans="1:8" ht="12.75">
      <c r="A136" s="252"/>
      <c r="B136" s="254"/>
      <c r="C136" s="255"/>
      <c r="D136" s="256"/>
      <c r="E136" s="256"/>
      <c r="F136" s="257"/>
      <c r="G136" s="255"/>
      <c r="H136" s="4"/>
    </row>
    <row r="137" spans="1:8" ht="12.75">
      <c r="A137" s="252"/>
      <c r="B137" s="253"/>
      <c r="C137" s="255"/>
      <c r="D137" s="256"/>
      <c r="E137" s="256"/>
      <c r="F137" s="257"/>
      <c r="G137" s="255"/>
      <c r="H137" s="4"/>
    </row>
    <row r="138" spans="1:8" ht="12.75">
      <c r="A138" s="252"/>
      <c r="B138" s="254"/>
      <c r="C138" s="255"/>
      <c r="D138" s="256"/>
      <c r="E138" s="256"/>
      <c r="F138" s="257"/>
      <c r="G138" s="255"/>
      <c r="H138" s="4"/>
    </row>
    <row r="139" spans="1:8" ht="12.75">
      <c r="A139" s="252"/>
      <c r="B139" s="253"/>
      <c r="C139" s="255"/>
      <c r="D139" s="256"/>
      <c r="E139" s="256"/>
      <c r="F139" s="257"/>
      <c r="G139" s="255"/>
      <c r="H139" s="4"/>
    </row>
    <row r="140" spans="1:8" ht="12.75">
      <c r="A140" s="252"/>
      <c r="B140" s="254"/>
      <c r="C140" s="255"/>
      <c r="D140" s="256"/>
      <c r="E140" s="256"/>
      <c r="F140" s="257"/>
      <c r="G140" s="255"/>
      <c r="H140" s="4"/>
    </row>
    <row r="141" spans="1:8" ht="12.75">
      <c r="A141" s="252"/>
      <c r="B141" s="253"/>
      <c r="C141" s="255"/>
      <c r="D141" s="256"/>
      <c r="E141" s="256"/>
      <c r="F141" s="257"/>
      <c r="G141" s="255"/>
      <c r="H141" s="4"/>
    </row>
    <row r="142" spans="1:8" ht="12.75">
      <c r="A142" s="252"/>
      <c r="B142" s="254"/>
      <c r="C142" s="255"/>
      <c r="D142" s="256"/>
      <c r="E142" s="256"/>
      <c r="F142" s="257"/>
      <c r="G142" s="255"/>
      <c r="H142" s="4"/>
    </row>
    <row r="143" spans="1:8" ht="12.75">
      <c r="A143" s="252"/>
      <c r="B143" s="253"/>
      <c r="C143" s="255"/>
      <c r="D143" s="256"/>
      <c r="E143" s="256"/>
      <c r="F143" s="257"/>
      <c r="G143" s="255"/>
      <c r="H143" s="4"/>
    </row>
    <row r="144" spans="1:8" ht="12.75">
      <c r="A144" s="252"/>
      <c r="B144" s="254"/>
      <c r="C144" s="255"/>
      <c r="D144" s="256"/>
      <c r="E144" s="256"/>
      <c r="F144" s="257"/>
      <c r="G144" s="255"/>
      <c r="H144" s="4"/>
    </row>
    <row r="145" spans="1:8" ht="12.75">
      <c r="A145" s="252"/>
      <c r="B145" s="253"/>
      <c r="C145" s="255"/>
      <c r="D145" s="256"/>
      <c r="E145" s="256"/>
      <c r="F145" s="257"/>
      <c r="G145" s="255"/>
      <c r="H145" s="4"/>
    </row>
    <row r="146" spans="1:8" ht="12.75">
      <c r="A146" s="252"/>
      <c r="B146" s="254"/>
      <c r="C146" s="255"/>
      <c r="D146" s="256"/>
      <c r="E146" s="256"/>
      <c r="F146" s="257"/>
      <c r="G146" s="255"/>
      <c r="H146" s="4"/>
    </row>
    <row r="147" spans="1:8" ht="12.75">
      <c r="A147" s="252"/>
      <c r="B147" s="253"/>
      <c r="C147" s="255"/>
      <c r="D147" s="256"/>
      <c r="E147" s="256"/>
      <c r="F147" s="257"/>
      <c r="G147" s="255"/>
      <c r="H147" s="4"/>
    </row>
    <row r="148" spans="1:8" ht="12.75">
      <c r="A148" s="252"/>
      <c r="B148" s="254"/>
      <c r="C148" s="255"/>
      <c r="D148" s="256"/>
      <c r="E148" s="256"/>
      <c r="F148" s="257"/>
      <c r="G148" s="255"/>
      <c r="H148" s="4"/>
    </row>
    <row r="149" spans="1:8" ht="12.75">
      <c r="A149" s="252"/>
      <c r="B149" s="253"/>
      <c r="C149" s="255"/>
      <c r="D149" s="256"/>
      <c r="E149" s="256"/>
      <c r="F149" s="257"/>
      <c r="G149" s="255"/>
      <c r="H149" s="4"/>
    </row>
    <row r="150" spans="1:8" ht="12.75">
      <c r="A150" s="252"/>
      <c r="B150" s="254"/>
      <c r="C150" s="255"/>
      <c r="D150" s="256"/>
      <c r="E150" s="256"/>
      <c r="F150" s="257"/>
      <c r="G150" s="255"/>
      <c r="H150" s="4"/>
    </row>
    <row r="151" spans="1:8" ht="12.75">
      <c r="A151" s="252"/>
      <c r="B151" s="253"/>
      <c r="C151" s="255"/>
      <c r="D151" s="256"/>
      <c r="E151" s="256"/>
      <c r="F151" s="257"/>
      <c r="G151" s="255"/>
      <c r="H151" s="4"/>
    </row>
    <row r="152" spans="1:8" ht="12.75">
      <c r="A152" s="252"/>
      <c r="B152" s="254"/>
      <c r="C152" s="255"/>
      <c r="D152" s="256"/>
      <c r="E152" s="256"/>
      <c r="F152" s="257"/>
      <c r="G152" s="255"/>
      <c r="H152" s="4"/>
    </row>
    <row r="153" spans="1:8" ht="12.75">
      <c r="A153" s="252"/>
      <c r="B153" s="253"/>
      <c r="C153" s="255"/>
      <c r="D153" s="256"/>
      <c r="E153" s="256"/>
      <c r="F153" s="257"/>
      <c r="G153" s="255"/>
      <c r="H153" s="4"/>
    </row>
    <row r="154" spans="1:8" ht="12.75">
      <c r="A154" s="252"/>
      <c r="B154" s="254"/>
      <c r="C154" s="255"/>
      <c r="D154" s="256"/>
      <c r="E154" s="256"/>
      <c r="F154" s="257"/>
      <c r="G154" s="255"/>
      <c r="H154" s="4"/>
    </row>
    <row r="155" spans="1:8" ht="12.75">
      <c r="A155" s="252"/>
      <c r="B155" s="253"/>
      <c r="C155" s="255"/>
      <c r="D155" s="256"/>
      <c r="E155" s="256"/>
      <c r="F155" s="257"/>
      <c r="G155" s="255"/>
      <c r="H155" s="4"/>
    </row>
    <row r="156" spans="1:8" ht="12.75">
      <c r="A156" s="252"/>
      <c r="B156" s="254"/>
      <c r="C156" s="255"/>
      <c r="D156" s="256"/>
      <c r="E156" s="256"/>
      <c r="F156" s="257"/>
      <c r="G156" s="255"/>
      <c r="H156" s="4"/>
    </row>
    <row r="157" spans="1:8" ht="12.75">
      <c r="A157" s="252"/>
      <c r="B157" s="253"/>
      <c r="C157" s="255"/>
      <c r="D157" s="256"/>
      <c r="E157" s="256"/>
      <c r="F157" s="257"/>
      <c r="G157" s="255"/>
      <c r="H157" s="4"/>
    </row>
    <row r="158" spans="1:8" ht="12.75">
      <c r="A158" s="252"/>
      <c r="B158" s="254"/>
      <c r="C158" s="255"/>
      <c r="D158" s="256"/>
      <c r="E158" s="256"/>
      <c r="F158" s="257"/>
      <c r="G158" s="255"/>
      <c r="H158" s="4"/>
    </row>
    <row r="159" spans="1:8" ht="12.75">
      <c r="A159" s="252"/>
      <c r="B159" s="253"/>
      <c r="C159" s="255"/>
      <c r="D159" s="256"/>
      <c r="E159" s="256"/>
      <c r="F159" s="257"/>
      <c r="G159" s="255"/>
      <c r="H159" s="4"/>
    </row>
    <row r="160" spans="1:8" ht="12.75">
      <c r="A160" s="252"/>
      <c r="B160" s="254"/>
      <c r="C160" s="255"/>
      <c r="D160" s="256"/>
      <c r="E160" s="256"/>
      <c r="F160" s="257"/>
      <c r="G160" s="255"/>
      <c r="H160" s="4"/>
    </row>
    <row r="161" spans="1:8" ht="12.75">
      <c r="A161" s="252"/>
      <c r="B161" s="253"/>
      <c r="C161" s="255"/>
      <c r="D161" s="256"/>
      <c r="E161" s="256"/>
      <c r="F161" s="257"/>
      <c r="G161" s="255"/>
      <c r="H161" s="4"/>
    </row>
    <row r="162" spans="1:8" ht="12.75">
      <c r="A162" s="252"/>
      <c r="B162" s="254"/>
      <c r="C162" s="255"/>
      <c r="D162" s="256"/>
      <c r="E162" s="256"/>
      <c r="F162" s="257"/>
      <c r="G162" s="255"/>
      <c r="H162" s="4"/>
    </row>
    <row r="163" spans="1:8" ht="12.75">
      <c r="A163" s="252"/>
      <c r="B163" s="253"/>
      <c r="C163" s="255"/>
      <c r="D163" s="256"/>
      <c r="E163" s="256"/>
      <c r="F163" s="257"/>
      <c r="G163" s="255"/>
      <c r="H163" s="4"/>
    </row>
    <row r="164" spans="1:8" ht="12.75">
      <c r="A164" s="252"/>
      <c r="B164" s="254"/>
      <c r="C164" s="255"/>
      <c r="D164" s="256"/>
      <c r="E164" s="256"/>
      <c r="F164" s="257"/>
      <c r="G164" s="255"/>
      <c r="H164" s="4"/>
    </row>
    <row r="165" spans="1:8" ht="12.75">
      <c r="A165" s="252"/>
      <c r="B165" s="253"/>
      <c r="C165" s="255"/>
      <c r="D165" s="256"/>
      <c r="E165" s="256"/>
      <c r="F165" s="257"/>
      <c r="G165" s="255"/>
      <c r="H165" s="4"/>
    </row>
    <row r="166" spans="1:8" ht="12.75">
      <c r="A166" s="252"/>
      <c r="B166" s="254"/>
      <c r="C166" s="255"/>
      <c r="D166" s="256"/>
      <c r="E166" s="256"/>
      <c r="F166" s="257"/>
      <c r="G166" s="255"/>
      <c r="H166" s="4"/>
    </row>
    <row r="167" spans="1:8" ht="12.75">
      <c r="A167" s="32"/>
      <c r="B167" s="33"/>
      <c r="C167" s="23"/>
      <c r="D167" s="24"/>
      <c r="E167" s="24"/>
      <c r="F167" s="34"/>
      <c r="G167" s="23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4"/>
      <c r="B177" s="4"/>
      <c r="C177" s="4"/>
      <c r="D177" s="4"/>
      <c r="E177" s="4"/>
      <c r="F177" s="4"/>
      <c r="G177" s="4"/>
      <c r="H177" s="4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2.75">
      <c r="A181" s="4"/>
      <c r="B181" s="4"/>
      <c r="C181" s="4"/>
      <c r="D181" s="4"/>
      <c r="E181" s="4"/>
      <c r="F181" s="4"/>
      <c r="G181" s="4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</sheetData>
  <sheetProtection/>
  <mergeCells count="570">
    <mergeCell ref="A1:G1"/>
    <mergeCell ref="E163:E164"/>
    <mergeCell ref="F163:F164"/>
    <mergeCell ref="G163:G164"/>
    <mergeCell ref="E159:E160"/>
    <mergeCell ref="F159:F160"/>
    <mergeCell ref="G159:G160"/>
    <mergeCell ref="A161:A162"/>
    <mergeCell ref="C163:C164"/>
    <mergeCell ref="D163:D164"/>
    <mergeCell ref="B161:B162"/>
    <mergeCell ref="C161:C162"/>
    <mergeCell ref="F165:F166"/>
    <mergeCell ref="G165:G166"/>
    <mergeCell ref="E161:E162"/>
    <mergeCell ref="F161:F162"/>
    <mergeCell ref="G161:G162"/>
    <mergeCell ref="D165:D166"/>
    <mergeCell ref="E165:E166"/>
    <mergeCell ref="A159:A160"/>
    <mergeCell ref="B159:B160"/>
    <mergeCell ref="C159:C160"/>
    <mergeCell ref="D159:D160"/>
    <mergeCell ref="A165:A166"/>
    <mergeCell ref="B165:B166"/>
    <mergeCell ref="C165:C166"/>
    <mergeCell ref="D161:D162"/>
    <mergeCell ref="A163:A164"/>
    <mergeCell ref="B163:B16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5:A76"/>
    <mergeCell ref="B75:B76"/>
    <mergeCell ref="A77:A78"/>
    <mergeCell ref="B77:B78"/>
    <mergeCell ref="C77:C78"/>
    <mergeCell ref="D77:D78"/>
    <mergeCell ref="E77:E78"/>
    <mergeCell ref="F77:F78"/>
    <mergeCell ref="G77:G78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40"/>
  <sheetViews>
    <sheetView tabSelected="1" zoomScalePageLayoutView="0" workbookViewId="0" topLeftCell="A23">
      <selection activeCell="C78" sqref="C78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70" t="s">
        <v>61</v>
      </c>
      <c r="B1" s="270"/>
      <c r="C1" s="270"/>
      <c r="D1" s="270"/>
      <c r="E1" s="270"/>
      <c r="F1" s="270"/>
      <c r="G1" s="27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39" customHeight="1" thickBot="1">
      <c r="A2" s="205" t="s">
        <v>65</v>
      </c>
      <c r="B2" s="205"/>
      <c r="C2" s="205"/>
      <c r="D2" s="213" t="str">
        <f>HYPERLINK('[1]реквизиты'!$A$2)</f>
        <v> Всероссийский турнир по борьбе самбо, посвященный памяти Е.Ф.Григорьева, среди юношей 2001-2002 гг.р., приуроченный к 70-летию Победы в Великой Отечественной войне</v>
      </c>
      <c r="E2" s="271"/>
      <c r="F2" s="271"/>
      <c r="G2" s="272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"/>
      <c r="W2" s="4"/>
    </row>
    <row r="3" spans="2:35" ht="25.5" customHeight="1" thickBot="1">
      <c r="B3" s="46"/>
      <c r="C3" s="46"/>
      <c r="D3" s="275" t="str">
        <f>HYPERLINK('[1]реквизиты'!$A$3)</f>
        <v>08-10 мая 2015 г.  г.Саратов</v>
      </c>
      <c r="E3" s="275"/>
      <c r="F3" s="275"/>
      <c r="G3" s="47" t="str">
        <f>HYPERLINK('пр.взв'!D4)</f>
        <v>В.к. 42 кг.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127" t="s">
        <v>22</v>
      </c>
      <c r="B4" s="273" t="s">
        <v>5</v>
      </c>
      <c r="C4" s="131" t="s">
        <v>2</v>
      </c>
      <c r="D4" s="129" t="s">
        <v>3</v>
      </c>
      <c r="E4" s="131" t="s">
        <v>4</v>
      </c>
      <c r="F4" s="129" t="s">
        <v>8</v>
      </c>
      <c r="G4" s="133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128"/>
      <c r="B5" s="130"/>
      <c r="C5" s="268"/>
      <c r="D5" s="130"/>
      <c r="E5" s="268"/>
      <c r="F5" s="130"/>
      <c r="G5" s="27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.75" customHeight="1">
      <c r="A6" s="276" t="s">
        <v>10</v>
      </c>
      <c r="B6" s="277">
        <v>31</v>
      </c>
      <c r="C6" s="230" t="str">
        <f>VLOOKUP(B6,'пр.взв'!B7:G76,2,FALSE)</f>
        <v>Романцов Кирилл Олегович</v>
      </c>
      <c r="D6" s="131" t="str">
        <f>VLOOKUP(B6,'пр.взв'!B7:G76,3,FALSE)</f>
        <v>14.07.2001, 1ю</v>
      </c>
      <c r="E6" s="127" t="str">
        <f>VLOOKUP(B6,'пр.взв'!B7:G76,4,FALSE)</f>
        <v>ГБОУ ЦО "Самбо-70" г.Москва</v>
      </c>
      <c r="F6" s="129">
        <f>VLOOKUP(B6,'пр.взв'!B7:G76,5,FALSE)</f>
        <v>0</v>
      </c>
      <c r="G6" s="269" t="str">
        <f>VLOOKUP(B6,'пр.взв'!B7:G76,6,FALSE)</f>
        <v>Богомолов В.А., Мартынов И.В.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.75" customHeight="1">
      <c r="A7" s="263"/>
      <c r="B7" s="265"/>
      <c r="C7" s="266"/>
      <c r="D7" s="268"/>
      <c r="E7" s="260"/>
      <c r="F7" s="261"/>
      <c r="G7" s="259"/>
    </row>
    <row r="8" spans="1:7" ht="9.75" customHeight="1">
      <c r="A8" s="263" t="s">
        <v>11</v>
      </c>
      <c r="B8" s="264">
        <v>35</v>
      </c>
      <c r="C8" s="266" t="str">
        <f>VLOOKUP(B8,'пр.взв'!B7:G76,2,FALSE)</f>
        <v>Демин Данила  Дмитриевич</v>
      </c>
      <c r="D8" s="267">
        <f>VLOOKUP(B8,'пр.взв'!B7:G76,3,FALSE)</f>
        <v>37118</v>
      </c>
      <c r="E8" s="260" t="str">
        <f>VLOOKUP(B8,'пр.взв'!B7:G76,4,FALSE)</f>
        <v>г.Тольятти, Самарская обл. ПФО</v>
      </c>
      <c r="F8" s="261">
        <f>VLOOKUP(B8,'пр.взв'!B7:G76,5,FALSE)</f>
        <v>0</v>
      </c>
      <c r="G8" s="259" t="str">
        <f>VLOOKUP(B8,'пр.взв'!B7:G76,6,FALSE)</f>
        <v>Маховский Г.Н.</v>
      </c>
    </row>
    <row r="9" spans="1:7" ht="9.75" customHeight="1">
      <c r="A9" s="263"/>
      <c r="B9" s="265"/>
      <c r="C9" s="266"/>
      <c r="D9" s="267"/>
      <c r="E9" s="260"/>
      <c r="F9" s="261"/>
      <c r="G9" s="259"/>
    </row>
    <row r="10" spans="1:7" ht="9.75" customHeight="1">
      <c r="A10" s="263" t="s">
        <v>12</v>
      </c>
      <c r="B10" s="264">
        <v>5</v>
      </c>
      <c r="C10" s="266" t="str">
        <f>VLOOKUP(B10,'пр.взв'!B7:G76,2,FALSE)</f>
        <v>Леонов Александр Андреевич</v>
      </c>
      <c r="D10" s="267">
        <f>VLOOKUP(B10,'пр.взв'!B7:G76,3,FALSE)</f>
        <v>37353</v>
      </c>
      <c r="E10" s="260" t="str">
        <f>VLOOKUP(B10,'пр.взв'!B7:G76,4,FALSE)</f>
        <v>Московская обл.</v>
      </c>
      <c r="F10" s="261">
        <f>VLOOKUP(B10,'пр.взв'!B7:G76,5,FALSE)</f>
        <v>0</v>
      </c>
      <c r="G10" s="259" t="str">
        <f>VLOOKUP(B10,'пр.взв'!B7:G76,6,FALSE)</f>
        <v>Рыбанкин К.В.</v>
      </c>
    </row>
    <row r="11" spans="1:7" ht="9.75" customHeight="1">
      <c r="A11" s="263"/>
      <c r="B11" s="265"/>
      <c r="C11" s="266"/>
      <c r="D11" s="267"/>
      <c r="E11" s="260"/>
      <c r="F11" s="261"/>
      <c r="G11" s="259"/>
    </row>
    <row r="12" spans="1:7" ht="9.75" customHeight="1">
      <c r="A12" s="263" t="s">
        <v>12</v>
      </c>
      <c r="B12" s="264">
        <v>11</v>
      </c>
      <c r="C12" s="266" t="str">
        <f>VLOOKUP(B12,'пр.взв'!B7:G76,2,FALSE)</f>
        <v>Шамсутдинов Данир Фарагатович</v>
      </c>
      <c r="D12" s="262" t="str">
        <f>VLOOKUP(B12,'пр.взв'!B7:G76,3,FALSE)</f>
        <v>01.07.2002, 1р</v>
      </c>
      <c r="E12" s="260" t="str">
        <f>VLOOKUP(B12,'пр.взв'!B7:G76,4,FALSE)</f>
        <v>г.Давлеканово, Р.Башкортостан</v>
      </c>
      <c r="F12" s="261">
        <f>VLOOKUP(B12,'пр.взв'!B7:G76,5,FALSE)</f>
        <v>0</v>
      </c>
      <c r="G12" s="259" t="str">
        <f>VLOOKUP(B12,'пр.взв'!B7:G76,6,FALSE)</f>
        <v>Лоншаков Ю.Б.</v>
      </c>
    </row>
    <row r="13" spans="1:7" ht="9.75" customHeight="1">
      <c r="A13" s="263"/>
      <c r="B13" s="265"/>
      <c r="C13" s="266"/>
      <c r="D13" s="262"/>
      <c r="E13" s="260"/>
      <c r="F13" s="261"/>
      <c r="G13" s="259"/>
    </row>
    <row r="14" spans="1:7" ht="9.75" customHeight="1">
      <c r="A14" s="263" t="s">
        <v>14</v>
      </c>
      <c r="B14" s="264">
        <v>29</v>
      </c>
      <c r="C14" s="266" t="str">
        <f>VLOOKUP(B14,'пр.взв'!B7:G76,2,FALSE)</f>
        <v>Унгенфухт Владислав Дмитриевич</v>
      </c>
      <c r="D14" s="262" t="str">
        <f>VLOOKUP(B14,'пр.взв'!B7:G76,3,FALSE)</f>
        <v>17.11.2001, 2ю</v>
      </c>
      <c r="E14" s="260" t="str">
        <f>VLOOKUP(B14,'пр.взв'!B7:G76,4,FALSE)</f>
        <v>г.Саратов, Саратовская обл., ПФО</v>
      </c>
      <c r="F14" s="261">
        <f>VLOOKUP(B14,'пр.взв'!B7:G76,5,FALSE)</f>
        <v>0</v>
      </c>
      <c r="G14" s="259" t="str">
        <f>VLOOKUP(B14,'пр.взв'!B7:G76,6,FALSE)</f>
        <v>Рожков В.И.</v>
      </c>
    </row>
    <row r="15" spans="1:7" ht="9.75" customHeight="1">
      <c r="A15" s="263"/>
      <c r="B15" s="265"/>
      <c r="C15" s="266"/>
      <c r="D15" s="262"/>
      <c r="E15" s="260"/>
      <c r="F15" s="261"/>
      <c r="G15" s="259"/>
    </row>
    <row r="16" spans="1:7" ht="9.75" customHeight="1">
      <c r="A16" s="263" t="s">
        <v>15</v>
      </c>
      <c r="B16" s="264">
        <v>4</v>
      </c>
      <c r="C16" s="266" t="str">
        <f>VLOOKUP(B16,'пр.взв'!B7:G76,2,FALSE)</f>
        <v>Буров Дмитрий Павлович</v>
      </c>
      <c r="D16" s="262" t="str">
        <f>VLOOKUP(B16,'пр.взв'!B7:G76,3,FALSE)</f>
        <v>09.05.2001, 2ю</v>
      </c>
      <c r="E16" s="260" t="str">
        <f>VLOOKUP(B16,'пр.взв'!B7:G76,4,FALSE)</f>
        <v>г.Грабово Пензенская обл., ПФО</v>
      </c>
      <c r="F16" s="261">
        <f>VLOOKUP(B16,'пр.взв'!B7:G76,5,FALSE)</f>
        <v>0</v>
      </c>
      <c r="G16" s="259" t="str">
        <f>VLOOKUP(B16,'пр.взв'!B7:G76,6,FALSE)</f>
        <v>Солуянов В.В.</v>
      </c>
    </row>
    <row r="17" spans="1:7" ht="9.75" customHeight="1">
      <c r="A17" s="263"/>
      <c r="B17" s="265"/>
      <c r="C17" s="266"/>
      <c r="D17" s="262"/>
      <c r="E17" s="260"/>
      <c r="F17" s="261"/>
      <c r="G17" s="259"/>
    </row>
    <row r="18" spans="1:7" ht="9.75" customHeight="1">
      <c r="A18" s="263" t="s">
        <v>16</v>
      </c>
      <c r="B18" s="264">
        <v>16</v>
      </c>
      <c r="C18" s="266" t="str">
        <f>VLOOKUP(B18,'пр.взв'!B7:G76,2,FALSE)</f>
        <v>Долотказин Даниял Камилевич</v>
      </c>
      <c r="D18" s="262" t="str">
        <f>VLOOKUP(B18,'пр.взв'!B7:G76,3,FALSE)</f>
        <v>23.04.2001, 1ю</v>
      </c>
      <c r="E18" s="260" t="str">
        <f>VLOOKUP(B18,'пр.взв'!B7:G76,4,FALSE)</f>
        <v>г.Астрахань, Астраханская обл., ЮФО</v>
      </c>
      <c r="F18" s="261">
        <f>VLOOKUP(B18,'пр.взв'!B7:G76,5,FALSE)</f>
        <v>0</v>
      </c>
      <c r="G18" s="259" t="str">
        <f>VLOOKUP(B18,'пр.взв'!B7:G76,6,FALSE)</f>
        <v>Дуйсенов К.Г.</v>
      </c>
    </row>
    <row r="19" spans="1:7" ht="9.75" customHeight="1">
      <c r="A19" s="263"/>
      <c r="B19" s="265"/>
      <c r="C19" s="266"/>
      <c r="D19" s="262"/>
      <c r="E19" s="260"/>
      <c r="F19" s="261"/>
      <c r="G19" s="259"/>
    </row>
    <row r="20" spans="1:7" ht="9.75" customHeight="1">
      <c r="A20" s="263" t="s">
        <v>17</v>
      </c>
      <c r="B20" s="264">
        <v>15</v>
      </c>
      <c r="C20" s="266" t="str">
        <f>VLOOKUP(B20,'пр.взв'!B7:G76,2,FALSE)</f>
        <v>Медведев Михаил Алексеевич</v>
      </c>
      <c r="D20" s="267">
        <f>VLOOKUP(B20,'пр.взв'!B7:G76,3,FALSE)</f>
        <v>37754</v>
      </c>
      <c r="E20" s="260" t="str">
        <f>VLOOKUP(B20,'пр.взв'!B7:G76,4,FALSE)</f>
        <v>г.Н.Ломов, Пензенская обл., ПФО</v>
      </c>
      <c r="F20" s="261">
        <f>VLOOKUP(B20,'пр.взв'!B7:G76,5,FALSE)</f>
        <v>0</v>
      </c>
      <c r="G20" s="259" t="str">
        <f>VLOOKUP(B20,'пр.взв'!B7:G76,6,FALSE)</f>
        <v>Сарафанов А.В.</v>
      </c>
    </row>
    <row r="21" spans="1:7" ht="9.75" customHeight="1">
      <c r="A21" s="263"/>
      <c r="B21" s="265"/>
      <c r="C21" s="266"/>
      <c r="D21" s="267"/>
      <c r="E21" s="260"/>
      <c r="F21" s="261"/>
      <c r="G21" s="259"/>
    </row>
    <row r="22" spans="1:7" ht="9.75" customHeight="1">
      <c r="A22" s="263" t="s">
        <v>18</v>
      </c>
      <c r="B22" s="264">
        <v>19</v>
      </c>
      <c r="C22" s="266" t="str">
        <f>VLOOKUP(B22,'пр.взв'!B7:G76,2,FALSE)</f>
        <v>Очкин Кирилл Юрьевич</v>
      </c>
      <c r="D22" s="262" t="str">
        <f>VLOOKUP(B22,'пр.взв'!B7:G76,3,FALSE)</f>
        <v>13.10.2001, 1р</v>
      </c>
      <c r="E22" s="260" t="str">
        <f>VLOOKUP(B22,'пр.взв'!B7:G76,4,FALSE)</f>
        <v>г.Вольск, Саратовская обл. ПФО</v>
      </c>
      <c r="F22" s="261">
        <f>VLOOKUP(B22,'пр.взв'!B7:G76,5,FALSE)</f>
        <v>0</v>
      </c>
      <c r="G22" s="259" t="str">
        <f>VLOOKUP(B22,'пр.взв'!B7:G76,6,FALSE)</f>
        <v>Очкин А.И. Очкина М.В.</v>
      </c>
    </row>
    <row r="23" spans="1:7" ht="9.75" customHeight="1">
      <c r="A23" s="263"/>
      <c r="B23" s="265"/>
      <c r="C23" s="266"/>
      <c r="D23" s="262"/>
      <c r="E23" s="260"/>
      <c r="F23" s="261"/>
      <c r="G23" s="259"/>
    </row>
    <row r="24" spans="1:7" ht="9.75" customHeight="1">
      <c r="A24" s="263" t="s">
        <v>19</v>
      </c>
      <c r="B24" s="264">
        <v>24</v>
      </c>
      <c r="C24" s="266" t="str">
        <f>VLOOKUP(B24,'пр.взв'!B7:G76,2,FALSE)</f>
        <v>Кузеванов Максим Владимирович</v>
      </c>
      <c r="D24" s="262" t="str">
        <f>VLOOKUP(B24,'пр.взв'!B7:G76,3,FALSE)</f>
        <v>28.02.2001, 1ю</v>
      </c>
      <c r="E24" s="260" t="str">
        <f>VLOOKUP(B24,'пр.взв'!B7:G76,4,FALSE)</f>
        <v>ГБОУ ЦО "Самбо-70" г.Москва</v>
      </c>
      <c r="F24" s="261">
        <f>VLOOKUP(B24,'пр.взв'!B7:G76,5,FALSE)</f>
        <v>0</v>
      </c>
      <c r="G24" s="259" t="str">
        <f>VLOOKUP(B24,'пр.взв'!B7:G76,6,FALSE)</f>
        <v>Савкин А.В., Соломатин А.В., Соломатин С.В.</v>
      </c>
    </row>
    <row r="25" spans="1:7" ht="9.75" customHeight="1">
      <c r="A25" s="263"/>
      <c r="B25" s="265"/>
      <c r="C25" s="266"/>
      <c r="D25" s="262"/>
      <c r="E25" s="260"/>
      <c r="F25" s="261"/>
      <c r="G25" s="259"/>
    </row>
    <row r="26" spans="1:7" ht="9.75" customHeight="1">
      <c r="A26" s="263" t="s">
        <v>20</v>
      </c>
      <c r="B26" s="264">
        <v>17</v>
      </c>
      <c r="C26" s="266" t="str">
        <f>VLOOKUP(B26,'пр.взв'!B7:G76,2,FALSE)</f>
        <v>Николаев Александр Владимирович</v>
      </c>
      <c r="D26" s="262" t="str">
        <f>VLOOKUP(B26,'пр.взв'!B7:G76,3,FALSE)</f>
        <v>27.09.2001 2ю</v>
      </c>
      <c r="E26" s="260" t="str">
        <f>VLOOKUP(B26,'пр.взв'!B7:G76,4,FALSE)</f>
        <v>г.Чебоксары, Чувашская Республика, ПФО</v>
      </c>
      <c r="F26" s="261">
        <f>VLOOKUP(B26,'пр.взв'!B7:G76,5,FALSE)</f>
        <v>0</v>
      </c>
      <c r="G26" s="259" t="str">
        <f>VLOOKUP(B26,'пр.взв'!B7:G76,6,FALSE)</f>
        <v>Осипов Д.Н.</v>
      </c>
    </row>
    <row r="27" spans="1:7" ht="9.75" customHeight="1">
      <c r="A27" s="263"/>
      <c r="B27" s="265"/>
      <c r="C27" s="266"/>
      <c r="D27" s="262"/>
      <c r="E27" s="260"/>
      <c r="F27" s="261"/>
      <c r="G27" s="259"/>
    </row>
    <row r="28" spans="1:7" ht="9.75" customHeight="1">
      <c r="A28" s="263" t="s">
        <v>21</v>
      </c>
      <c r="B28" s="264">
        <v>20</v>
      </c>
      <c r="C28" s="266" t="str">
        <f>VLOOKUP(B28,'пр.взв'!B7:G76,2,FALSE)</f>
        <v>Коротких Анатолий Сергеевич</v>
      </c>
      <c r="D28" s="262" t="str">
        <f>VLOOKUP(B28,'пр.взв'!B7:G76,3,FALSE)</f>
        <v>28.08.2001, 2ю</v>
      </c>
      <c r="E28" s="260" t="str">
        <f>VLOOKUP(B28,'пр.взв'!B7:G76,4,FALSE)</f>
        <v>ГБОУ ЦО "Самбо-70" г.Москва</v>
      </c>
      <c r="F28" s="261">
        <f>VLOOKUP(B28,'пр.взв'!B7:G76,5,FALSE)</f>
        <v>0</v>
      </c>
      <c r="G28" s="259" t="str">
        <f>VLOOKUP(B28,'пр.взв'!B7:G76,6,FALSE)</f>
        <v>Богомолов В.А., Мартынов И.В.</v>
      </c>
    </row>
    <row r="29" spans="1:7" ht="9.75" customHeight="1">
      <c r="A29" s="263"/>
      <c r="B29" s="265"/>
      <c r="C29" s="266"/>
      <c r="D29" s="262"/>
      <c r="E29" s="260"/>
      <c r="F29" s="261"/>
      <c r="G29" s="259"/>
    </row>
    <row r="30" spans="1:7" ht="9.75" customHeight="1">
      <c r="A30" s="263" t="s">
        <v>38</v>
      </c>
      <c r="B30" s="264">
        <v>8</v>
      </c>
      <c r="C30" s="266" t="str">
        <f>VLOOKUP(B30,'пр.взв'!B7:G76,2,FALSE)</f>
        <v>Кашубский Андрей Андреевич</v>
      </c>
      <c r="D30" s="262" t="str">
        <f>VLOOKUP(B30,'пр.взв'!B7:G76,3,FALSE)</f>
        <v>02.10.2001, 1ю</v>
      </c>
      <c r="E30" s="260" t="str">
        <f>VLOOKUP(B30,'пр.взв'!B7:G76,4,FALSE)</f>
        <v>ГБОУ ЦО "Самбо-70" г.Москва</v>
      </c>
      <c r="F30" s="261">
        <f>VLOOKUP(B30,'пр.взв'!B7:G76,5,FALSE)</f>
        <v>0</v>
      </c>
      <c r="G30" s="259" t="str">
        <f>VLOOKUP(B30,'пр.взв'!B7:G76,6,FALSE)</f>
        <v>Кабанов Д.Б., Богатырев Д.В.</v>
      </c>
    </row>
    <row r="31" spans="1:14" ht="9.75" customHeight="1">
      <c r="A31" s="263"/>
      <c r="B31" s="265"/>
      <c r="C31" s="266"/>
      <c r="D31" s="262"/>
      <c r="E31" s="260"/>
      <c r="F31" s="261"/>
      <c r="G31" s="259"/>
      <c r="H31" s="6"/>
      <c r="I31" s="6"/>
      <c r="J31" s="6"/>
      <c r="L31" s="6"/>
      <c r="M31" s="6"/>
      <c r="N31" s="6"/>
    </row>
    <row r="32" spans="1:14" ht="9.75" customHeight="1">
      <c r="A32" s="263" t="s">
        <v>39</v>
      </c>
      <c r="B32" s="264">
        <v>22</v>
      </c>
      <c r="C32" s="266" t="str">
        <f>VLOOKUP(B32,'пр.взв'!B7:G76,2,FALSE)</f>
        <v>Шестаков Андрей Сергеевич</v>
      </c>
      <c r="D32" s="262" t="str">
        <f>VLOOKUP(B32,'пр.взв'!B7:G76,3,FALSE)</f>
        <v>28.02.2002, </v>
      </c>
      <c r="E32" s="260" t="str">
        <f>VLOOKUP(B32,'пр.взв'!B7:G76,4,FALSE)</f>
        <v>г.Самара Самарская обл. ПФО</v>
      </c>
      <c r="F32" s="261">
        <f>VLOOKUP(B32,'пр.взв'!B7:G76,5,FALSE)</f>
        <v>0</v>
      </c>
      <c r="G32" s="259" t="str">
        <f>VLOOKUP(B32,'пр.взв'!B7:G76,6,FALSE)</f>
        <v>Киргизов В.В., Глухов Т.В.</v>
      </c>
      <c r="H32" s="6"/>
      <c r="I32" s="6"/>
      <c r="J32" s="6"/>
      <c r="L32" s="6"/>
      <c r="M32" s="6"/>
      <c r="N32" s="6"/>
    </row>
    <row r="33" spans="1:14" ht="9.75" customHeight="1">
      <c r="A33" s="263"/>
      <c r="B33" s="265"/>
      <c r="C33" s="266"/>
      <c r="D33" s="262"/>
      <c r="E33" s="260"/>
      <c r="F33" s="261"/>
      <c r="G33" s="259"/>
      <c r="H33" s="6"/>
      <c r="I33" s="6"/>
      <c r="J33" s="6"/>
      <c r="L33" s="6"/>
      <c r="M33" s="6"/>
      <c r="N33" s="6"/>
    </row>
    <row r="34" spans="1:7" ht="9.75" customHeight="1">
      <c r="A34" s="263" t="s">
        <v>40</v>
      </c>
      <c r="B34" s="264">
        <v>1</v>
      </c>
      <c r="C34" s="266" t="str">
        <f>VLOOKUP(B34,'пр.взв'!B7:G76,2,FALSE)</f>
        <v>Ионов Анатолий Дмитриевич</v>
      </c>
      <c r="D34" s="196" t="str">
        <f>VLOOKUP(C34,'пр.взв'!C7:H76,2,FALSE)</f>
        <v>14.10.2003, 1ю</v>
      </c>
      <c r="E34" s="260" t="str">
        <f>VLOOKUP(B34,'пр.взв'!B7:G76,4,FALSE)</f>
        <v>г.Энгельс, Саратовская обл., ПФО</v>
      </c>
      <c r="F34" s="261">
        <f>VLOOKUP(B34,'пр.взв'!B7:G76,5,FALSE)</f>
        <v>0</v>
      </c>
      <c r="G34" s="259" t="str">
        <f>VLOOKUP(B34,'пр.взв'!B7:G76,6,FALSE)</f>
        <v>Гусев М.С.</v>
      </c>
    </row>
    <row r="35" spans="1:7" ht="9.75" customHeight="1">
      <c r="A35" s="263"/>
      <c r="B35" s="265"/>
      <c r="C35" s="266"/>
      <c r="D35" s="195"/>
      <c r="E35" s="260"/>
      <c r="F35" s="261"/>
      <c r="G35" s="259"/>
    </row>
    <row r="36" spans="1:7" ht="9.75" customHeight="1">
      <c r="A36" s="263" t="s">
        <v>41</v>
      </c>
      <c r="B36" s="264">
        <v>34</v>
      </c>
      <c r="C36" s="266" t="str">
        <f>VLOOKUP(B36,'пр.взв'!B7:G76,2,FALSE)</f>
        <v>Ефимов Алексей Ильич</v>
      </c>
      <c r="D36" s="262" t="str">
        <f>VLOOKUP(B36,'пр.взв'!B7:G76,3,FALSE)</f>
        <v>16.02.2002, 1ю</v>
      </c>
      <c r="E36" s="260" t="str">
        <f>VLOOKUP(B36,'пр.взв'!B7:G76,4,FALSE)</f>
        <v>г.Заречный Пензенская обл., ПФО</v>
      </c>
      <c r="F36" s="261">
        <f>VLOOKUP(B36,'пр.взв'!B7:G76,5,FALSE)</f>
        <v>0</v>
      </c>
      <c r="G36" s="259" t="str">
        <f>VLOOKUP(B36,'пр.взв'!B7:G76,6,FALSE)</f>
        <v>Балыков Ю.А.</v>
      </c>
    </row>
    <row r="37" spans="1:7" ht="9.75" customHeight="1">
      <c r="A37" s="263"/>
      <c r="B37" s="265"/>
      <c r="C37" s="266"/>
      <c r="D37" s="262"/>
      <c r="E37" s="260"/>
      <c r="F37" s="261"/>
      <c r="G37" s="259"/>
    </row>
    <row r="38" spans="1:7" ht="9.75" customHeight="1">
      <c r="A38" s="263" t="s">
        <v>42</v>
      </c>
      <c r="B38" s="264">
        <v>10</v>
      </c>
      <c r="C38" s="266" t="str">
        <f>VLOOKUP(B38,'пр.взв'!B7:G76,2,FALSE)</f>
        <v>Юманов Максим Алексеевич</v>
      </c>
      <c r="D38" s="267">
        <f>VLOOKUP(B38,'пр.взв'!B7:G76,3,FALSE)</f>
        <v>37355</v>
      </c>
      <c r="E38" s="260" t="str">
        <f>VLOOKUP(B38,'пр.взв'!B7:G76,4,FALSE)</f>
        <v>г.Чебоксары, Чувашская Республика, ПФО</v>
      </c>
      <c r="F38" s="261">
        <f>VLOOKUP(B38,'пр.взв'!B7:G76,5,FALSE)</f>
        <v>0</v>
      </c>
      <c r="G38" s="259" t="str">
        <f>VLOOKUP(B38,'пр.взв'!B7:G76,6,FALSE)</f>
        <v>Арсентьев Д.Р.</v>
      </c>
    </row>
    <row r="39" spans="1:7" ht="9.75" customHeight="1">
      <c r="A39" s="263">
        <f>HYPERLINK('[1]реквизиты'!$A$20)</f>
      </c>
      <c r="B39" s="265"/>
      <c r="C39" s="266"/>
      <c r="D39" s="267"/>
      <c r="E39" s="260"/>
      <c r="F39" s="261"/>
      <c r="G39" s="259"/>
    </row>
    <row r="40" spans="1:7" ht="9.75" customHeight="1">
      <c r="A40" s="263" t="s">
        <v>231</v>
      </c>
      <c r="B40" s="264">
        <v>28</v>
      </c>
      <c r="C40" s="266" t="str">
        <f>VLOOKUP(B40,'пр.взв'!B7:G76,2,FALSE)</f>
        <v>Суров Никита Сергеевич</v>
      </c>
      <c r="D40" s="262" t="str">
        <f>VLOOKUP(B40,'пр.взв'!B7:G76,3,FALSE)</f>
        <v>18.03.2001, 1ю</v>
      </c>
      <c r="E40" s="260" t="str">
        <f>VLOOKUP(B40,'пр.взв'!B7:G76,4,FALSE)</f>
        <v>р.п.Ивантеевка, Саратовская обл. ПФО</v>
      </c>
      <c r="F40" s="261">
        <f>VLOOKUP(B40,'пр.взв'!B7:G76,5,FALSE)</f>
        <v>0</v>
      </c>
      <c r="G40" s="259" t="str">
        <f>VLOOKUP(B40,'пр.взв'!B7:G76,6,FALSE)</f>
        <v>Аржаткин В.В.</v>
      </c>
    </row>
    <row r="41" spans="1:7" ht="9.75" customHeight="1">
      <c r="A41" s="263"/>
      <c r="B41" s="265"/>
      <c r="C41" s="266"/>
      <c r="D41" s="262"/>
      <c r="E41" s="260"/>
      <c r="F41" s="261"/>
      <c r="G41" s="259"/>
    </row>
    <row r="42" spans="1:7" ht="9.75" customHeight="1">
      <c r="A42" s="263" t="s">
        <v>231</v>
      </c>
      <c r="B42" s="264">
        <v>30</v>
      </c>
      <c r="C42" s="266" t="str">
        <f>VLOOKUP(B42,'пр.взв'!B7:G76,2,FALSE)</f>
        <v>Даниелов Артем Роникович</v>
      </c>
      <c r="D42" s="262" t="str">
        <f>VLOOKUP(B42,'пр.взв'!B7:G76,3,FALSE)</f>
        <v>21.05.2002, 1ю</v>
      </c>
      <c r="E42" s="260" t="str">
        <f>VLOOKUP(B42,'пр.взв'!B7:G76,4,FALSE)</f>
        <v>г.Чебоксары, Чувашская Республика, ПФО</v>
      </c>
      <c r="F42" s="261">
        <f>VLOOKUP(B42,'пр.взв'!B7:G76,5,FALSE)</f>
        <v>0</v>
      </c>
      <c r="G42" s="259" t="str">
        <f>VLOOKUP(B42,'пр.взв'!B7:G76,6,FALSE)</f>
        <v>Ильин Г.А.</v>
      </c>
    </row>
    <row r="43" spans="1:7" ht="9.75" customHeight="1">
      <c r="A43" s="263"/>
      <c r="B43" s="265"/>
      <c r="C43" s="266"/>
      <c r="D43" s="262"/>
      <c r="E43" s="260"/>
      <c r="F43" s="261"/>
      <c r="G43" s="259"/>
    </row>
    <row r="44" spans="1:7" ht="9.75" customHeight="1">
      <c r="A44" s="263" t="s">
        <v>230</v>
      </c>
      <c r="B44" s="264">
        <v>12</v>
      </c>
      <c r="C44" s="266" t="str">
        <f>VLOOKUP(B44,'пр.взв'!B7:G76,2,FALSE)</f>
        <v>Аксянов Радомир Маратович</v>
      </c>
      <c r="D44" s="267">
        <f>VLOOKUP(B44,'пр.взв'!B7:G76,3,FALSE)</f>
        <v>37143</v>
      </c>
      <c r="E44" s="260" t="str">
        <f>VLOOKUP(B44,'пр.взв'!B7:G76,4,FALSE)</f>
        <v>г.Сызрань Самарская область, ПФО</v>
      </c>
      <c r="F44" s="261">
        <f>VLOOKUP(B44,'пр.взв'!B7:G76,5,FALSE)</f>
        <v>0</v>
      </c>
      <c r="G44" s="259" t="str">
        <f>VLOOKUP(B44,'пр.взв'!B7:G76,6,FALSE)</f>
        <v>Арычков А.А., Брагин Д.В.</v>
      </c>
    </row>
    <row r="45" spans="1:7" ht="9.75" customHeight="1">
      <c r="A45" s="263"/>
      <c r="B45" s="265"/>
      <c r="C45" s="266"/>
      <c r="D45" s="267"/>
      <c r="E45" s="260"/>
      <c r="F45" s="261"/>
      <c r="G45" s="259"/>
    </row>
    <row r="46" spans="1:7" ht="9.75" customHeight="1">
      <c r="A46" s="263" t="s">
        <v>230</v>
      </c>
      <c r="B46" s="264">
        <v>18</v>
      </c>
      <c r="C46" s="266" t="str">
        <f>VLOOKUP(B46,'пр.взв'!B7:G76,2,FALSE)</f>
        <v>Молочков Максим Валентинович</v>
      </c>
      <c r="D46" s="262" t="str">
        <f>VLOOKUP(B46,'пр.взв'!B7:G76,3,FALSE)</f>
        <v>14.12.2001, 2ю</v>
      </c>
      <c r="E46" s="260" t="str">
        <f>VLOOKUP(B46,'пр.взв'!B7:G76,4,FALSE)</f>
        <v>ГБОУ ЦО "Самбо-70" г.Москва</v>
      </c>
      <c r="F46" s="261">
        <f>VLOOKUP(B46,'пр.взв'!B7:G76,5,FALSE)</f>
        <v>0</v>
      </c>
      <c r="G46" s="259" t="str">
        <f>VLOOKUP(B46,'пр.взв'!B7:G76,6,FALSE)</f>
        <v>Богомолов В.А., Мартынов И.В.</v>
      </c>
    </row>
    <row r="47" spans="1:7" ht="9.75" customHeight="1">
      <c r="A47" s="263"/>
      <c r="B47" s="265"/>
      <c r="C47" s="266"/>
      <c r="D47" s="262"/>
      <c r="E47" s="260"/>
      <c r="F47" s="261"/>
      <c r="G47" s="259"/>
    </row>
    <row r="48" spans="1:7" ht="9.75" customHeight="1">
      <c r="A48" s="263" t="s">
        <v>230</v>
      </c>
      <c r="B48" s="264">
        <v>23</v>
      </c>
      <c r="C48" s="266" t="str">
        <f>VLOOKUP(B48,'пр.взв'!B9:G78,2,FALSE)</f>
        <v>Калинин Кирилл Юрьевич</v>
      </c>
      <c r="D48" s="267">
        <f>VLOOKUP(B48,'пр.взв'!B9:G78,3,FALSE)</f>
        <v>37005</v>
      </c>
      <c r="E48" s="260" t="str">
        <f>VLOOKUP(B48,'пр.взв'!B9:G78,4,FALSE)</f>
        <v>г.Н.Ломов, Пензенская обл., ПФО</v>
      </c>
      <c r="F48" s="261">
        <f>VLOOKUP(B48,'пр.взв'!B9:G78,5,FALSE)</f>
        <v>0</v>
      </c>
      <c r="G48" s="259" t="str">
        <f>VLOOKUP(B48,'пр.взв'!B9:G78,6,FALSE)</f>
        <v>Сарафанов А.В.</v>
      </c>
    </row>
    <row r="49" spans="1:7" ht="9.75" customHeight="1">
      <c r="A49" s="263"/>
      <c r="B49" s="265"/>
      <c r="C49" s="266"/>
      <c r="D49" s="267"/>
      <c r="E49" s="260"/>
      <c r="F49" s="261"/>
      <c r="G49" s="259"/>
    </row>
    <row r="50" spans="1:7" ht="9.75" customHeight="1">
      <c r="A50" s="263" t="s">
        <v>230</v>
      </c>
      <c r="B50" s="264">
        <v>25</v>
      </c>
      <c r="C50" s="266" t="str">
        <f>VLOOKUP(B50,'пр.взв'!B7:G76,2,FALSE)</f>
        <v>Капизов Тимур Станиславович</v>
      </c>
      <c r="D50" s="262" t="str">
        <f>VLOOKUP(B50,'пр.взв'!B7:G76,3,FALSE)</f>
        <v>21.01.2001, 1ю</v>
      </c>
      <c r="E50" s="260" t="str">
        <f>VLOOKUP(B50,'пр.взв'!B7:G76,4,FALSE)</f>
        <v>г.Энгельс, Саратовская обл., ПФО</v>
      </c>
      <c r="F50" s="261">
        <f>VLOOKUP(B50,'пр.взв'!B7:G76,5,FALSE)</f>
        <v>0</v>
      </c>
      <c r="G50" s="259" t="str">
        <f>VLOOKUP(B50,'пр.взв'!B7:G76,6,FALSE)</f>
        <v>Никитин А.П.</v>
      </c>
    </row>
    <row r="51" spans="1:7" ht="9.75" customHeight="1">
      <c r="A51" s="263"/>
      <c r="B51" s="265"/>
      <c r="C51" s="266"/>
      <c r="D51" s="262"/>
      <c r="E51" s="260"/>
      <c r="F51" s="261"/>
      <c r="G51" s="259"/>
    </row>
    <row r="52" spans="1:7" ht="9.75" customHeight="1">
      <c r="A52" s="263" t="s">
        <v>228</v>
      </c>
      <c r="B52" s="264">
        <v>3</v>
      </c>
      <c r="C52" s="266" t="str">
        <f>VLOOKUP(B52,'пр.взв'!B7:G76,2,FALSE)</f>
        <v>Финогеев Давыд Васильевич</v>
      </c>
      <c r="D52" s="267">
        <f>VLOOKUP(B52,'пр.взв'!B7:G76,3,FALSE)</f>
        <v>37506</v>
      </c>
      <c r="E52" s="260" t="str">
        <f>VLOOKUP(B52,'пр.взв'!B7:G76,4,FALSE)</f>
        <v>г.Н.Новгород, Нижегородская обл., ПФО</v>
      </c>
      <c r="F52" s="261">
        <f>VLOOKUP(B52,'пр.взв'!B7:G76,5,FALSE)</f>
        <v>0</v>
      </c>
      <c r="G52" s="259" t="str">
        <f>VLOOKUP(B52,'пр.взв'!B7:G76,6,FALSE)</f>
        <v>Додонов А.И.</v>
      </c>
    </row>
    <row r="53" spans="1:7" ht="9.75" customHeight="1">
      <c r="A53" s="263"/>
      <c r="B53" s="265"/>
      <c r="C53" s="266"/>
      <c r="D53" s="267"/>
      <c r="E53" s="260"/>
      <c r="F53" s="261"/>
      <c r="G53" s="259"/>
    </row>
    <row r="54" spans="1:7" ht="9.75" customHeight="1">
      <c r="A54" s="263" t="s">
        <v>228</v>
      </c>
      <c r="B54" s="264">
        <v>7</v>
      </c>
      <c r="C54" s="266" t="str">
        <f>VLOOKUP(B54,'пр.взв'!B7:G76,2,FALSE)</f>
        <v>Селезнев Никита Викторович</v>
      </c>
      <c r="D54" s="262" t="str">
        <f>VLOOKUP(B54,'пр.взв'!B7:G76,3,FALSE)</f>
        <v>12.12.2001, 1ю</v>
      </c>
      <c r="E54" s="260" t="str">
        <f>VLOOKUP(B54,'пр.взв'!B7:G76,4,FALSE)</f>
        <v>г.Санкт-Петербург</v>
      </c>
      <c r="F54" s="261">
        <f>VLOOKUP(B54,'пр.взв'!B7:G76,5,FALSE)</f>
        <v>0</v>
      </c>
      <c r="G54" s="259" t="str">
        <f>VLOOKUP(B54,'пр.взв'!B7:G76,6,FALSE)</f>
        <v>Селяков А.А.</v>
      </c>
    </row>
    <row r="55" spans="1:7" ht="9.75" customHeight="1">
      <c r="A55" s="263"/>
      <c r="B55" s="265"/>
      <c r="C55" s="266"/>
      <c r="D55" s="262"/>
      <c r="E55" s="260"/>
      <c r="F55" s="261"/>
      <c r="G55" s="259"/>
    </row>
    <row r="56" spans="1:7" ht="9.75" customHeight="1">
      <c r="A56" s="263" t="s">
        <v>228</v>
      </c>
      <c r="B56" s="264">
        <v>9</v>
      </c>
      <c r="C56" s="266" t="str">
        <f>VLOOKUP(B56,'пр.взв'!B7:G76,2,FALSE)</f>
        <v>Пахолик Руслан Витальевич</v>
      </c>
      <c r="D56" s="262" t="str">
        <f>VLOOKUP(B56,'пр.взв'!B7:G76,3,FALSE)</f>
        <v>27.11.2002,    2ю</v>
      </c>
      <c r="E56" s="260" t="str">
        <f>VLOOKUP(B56,'пр.взв'!B7:G76,4,FALSE)</f>
        <v>г.Энгельс, Саратовская обл., ПФО</v>
      </c>
      <c r="F56" s="261" t="str">
        <f>VLOOKUP(B56,'пр.взв'!B7:G76,5,FALSE)</f>
        <v>оплата</v>
      </c>
      <c r="G56" s="259" t="str">
        <f>VLOOKUP(B56,'пр.взв'!B7:G76,6,FALSE)</f>
        <v>Никитин А.П.</v>
      </c>
    </row>
    <row r="57" spans="1:7" ht="9.75" customHeight="1">
      <c r="A57" s="263"/>
      <c r="B57" s="265"/>
      <c r="C57" s="266"/>
      <c r="D57" s="262"/>
      <c r="E57" s="260"/>
      <c r="F57" s="261"/>
      <c r="G57" s="259"/>
    </row>
    <row r="58" spans="1:7" ht="9.75" customHeight="1">
      <c r="A58" s="263" t="s">
        <v>228</v>
      </c>
      <c r="B58" s="264">
        <v>13</v>
      </c>
      <c r="C58" s="266" t="str">
        <f>VLOOKUP(B58,'пр.взв'!B7:G76,2,FALSE)</f>
        <v>Моложаев Владислав Олегович</v>
      </c>
      <c r="D58" s="267" t="str">
        <f>VLOOKUP(B58,'пр.взв'!B7:G76,3,FALSE)</f>
        <v>12.07.2002, 1ю</v>
      </c>
      <c r="E58" s="260" t="str">
        <f>VLOOKUP(B58,'пр.взв'!B7:G76,4,FALSE)</f>
        <v>г.Энгельс, Саратовская обл., ПФО</v>
      </c>
      <c r="F58" s="261">
        <f>VLOOKUP(B58,'пр.взв'!B7:G76,5,FALSE)</f>
        <v>0</v>
      </c>
      <c r="G58" s="259" t="str">
        <f>VLOOKUP(B58,'пр.взв'!B7:G76,6,FALSE)</f>
        <v>Никитин А.П.</v>
      </c>
    </row>
    <row r="59" spans="1:7" ht="9.75" customHeight="1">
      <c r="A59" s="263"/>
      <c r="B59" s="265"/>
      <c r="C59" s="266"/>
      <c r="D59" s="267"/>
      <c r="E59" s="260"/>
      <c r="F59" s="261"/>
      <c r="G59" s="259"/>
    </row>
    <row r="60" spans="1:7" ht="9.75" customHeight="1">
      <c r="A60" s="263" t="s">
        <v>228</v>
      </c>
      <c r="B60" s="264">
        <v>14</v>
      </c>
      <c r="C60" s="266" t="str">
        <f>VLOOKUP(B60,'пр.взв'!B7:G76,2,FALSE)</f>
        <v>Кузьмин Игорь Дмитриевич</v>
      </c>
      <c r="D60" s="262" t="str">
        <f>VLOOKUP(B60,'пр.взв'!B7:G76,3,FALSE)</f>
        <v>13.02.2001,   1ю</v>
      </c>
      <c r="E60" s="260" t="str">
        <f>VLOOKUP(B60,'пр.взв'!B7:G76,4,FALSE)</f>
        <v>р.п.Таловая Воронежская обл. ЦФО</v>
      </c>
      <c r="F60" s="261">
        <f>VLOOKUP(B60,'пр.взв'!B7:G76,5,FALSE)</f>
        <v>0</v>
      </c>
      <c r="G60" s="259" t="str">
        <f>VLOOKUP(B60,'пр.взв'!B7:G76,6,FALSE)</f>
        <v>Алексеев Ю.В.</v>
      </c>
    </row>
    <row r="61" spans="1:7" ht="9.75" customHeight="1">
      <c r="A61" s="263"/>
      <c r="B61" s="265"/>
      <c r="C61" s="266"/>
      <c r="D61" s="262"/>
      <c r="E61" s="260"/>
      <c r="F61" s="261"/>
      <c r="G61" s="259"/>
    </row>
    <row r="62" spans="1:7" ht="9.75" customHeight="1">
      <c r="A62" s="263" t="s">
        <v>228</v>
      </c>
      <c r="B62" s="264">
        <v>26</v>
      </c>
      <c r="C62" s="266" t="str">
        <f>VLOOKUP(B62,'пр.взв'!B7:G76,2,FALSE)</f>
        <v>Кириллов Андрей Евгеньевич</v>
      </c>
      <c r="D62" s="262">
        <f>VLOOKUP(B62,'пр.взв'!B7:G76,3,FALSE)</f>
        <v>37041</v>
      </c>
      <c r="E62" s="260" t="str">
        <f>VLOOKUP(B62,'пр.взв'!B7:G76,4,FALSE)</f>
        <v>г.Новочебоксарск, Чувашская Республика, ПФО</v>
      </c>
      <c r="F62" s="261">
        <f>VLOOKUP(B62,'пр.взв'!B7:G76,5,FALSE)</f>
        <v>0</v>
      </c>
      <c r="G62" s="259" t="str">
        <f>VLOOKUP(B62,'пр.взв'!B7:G76,6,FALSE)</f>
        <v>Петров Н.Н.</v>
      </c>
    </row>
    <row r="63" spans="1:7" ht="9.75" customHeight="1">
      <c r="A63" s="263"/>
      <c r="B63" s="265"/>
      <c r="C63" s="266"/>
      <c r="D63" s="262"/>
      <c r="E63" s="260"/>
      <c r="F63" s="261"/>
      <c r="G63" s="259"/>
    </row>
    <row r="64" spans="1:7" ht="9.75" customHeight="1">
      <c r="A64" s="263" t="s">
        <v>228</v>
      </c>
      <c r="B64" s="264">
        <v>27</v>
      </c>
      <c r="C64" s="266" t="str">
        <f>VLOOKUP(B64,'пр.взв'!B7:G76,2,FALSE)</f>
        <v>Ланкин Михаил Дмитриевич</v>
      </c>
      <c r="D64" s="262" t="str">
        <f>VLOOKUP(B64,'пр.взв'!B7:G76,3,FALSE)</f>
        <v>22.12.2202, 2ю</v>
      </c>
      <c r="E64" s="260" t="str">
        <f>VLOOKUP(B64,'пр.взв'!B7:G76,4,FALSE)</f>
        <v>г.Грабово Пензенская обл., ПФО</v>
      </c>
      <c r="F64" s="261">
        <f>VLOOKUP(B64,'пр.взв'!B7:G76,5,FALSE)</f>
        <v>0</v>
      </c>
      <c r="G64" s="259" t="str">
        <f>VLOOKUP(B64,'пр.взв'!B7:G76,6,FALSE)</f>
        <v>Солуянов В.В.</v>
      </c>
    </row>
    <row r="65" spans="1:7" ht="9.75" customHeight="1">
      <c r="A65" s="263"/>
      <c r="B65" s="265"/>
      <c r="C65" s="266"/>
      <c r="D65" s="262"/>
      <c r="E65" s="260"/>
      <c r="F65" s="261"/>
      <c r="G65" s="259"/>
    </row>
    <row r="66" spans="1:7" ht="9.75" customHeight="1">
      <c r="A66" s="263" t="s">
        <v>228</v>
      </c>
      <c r="B66" s="264">
        <v>33</v>
      </c>
      <c r="C66" s="266" t="str">
        <f>VLOOKUP(B66,'пр.взв'!B7:G76,2,FALSE)</f>
        <v>Кокошкин Михаил Алексеевич</v>
      </c>
      <c r="D66" s="262" t="str">
        <f>VLOOKUP(B66,'пр.взв'!B7:G76,3,FALSE)</f>
        <v>23.03.2003, 1ю</v>
      </c>
      <c r="E66" s="260" t="str">
        <f>VLOOKUP(B66,'пр.взв'!B7:G76,4,FALSE)</f>
        <v>г.Энгельс, Саратовская обл., ПФО</v>
      </c>
      <c r="F66" s="261"/>
      <c r="G66" s="259" t="str">
        <f>VLOOKUP(B66,'пр.взв'!B7:G76,6,FALSE)</f>
        <v>Никитин А.П.</v>
      </c>
    </row>
    <row r="67" spans="1:7" ht="9.75" customHeight="1">
      <c r="A67" s="263"/>
      <c r="B67" s="278"/>
      <c r="C67" s="181"/>
      <c r="D67" s="268"/>
      <c r="E67" s="281"/>
      <c r="F67" s="196"/>
      <c r="G67" s="282"/>
    </row>
    <row r="68" spans="1:7" ht="9.75" customHeight="1">
      <c r="A68" s="263" t="s">
        <v>227</v>
      </c>
      <c r="B68" s="246">
        <v>2</v>
      </c>
      <c r="C68" s="239" t="str">
        <f>VLOOKUP(B68,'пр.взв'!B9:G78,2,FALSE)</f>
        <v>Чагранов Герман Арлтанович</v>
      </c>
      <c r="D68" s="241">
        <f>VLOOKUP(B68,'пр.взв'!B9:G78,3,FALSE)</f>
        <v>37950</v>
      </c>
      <c r="E68" s="242" t="str">
        <f>VLOOKUP(B68,'пр.взв'!B9:G78,4,FALSE)</f>
        <v>п.Хошеут, Р.Калмыкия, ЮФО</v>
      </c>
      <c r="F68" s="242">
        <f>VLOOKUP(B68,'пр.взв'!B9:G78,5,FALSE)</f>
        <v>0</v>
      </c>
      <c r="G68" s="239" t="str">
        <f>VLOOKUP(B68,'пр.взв'!B9:G78,6,FALSE)</f>
        <v>Манжеев С.Б.</v>
      </c>
    </row>
    <row r="69" spans="1:7" ht="9.75" customHeight="1">
      <c r="A69" s="263"/>
      <c r="B69" s="247"/>
      <c r="C69" s="239"/>
      <c r="D69" s="241"/>
      <c r="E69" s="242"/>
      <c r="F69" s="242"/>
      <c r="G69" s="239"/>
    </row>
    <row r="70" spans="1:7" ht="9.75" customHeight="1">
      <c r="A70" s="263" t="s">
        <v>227</v>
      </c>
      <c r="B70" s="246">
        <v>6</v>
      </c>
      <c r="C70" s="239" t="str">
        <f>VLOOKUP(B70,'пр.взв'!B11:G80,2,FALSE)</f>
        <v>Колотырин Владимир Владмирович</v>
      </c>
      <c r="D70" s="242" t="str">
        <f>VLOOKUP(B70,'пр.взв'!B11:G80,3,FALSE)</f>
        <v>30.12.2001, бр</v>
      </c>
      <c r="E70" s="242" t="str">
        <f>VLOOKUP(B70,'пр.взв'!B11:G80,4,FALSE)</f>
        <v>г.Саратов, Саратовская обл., ПФО</v>
      </c>
      <c r="F70" s="242">
        <f>VLOOKUP(B70,'пр.взв'!B11:G80,5,FALSE)</f>
        <v>0</v>
      </c>
      <c r="G70" s="239" t="str">
        <f>VLOOKUP(B70,'пр.взв'!B11:G80,6,FALSE)</f>
        <v>Савкин П.А.</v>
      </c>
    </row>
    <row r="71" spans="1:7" ht="9.75" customHeight="1">
      <c r="A71" s="263"/>
      <c r="B71" s="247"/>
      <c r="C71" s="239"/>
      <c r="D71" s="242"/>
      <c r="E71" s="242"/>
      <c r="F71" s="242"/>
      <c r="G71" s="239"/>
    </row>
    <row r="72" spans="1:7" ht="9.75" customHeight="1">
      <c r="A72" s="263" t="s">
        <v>227</v>
      </c>
      <c r="B72" s="246">
        <v>21</v>
      </c>
      <c r="C72" s="239" t="str">
        <f>VLOOKUP(B72,'пр.взв'!B13:G82,2,FALSE)</f>
        <v>Ковалев Данила Александрович</v>
      </c>
      <c r="D72" s="242" t="str">
        <f>VLOOKUP(B72,'пр.взв'!B13:G82,3,FALSE)</f>
        <v>23.07.2002, 3ю</v>
      </c>
      <c r="E72" s="242" t="str">
        <f>VLOOKUP(B72,'пр.взв'!B13:G82,4,FALSE)</f>
        <v>г.Саратов, Саратовская обл., ПФО</v>
      </c>
      <c r="F72" s="242">
        <f>VLOOKUP(B72,'пр.взв'!B13:G82,5,FALSE)</f>
        <v>0</v>
      </c>
      <c r="G72" s="239" t="str">
        <f>VLOOKUP(B72,'пр.взв'!B13:G82,6,FALSE)</f>
        <v>Коченюк А.А.</v>
      </c>
    </row>
    <row r="73" spans="1:7" ht="9.75" customHeight="1">
      <c r="A73" s="263"/>
      <c r="B73" s="247"/>
      <c r="C73" s="239"/>
      <c r="D73" s="242"/>
      <c r="E73" s="242"/>
      <c r="F73" s="242"/>
      <c r="G73" s="239"/>
    </row>
    <row r="74" spans="1:7" ht="9.75" customHeight="1">
      <c r="A74" s="263" t="s">
        <v>227</v>
      </c>
      <c r="B74" s="246">
        <v>32</v>
      </c>
      <c r="C74" s="239" t="str">
        <f>VLOOKUP(B74,'пр.взв'!B15:G84,2,FALSE)</f>
        <v>Завалишев Виктор Александрович</v>
      </c>
      <c r="D74" s="242" t="str">
        <f>VLOOKUP(B74,'пр.взв'!B15:G84,3,FALSE)</f>
        <v>25.07.2001, 1ю</v>
      </c>
      <c r="E74" s="242" t="str">
        <f>VLOOKUP(B74,'пр.взв'!B15:G84,4,FALSE)</f>
        <v>г.Санкт-Петербург</v>
      </c>
      <c r="F74" s="242">
        <f>VLOOKUP(B74,'пр.взв'!B15:G84,5,FALSE)</f>
        <v>0</v>
      </c>
      <c r="G74" s="239" t="str">
        <f>VLOOKUP(B74,'пр.взв'!B15:G84,6,FALSE)</f>
        <v>Селяков А.А.</v>
      </c>
    </row>
    <row r="75" spans="1:7" ht="9.75" customHeight="1">
      <c r="A75" s="263"/>
      <c r="B75" s="247"/>
      <c r="C75" s="239"/>
      <c r="D75" s="242"/>
      <c r="E75" s="242"/>
      <c r="F75" s="242"/>
      <c r="G75" s="239"/>
    </row>
    <row r="76" spans="1:7" ht="10.5" customHeight="1">
      <c r="A76" s="48"/>
      <c r="B76" s="74"/>
      <c r="C76" s="23"/>
      <c r="D76" s="24"/>
      <c r="E76" s="24"/>
      <c r="F76" s="24"/>
      <c r="G76" s="23"/>
    </row>
    <row r="77" spans="1:26" ht="18" customHeight="1">
      <c r="A77" s="36" t="str">
        <f>HYPERLINK('[1]реквизиты'!$A$6)</f>
        <v>Гл. судья, судья МК</v>
      </c>
      <c r="B77" s="37"/>
      <c r="C77" s="37"/>
      <c r="D77" s="38"/>
      <c r="E77" s="76" t="str">
        <f>HYPERLINK('[1]реквизиты'!$G$6)</f>
        <v>Балыков Ю.А.</v>
      </c>
      <c r="G77" s="41" t="str">
        <f>HYPERLINK('[1]реквизиты'!$G$7)</f>
        <v>/г.Пенза/</v>
      </c>
      <c r="H77" s="4"/>
      <c r="I77" s="4"/>
      <c r="J77" s="4"/>
      <c r="K77" s="4"/>
      <c r="L77" s="4"/>
      <c r="M77" s="4"/>
      <c r="N77" s="38"/>
      <c r="O77" s="38"/>
      <c r="P77" s="38"/>
      <c r="Q77" s="42"/>
      <c r="R77" s="40"/>
      <c r="S77" s="42"/>
      <c r="T77" s="40"/>
      <c r="U77" s="42"/>
      <c r="W77" s="42"/>
      <c r="X77" s="40"/>
      <c r="Y77" s="29"/>
      <c r="Z77" s="29"/>
    </row>
    <row r="78" spans="1:26" ht="16.5" customHeight="1">
      <c r="A78" s="43" t="str">
        <f>HYPERLINK('[1]реквизиты'!$A$8)</f>
        <v>Гл. секретарь</v>
      </c>
      <c r="B78" s="37"/>
      <c r="C78" s="52"/>
      <c r="D78" s="59"/>
      <c r="E78" s="39" t="str">
        <f>HYPERLINK('[1]реквизиты'!$G$8)</f>
        <v>Шкильная Е.С.</v>
      </c>
      <c r="F78" s="4"/>
      <c r="G78" s="41" t="str">
        <f>HYPERLINK('[1]реквизиты'!$G$9)</f>
        <v>/г.Саратов/</v>
      </c>
      <c r="H78" s="4"/>
      <c r="I78" s="4"/>
      <c r="J78" s="4"/>
      <c r="K78" s="4"/>
      <c r="L78" s="4"/>
      <c r="M78" s="4"/>
      <c r="N78" s="38"/>
      <c r="O78" s="38"/>
      <c r="P78" s="38"/>
      <c r="Q78" s="42"/>
      <c r="R78" s="40"/>
      <c r="S78" s="42"/>
      <c r="T78" s="40"/>
      <c r="U78" s="42"/>
      <c r="W78" s="42"/>
      <c r="X78" s="40"/>
      <c r="Y78" s="29"/>
      <c r="Z78" s="29"/>
    </row>
    <row r="79" spans="1:13" ht="12.75">
      <c r="A79" s="283"/>
      <c r="B79" s="253"/>
      <c r="C79" s="255"/>
      <c r="D79" s="256"/>
      <c r="E79" s="279"/>
      <c r="F79" s="280"/>
      <c r="G79" s="255"/>
      <c r="H79" s="4"/>
      <c r="I79" s="4"/>
      <c r="J79" s="4"/>
      <c r="K79" s="4"/>
      <c r="L79" s="4"/>
      <c r="M79" s="4"/>
    </row>
    <row r="80" spans="1:13" ht="0.75" customHeight="1">
      <c r="A80" s="283"/>
      <c r="B80" s="254"/>
      <c r="C80" s="255"/>
      <c r="D80" s="256"/>
      <c r="E80" s="279"/>
      <c r="F80" s="280"/>
      <c r="G80" s="255"/>
      <c r="H80" s="4"/>
      <c r="I80" s="4"/>
      <c r="J80" s="4"/>
      <c r="K80" s="4"/>
      <c r="L80" s="4"/>
      <c r="M80" s="4"/>
    </row>
    <row r="81" spans="1:10" ht="12.75">
      <c r="A81" s="283"/>
      <c r="B81" s="253"/>
      <c r="C81" s="255"/>
      <c r="D81" s="256"/>
      <c r="E81" s="279"/>
      <c r="F81" s="280"/>
      <c r="G81" s="255"/>
      <c r="H81" s="4"/>
      <c r="I81" s="4"/>
      <c r="J81" s="4"/>
    </row>
    <row r="82" spans="1:10" ht="12.75">
      <c r="A82" s="283"/>
      <c r="B82" s="254"/>
      <c r="C82" s="255"/>
      <c r="D82" s="256"/>
      <c r="E82" s="279"/>
      <c r="F82" s="280"/>
      <c r="G82" s="255"/>
      <c r="H82" s="4"/>
      <c r="I82" s="4"/>
      <c r="J82" s="4"/>
    </row>
    <row r="83" spans="1:10" ht="12.75">
      <c r="A83" s="283"/>
      <c r="B83" s="253"/>
      <c r="C83" s="255"/>
      <c r="D83" s="256"/>
      <c r="E83" s="279"/>
      <c r="F83" s="280"/>
      <c r="G83" s="255"/>
      <c r="H83" s="4"/>
      <c r="I83" s="4"/>
      <c r="J83" s="4"/>
    </row>
    <row r="84" spans="1:10" ht="12.75">
      <c r="A84" s="283"/>
      <c r="B84" s="254"/>
      <c r="C84" s="255"/>
      <c r="D84" s="256"/>
      <c r="E84" s="279"/>
      <c r="F84" s="280"/>
      <c r="G84" s="255"/>
      <c r="H84" s="4"/>
      <c r="I84" s="4"/>
      <c r="J84" s="4"/>
    </row>
    <row r="85" spans="1:10" ht="12.75">
      <c r="A85" s="283"/>
      <c r="B85" s="253"/>
      <c r="C85" s="255"/>
      <c r="D85" s="256"/>
      <c r="E85" s="279"/>
      <c r="F85" s="280"/>
      <c r="G85" s="255"/>
      <c r="H85" s="4"/>
      <c r="I85" s="4"/>
      <c r="J85" s="4"/>
    </row>
    <row r="86" spans="1:10" ht="12.75">
      <c r="A86" s="283"/>
      <c r="B86" s="254"/>
      <c r="C86" s="255"/>
      <c r="D86" s="256"/>
      <c r="E86" s="279"/>
      <c r="F86" s="280"/>
      <c r="G86" s="255"/>
      <c r="H86" s="4"/>
      <c r="I86" s="4"/>
      <c r="J86" s="4"/>
    </row>
    <row r="87" spans="1:10" ht="12.75">
      <c r="A87" s="283"/>
      <c r="B87" s="253"/>
      <c r="C87" s="255"/>
      <c r="D87" s="256"/>
      <c r="E87" s="279"/>
      <c r="F87" s="280"/>
      <c r="G87" s="255"/>
      <c r="H87" s="4"/>
      <c r="I87" s="4"/>
      <c r="J87" s="4"/>
    </row>
    <row r="88" spans="1:10" ht="12.75">
      <c r="A88" s="283"/>
      <c r="B88" s="254"/>
      <c r="C88" s="255"/>
      <c r="D88" s="256"/>
      <c r="E88" s="279"/>
      <c r="F88" s="280"/>
      <c r="G88" s="255"/>
      <c r="H88" s="4"/>
      <c r="I88" s="4"/>
      <c r="J88" s="4"/>
    </row>
    <row r="89" spans="1:10" ht="12.75">
      <c r="A89" s="283"/>
      <c r="B89" s="253"/>
      <c r="C89" s="255"/>
      <c r="D89" s="256"/>
      <c r="E89" s="279"/>
      <c r="F89" s="280"/>
      <c r="G89" s="255"/>
      <c r="H89" s="4"/>
      <c r="I89" s="4"/>
      <c r="J89" s="4"/>
    </row>
    <row r="90" spans="1:10" ht="12.75">
      <c r="A90" s="283"/>
      <c r="B90" s="254"/>
      <c r="C90" s="255"/>
      <c r="D90" s="256"/>
      <c r="E90" s="279"/>
      <c r="F90" s="280"/>
      <c r="G90" s="255"/>
      <c r="H90" s="4"/>
      <c r="I90" s="4"/>
      <c r="J90" s="4"/>
    </row>
    <row r="91" spans="1:10" ht="12.75">
      <c r="A91" s="283"/>
      <c r="B91" s="253"/>
      <c r="C91" s="255"/>
      <c r="D91" s="256"/>
      <c r="E91" s="279"/>
      <c r="F91" s="280"/>
      <c r="G91" s="255"/>
      <c r="H91" s="4"/>
      <c r="I91" s="4"/>
      <c r="J91" s="4"/>
    </row>
    <row r="92" spans="1:10" ht="12.75">
      <c r="A92" s="283"/>
      <c r="B92" s="254"/>
      <c r="C92" s="255"/>
      <c r="D92" s="256"/>
      <c r="E92" s="279"/>
      <c r="F92" s="280"/>
      <c r="G92" s="255"/>
      <c r="H92" s="4"/>
      <c r="I92" s="4"/>
      <c r="J92" s="4"/>
    </row>
    <row r="93" spans="1:10" ht="12.75">
      <c r="A93" s="283"/>
      <c r="B93" s="253"/>
      <c r="C93" s="255"/>
      <c r="D93" s="256"/>
      <c r="E93" s="279"/>
      <c r="F93" s="280"/>
      <c r="G93" s="255"/>
      <c r="H93" s="4"/>
      <c r="I93" s="4"/>
      <c r="J93" s="4"/>
    </row>
    <row r="94" spans="1:10" ht="12.75">
      <c r="A94" s="283"/>
      <c r="B94" s="254"/>
      <c r="C94" s="255"/>
      <c r="D94" s="256"/>
      <c r="E94" s="279"/>
      <c r="F94" s="280"/>
      <c r="G94" s="255"/>
      <c r="H94" s="4"/>
      <c r="I94" s="4"/>
      <c r="J94" s="4"/>
    </row>
    <row r="95" spans="1:10" ht="12.75">
      <c r="A95" s="283"/>
      <c r="B95" s="253"/>
      <c r="C95" s="255"/>
      <c r="D95" s="256"/>
      <c r="E95" s="279"/>
      <c r="F95" s="280"/>
      <c r="G95" s="255"/>
      <c r="H95" s="4"/>
      <c r="I95" s="4"/>
      <c r="J95" s="4"/>
    </row>
    <row r="96" spans="1:10" ht="12.75">
      <c r="A96" s="283"/>
      <c r="B96" s="254"/>
      <c r="C96" s="255"/>
      <c r="D96" s="256"/>
      <c r="E96" s="279"/>
      <c r="F96" s="280"/>
      <c r="G96" s="255"/>
      <c r="H96" s="4"/>
      <c r="I96" s="4"/>
      <c r="J96" s="4"/>
    </row>
    <row r="97" spans="1:10" ht="12.75">
      <c r="A97" s="283"/>
      <c r="B97" s="253"/>
      <c r="C97" s="255"/>
      <c r="D97" s="256"/>
      <c r="E97" s="279"/>
      <c r="F97" s="280"/>
      <c r="G97" s="255"/>
      <c r="H97" s="4"/>
      <c r="I97" s="4"/>
      <c r="J97" s="4"/>
    </row>
    <row r="98" spans="1:10" ht="12.75">
      <c r="A98" s="283"/>
      <c r="B98" s="254"/>
      <c r="C98" s="255"/>
      <c r="D98" s="256"/>
      <c r="E98" s="279"/>
      <c r="F98" s="280"/>
      <c r="G98" s="255"/>
      <c r="H98" s="4"/>
      <c r="I98" s="4"/>
      <c r="J98" s="4"/>
    </row>
    <row r="99" spans="1:10" ht="12.75">
      <c r="A99" s="283"/>
      <c r="B99" s="253"/>
      <c r="C99" s="255"/>
      <c r="D99" s="256"/>
      <c r="E99" s="279"/>
      <c r="F99" s="280"/>
      <c r="G99" s="255"/>
      <c r="H99" s="4"/>
      <c r="I99" s="4"/>
      <c r="J99" s="4"/>
    </row>
    <row r="100" spans="1:10" ht="12.75">
      <c r="A100" s="283"/>
      <c r="B100" s="254"/>
      <c r="C100" s="255"/>
      <c r="D100" s="256"/>
      <c r="E100" s="279"/>
      <c r="F100" s="280"/>
      <c r="G100" s="255"/>
      <c r="H100" s="4"/>
      <c r="I100" s="4"/>
      <c r="J100" s="4"/>
    </row>
    <row r="101" spans="1:10" ht="12.75">
      <c r="A101" s="283"/>
      <c r="B101" s="253"/>
      <c r="C101" s="255"/>
      <c r="D101" s="256"/>
      <c r="E101" s="279"/>
      <c r="F101" s="280"/>
      <c r="G101" s="255"/>
      <c r="H101" s="4"/>
      <c r="I101" s="4"/>
      <c r="J101" s="4"/>
    </row>
    <row r="102" spans="1:10" ht="12.75">
      <c r="A102" s="283"/>
      <c r="B102" s="254"/>
      <c r="C102" s="255"/>
      <c r="D102" s="256"/>
      <c r="E102" s="279"/>
      <c r="F102" s="280"/>
      <c r="G102" s="255"/>
      <c r="H102" s="4"/>
      <c r="I102" s="4"/>
      <c r="J102" s="4"/>
    </row>
    <row r="103" spans="1:10" ht="12.75">
      <c r="A103" s="283"/>
      <c r="B103" s="253"/>
      <c r="C103" s="255"/>
      <c r="D103" s="256"/>
      <c r="E103" s="279"/>
      <c r="F103" s="280"/>
      <c r="G103" s="255"/>
      <c r="H103" s="4"/>
      <c r="I103" s="4"/>
      <c r="J103" s="4"/>
    </row>
    <row r="104" spans="1:10" ht="12.75">
      <c r="A104" s="283"/>
      <c r="B104" s="254"/>
      <c r="C104" s="255"/>
      <c r="D104" s="256"/>
      <c r="E104" s="279"/>
      <c r="F104" s="280"/>
      <c r="G104" s="255"/>
      <c r="H104" s="4"/>
      <c r="I104" s="4"/>
      <c r="J104" s="4"/>
    </row>
    <row r="105" spans="1:10" ht="12.75">
      <c r="A105" s="283"/>
      <c r="B105" s="253"/>
      <c r="C105" s="255"/>
      <c r="D105" s="256"/>
      <c r="E105" s="279"/>
      <c r="F105" s="280"/>
      <c r="G105" s="255"/>
      <c r="H105" s="4"/>
      <c r="I105" s="4"/>
      <c r="J105" s="4"/>
    </row>
    <row r="106" spans="1:10" ht="12.75">
      <c r="A106" s="283"/>
      <c r="B106" s="254"/>
      <c r="C106" s="255"/>
      <c r="D106" s="256"/>
      <c r="E106" s="279"/>
      <c r="F106" s="280"/>
      <c r="G106" s="255"/>
      <c r="H106" s="4"/>
      <c r="I106" s="4"/>
      <c r="J106" s="4"/>
    </row>
    <row r="107" spans="1:10" ht="12.75">
      <c r="A107" s="283"/>
      <c r="B107" s="253"/>
      <c r="C107" s="255"/>
      <c r="D107" s="256"/>
      <c r="E107" s="279"/>
      <c r="F107" s="280"/>
      <c r="G107" s="255"/>
      <c r="H107" s="4"/>
      <c r="I107" s="4"/>
      <c r="J107" s="4"/>
    </row>
    <row r="108" spans="1:10" ht="12.75">
      <c r="A108" s="283"/>
      <c r="B108" s="254"/>
      <c r="C108" s="255"/>
      <c r="D108" s="256"/>
      <c r="E108" s="279"/>
      <c r="F108" s="280"/>
      <c r="G108" s="255"/>
      <c r="H108" s="4"/>
      <c r="I108" s="4"/>
      <c r="J108" s="4"/>
    </row>
    <row r="109" spans="1:10" ht="12.75">
      <c r="A109" s="283"/>
      <c r="B109" s="253"/>
      <c r="C109" s="255"/>
      <c r="D109" s="256"/>
      <c r="E109" s="279"/>
      <c r="F109" s="280"/>
      <c r="G109" s="255"/>
      <c r="H109" s="4"/>
      <c r="I109" s="4"/>
      <c r="J109" s="4"/>
    </row>
    <row r="110" spans="1:10" ht="12.75">
      <c r="A110" s="283"/>
      <c r="B110" s="254"/>
      <c r="C110" s="255"/>
      <c r="D110" s="256"/>
      <c r="E110" s="279"/>
      <c r="F110" s="280"/>
      <c r="G110" s="255"/>
      <c r="H110" s="4"/>
      <c r="I110" s="4"/>
      <c r="J110" s="4"/>
    </row>
    <row r="111" spans="1:10" ht="12.75">
      <c r="A111" s="283"/>
      <c r="B111" s="253"/>
      <c r="C111" s="255"/>
      <c r="D111" s="256"/>
      <c r="E111" s="279"/>
      <c r="F111" s="280"/>
      <c r="G111" s="255"/>
      <c r="H111" s="4"/>
      <c r="I111" s="4"/>
      <c r="J111" s="4"/>
    </row>
    <row r="112" spans="1:10" ht="12.75">
      <c r="A112" s="283"/>
      <c r="B112" s="254"/>
      <c r="C112" s="255"/>
      <c r="D112" s="256"/>
      <c r="E112" s="279"/>
      <c r="F112" s="280"/>
      <c r="G112" s="255"/>
      <c r="H112" s="4"/>
      <c r="I112" s="4"/>
      <c r="J112" s="4"/>
    </row>
    <row r="113" spans="1:10" ht="12.75">
      <c r="A113" s="283"/>
      <c r="B113" s="253"/>
      <c r="C113" s="255"/>
      <c r="D113" s="256"/>
      <c r="E113" s="279"/>
      <c r="F113" s="280"/>
      <c r="G113" s="255"/>
      <c r="H113" s="4"/>
      <c r="I113" s="4"/>
      <c r="J113" s="4"/>
    </row>
    <row r="114" spans="1:10" ht="12.75">
      <c r="A114" s="283"/>
      <c r="B114" s="254"/>
      <c r="C114" s="255"/>
      <c r="D114" s="256"/>
      <c r="E114" s="279"/>
      <c r="F114" s="280"/>
      <c r="G114" s="255"/>
      <c r="H114" s="4"/>
      <c r="I114" s="4"/>
      <c r="J114" s="4"/>
    </row>
    <row r="115" spans="1:10" ht="12.75">
      <c r="A115" s="283"/>
      <c r="B115" s="253"/>
      <c r="C115" s="255"/>
      <c r="D115" s="256"/>
      <c r="E115" s="279"/>
      <c r="F115" s="280"/>
      <c r="G115" s="255"/>
      <c r="H115" s="4"/>
      <c r="I115" s="4"/>
      <c r="J115" s="4"/>
    </row>
    <row r="116" spans="1:10" ht="12.75">
      <c r="A116" s="283"/>
      <c r="B116" s="254"/>
      <c r="C116" s="255"/>
      <c r="D116" s="256"/>
      <c r="E116" s="279"/>
      <c r="F116" s="280"/>
      <c r="G116" s="255"/>
      <c r="H116" s="4"/>
      <c r="I116" s="4"/>
      <c r="J116" s="4"/>
    </row>
    <row r="117" spans="1:10" ht="12.75">
      <c r="A117" s="48"/>
      <c r="B117" s="33"/>
      <c r="C117" s="23"/>
      <c r="D117" s="24"/>
      <c r="E117" s="26"/>
      <c r="F117" s="49"/>
      <c r="G117" s="23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</sheetData>
  <sheetProtection/>
  <mergeCells count="389">
    <mergeCell ref="G48:G49"/>
    <mergeCell ref="A48:A49"/>
    <mergeCell ref="B48:B49"/>
    <mergeCell ref="C48:C49"/>
    <mergeCell ref="D48:D49"/>
    <mergeCell ref="E48:E49"/>
    <mergeCell ref="F48:F49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72:E73"/>
    <mergeCell ref="F72:F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8:E69"/>
    <mergeCell ref="F68:F69"/>
    <mergeCell ref="G113:G114"/>
    <mergeCell ref="A115:A116"/>
    <mergeCell ref="B115:B116"/>
    <mergeCell ref="C115:C116"/>
    <mergeCell ref="D115:D116"/>
    <mergeCell ref="E115:E116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F99:F100"/>
    <mergeCell ref="G99:G100"/>
    <mergeCell ref="A97:A98"/>
    <mergeCell ref="B97:B98"/>
    <mergeCell ref="C97:C98"/>
    <mergeCell ref="D97:D98"/>
    <mergeCell ref="E97:E98"/>
    <mergeCell ref="F97:F98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9:E90"/>
    <mergeCell ref="F89:F90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E85:E86"/>
    <mergeCell ref="F85:F86"/>
    <mergeCell ref="E81:E82"/>
    <mergeCell ref="F81:F82"/>
    <mergeCell ref="G81:G82"/>
    <mergeCell ref="A83:A84"/>
    <mergeCell ref="B83:B84"/>
    <mergeCell ref="C83:C84"/>
    <mergeCell ref="D83:D84"/>
    <mergeCell ref="E83:E84"/>
    <mergeCell ref="F83:F84"/>
    <mergeCell ref="G83:G84"/>
    <mergeCell ref="A79:A80"/>
    <mergeCell ref="B79:B80"/>
    <mergeCell ref="C79:C80"/>
    <mergeCell ref="D79:D80"/>
    <mergeCell ref="A81:A82"/>
    <mergeCell ref="B81:B82"/>
    <mergeCell ref="C81:C82"/>
    <mergeCell ref="D81:D82"/>
    <mergeCell ref="A62:A63"/>
    <mergeCell ref="E79:E80"/>
    <mergeCell ref="F79:F80"/>
    <mergeCell ref="G79:G80"/>
    <mergeCell ref="E64:E65"/>
    <mergeCell ref="F64:F65"/>
    <mergeCell ref="G64:G65"/>
    <mergeCell ref="E66:E67"/>
    <mergeCell ref="F66:F67"/>
    <mergeCell ref="G66:G67"/>
    <mergeCell ref="A64:A65"/>
    <mergeCell ref="B64:B65"/>
    <mergeCell ref="C64:C65"/>
    <mergeCell ref="D64:D65"/>
    <mergeCell ref="A66:A67"/>
    <mergeCell ref="B66:B67"/>
    <mergeCell ref="C66:C67"/>
    <mergeCell ref="D66:D67"/>
    <mergeCell ref="B62:B63"/>
    <mergeCell ref="C62:C63"/>
    <mergeCell ref="D62:D63"/>
    <mergeCell ref="E62:E63"/>
    <mergeCell ref="F62:F63"/>
    <mergeCell ref="G58:G59"/>
    <mergeCell ref="G60:G61"/>
    <mergeCell ref="G62:G63"/>
    <mergeCell ref="A60:A61"/>
    <mergeCell ref="B60:B61"/>
    <mergeCell ref="C60:C61"/>
    <mergeCell ref="D60:D61"/>
    <mergeCell ref="E60:E61"/>
    <mergeCell ref="F60:F61"/>
    <mergeCell ref="G56:G57"/>
    <mergeCell ref="A54:A55"/>
    <mergeCell ref="B54:B55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A52:A53"/>
    <mergeCell ref="B52:B53"/>
    <mergeCell ref="C52:C53"/>
    <mergeCell ref="D52:D53"/>
    <mergeCell ref="E52:E53"/>
    <mergeCell ref="G54:G55"/>
    <mergeCell ref="F50:F51"/>
    <mergeCell ref="C54:C55"/>
    <mergeCell ref="D54:D55"/>
    <mergeCell ref="E54:E55"/>
    <mergeCell ref="F54:F55"/>
    <mergeCell ref="G50:G51"/>
    <mergeCell ref="G46:G47"/>
    <mergeCell ref="A44:A45"/>
    <mergeCell ref="B44:B45"/>
    <mergeCell ref="F52:F53"/>
    <mergeCell ref="G52:G53"/>
    <mergeCell ref="A50:A51"/>
    <mergeCell ref="B50:B51"/>
    <mergeCell ref="C50:C51"/>
    <mergeCell ref="D50:D51"/>
    <mergeCell ref="E50:E51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G42" sqref="G42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4" t="str">
        <f>HYPERLINK('пр.взв'!D4)</f>
        <v>В.к. 42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42" t="s">
        <v>32</v>
      </c>
      <c r="B4" s="242" t="s">
        <v>5</v>
      </c>
      <c r="C4" s="290" t="s">
        <v>2</v>
      </c>
      <c r="D4" s="242" t="s">
        <v>24</v>
      </c>
      <c r="E4" s="242" t="s">
        <v>25</v>
      </c>
      <c r="F4" s="242" t="s">
        <v>26</v>
      </c>
      <c r="G4" s="242" t="s">
        <v>27</v>
      </c>
      <c r="H4" s="242" t="s">
        <v>28</v>
      </c>
      <c r="I4" s="242" t="s">
        <v>29</v>
      </c>
    </row>
    <row r="5" spans="1:9" ht="12.75">
      <c r="A5" s="287"/>
      <c r="B5" s="287"/>
      <c r="C5" s="287"/>
      <c r="D5" s="287"/>
      <c r="E5" s="287"/>
      <c r="F5" s="287"/>
      <c r="G5" s="287"/>
      <c r="H5" s="287"/>
      <c r="I5" s="287"/>
    </row>
    <row r="6" spans="1:9" ht="12.75">
      <c r="A6" s="288"/>
      <c r="B6" s="291">
        <v>11</v>
      </c>
      <c r="C6" s="284" t="str">
        <f>VLOOKUP(B6,'пр.взв'!B7:E30,2,FALSE)</f>
        <v>Шамсутдинов Данир Фарагатович</v>
      </c>
      <c r="D6" s="284" t="str">
        <f>VLOOKUP(C6,'пр.взв'!C7:F30,2,FALSE)</f>
        <v>01.07.2002, 1р</v>
      </c>
      <c r="E6" s="284" t="str">
        <f>VLOOKUP(D6,'пр.взв'!D7:G30,2,FALSE)</f>
        <v>г.Давлеканово, Р.Башкортостан</v>
      </c>
      <c r="F6" s="285"/>
      <c r="G6" s="289"/>
      <c r="H6" s="244"/>
      <c r="I6" s="242"/>
    </row>
    <row r="7" spans="1:9" ht="12.75">
      <c r="A7" s="288"/>
      <c r="B7" s="242"/>
      <c r="C7" s="284"/>
      <c r="D7" s="284"/>
      <c r="E7" s="284"/>
      <c r="F7" s="285"/>
      <c r="G7" s="285"/>
      <c r="H7" s="244"/>
      <c r="I7" s="242"/>
    </row>
    <row r="8" spans="1:9" ht="12.75">
      <c r="A8" s="286"/>
      <c r="B8" s="291">
        <v>31</v>
      </c>
      <c r="C8" s="284" t="str">
        <f>VLOOKUP(B8,'пр.взв'!B7:E94,2,FALSE)</f>
        <v>Романцов Кирилл Олегович</v>
      </c>
      <c r="D8" s="284" t="str">
        <f>VLOOKUP(C8,'пр.взв'!C7:F94,2,FALSE)</f>
        <v>14.07.2001, 1ю</v>
      </c>
      <c r="E8" s="284" t="str">
        <f>VLOOKUP(D8,'пр.взв'!D7:G94,2,FALSE)</f>
        <v>ГБОУ ЦО "Самбо-70" г.Москва</v>
      </c>
      <c r="F8" s="285"/>
      <c r="G8" s="285"/>
      <c r="H8" s="242"/>
      <c r="I8" s="242"/>
    </row>
    <row r="9" spans="1:9" ht="12.75">
      <c r="A9" s="286"/>
      <c r="B9" s="242"/>
      <c r="C9" s="284"/>
      <c r="D9" s="284"/>
      <c r="E9" s="284"/>
      <c r="F9" s="285"/>
      <c r="G9" s="285"/>
      <c r="H9" s="242"/>
      <c r="I9" s="24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4" t="str">
        <f>HYPERLINK('пр.взв'!D4)</f>
        <v>В.к. 42 кг.</v>
      </c>
    </row>
    <row r="16" spans="1:9" ht="12.75">
      <c r="A16" s="242" t="s">
        <v>32</v>
      </c>
      <c r="B16" s="242" t="s">
        <v>5</v>
      </c>
      <c r="C16" s="290" t="s">
        <v>2</v>
      </c>
      <c r="D16" s="242" t="s">
        <v>24</v>
      </c>
      <c r="E16" s="242" t="s">
        <v>25</v>
      </c>
      <c r="F16" s="242" t="s">
        <v>26</v>
      </c>
      <c r="G16" s="242" t="s">
        <v>27</v>
      </c>
      <c r="H16" s="242" t="s">
        <v>28</v>
      </c>
      <c r="I16" s="242" t="s">
        <v>29</v>
      </c>
    </row>
    <row r="17" spans="1:9" ht="12.75">
      <c r="A17" s="287"/>
      <c r="B17" s="287"/>
      <c r="C17" s="287"/>
      <c r="D17" s="287"/>
      <c r="E17" s="287"/>
      <c r="F17" s="287"/>
      <c r="G17" s="287"/>
      <c r="H17" s="287"/>
      <c r="I17" s="287"/>
    </row>
    <row r="18" spans="1:9" ht="12.75">
      <c r="A18" s="288"/>
      <c r="B18" s="291">
        <v>35</v>
      </c>
      <c r="C18" s="284" t="str">
        <f>VLOOKUP(B18,'пр.взв'!B7:E94,2,FALSE)</f>
        <v>Демин Данила  Дмитриевич</v>
      </c>
      <c r="D18" s="284">
        <f>VLOOKUP(C18,'пр.взв'!C7:F94,2,FALSE)</f>
        <v>37118</v>
      </c>
      <c r="E18" s="284" t="str">
        <f>VLOOKUP(D18,'пр.взв'!D7:G94,2,FALSE)</f>
        <v>г.Тольятти, Самарская обл. ПФО</v>
      </c>
      <c r="F18" s="285"/>
      <c r="G18" s="289"/>
      <c r="H18" s="244"/>
      <c r="I18" s="242"/>
    </row>
    <row r="19" spans="1:9" ht="12.75">
      <c r="A19" s="288"/>
      <c r="B19" s="242"/>
      <c r="C19" s="284"/>
      <c r="D19" s="284"/>
      <c r="E19" s="284"/>
      <c r="F19" s="285"/>
      <c r="G19" s="285"/>
      <c r="H19" s="244"/>
      <c r="I19" s="242"/>
    </row>
    <row r="20" spans="1:9" ht="12.75">
      <c r="A20" s="286"/>
      <c r="B20" s="291">
        <v>5</v>
      </c>
      <c r="C20" s="284" t="str">
        <f>VLOOKUP(B20,'пр.взв'!B9:E32,2,FALSE)</f>
        <v>Леонов Александр Андреевич</v>
      </c>
      <c r="D20" s="284">
        <f>VLOOKUP(C20,'пр.взв'!C9:F32,2,FALSE)</f>
        <v>37353</v>
      </c>
      <c r="E20" s="284" t="str">
        <f>VLOOKUP(D20,'пр.взв'!D9:G32,2,FALSE)</f>
        <v>Московская обл.</v>
      </c>
      <c r="F20" s="285"/>
      <c r="G20" s="285"/>
      <c r="H20" s="242"/>
      <c r="I20" s="242"/>
    </row>
    <row r="21" spans="1:9" ht="12.75">
      <c r="A21" s="286"/>
      <c r="B21" s="242"/>
      <c r="C21" s="284"/>
      <c r="D21" s="284"/>
      <c r="E21" s="284"/>
      <c r="F21" s="285"/>
      <c r="G21" s="285"/>
      <c r="H21" s="242"/>
      <c r="I21" s="24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4" t="str">
        <f>HYPERLINK('пр.взв'!D4)</f>
        <v>В.к. 42 кг.</v>
      </c>
    </row>
    <row r="29" spans="1:9" ht="12.75">
      <c r="A29" s="242" t="s">
        <v>32</v>
      </c>
      <c r="B29" s="242" t="s">
        <v>5</v>
      </c>
      <c r="C29" s="290" t="s">
        <v>2</v>
      </c>
      <c r="D29" s="242" t="s">
        <v>24</v>
      </c>
      <c r="E29" s="242" t="s">
        <v>25</v>
      </c>
      <c r="F29" s="242" t="s">
        <v>26</v>
      </c>
      <c r="G29" s="242" t="s">
        <v>27</v>
      </c>
      <c r="H29" s="242" t="s">
        <v>28</v>
      </c>
      <c r="I29" s="242" t="s">
        <v>29</v>
      </c>
    </row>
    <row r="30" spans="1:9" ht="12.75">
      <c r="A30" s="287"/>
      <c r="B30" s="287"/>
      <c r="C30" s="287"/>
      <c r="D30" s="287"/>
      <c r="E30" s="287"/>
      <c r="F30" s="287"/>
      <c r="G30" s="287"/>
      <c r="H30" s="287"/>
      <c r="I30" s="287"/>
    </row>
    <row r="31" spans="1:9" ht="12.75">
      <c r="A31" s="288"/>
      <c r="B31" s="242">
        <v>31</v>
      </c>
      <c r="C31" s="284" t="str">
        <f>VLOOKUP(B31,'пр.взв'!B7:D394,2,FALSE)</f>
        <v>Романцов Кирилл Олегович</v>
      </c>
      <c r="D31" s="284" t="str">
        <f>VLOOKUP(C31,'пр.взв'!C7:E394,2,FALSE)</f>
        <v>14.07.2001, 1ю</v>
      </c>
      <c r="E31" s="284" t="str">
        <f>VLOOKUP(D31,'пр.взв'!D7:F394,2,FALSE)</f>
        <v>ГБОУ ЦО "Самбо-70" г.Москва</v>
      </c>
      <c r="F31" s="285"/>
      <c r="G31" s="289"/>
      <c r="H31" s="244"/>
      <c r="I31" s="242"/>
    </row>
    <row r="32" spans="1:9" ht="12.75">
      <c r="A32" s="288"/>
      <c r="B32" s="242"/>
      <c r="C32" s="284"/>
      <c r="D32" s="284"/>
      <c r="E32" s="284"/>
      <c r="F32" s="285"/>
      <c r="G32" s="285"/>
      <c r="H32" s="244"/>
      <c r="I32" s="242"/>
    </row>
    <row r="33" spans="1:9" ht="12.75">
      <c r="A33" s="286"/>
      <c r="B33" s="242">
        <v>35</v>
      </c>
      <c r="C33" s="284" t="str">
        <f>VLOOKUP(B33,'пр.взв'!B9:D396,2,FALSE)</f>
        <v>Демин Данила  Дмитриевич</v>
      </c>
      <c r="D33" s="284">
        <f>VLOOKUP(C33,'пр.взв'!C9:E396,2,FALSE)</f>
        <v>37118</v>
      </c>
      <c r="E33" s="284" t="str">
        <f>VLOOKUP(D33,'пр.взв'!D9:F396,2,FALSE)</f>
        <v>г.Тольятти, Самарская обл. ПФО</v>
      </c>
      <c r="F33" s="285"/>
      <c r="G33" s="285"/>
      <c r="H33" s="242"/>
      <c r="I33" s="242"/>
    </row>
    <row r="34" spans="1:9" ht="12.75">
      <c r="A34" s="286"/>
      <c r="B34" s="242"/>
      <c r="C34" s="284"/>
      <c r="D34" s="284"/>
      <c r="E34" s="284"/>
      <c r="F34" s="285"/>
      <c r="G34" s="285"/>
      <c r="H34" s="242"/>
      <c r="I34" s="24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G4:G5"/>
    <mergeCell ref="H4:H5"/>
    <mergeCell ref="A4:A5"/>
    <mergeCell ref="B4:B5"/>
    <mergeCell ref="C4:C5"/>
    <mergeCell ref="D4:D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8:E9"/>
    <mergeCell ref="F8:F9"/>
    <mergeCell ref="G8:G9"/>
    <mergeCell ref="H8:H9"/>
    <mergeCell ref="A8:A9"/>
    <mergeCell ref="B8:B9"/>
    <mergeCell ref="C8:C9"/>
    <mergeCell ref="D8:D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18:E19"/>
    <mergeCell ref="F18:F19"/>
    <mergeCell ref="G18:G19"/>
    <mergeCell ref="H18:H19"/>
    <mergeCell ref="A18:A19"/>
    <mergeCell ref="B18:B19"/>
    <mergeCell ref="C18:C19"/>
    <mergeCell ref="D18:D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2015-05-10T10:54:03Z</cp:lastPrinted>
  <dcterms:created xsi:type="dcterms:W3CDTF">1996-10-08T23:32:33Z</dcterms:created>
  <dcterms:modified xsi:type="dcterms:W3CDTF">2015-05-12T10:48:35Z</dcterms:modified>
  <cp:category/>
  <cp:version/>
  <cp:contentType/>
  <cp:contentStatus/>
</cp:coreProperties>
</file>