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<sst xmlns="http://schemas.openxmlformats.org/spreadsheetml/2006/main" count="395" uniqueCount="156">
  <si>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</si>
  <si>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</si>
  <si>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</si>
  <si>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</si>
  <si>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</si>
  <si>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</si>
  <si>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</si>
  <si>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</si>
  <si>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</si>
  <si>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</si>
  <si>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</si>
  <si>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</si>
  <si>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</si>
  <si>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</si>
  <si>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</si>
  <si>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</si>
  <si>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</si>
  <si>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</si>
  <si>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</si>
  <si>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</si>
  <si>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</si>
  <si>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</si>
  <si>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</si>
  <si>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</si>
  <si>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</si>
  <si>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</si>
  <si>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</si>
  <si>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</si>
  <si>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</si>
  <si>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</si>
  <si>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</si>
  <si>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</si>
  <si>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</si>
  <si>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</si>
  <si>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</si>
  <si>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</si>
  <si>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</si>
  <si>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</si>
  <si>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</si>
  <si>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</si>
  <si>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</si>
  <si>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</si>
  <si>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</si>
  <si>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</si>
  <si>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</si>
  <si>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</si>
  <si>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</si>
  <si>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</si>
  <si>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</si>
  <si>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</si>
  <si>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</si>
  <si>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</si>
  <si>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</si>
  <si>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</si>
  <si>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</si>
  <si>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</si>
  <si>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</si>
  <si>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</si>
  <si>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</si>
  <si>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</si>
  <si>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г.Железноводск Ставропольский край, ЮФО</t>
  </si>
  <si>
    <t>Абрамян Д.А.</t>
  </si>
  <si>
    <t>Сухачев Никита Алексеевич</t>
  </si>
  <si>
    <t>28.01.2001, 1ю</t>
  </si>
  <si>
    <t>р.п.Ивантеевка, Саратовская обл. ПФО</t>
  </si>
  <si>
    <t>Аржаткин В.В.</t>
  </si>
  <si>
    <t>Запаро Сергей Владимирович</t>
  </si>
  <si>
    <t>21.09.2001, 1ю</t>
  </si>
  <si>
    <t>ГБОУ ЦО "Самбо-70" г.Москва</t>
  </si>
  <si>
    <t>Богомолов В.А., Мартынов И.В.</t>
  </si>
  <si>
    <t>Ким Данила Климентьевич</t>
  </si>
  <si>
    <t>11.03.2002, 1ю</t>
  </si>
  <si>
    <t>г.Мытищи, Московская обл. ЦФО</t>
  </si>
  <si>
    <t>Гончаров Ю.С.</t>
  </si>
  <si>
    <t>Кимяев Матвей Николаевич</t>
  </si>
  <si>
    <t>15.01.2001, 1ю</t>
  </si>
  <si>
    <t>г.Энгельс, Саратовская обл., ПФО</t>
  </si>
  <si>
    <t>Гусев М.С.</t>
  </si>
  <si>
    <t>Овсяннкиов Александр Константинович</t>
  </si>
  <si>
    <t>24.08.2002, 1ю</t>
  </si>
  <si>
    <t>г.Астрахань, Астраханская обл., ЮФО</t>
  </si>
  <si>
    <t>Дуйсенов К.Г.</t>
  </si>
  <si>
    <t>Горшенев Константин Игоревич</t>
  </si>
  <si>
    <t>01.08.2001, 1ю</t>
  </si>
  <si>
    <t>Ерокин В.А.</t>
  </si>
  <si>
    <t>Лобанов Максим Георгиевич</t>
  </si>
  <si>
    <t>06.03.2002, 1ю</t>
  </si>
  <si>
    <t>Кабанов Д.Б., Богатырев Д.В.</t>
  </si>
  <si>
    <t>26.01.2001, 1р</t>
  </si>
  <si>
    <t>г.Таймузы Р.Башкортостан</t>
  </si>
  <si>
    <t>Кадыров И.Т.</t>
  </si>
  <si>
    <t>21.01.2001, 1р</t>
  </si>
  <si>
    <t>Р.Казахстан</t>
  </si>
  <si>
    <t>Нургалиев С.</t>
  </si>
  <si>
    <t>Юсупов Рустам Тахирович</t>
  </si>
  <si>
    <t>18.06.2001, 1р</t>
  </si>
  <si>
    <t>г.Вольск, Саратовская обл. ПФО</t>
  </si>
  <si>
    <t>Очкин А.И. Очкина М.В.</t>
  </si>
  <si>
    <t>г.Новочебоксарск, Чувашская Республика, ПФО</t>
  </si>
  <si>
    <t>Петров Н.Н.</t>
  </si>
  <si>
    <t>Гаранин Николай Владимирович</t>
  </si>
  <si>
    <t>29.06.2002, 1ю</t>
  </si>
  <si>
    <t>р.п.Романовка Саратовская обл., ПФО</t>
  </si>
  <si>
    <t>Пчелинцев Р.И., Гребенщиков А.В.</t>
  </si>
  <si>
    <t>Соколов Алексей Валерьевич</t>
  </si>
  <si>
    <t>05.10.2001, бр</t>
  </si>
  <si>
    <t>г.Саратов, Саратовская обл., ПФО</t>
  </si>
  <si>
    <t>Савкин П.А.</t>
  </si>
  <si>
    <t>Ноздрин Данил Александрович</t>
  </si>
  <si>
    <t>г.Н.Новгород, Нижегородская обл., ПФО</t>
  </si>
  <si>
    <t>Симанов Д.В., Симанов М.В.</t>
  </si>
  <si>
    <t>Манаев Умар Ахмедович</t>
  </si>
  <si>
    <t>Заподовников В.И.</t>
  </si>
  <si>
    <t>Хорольский Олег Сергеевич</t>
  </si>
  <si>
    <t>В.к. 46 кг.</t>
  </si>
  <si>
    <t>Мирзоян Арман Арменович</t>
  </si>
  <si>
    <t>08.02.2002, 1р</t>
  </si>
  <si>
    <t>Драновский Даниил Олегович</t>
  </si>
  <si>
    <t>11.01.2003, 1р</t>
  </si>
  <si>
    <t>04.01.2002, 2ю</t>
  </si>
  <si>
    <t>Барычев Владислав Максимович</t>
  </si>
  <si>
    <t>06.03.2001, 2ю</t>
  </si>
  <si>
    <t>Муханов Муслим Ильганович</t>
  </si>
  <si>
    <t>Дарибаев Азамат Куантанович</t>
  </si>
  <si>
    <t>Низамов Айдар Рифович</t>
  </si>
  <si>
    <t>Амангали Алишер Каиржанович</t>
  </si>
  <si>
    <t>Федоров Александр Александрович</t>
  </si>
  <si>
    <t>подгруппа А</t>
  </si>
  <si>
    <t>подгруппа Б</t>
  </si>
  <si>
    <t>св</t>
  </si>
  <si>
    <t>свободен</t>
  </si>
  <si>
    <t>Габдрахимов Дамир Ирекович</t>
  </si>
  <si>
    <t>0,47</t>
  </si>
  <si>
    <t>0,53</t>
  </si>
  <si>
    <t>0,30</t>
  </si>
  <si>
    <t>2,37</t>
  </si>
  <si>
    <t>0,20</t>
  </si>
  <si>
    <t>1.03</t>
  </si>
  <si>
    <t>х</t>
  </si>
  <si>
    <t>1,08</t>
  </si>
  <si>
    <t>1,07</t>
  </si>
  <si>
    <t>снят врачом</t>
  </si>
  <si>
    <t>2,41</t>
  </si>
  <si>
    <t>0,00</t>
  </si>
  <si>
    <t>2,02</t>
  </si>
  <si>
    <t>1,0</t>
  </si>
  <si>
    <t xml:space="preserve"> КРУГ 5</t>
  </si>
  <si>
    <t xml:space="preserve"> КРУГ 6</t>
  </si>
  <si>
    <t>1,20</t>
  </si>
  <si>
    <t>Б1</t>
  </si>
  <si>
    <t>Б2</t>
  </si>
  <si>
    <t>А2</t>
  </si>
  <si>
    <t>А1</t>
  </si>
  <si>
    <t>пф</t>
  </si>
  <si>
    <t>22-21</t>
  </si>
  <si>
    <t>21-22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</si>
</sst>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15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5" fillId="33" borderId="23" xfId="42" applyFont="1" applyFill="1" applyBorder="1" applyAlignment="1" applyProtection="1">
      <alignment horizontal="center" vertical="center" wrapText="1"/>
      <protection/>
    </xf>
    <xf numFmtId="0" fontId="25" fillId="33" borderId="24" xfId="42" applyFont="1" applyFill="1" applyBorder="1" applyAlignment="1" applyProtection="1">
      <alignment horizontal="center" vertical="center" wrapText="1"/>
      <protection/>
    </xf>
    <xf numFmtId="0" fontId="25" fillId="33" borderId="25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3" xfId="42" applyFont="1" applyFill="1" applyBorder="1" applyAlignment="1" applyProtection="1">
      <alignment horizontal="center" vertical="center"/>
      <protection/>
    </xf>
    <xf numFmtId="0" fontId="28" fillId="34" borderId="24" xfId="42" applyFont="1" applyFill="1" applyBorder="1" applyAlignment="1" applyProtection="1">
      <alignment horizontal="center" vertical="center"/>
      <protection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9" fillId="35" borderId="26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49" fontId="33" fillId="0" borderId="52" xfId="0" applyNumberFormat="1" applyFont="1" applyBorder="1" applyAlignment="1">
      <alignment horizontal="center" vertical="center"/>
    </xf>
    <xf numFmtId="49" fontId="33" fillId="0" borderId="53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3" fillId="35" borderId="52" xfId="0" applyFont="1" applyFill="1" applyBorder="1" applyAlignment="1">
      <alignment horizontal="center" vertical="center" textRotation="90" wrapText="1"/>
    </xf>
    <xf numFmtId="0" fontId="23" fillId="35" borderId="7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3" fillId="37" borderId="75" xfId="0" applyFont="1" applyFill="1" applyBorder="1" applyAlignment="1">
      <alignment horizontal="center" vertical="center" wrapText="1"/>
    </xf>
    <xf numFmtId="0" fontId="13" fillId="37" borderId="76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4" fontId="2" fillId="0" borderId="66" xfId="0" applyNumberFormat="1" applyFont="1" applyBorder="1" applyAlignment="1">
      <alignment horizontal="center" vertical="center" wrapText="1"/>
    </xf>
    <xf numFmtId="14" fontId="2" fillId="0" borderId="67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49" fontId="11" fillId="0" borderId="78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20" fillId="0" borderId="24" xfId="42" applyNumberFormat="1" applyFont="1" applyFill="1" applyBorder="1" applyAlignment="1" applyProtection="1">
      <alignment horizontal="center" vertical="center" wrapText="1"/>
      <protection/>
    </xf>
    <xf numFmtId="0" fontId="20" fillId="0" borderId="25" xfId="42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72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3" xfId="42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181" fontId="11" fillId="0" borderId="52" xfId="0" applyNumberFormat="1" applyFont="1" applyBorder="1" applyAlignment="1">
      <alignment horizontal="center" vertical="center"/>
    </xf>
    <xf numFmtId="181" fontId="11" fillId="0" borderId="5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4" fillId="0" borderId="22" xfId="42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14" fontId="2" fillId="0" borderId="47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9" t="str">
        <f>HYPERLINK('[2]реквизиты'!$A$2)</f>
        <v>Наименование соревнования</v>
      </c>
      <c r="B1" s="80"/>
      <c r="C1" s="80"/>
      <c r="D1" s="80"/>
      <c r="E1" s="80"/>
      <c r="F1" s="80"/>
      <c r="G1" s="80"/>
      <c r="H1" s="81"/>
    </row>
    <row r="2" spans="1:8" ht="17.25" customHeight="1">
      <c r="A2" s="82" t="str">
        <f>HYPERLINK('[2]реквизиты'!$A$3)</f>
        <v>дата и место проведения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54</v>
      </c>
      <c r="B3" s="83"/>
      <c r="C3" s="83"/>
      <c r="D3" s="83"/>
      <c r="E3" s="83"/>
      <c r="F3" s="83"/>
      <c r="G3" s="83"/>
      <c r="H3" s="83"/>
    </row>
    <row r="4" spans="2:8" ht="18.75" thickBot="1">
      <c r="B4" s="51"/>
      <c r="C4" s="52"/>
      <c r="D4" s="84" t="str">
        <f>HYPERLINK('[3]пр.взв.'!F3)</f>
        <v>в.к.   кг</v>
      </c>
      <c r="E4" s="85"/>
      <c r="F4" s="86"/>
      <c r="G4" s="52"/>
      <c r="H4" s="52"/>
    </row>
    <row r="5" spans="1:8" ht="12" customHeight="1" thickBot="1">
      <c r="A5" s="52"/>
      <c r="B5" s="52"/>
      <c r="C5" s="52"/>
      <c r="D5" s="52"/>
      <c r="E5" s="52"/>
      <c r="F5" s="52"/>
      <c r="G5" s="52"/>
      <c r="H5" s="52"/>
    </row>
    <row r="6" spans="1:10" ht="18">
      <c r="A6" s="87" t="s">
        <v>55</v>
      </c>
      <c r="B6" s="77" t="e">
        <f>VLOOKUP(J6,'пр.взв'!B7:G50,2,FALSE)</f>
        <v>#N/A</v>
      </c>
      <c r="C6" s="77"/>
      <c r="D6" s="77"/>
      <c r="E6" s="77"/>
      <c r="F6" s="77"/>
      <c r="G6" s="77"/>
      <c r="H6" s="93" t="e">
        <f>VLOOKUP(J6,'пр.взв'!B7:G50,2,FALSE)</f>
        <v>#N/A</v>
      </c>
      <c r="I6" s="52"/>
      <c r="J6" s="53">
        <v>0</v>
      </c>
    </row>
    <row r="7" spans="1:10" ht="18">
      <c r="A7" s="88"/>
      <c r="B7" s="78"/>
      <c r="C7" s="78"/>
      <c r="D7" s="78"/>
      <c r="E7" s="78"/>
      <c r="F7" s="78"/>
      <c r="G7" s="78"/>
      <c r="H7" s="74"/>
      <c r="I7" s="52"/>
      <c r="J7" s="53"/>
    </row>
    <row r="8" spans="1:10" ht="18">
      <c r="A8" s="88"/>
      <c r="B8" s="73" t="e">
        <f>VLOOKUP(J6,'пр.взв'!B7:G50,2,FALSE)</f>
        <v>#N/A</v>
      </c>
      <c r="C8" s="73"/>
      <c r="D8" s="73"/>
      <c r="E8" s="73"/>
      <c r="F8" s="73"/>
      <c r="G8" s="73"/>
      <c r="H8" s="74"/>
      <c r="I8" s="52"/>
      <c r="J8" s="53"/>
    </row>
    <row r="9" spans="1:10" ht="18.75" thickBot="1">
      <c r="A9" s="89"/>
      <c r="B9" s="75"/>
      <c r="C9" s="75"/>
      <c r="D9" s="75"/>
      <c r="E9" s="75"/>
      <c r="F9" s="75"/>
      <c r="G9" s="75"/>
      <c r="H9" s="76"/>
      <c r="I9" s="52"/>
      <c r="J9" s="53"/>
    </row>
    <row r="10" spans="1:10" ht="18.75" thickBot="1">
      <c r="A10" s="52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8" customHeight="1">
      <c r="A11" s="97" t="s">
        <v>56</v>
      </c>
      <c r="B11" s="77" t="e">
        <f>VLOOKUP(J11,'пр.взв'!B2:G50,2,FALSE)</f>
        <v>#N/A</v>
      </c>
      <c r="C11" s="77"/>
      <c r="D11" s="77"/>
      <c r="E11" s="77"/>
      <c r="F11" s="77"/>
      <c r="G11" s="77"/>
      <c r="H11" s="93" t="e">
        <f>VLOOKUP(J11,'пр.взв'!B2:G50,2,FALSE)</f>
        <v>#N/A</v>
      </c>
      <c r="I11" s="52"/>
      <c r="J11" s="53">
        <v>0</v>
      </c>
    </row>
    <row r="12" spans="1:10" ht="18" customHeight="1">
      <c r="A12" s="98"/>
      <c r="B12" s="78"/>
      <c r="C12" s="78"/>
      <c r="D12" s="78"/>
      <c r="E12" s="78"/>
      <c r="F12" s="78"/>
      <c r="G12" s="78"/>
      <c r="H12" s="74"/>
      <c r="I12" s="52"/>
      <c r="J12" s="53"/>
    </row>
    <row r="13" spans="1:10" ht="18">
      <c r="A13" s="98"/>
      <c r="B13" s="73" t="e">
        <f>VLOOKUP(J11,'пр.взв'!B2:G50,2,FALSE)</f>
        <v>#N/A</v>
      </c>
      <c r="C13" s="73"/>
      <c r="D13" s="73"/>
      <c r="E13" s="73"/>
      <c r="F13" s="73"/>
      <c r="G13" s="73"/>
      <c r="H13" s="74"/>
      <c r="I13" s="52"/>
      <c r="J13" s="53"/>
    </row>
    <row r="14" spans="1:10" ht="18.75" thickBot="1">
      <c r="A14" s="99"/>
      <c r="B14" s="75"/>
      <c r="C14" s="75"/>
      <c r="D14" s="75"/>
      <c r="E14" s="75"/>
      <c r="F14" s="75"/>
      <c r="G14" s="75"/>
      <c r="H14" s="76"/>
      <c r="I14" s="52"/>
      <c r="J14" s="53"/>
    </row>
    <row r="15" spans="1:10" ht="18.7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8" customHeight="1">
      <c r="A16" s="90" t="s">
        <v>57</v>
      </c>
      <c r="B16" s="77" t="e">
        <f>VLOOKUP(J16,'пр.взв'!B1:G50,2,FALSE)</f>
        <v>#N/A</v>
      </c>
      <c r="C16" s="77"/>
      <c r="D16" s="77"/>
      <c r="E16" s="77"/>
      <c r="F16" s="77"/>
      <c r="G16" s="77"/>
      <c r="H16" s="93" t="e">
        <f>VLOOKUP(J16,'пр.взв'!B1:G50,2,FALSE)</f>
        <v>#N/A</v>
      </c>
      <c r="I16" s="52"/>
      <c r="J16" s="53">
        <v>0</v>
      </c>
    </row>
    <row r="17" spans="1:10" ht="18" customHeight="1">
      <c r="A17" s="91"/>
      <c r="B17" s="78"/>
      <c r="C17" s="78"/>
      <c r="D17" s="78"/>
      <c r="E17" s="78"/>
      <c r="F17" s="78"/>
      <c r="G17" s="78"/>
      <c r="H17" s="74"/>
      <c r="I17" s="52"/>
      <c r="J17" s="53"/>
    </row>
    <row r="18" spans="1:10" ht="18">
      <c r="A18" s="91"/>
      <c r="B18" s="73" t="e">
        <f>VLOOKUP(J16,'пр.взв'!B1:G50,2,FALSE)</f>
        <v>#N/A</v>
      </c>
      <c r="C18" s="73"/>
      <c r="D18" s="73"/>
      <c r="E18" s="73"/>
      <c r="F18" s="73"/>
      <c r="G18" s="73"/>
      <c r="H18" s="74"/>
      <c r="I18" s="52"/>
      <c r="J18" s="53"/>
    </row>
    <row r="19" spans="1:10" ht="18.75" thickBot="1">
      <c r="A19" s="92"/>
      <c r="B19" s="75"/>
      <c r="C19" s="75"/>
      <c r="D19" s="75"/>
      <c r="E19" s="75"/>
      <c r="F19" s="75"/>
      <c r="G19" s="75"/>
      <c r="H19" s="76"/>
      <c r="I19" s="52"/>
      <c r="J19" s="53"/>
    </row>
    <row r="20" spans="1:10" ht="18.75" thickBot="1">
      <c r="A20" s="52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8" customHeight="1">
      <c r="A21" s="90" t="s">
        <v>57</v>
      </c>
      <c r="B21" s="77" t="e">
        <f>VLOOKUP(J21,'пр.взв'!B2:G51,2,FALSE)</f>
        <v>#N/A</v>
      </c>
      <c r="C21" s="77"/>
      <c r="D21" s="77"/>
      <c r="E21" s="77"/>
      <c r="F21" s="77"/>
      <c r="G21" s="77"/>
      <c r="H21" s="93" t="e">
        <f>VLOOKUP(J21,'пр.взв'!B2:G51,2,FALSE)</f>
        <v>#N/A</v>
      </c>
      <c r="I21" s="52"/>
      <c r="J21" s="53">
        <v>0</v>
      </c>
    </row>
    <row r="22" spans="1:10" ht="18" customHeight="1">
      <c r="A22" s="91"/>
      <c r="B22" s="78"/>
      <c r="C22" s="78"/>
      <c r="D22" s="78"/>
      <c r="E22" s="78"/>
      <c r="F22" s="78"/>
      <c r="G22" s="78"/>
      <c r="H22" s="74"/>
      <c r="I22" s="52"/>
      <c r="J22" s="53"/>
    </row>
    <row r="23" spans="1:9" ht="18">
      <c r="A23" s="91"/>
      <c r="B23" s="73" t="e">
        <f>VLOOKUP(J21,'пр.взв'!B2:G51,2,FALSE)</f>
        <v>#N/A</v>
      </c>
      <c r="C23" s="73"/>
      <c r="D23" s="73"/>
      <c r="E23" s="73"/>
      <c r="F23" s="73"/>
      <c r="G23" s="73"/>
      <c r="H23" s="74"/>
      <c r="I23" s="52"/>
    </row>
    <row r="24" spans="1:9" ht="18.75" thickBot="1">
      <c r="A24" s="92"/>
      <c r="B24" s="75"/>
      <c r="C24" s="75"/>
      <c r="D24" s="75"/>
      <c r="E24" s="75"/>
      <c r="F24" s="75"/>
      <c r="G24" s="75"/>
      <c r="H24" s="76"/>
      <c r="I24" s="52"/>
    </row>
    <row r="25" spans="1:8" ht="18">
      <c r="A25" s="52"/>
      <c r="B25" s="52"/>
      <c r="C25" s="52"/>
      <c r="D25" s="52"/>
      <c r="E25" s="52"/>
      <c r="F25" s="52"/>
      <c r="G25" s="52"/>
      <c r="H25" s="52"/>
    </row>
    <row r="26" spans="1:8" ht="18">
      <c r="A26" s="52" t="s">
        <v>58</v>
      </c>
      <c r="B26" s="52"/>
      <c r="C26" s="52"/>
      <c r="D26" s="52"/>
      <c r="E26" s="52"/>
      <c r="F26" s="52"/>
      <c r="G26" s="52"/>
      <c r="H26" s="52"/>
    </row>
    <row r="27" ht="13.5" thickBot="1"/>
    <row r="28" spans="1:10" ht="12.75">
      <c r="A28" s="94" t="e">
        <f>VLOOKUP(J28,'пр.взв'!B7:G66,6,FALSE)</f>
        <v>#N/A</v>
      </c>
      <c r="B28" s="95"/>
      <c r="C28" s="95"/>
      <c r="D28" s="95"/>
      <c r="E28" s="95"/>
      <c r="F28" s="95"/>
      <c r="G28" s="95"/>
      <c r="H28" s="93"/>
      <c r="J28">
        <v>0</v>
      </c>
    </row>
    <row r="29" spans="1:8" ht="13.5" thickBot="1">
      <c r="A29" s="96"/>
      <c r="B29" s="75"/>
      <c r="C29" s="75"/>
      <c r="D29" s="75"/>
      <c r="E29" s="75"/>
      <c r="F29" s="75"/>
      <c r="G29" s="75"/>
      <c r="H29" s="76"/>
    </row>
    <row r="32" spans="1:8" ht="18">
      <c r="A32" s="52" t="s">
        <v>59</v>
      </c>
      <c r="B32" s="52"/>
      <c r="C32" s="52"/>
      <c r="D32" s="52"/>
      <c r="E32" s="52"/>
      <c r="F32" s="52"/>
      <c r="G32" s="52"/>
      <c r="H32" s="52"/>
    </row>
    <row r="33" spans="1:8" ht="18">
      <c r="A33" s="52"/>
      <c r="B33" s="52"/>
      <c r="C33" s="52"/>
      <c r="D33" s="52"/>
      <c r="E33" s="52"/>
      <c r="F33" s="52"/>
      <c r="G33" s="52"/>
      <c r="H33" s="52"/>
    </row>
    <row r="34" spans="1:8" ht="18">
      <c r="A34" s="52"/>
      <c r="B34" s="52"/>
      <c r="C34" s="52"/>
      <c r="D34" s="52"/>
      <c r="E34" s="52"/>
      <c r="F34" s="52"/>
      <c r="G34" s="52"/>
      <c r="H34" s="52"/>
    </row>
    <row r="35" spans="1:8" ht="18">
      <c r="A35" s="54"/>
      <c r="B35" s="54"/>
      <c r="C35" s="54"/>
      <c r="D35" s="54"/>
      <c r="E35" s="54"/>
      <c r="F35" s="54"/>
      <c r="G35" s="54"/>
      <c r="H35" s="54"/>
    </row>
    <row r="36" spans="1:8" ht="18">
      <c r="A36" s="55"/>
      <c r="B36" s="55"/>
      <c r="C36" s="55"/>
      <c r="D36" s="55"/>
      <c r="E36" s="55"/>
      <c r="F36" s="55"/>
      <c r="G36" s="55"/>
      <c r="H36" s="55"/>
    </row>
    <row r="37" spans="1:8" ht="18">
      <c r="A37" s="54"/>
      <c r="B37" s="54"/>
      <c r="C37" s="54"/>
      <c r="D37" s="54"/>
      <c r="E37" s="54"/>
      <c r="F37" s="54"/>
      <c r="G37" s="54"/>
      <c r="H37" s="54"/>
    </row>
    <row r="38" spans="1:8" ht="18">
      <c r="A38" s="56"/>
      <c r="B38" s="56"/>
      <c r="C38" s="56"/>
      <c r="D38" s="56"/>
      <c r="E38" s="56"/>
      <c r="F38" s="56"/>
      <c r="G38" s="56"/>
      <c r="H38" s="56"/>
    </row>
    <row r="39" spans="1:8" ht="18">
      <c r="A39" s="54"/>
      <c r="B39" s="54"/>
      <c r="C39" s="54"/>
      <c r="D39" s="54"/>
      <c r="E39" s="54"/>
      <c r="F39" s="54"/>
      <c r="G39" s="54"/>
      <c r="H39" s="54"/>
    </row>
    <row r="40" spans="1:8" ht="18">
      <c r="A40" s="56"/>
      <c r="B40" s="56"/>
      <c r="C40" s="56"/>
      <c r="D40" s="56"/>
      <c r="E40" s="56"/>
      <c r="F40" s="56"/>
      <c r="G40" s="56"/>
      <c r="H40" s="56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8" t="s">
        <v>23</v>
      </c>
      <c r="C1" s="138"/>
      <c r="D1" s="138"/>
      <c r="E1" s="138"/>
      <c r="F1" s="138"/>
      <c r="G1" s="138"/>
      <c r="H1" s="138"/>
      <c r="I1" s="138"/>
      <c r="K1" s="119" t="s">
        <v>23</v>
      </c>
      <c r="L1" s="119"/>
      <c r="M1" s="119"/>
      <c r="N1" s="119"/>
      <c r="O1" s="119"/>
      <c r="P1" s="119"/>
      <c r="Q1" s="119"/>
      <c r="R1" s="119"/>
    </row>
    <row r="2" spans="1:18" ht="15" customHeight="1" thickBot="1">
      <c r="A2" s="13"/>
      <c r="B2" s="15"/>
      <c r="C2" s="15" t="s">
        <v>147</v>
      </c>
      <c r="D2" s="15"/>
      <c r="E2" s="70" t="s">
        <v>127</v>
      </c>
      <c r="F2" s="35" t="str">
        <f>HYPERLINK('пр.взв'!D4)</f>
        <v>В.к. 46 кг.</v>
      </c>
      <c r="G2" s="15"/>
      <c r="H2" s="15"/>
      <c r="I2" s="15"/>
      <c r="K2" s="2"/>
      <c r="L2" s="2" t="s">
        <v>146</v>
      </c>
      <c r="M2" s="2"/>
      <c r="N2" s="71" t="s">
        <v>128</v>
      </c>
      <c r="O2" s="35" t="str">
        <f>HYPERLINK('пр.взв'!D4)</f>
        <v>В.к. 46 кг.</v>
      </c>
      <c r="P2" s="2"/>
      <c r="Q2" s="2"/>
      <c r="R2" s="2"/>
    </row>
    <row r="3" spans="1:18" ht="12.75">
      <c r="A3" s="130"/>
      <c r="B3" s="139" t="s">
        <v>5</v>
      </c>
      <c r="C3" s="132" t="s">
        <v>2</v>
      </c>
      <c r="D3" s="134" t="s">
        <v>24</v>
      </c>
      <c r="E3" s="132" t="s">
        <v>25</v>
      </c>
      <c r="F3" s="132" t="s">
        <v>26</v>
      </c>
      <c r="G3" s="134" t="s">
        <v>27</v>
      </c>
      <c r="H3" s="132" t="s">
        <v>28</v>
      </c>
      <c r="I3" s="136" t="s">
        <v>29</v>
      </c>
      <c r="K3" s="120" t="s">
        <v>5</v>
      </c>
      <c r="L3" s="122" t="s">
        <v>2</v>
      </c>
      <c r="M3" s="124" t="s">
        <v>24</v>
      </c>
      <c r="N3" s="122" t="s">
        <v>25</v>
      </c>
      <c r="O3" s="122" t="s">
        <v>26</v>
      </c>
      <c r="P3" s="124" t="s">
        <v>27</v>
      </c>
      <c r="Q3" s="122" t="s">
        <v>28</v>
      </c>
      <c r="R3" s="126" t="s">
        <v>29</v>
      </c>
    </row>
    <row r="4" spans="1:18" ht="13.5" thickBot="1">
      <c r="A4" s="130"/>
      <c r="B4" s="140"/>
      <c r="C4" s="133"/>
      <c r="D4" s="135"/>
      <c r="E4" s="133"/>
      <c r="F4" s="133"/>
      <c r="G4" s="135"/>
      <c r="H4" s="133"/>
      <c r="I4" s="137"/>
      <c r="K4" s="121"/>
      <c r="L4" s="123"/>
      <c r="M4" s="125"/>
      <c r="N4" s="123"/>
      <c r="O4" s="123"/>
      <c r="P4" s="125"/>
      <c r="Q4" s="123"/>
      <c r="R4" s="127"/>
    </row>
    <row r="5" spans="1:18" ht="12.75">
      <c r="A5" s="130"/>
      <c r="B5" s="117">
        <v>8</v>
      </c>
      <c r="C5" s="118" t="str">
        <f>VLOOKUP(B5,'пр.взв'!B7:E50,2,FALSE)</f>
        <v>Лобанов Максим Георгиевич</v>
      </c>
      <c r="D5" s="131" t="str">
        <f>VLOOKUP(B5,'пр.взв'!B7:F50,3,FALSE)</f>
        <v>06.03.2002, 1ю</v>
      </c>
      <c r="E5" s="131" t="str">
        <f>VLOOKUP(B5,'пр.взв'!B5:G50,4,FALSE)</f>
        <v>ГБОУ ЦО "Самбо-70" г.Москва</v>
      </c>
      <c r="F5" s="114"/>
      <c r="G5" s="114"/>
      <c r="H5" s="115"/>
      <c r="I5" s="116"/>
      <c r="K5" s="117">
        <v>13</v>
      </c>
      <c r="L5" s="118" t="str">
        <f>VLOOKUP(K5,'пр.взв'!B7:E50,2,FALSE)</f>
        <v>Федоров Александр Александрович</v>
      </c>
      <c r="M5" s="118">
        <f>VLOOKUP(K5,'пр.взв'!B7:G50,3,FALSE)</f>
        <v>36920</v>
      </c>
      <c r="N5" s="118" t="str">
        <f>VLOOKUP(K5,'пр.взв'!B7:G50,4,FALSE)</f>
        <v>г.Новочебоксарск, Чувашская Республика, ПФО</v>
      </c>
      <c r="O5" s="114"/>
      <c r="P5" s="114"/>
      <c r="Q5" s="115"/>
      <c r="R5" s="116"/>
    </row>
    <row r="6" spans="1:18" ht="12.75">
      <c r="A6" s="130"/>
      <c r="B6" s="108"/>
      <c r="C6" s="112"/>
      <c r="D6" s="128"/>
      <c r="E6" s="128"/>
      <c r="F6" s="102"/>
      <c r="G6" s="102"/>
      <c r="H6" s="104"/>
      <c r="I6" s="106"/>
      <c r="K6" s="108"/>
      <c r="L6" s="112"/>
      <c r="M6" s="112"/>
      <c r="N6" s="112"/>
      <c r="O6" s="102"/>
      <c r="P6" s="102"/>
      <c r="Q6" s="104"/>
      <c r="R6" s="106"/>
    </row>
    <row r="7" spans="1:18" ht="12.75">
      <c r="A7" s="130"/>
      <c r="B7" s="108">
        <v>10</v>
      </c>
      <c r="C7" s="110" t="str">
        <f>VLOOKUP(B7,'пр.взв'!B7:G50,2,FALSE)</f>
        <v>Гаранин Николай Владимирович</v>
      </c>
      <c r="D7" s="128" t="str">
        <f>VLOOKUP(B7,'пр.взв'!B7:G50,3,FALSE)</f>
        <v>29.06.2002, 1ю</v>
      </c>
      <c r="E7" s="128" t="str">
        <f>VLOOKUP(B7,'пр.взв'!B7:G50,4,FALSE)</f>
        <v>р.п.Романовка Саратовская обл., ПФО</v>
      </c>
      <c r="F7" s="102"/>
      <c r="G7" s="102"/>
      <c r="H7" s="104"/>
      <c r="I7" s="106"/>
      <c r="K7" s="108">
        <v>20</v>
      </c>
      <c r="L7" s="110" t="str">
        <f>VLOOKUP(K7,'пр.взв'!B7:E50,2,FALSE)</f>
        <v>Драновский Даниил Олегович</v>
      </c>
      <c r="M7" s="110" t="str">
        <f>VLOOKUP(K7,'пр.взв'!B7:G50,3,FALSE)</f>
        <v>11.01.2003, 1р</v>
      </c>
      <c r="N7" s="110" t="str">
        <f>VLOOKUP(K7,'пр.взв'!B7:G50,4,FALSE)</f>
        <v>г.Железноводск Ставропольский край, ЮФО</v>
      </c>
      <c r="O7" s="102"/>
      <c r="P7" s="102"/>
      <c r="Q7" s="104"/>
      <c r="R7" s="106"/>
    </row>
    <row r="8" spans="1:18" ht="13.5" thickBot="1">
      <c r="A8" s="130"/>
      <c r="B8" s="109"/>
      <c r="C8" s="111"/>
      <c r="D8" s="129"/>
      <c r="E8" s="129"/>
      <c r="F8" s="103"/>
      <c r="G8" s="103"/>
      <c r="H8" s="105"/>
      <c r="I8" s="107"/>
      <c r="K8" s="109"/>
      <c r="L8" s="112"/>
      <c r="M8" s="112"/>
      <c r="N8" s="112"/>
      <c r="O8" s="103"/>
      <c r="P8" s="103"/>
      <c r="Q8" s="105"/>
      <c r="R8" s="107"/>
    </row>
    <row r="9" spans="1:18" ht="12.75">
      <c r="A9" s="130"/>
      <c r="B9" s="117"/>
      <c r="C9" s="118" t="e">
        <f>VLOOKUP(B9,'пр.взв'!B7:E826,2,FALSE)</f>
        <v>#N/A</v>
      </c>
      <c r="D9" s="131" t="e">
        <f>VLOOKUP(B9,'пр.взв'!B7:F50,3,FALSE)</f>
        <v>#N/A</v>
      </c>
      <c r="E9" s="131" t="e">
        <f>VLOOKUP(B9,'пр.взв'!B7:G50,4,FALSE)</f>
        <v>#N/A</v>
      </c>
      <c r="F9" s="114" t="s">
        <v>130</v>
      </c>
      <c r="G9" s="114"/>
      <c r="H9" s="115"/>
      <c r="I9" s="116"/>
      <c r="K9" s="117">
        <v>18</v>
      </c>
      <c r="L9" s="118" t="str">
        <f>VLOOKUP(K9,'пр.взв'!B7:E50,2,FALSE)</f>
        <v>Манаев Умар Ахмедович</v>
      </c>
      <c r="M9" s="118">
        <f>VLOOKUP(K9,'пр.взв'!B7:G50,3,FALSE)</f>
        <v>37027</v>
      </c>
      <c r="N9" s="118" t="str">
        <f>VLOOKUP(K9,'пр.взв'!B7:G50,4,FALSE)</f>
        <v>г.Астрахань, Астраханская обл., ЮФО</v>
      </c>
      <c r="O9" s="114"/>
      <c r="P9" s="114"/>
      <c r="Q9" s="115"/>
      <c r="R9" s="116"/>
    </row>
    <row r="10" spans="1:18" ht="12.75">
      <c r="A10" s="130"/>
      <c r="B10" s="108"/>
      <c r="C10" s="112"/>
      <c r="D10" s="128"/>
      <c r="E10" s="128"/>
      <c r="F10" s="102"/>
      <c r="G10" s="102"/>
      <c r="H10" s="104"/>
      <c r="I10" s="106"/>
      <c r="K10" s="108"/>
      <c r="L10" s="112"/>
      <c r="M10" s="112"/>
      <c r="N10" s="112"/>
      <c r="O10" s="102"/>
      <c r="P10" s="102"/>
      <c r="Q10" s="104"/>
      <c r="R10" s="106"/>
    </row>
    <row r="11" spans="1:18" ht="12.75">
      <c r="A11" s="130"/>
      <c r="B11" s="108"/>
      <c r="C11" s="110" t="e">
        <f>VLOOKUP(B11,'пр.взв'!B7:E50,2,FALSE)</f>
        <v>#N/A</v>
      </c>
      <c r="D11" s="128" t="e">
        <f>VLOOKUP(B11,'пр.взв'!B7:G50,3,FALSE)</f>
        <v>#N/A</v>
      </c>
      <c r="E11" s="128" t="e">
        <f>VLOOKUP(B11,'пр.взв'!B7:G50,4,FALSE)</f>
        <v>#N/A</v>
      </c>
      <c r="F11" s="102"/>
      <c r="G11" s="102"/>
      <c r="H11" s="104"/>
      <c r="I11" s="106"/>
      <c r="K11" s="108"/>
      <c r="L11" s="110" t="e">
        <f>VLOOKUP(K11,'пр.взв'!B7:E50,2,FALSE)</f>
        <v>#N/A</v>
      </c>
      <c r="M11" s="110" t="e">
        <f>VLOOKUP(K11,'пр.взв'!B7:G50,3,FALSE)</f>
        <v>#N/A</v>
      </c>
      <c r="N11" s="110" t="e">
        <f>VLOOKUP(K11,'пр.взв'!B7:G50,4,FALSE)</f>
        <v>#N/A</v>
      </c>
      <c r="O11" s="102"/>
      <c r="P11" s="102"/>
      <c r="Q11" s="104"/>
      <c r="R11" s="106"/>
    </row>
    <row r="12" spans="1:18" ht="13.5" thickBot="1">
      <c r="A12" s="130"/>
      <c r="B12" s="109"/>
      <c r="C12" s="111"/>
      <c r="D12" s="129"/>
      <c r="E12" s="129"/>
      <c r="F12" s="103"/>
      <c r="G12" s="103"/>
      <c r="H12" s="105"/>
      <c r="I12" s="107"/>
      <c r="K12" s="109"/>
      <c r="L12" s="112"/>
      <c r="M12" s="112"/>
      <c r="N12" s="112"/>
      <c r="O12" s="103"/>
      <c r="P12" s="103"/>
      <c r="Q12" s="105"/>
      <c r="R12" s="107"/>
    </row>
    <row r="13" spans="1:18" ht="12.75">
      <c r="A13" s="130"/>
      <c r="B13" s="117"/>
      <c r="C13" s="118" t="e">
        <f>VLOOKUP(B13,'пр.взв'!B7:E50,2,FALSE)</f>
        <v>#N/A</v>
      </c>
      <c r="D13" s="131" t="e">
        <f>VLOOKUP(B13,'пр.взв'!B5:F50,3,FALSE)</f>
        <v>#N/A</v>
      </c>
      <c r="E13" s="131" t="e">
        <f>VLOOKUP(B13,'пр.взв'!B3:G50,4,FALSE)</f>
        <v>#N/A</v>
      </c>
      <c r="F13" s="114" t="s">
        <v>130</v>
      </c>
      <c r="G13" s="114"/>
      <c r="H13" s="115"/>
      <c r="I13" s="116"/>
      <c r="K13" s="117"/>
      <c r="L13" s="118" t="e">
        <f>VLOOKUP(K13,'пр.взв'!B7:E50,2,FALSE)</f>
        <v>#N/A</v>
      </c>
      <c r="M13" s="118" t="e">
        <f>VLOOKUP(K13,'пр.взв'!B5:G50,3,FALSE)</f>
        <v>#N/A</v>
      </c>
      <c r="N13" s="118" t="e">
        <f>VLOOKUP(K13,'пр.взв'!B5:G50,4,FALSE)</f>
        <v>#N/A</v>
      </c>
      <c r="O13" s="114" t="s">
        <v>130</v>
      </c>
      <c r="P13" s="114"/>
      <c r="Q13" s="115"/>
      <c r="R13" s="116"/>
    </row>
    <row r="14" spans="1:18" ht="12.75">
      <c r="A14" s="130"/>
      <c r="B14" s="108"/>
      <c r="C14" s="112"/>
      <c r="D14" s="128"/>
      <c r="E14" s="128"/>
      <c r="F14" s="102"/>
      <c r="G14" s="102"/>
      <c r="H14" s="104"/>
      <c r="I14" s="106"/>
      <c r="K14" s="108"/>
      <c r="L14" s="112"/>
      <c r="M14" s="112"/>
      <c r="N14" s="112"/>
      <c r="O14" s="102"/>
      <c r="P14" s="102"/>
      <c r="Q14" s="104"/>
      <c r="R14" s="106"/>
    </row>
    <row r="15" spans="1:18" ht="12.75">
      <c r="A15" s="130"/>
      <c r="B15" s="108"/>
      <c r="C15" s="110" t="e">
        <f>VLOOKUP(B15,'пр.взв'!B7:E50,2,FALSE)</f>
        <v>#N/A</v>
      </c>
      <c r="D15" s="128" t="e">
        <f>VLOOKUP(B15,'пр.взв'!B5:G50,3,FALSE)</f>
        <v>#N/A</v>
      </c>
      <c r="E15" s="128" t="e">
        <f>VLOOKUP(B15,'пр.взв'!B5:G50,4,FALSE)</f>
        <v>#N/A</v>
      </c>
      <c r="F15" s="102"/>
      <c r="G15" s="102"/>
      <c r="H15" s="104"/>
      <c r="I15" s="106"/>
      <c r="K15" s="108"/>
      <c r="L15" s="110" t="e">
        <f>VLOOKUP(K15,'пр.взв'!B7:E50,2,FALSE)</f>
        <v>#N/A</v>
      </c>
      <c r="M15" s="110" t="e">
        <f>VLOOKUP(K15,'пр.взв'!B5:G50,3,FALSE)</f>
        <v>#N/A</v>
      </c>
      <c r="N15" s="110" t="e">
        <f>VLOOKUP(K15,'пр.взв'!B5:G50,4,FALSE)</f>
        <v>#N/A</v>
      </c>
      <c r="O15" s="102"/>
      <c r="P15" s="102"/>
      <c r="Q15" s="104"/>
      <c r="R15" s="106"/>
    </row>
    <row r="16" spans="1:18" ht="13.5" thickBot="1">
      <c r="A16" s="130"/>
      <c r="B16" s="109"/>
      <c r="C16" s="111"/>
      <c r="D16" s="129"/>
      <c r="E16" s="129"/>
      <c r="F16" s="103"/>
      <c r="G16" s="103"/>
      <c r="H16" s="105"/>
      <c r="I16" s="107"/>
      <c r="K16" s="109"/>
      <c r="L16" s="112"/>
      <c r="M16" s="112"/>
      <c r="N16" s="112"/>
      <c r="O16" s="103"/>
      <c r="P16" s="103"/>
      <c r="Q16" s="105"/>
      <c r="R16" s="107"/>
    </row>
    <row r="17" spans="1:18" ht="12.75">
      <c r="A17" s="130"/>
      <c r="B17" s="117"/>
      <c r="C17" s="118" t="e">
        <f>VLOOKUP(B17,'пр.взв'!B7:E50,2,FALSE)</f>
        <v>#N/A</v>
      </c>
      <c r="D17" s="131" t="e">
        <f>VLOOKUP(B17,'пр.взв'!B7:F50,3,FALSE)</f>
        <v>#N/A</v>
      </c>
      <c r="E17" s="131" t="e">
        <f>VLOOKUP(B17,'пр.взв'!B7:G50,4,FALSE)</f>
        <v>#N/A</v>
      </c>
      <c r="F17" s="114" t="s">
        <v>130</v>
      </c>
      <c r="G17" s="114"/>
      <c r="H17" s="115"/>
      <c r="I17" s="116"/>
      <c r="K17" s="117"/>
      <c r="L17" s="118" t="e">
        <f>VLOOKUP(K17,'пр.взв'!B7:E50,2,FALSE)</f>
        <v>#N/A</v>
      </c>
      <c r="M17" s="118" t="e">
        <f>VLOOKUP(K17,'пр.взв'!B7:G50,3,FALSE)</f>
        <v>#N/A</v>
      </c>
      <c r="N17" s="118" t="e">
        <f>VLOOKUP(K17,'пр.взв'!B7:G50,4,FALSE)</f>
        <v>#N/A</v>
      </c>
      <c r="O17" s="114"/>
      <c r="P17" s="114"/>
      <c r="Q17" s="115"/>
      <c r="R17" s="116"/>
    </row>
    <row r="18" spans="1:18" ht="12.75">
      <c r="A18" s="130"/>
      <c r="B18" s="108"/>
      <c r="C18" s="112"/>
      <c r="D18" s="128"/>
      <c r="E18" s="128"/>
      <c r="F18" s="102"/>
      <c r="G18" s="102"/>
      <c r="H18" s="104"/>
      <c r="I18" s="106"/>
      <c r="K18" s="108"/>
      <c r="L18" s="112"/>
      <c r="M18" s="112"/>
      <c r="N18" s="112"/>
      <c r="O18" s="102"/>
      <c r="P18" s="102"/>
      <c r="Q18" s="104"/>
      <c r="R18" s="106"/>
    </row>
    <row r="19" spans="1:18" ht="12.75">
      <c r="A19" s="130"/>
      <c r="B19" s="108"/>
      <c r="C19" s="110" t="e">
        <f>VLOOKUP(B19,'пр.взв'!B7:E50,2,FALSE)</f>
        <v>#N/A</v>
      </c>
      <c r="D19" s="128" t="e">
        <f>VLOOKUP(B19,'пр.взв'!B7:G50,3,FALSE)</f>
        <v>#N/A</v>
      </c>
      <c r="E19" s="128" t="e">
        <f>VLOOKUP(B19,'пр.взв'!B7:G50,4,FALSE)</f>
        <v>#N/A</v>
      </c>
      <c r="F19" s="102"/>
      <c r="G19" s="102"/>
      <c r="H19" s="104"/>
      <c r="I19" s="106"/>
      <c r="K19" s="108"/>
      <c r="L19" s="110" t="e">
        <f>VLOOKUP(K19,'пр.взв'!B7:E50,2,FALSE)</f>
        <v>#N/A</v>
      </c>
      <c r="M19" s="110" t="e">
        <f>VLOOKUP(K19,'пр.взв'!B7:G50,3,FALSE)</f>
        <v>#N/A</v>
      </c>
      <c r="N19" s="110" t="e">
        <f>VLOOKUP(K19,'пр.взв'!B7:G50,4,FALSE)</f>
        <v>#N/A</v>
      </c>
      <c r="O19" s="102"/>
      <c r="P19" s="102"/>
      <c r="Q19" s="104"/>
      <c r="R19" s="106"/>
    </row>
    <row r="20" spans="1:18" ht="13.5" thickBot="1">
      <c r="A20" s="130"/>
      <c r="B20" s="109"/>
      <c r="C20" s="111"/>
      <c r="D20" s="129"/>
      <c r="E20" s="129"/>
      <c r="F20" s="103"/>
      <c r="G20" s="103"/>
      <c r="H20" s="105"/>
      <c r="I20" s="107"/>
      <c r="K20" s="109"/>
      <c r="L20" s="112"/>
      <c r="M20" s="112"/>
      <c r="N20" s="112"/>
      <c r="O20" s="103"/>
      <c r="P20" s="103"/>
      <c r="Q20" s="105"/>
      <c r="R20" s="107"/>
    </row>
    <row r="21" spans="1:18" ht="12.75">
      <c r="A21" s="130"/>
      <c r="B21" s="117"/>
      <c r="C21" s="118" t="e">
        <f>VLOOKUP(B21,'пр.взв'!B7:E50,2,FALSE)</f>
        <v>#N/A</v>
      </c>
      <c r="D21" s="131" t="e">
        <f>VLOOKUP(B21,'пр.взв'!B3:F51,3,FALSE)</f>
        <v>#N/A</v>
      </c>
      <c r="E21" s="131" t="e">
        <f>VLOOKUP(B21,'пр.взв'!B2:G51,4,FALSE)</f>
        <v>#N/A</v>
      </c>
      <c r="F21" s="114"/>
      <c r="G21" s="114"/>
      <c r="H21" s="115"/>
      <c r="I21" s="116"/>
      <c r="K21" s="117"/>
      <c r="L21" s="118" t="e">
        <f>VLOOKUP(K21,'пр.взв'!B7:E50,2,FALSE)</f>
        <v>#N/A</v>
      </c>
      <c r="M21" s="118" t="e">
        <f>VLOOKUP(K21,'пр.взв'!B3:G52,3,FALSE)</f>
        <v>#N/A</v>
      </c>
      <c r="N21" s="118" t="e">
        <f>VLOOKUP(K21,'пр.взв'!B3:G52,4,FALSE)</f>
        <v>#N/A</v>
      </c>
      <c r="O21" s="114"/>
      <c r="P21" s="114"/>
      <c r="Q21" s="115"/>
      <c r="R21" s="116"/>
    </row>
    <row r="22" spans="1:18" ht="12.75">
      <c r="A22" s="130"/>
      <c r="B22" s="108"/>
      <c r="C22" s="112"/>
      <c r="D22" s="128"/>
      <c r="E22" s="128"/>
      <c r="F22" s="102"/>
      <c r="G22" s="102"/>
      <c r="H22" s="104"/>
      <c r="I22" s="106"/>
      <c r="K22" s="108"/>
      <c r="L22" s="112"/>
      <c r="M22" s="112"/>
      <c r="N22" s="112"/>
      <c r="O22" s="102"/>
      <c r="P22" s="102"/>
      <c r="Q22" s="104"/>
      <c r="R22" s="106"/>
    </row>
    <row r="23" spans="1:18" ht="12.75">
      <c r="A23" s="130"/>
      <c r="B23" s="108"/>
      <c r="C23" s="110" t="e">
        <f>VLOOKUP(B23,'пр.взв'!B7:E50,2,FALSE)</f>
        <v>#N/A</v>
      </c>
      <c r="D23" s="128" t="e">
        <f>VLOOKUP(B23,'пр.взв'!B3:G52,3,FALSE)</f>
        <v>#N/A</v>
      </c>
      <c r="E23" s="128" t="e">
        <f>VLOOKUP(B23,'пр.взв'!B2:G52,4,FALSE)</f>
        <v>#N/A</v>
      </c>
      <c r="F23" s="102"/>
      <c r="G23" s="102"/>
      <c r="H23" s="104"/>
      <c r="I23" s="106"/>
      <c r="K23" s="108"/>
      <c r="L23" s="110" t="e">
        <f>VLOOKUP(K23,'пр.взв'!B6:E50,2,FALSE)</f>
        <v>#N/A</v>
      </c>
      <c r="M23" s="110" t="e">
        <f>VLOOKUP(K23,'пр.взв'!B3:G54,3,FALSE)</f>
        <v>#N/A</v>
      </c>
      <c r="N23" s="110" t="e">
        <f>VLOOKUP(K23,'пр.взв'!B3:G54,4,FALSE)</f>
        <v>#N/A</v>
      </c>
      <c r="O23" s="102"/>
      <c r="P23" s="102"/>
      <c r="Q23" s="104"/>
      <c r="R23" s="106"/>
    </row>
    <row r="24" spans="1:18" ht="13.5" thickBot="1">
      <c r="A24" s="130"/>
      <c r="B24" s="109"/>
      <c r="C24" s="111"/>
      <c r="D24" s="129"/>
      <c r="E24" s="129"/>
      <c r="F24" s="103"/>
      <c r="G24" s="103"/>
      <c r="H24" s="105"/>
      <c r="I24" s="107"/>
      <c r="K24" s="109"/>
      <c r="L24" s="112"/>
      <c r="M24" s="112"/>
      <c r="N24" s="112"/>
      <c r="O24" s="103"/>
      <c r="P24" s="103"/>
      <c r="Q24" s="105"/>
      <c r="R24" s="107"/>
    </row>
    <row r="25" spans="1:18" ht="12.75">
      <c r="A25" s="130"/>
      <c r="B25" s="117"/>
      <c r="C25" s="118" t="e">
        <f>VLOOKUP(B25,'пр.взв'!B7:E50,2,FALSE)</f>
        <v>#N/A</v>
      </c>
      <c r="D25" s="131" t="e">
        <f>VLOOKUP(B25,'пр.взв'!B7:F55,3,FALSE)</f>
        <v>#N/A</v>
      </c>
      <c r="E25" s="131" t="e">
        <f>VLOOKUP(B25,'пр.взв'!B2:G55,4,FALSE)</f>
        <v>#N/A</v>
      </c>
      <c r="F25" s="114" t="s">
        <v>130</v>
      </c>
      <c r="G25" s="114"/>
      <c r="H25" s="115"/>
      <c r="I25" s="116"/>
      <c r="K25" s="117"/>
      <c r="L25" s="118" t="e">
        <f>VLOOKUP(K25,'пр.взв'!B7:E50,2,FALSE)</f>
        <v>#N/A</v>
      </c>
      <c r="M25" s="118" t="e">
        <f>VLOOKUP(K25,'пр.взв'!B2:G56,3,FALSE)</f>
        <v>#N/A</v>
      </c>
      <c r="N25" s="118" t="e">
        <f>VLOOKUP(K25,'пр.взв'!B7:G56,4,FALSE)</f>
        <v>#N/A</v>
      </c>
      <c r="O25" s="114" t="s">
        <v>130</v>
      </c>
      <c r="P25" s="114"/>
      <c r="Q25" s="115"/>
      <c r="R25" s="116"/>
    </row>
    <row r="26" spans="1:18" ht="12.75">
      <c r="A26" s="130"/>
      <c r="B26" s="108"/>
      <c r="C26" s="112"/>
      <c r="D26" s="128"/>
      <c r="E26" s="128"/>
      <c r="F26" s="102"/>
      <c r="G26" s="102"/>
      <c r="H26" s="104"/>
      <c r="I26" s="106"/>
      <c r="K26" s="108"/>
      <c r="L26" s="112"/>
      <c r="M26" s="112"/>
      <c r="N26" s="112"/>
      <c r="O26" s="102"/>
      <c r="P26" s="102"/>
      <c r="Q26" s="104"/>
      <c r="R26" s="106"/>
    </row>
    <row r="27" spans="1:18" ht="12.75">
      <c r="A27" s="130"/>
      <c r="B27" s="108"/>
      <c r="C27" s="110" t="e">
        <f>VLOOKUP(B27,'пр.взв'!B7:E50,2,FALSE)</f>
        <v>#N/A</v>
      </c>
      <c r="D27" s="128" t="e">
        <f>VLOOKUP(B27,'пр.взв'!B7:G56,3,FALSE)</f>
        <v>#N/A</v>
      </c>
      <c r="E27" s="128" t="e">
        <f>VLOOKUP(B27,'пр.взв'!B2:G56,4,FALSE)</f>
        <v>#N/A</v>
      </c>
      <c r="F27" s="102"/>
      <c r="G27" s="102"/>
      <c r="H27" s="104"/>
      <c r="I27" s="106"/>
      <c r="K27" s="108"/>
      <c r="L27" s="110" t="e">
        <f>VLOOKUP(K27,'пр.взв'!B7:E50,2,FALSE)</f>
        <v>#N/A</v>
      </c>
      <c r="M27" s="110" t="e">
        <f>VLOOKUP(K27,'пр.взв'!B2:G58,3,FALSE)</f>
        <v>#N/A</v>
      </c>
      <c r="N27" s="110" t="e">
        <f>VLOOKUP(K27,'пр.взв'!B7:G58,4,FALSE)</f>
        <v>#N/A</v>
      </c>
      <c r="O27" s="102"/>
      <c r="P27" s="102"/>
      <c r="Q27" s="104"/>
      <c r="R27" s="106"/>
    </row>
    <row r="28" spans="1:18" ht="13.5" thickBot="1">
      <c r="A28" s="130"/>
      <c r="B28" s="109"/>
      <c r="C28" s="111"/>
      <c r="D28" s="129"/>
      <c r="E28" s="129"/>
      <c r="F28" s="103"/>
      <c r="G28" s="103"/>
      <c r="H28" s="105"/>
      <c r="I28" s="107"/>
      <c r="K28" s="109"/>
      <c r="L28" s="112"/>
      <c r="M28" s="112"/>
      <c r="N28" s="112"/>
      <c r="O28" s="103"/>
      <c r="P28" s="103"/>
      <c r="Q28" s="105"/>
      <c r="R28" s="107"/>
    </row>
    <row r="29" spans="1:18" ht="12.75">
      <c r="A29" s="130"/>
      <c r="B29" s="117"/>
      <c r="C29" s="118" t="e">
        <f>VLOOKUP(B29,'пр.взв'!B7:E50,2,FALSE)</f>
        <v>#N/A</v>
      </c>
      <c r="D29" s="131" t="e">
        <f>VLOOKUP(B29,'пр.взв'!B3:F59,3,FALSE)</f>
        <v>#N/A</v>
      </c>
      <c r="E29" s="131" t="e">
        <f>VLOOKUP(B29,'пр.взв'!B2:G59,4,FALSE)</f>
        <v>#N/A</v>
      </c>
      <c r="F29" s="114"/>
      <c r="G29" s="114"/>
      <c r="H29" s="115"/>
      <c r="I29" s="116"/>
      <c r="K29" s="117"/>
      <c r="L29" s="118" t="e">
        <f>VLOOKUP(K29,'пр.взв'!B7:E50,2,FALSE)</f>
        <v>#N/A</v>
      </c>
      <c r="M29" s="118" t="e">
        <f>VLOOKUP(K29,'пр.взв'!B3:G60,3,FALSE)</f>
        <v>#N/A</v>
      </c>
      <c r="N29" s="118" t="e">
        <f>VLOOKUP(K29,'пр.взв'!B3:G60,4,FALSE)</f>
        <v>#N/A</v>
      </c>
      <c r="O29" s="114"/>
      <c r="P29" s="114"/>
      <c r="Q29" s="115"/>
      <c r="R29" s="116"/>
    </row>
    <row r="30" spans="1:18" ht="12.75">
      <c r="A30" s="130"/>
      <c r="B30" s="108"/>
      <c r="C30" s="112"/>
      <c r="D30" s="128"/>
      <c r="E30" s="128"/>
      <c r="F30" s="102"/>
      <c r="G30" s="102"/>
      <c r="H30" s="104"/>
      <c r="I30" s="106"/>
      <c r="K30" s="108"/>
      <c r="L30" s="112"/>
      <c r="M30" s="112"/>
      <c r="N30" s="112"/>
      <c r="O30" s="102"/>
      <c r="P30" s="102"/>
      <c r="Q30" s="104"/>
      <c r="R30" s="106"/>
    </row>
    <row r="31" spans="1:18" ht="12.75">
      <c r="A31" s="130"/>
      <c r="B31" s="108"/>
      <c r="C31" s="110" t="e">
        <f>VLOOKUP(B31,'пр.взв'!B7:E50,2,FALSE)</f>
        <v>#N/A</v>
      </c>
      <c r="D31" s="128" t="e">
        <f>VLOOKUP(B31,'пр.взв'!B3:G60,3,FALSE)</f>
        <v>#N/A</v>
      </c>
      <c r="E31" s="128" t="e">
        <f>VLOOKUP(B31,'пр.взв'!B3:G60,4,FALSE)</f>
        <v>#N/A</v>
      </c>
      <c r="F31" s="102"/>
      <c r="G31" s="102"/>
      <c r="H31" s="104"/>
      <c r="I31" s="106"/>
      <c r="K31" s="108"/>
      <c r="L31" s="110" t="e">
        <f>VLOOKUP(K31,'пр.взв'!B7:E50,2,FALSE)</f>
        <v>#N/A</v>
      </c>
      <c r="M31" s="110" t="e">
        <f>VLOOKUP(K31,'пр.взв'!B3:G62,3,FALSE)</f>
        <v>#N/A</v>
      </c>
      <c r="N31" s="110" t="e">
        <f>VLOOKUP(K31,'пр.взв'!B3:G62,4,FALSE)</f>
        <v>#N/A</v>
      </c>
      <c r="O31" s="102"/>
      <c r="P31" s="102"/>
      <c r="Q31" s="104"/>
      <c r="R31" s="106"/>
    </row>
    <row r="32" spans="1:18" ht="13.5" thickBot="1">
      <c r="A32" s="130"/>
      <c r="B32" s="109"/>
      <c r="C32" s="111"/>
      <c r="D32" s="129"/>
      <c r="E32" s="129"/>
      <c r="F32" s="103"/>
      <c r="G32" s="103"/>
      <c r="H32" s="105"/>
      <c r="I32" s="107"/>
      <c r="K32" s="109"/>
      <c r="L32" s="112"/>
      <c r="M32" s="112"/>
      <c r="N32" s="112"/>
      <c r="O32" s="103"/>
      <c r="P32" s="103"/>
      <c r="Q32" s="105"/>
      <c r="R32" s="107"/>
    </row>
    <row r="33" spans="1:18" ht="12.75">
      <c r="A33" s="130"/>
      <c r="B33" s="117"/>
      <c r="C33" s="118" t="e">
        <f>VLOOKUP(B33,'пр.взв'!B7:E50,2,FALSE)</f>
        <v>#N/A</v>
      </c>
      <c r="D33" s="131" t="e">
        <f>VLOOKUP(B33,'пр.взв'!B5:F63,3,FALSE)</f>
        <v>#N/A</v>
      </c>
      <c r="E33" s="131" t="e">
        <f>VLOOKUP(B33,'пр.взв'!B3:G63,4,FALSE)</f>
        <v>#N/A</v>
      </c>
      <c r="F33" s="114"/>
      <c r="G33" s="114"/>
      <c r="H33" s="115"/>
      <c r="I33" s="116"/>
      <c r="K33" s="117"/>
      <c r="L33" s="118" t="e">
        <f>VLOOKUP(K33,'пр.взв'!B7:E50,2,FALSE)</f>
        <v>#N/A</v>
      </c>
      <c r="M33" s="118" t="e">
        <f>VLOOKUP(K33,'пр.взв'!B3:G64,3,FALSE)</f>
        <v>#N/A</v>
      </c>
      <c r="N33" s="118" t="e">
        <f>VLOOKUP(K33,'пр.взв'!B3:G64,4,FALSE)</f>
        <v>#N/A</v>
      </c>
      <c r="O33" s="114"/>
      <c r="P33" s="114"/>
      <c r="Q33" s="115"/>
      <c r="R33" s="116"/>
    </row>
    <row r="34" spans="1:18" ht="12.75">
      <c r="A34" s="130"/>
      <c r="B34" s="108"/>
      <c r="C34" s="112"/>
      <c r="D34" s="128"/>
      <c r="E34" s="128"/>
      <c r="F34" s="102"/>
      <c r="G34" s="102"/>
      <c r="H34" s="104"/>
      <c r="I34" s="106"/>
      <c r="K34" s="108"/>
      <c r="L34" s="112"/>
      <c r="M34" s="112"/>
      <c r="N34" s="112"/>
      <c r="O34" s="102"/>
      <c r="P34" s="102"/>
      <c r="Q34" s="104"/>
      <c r="R34" s="106"/>
    </row>
    <row r="35" spans="1:18" ht="12.75">
      <c r="A35" s="130"/>
      <c r="B35" s="108"/>
      <c r="C35" s="110" t="e">
        <f>VLOOKUP(B35,'пр.взв'!B7:E50,2,FALSE)</f>
        <v>#N/A</v>
      </c>
      <c r="D35" s="128" t="e">
        <f>VLOOKUP(B35,'пр.взв'!B5:G64,3,FALSE)</f>
        <v>#N/A</v>
      </c>
      <c r="E35" s="128" t="e">
        <f>VLOOKUP(B35,'пр.взв'!B3:G64,4,FALSE)</f>
        <v>#N/A</v>
      </c>
      <c r="F35" s="102"/>
      <c r="G35" s="102"/>
      <c r="H35" s="104"/>
      <c r="I35" s="106"/>
      <c r="K35" s="108"/>
      <c r="L35" s="110" t="e">
        <f>VLOOKUP(K35,'пр.взв'!B7:E50,2,FALSE)</f>
        <v>#N/A</v>
      </c>
      <c r="M35" s="110" t="e">
        <f>VLOOKUP(K35,'пр.взв'!B3:G66,3,FALSE)</f>
        <v>#N/A</v>
      </c>
      <c r="N35" s="110" t="e">
        <f>VLOOKUP(K35,'пр.взв'!B3:G66,4,FALSE)</f>
        <v>#N/A</v>
      </c>
      <c r="O35" s="102"/>
      <c r="P35" s="102"/>
      <c r="Q35" s="104"/>
      <c r="R35" s="106"/>
    </row>
    <row r="36" spans="1:18" ht="13.5" thickBot="1">
      <c r="A36" s="130"/>
      <c r="B36" s="109"/>
      <c r="C36" s="111"/>
      <c r="D36" s="129"/>
      <c r="E36" s="129"/>
      <c r="F36" s="103"/>
      <c r="G36" s="103"/>
      <c r="H36" s="105"/>
      <c r="I36" s="107"/>
      <c r="K36" s="109"/>
      <c r="L36" s="112"/>
      <c r="M36" s="112"/>
      <c r="N36" s="112"/>
      <c r="O36" s="103"/>
      <c r="P36" s="103"/>
      <c r="Q36" s="105"/>
      <c r="R36" s="107"/>
    </row>
    <row r="37" spans="1:18" ht="12.75">
      <c r="A37" s="130"/>
      <c r="B37" s="117"/>
      <c r="C37" s="118" t="e">
        <f>VLOOKUP(B37,'пр.взв'!B7:E50,2,FALSE)</f>
        <v>#N/A</v>
      </c>
      <c r="D37" s="131" t="e">
        <f>VLOOKUP(B37,'пр.взв'!B3:F67,3,FALSE)</f>
        <v>#N/A</v>
      </c>
      <c r="E37" s="131" t="e">
        <f>VLOOKUP(B37,'пр.взв'!B7:G67,4,FALSE)</f>
        <v>#N/A</v>
      </c>
      <c r="F37" s="114"/>
      <c r="G37" s="114"/>
      <c r="H37" s="115"/>
      <c r="I37" s="116"/>
      <c r="K37" s="117"/>
      <c r="L37" s="118" t="e">
        <f>VLOOKUP(K37,'пр.взв'!B7:E50,2,FALSE)</f>
        <v>#N/A</v>
      </c>
      <c r="M37" s="118" t="e">
        <f>VLOOKUP(K37,'пр.взв'!B3:G68,3,FALSE)</f>
        <v>#N/A</v>
      </c>
      <c r="N37" s="118" t="e">
        <f>VLOOKUP(K37,'пр.взв'!B3:G68,4,FALSE)</f>
        <v>#N/A</v>
      </c>
      <c r="O37" s="114"/>
      <c r="P37" s="114"/>
      <c r="Q37" s="115"/>
      <c r="R37" s="116"/>
    </row>
    <row r="38" spans="1:18" ht="12.75">
      <c r="A38" s="130"/>
      <c r="B38" s="108"/>
      <c r="C38" s="112"/>
      <c r="D38" s="128"/>
      <c r="E38" s="128"/>
      <c r="F38" s="102"/>
      <c r="G38" s="102"/>
      <c r="H38" s="104"/>
      <c r="I38" s="106"/>
      <c r="K38" s="108"/>
      <c r="L38" s="112"/>
      <c r="M38" s="112"/>
      <c r="N38" s="112"/>
      <c r="O38" s="102"/>
      <c r="P38" s="102"/>
      <c r="Q38" s="104"/>
      <c r="R38" s="106"/>
    </row>
    <row r="39" spans="1:18" ht="12.75">
      <c r="A39" s="130"/>
      <c r="B39" s="108"/>
      <c r="C39" s="110" t="e">
        <f>VLOOKUP(B39,'пр.взв'!B7:E50,2,FALSE)</f>
        <v>#N/A</v>
      </c>
      <c r="D39" s="128" t="e">
        <f>VLOOKUP(B39,'пр.взв'!B3:G68,3,FALSE)</f>
        <v>#N/A</v>
      </c>
      <c r="E39" s="128" t="e">
        <f>VLOOKUP(B39,'пр.взв'!B3:G68,4,FALSE)</f>
        <v>#N/A</v>
      </c>
      <c r="F39" s="102"/>
      <c r="G39" s="102"/>
      <c r="H39" s="104"/>
      <c r="I39" s="106"/>
      <c r="K39" s="108"/>
      <c r="L39" s="110" t="e">
        <f>VLOOKUP(K39,'пр.взв'!B7:E50,2,FALSE)</f>
        <v>#N/A</v>
      </c>
      <c r="M39" s="110" t="e">
        <f>VLOOKUP(K39,'пр.взв'!B3:G70,3,FALSE)</f>
        <v>#N/A</v>
      </c>
      <c r="N39" s="110" t="e">
        <f>VLOOKUP(K39,'пр.взв'!B3:G70,4,FALSE)</f>
        <v>#N/A</v>
      </c>
      <c r="O39" s="102"/>
      <c r="P39" s="102"/>
      <c r="Q39" s="104"/>
      <c r="R39" s="106"/>
    </row>
    <row r="40" spans="1:18" ht="13.5" thickBot="1">
      <c r="A40" s="130"/>
      <c r="B40" s="109"/>
      <c r="C40" s="111"/>
      <c r="D40" s="129"/>
      <c r="E40" s="129"/>
      <c r="F40" s="103"/>
      <c r="G40" s="103"/>
      <c r="H40" s="105"/>
      <c r="I40" s="107"/>
      <c r="K40" s="109"/>
      <c r="L40" s="112"/>
      <c r="M40" s="112"/>
      <c r="N40" s="112"/>
      <c r="O40" s="103"/>
      <c r="P40" s="103"/>
      <c r="Q40" s="105"/>
      <c r="R40" s="107"/>
    </row>
    <row r="41" spans="1:18" ht="12.75">
      <c r="A41" s="130"/>
      <c r="B41" s="117"/>
      <c r="C41" s="118" t="e">
        <f>VLOOKUP(B41,'пр.взв'!B7:E50,2,FALSE)</f>
        <v>#N/A</v>
      </c>
      <c r="D41" s="131" t="e">
        <f>VLOOKUP(B41,'пр.взв'!B3:F71,3,FALSE)</f>
        <v>#N/A</v>
      </c>
      <c r="E41" s="131" t="e">
        <f>VLOOKUP(B41,'пр.взв'!B4:G71,4,FALSE)</f>
        <v>#N/A</v>
      </c>
      <c r="F41" s="114"/>
      <c r="G41" s="114"/>
      <c r="H41" s="115"/>
      <c r="I41" s="116"/>
      <c r="K41" s="117"/>
      <c r="L41" s="118" t="e">
        <f>VLOOKUP(K41,'пр.взв'!B7:E50,2,FALSE)</f>
        <v>#N/A</v>
      </c>
      <c r="M41" s="118" t="e">
        <f>VLOOKUP(K41,'пр.взв'!B4:G72,3,FALSE)</f>
        <v>#N/A</v>
      </c>
      <c r="N41" s="118" t="e">
        <f>VLOOKUP(K41,'пр.взв'!B4:G72,4,FALSE)</f>
        <v>#N/A</v>
      </c>
      <c r="O41" s="114"/>
      <c r="P41" s="114"/>
      <c r="Q41" s="115"/>
      <c r="R41" s="116"/>
    </row>
    <row r="42" spans="1:18" ht="12.75">
      <c r="A42" s="130"/>
      <c r="B42" s="108"/>
      <c r="C42" s="112"/>
      <c r="D42" s="128"/>
      <c r="E42" s="128"/>
      <c r="F42" s="102"/>
      <c r="G42" s="102"/>
      <c r="H42" s="104"/>
      <c r="I42" s="106"/>
      <c r="K42" s="108"/>
      <c r="L42" s="112"/>
      <c r="M42" s="112"/>
      <c r="N42" s="112"/>
      <c r="O42" s="102"/>
      <c r="P42" s="102"/>
      <c r="Q42" s="104"/>
      <c r="R42" s="106"/>
    </row>
    <row r="43" spans="1:18" ht="12.75">
      <c r="A43" s="130"/>
      <c r="B43" s="108"/>
      <c r="C43" s="110" t="e">
        <f>VLOOKUP(B43,'пр.взв'!B7:E50,2,FALSE)</f>
        <v>#N/A</v>
      </c>
      <c r="D43" s="128" t="e">
        <f>VLOOKUP(B43,'пр.взв'!B3:G72,3,FALSE)</f>
        <v>#N/A</v>
      </c>
      <c r="E43" s="128" t="e">
        <f>VLOOKUP(B43,'пр.взв'!B4:G72,4,FALSE)</f>
        <v>#N/A</v>
      </c>
      <c r="F43" s="102"/>
      <c r="G43" s="102"/>
      <c r="H43" s="104"/>
      <c r="I43" s="106"/>
      <c r="K43" s="108"/>
      <c r="L43" s="110" t="e">
        <f>VLOOKUP(K43,'пр.взв'!B7:F50,2,FALSE)</f>
        <v>#N/A</v>
      </c>
      <c r="M43" s="110" t="e">
        <f>VLOOKUP(K43,'пр.взв'!B4:G74,3,FALSE)</f>
        <v>#N/A</v>
      </c>
      <c r="N43" s="110" t="e">
        <f>VLOOKUP(K43,'пр.взв'!B4:G74,4,FALSE)</f>
        <v>#N/A</v>
      </c>
      <c r="O43" s="102"/>
      <c r="P43" s="102"/>
      <c r="Q43" s="104"/>
      <c r="R43" s="106"/>
    </row>
    <row r="44" spans="1:18" ht="13.5" thickBot="1">
      <c r="A44" s="130"/>
      <c r="B44" s="109"/>
      <c r="C44" s="111"/>
      <c r="D44" s="129"/>
      <c r="E44" s="129"/>
      <c r="F44" s="103"/>
      <c r="G44" s="103"/>
      <c r="H44" s="105"/>
      <c r="I44" s="107"/>
      <c r="K44" s="109"/>
      <c r="L44" s="112"/>
      <c r="M44" s="112"/>
      <c r="N44" s="112"/>
      <c r="O44" s="103"/>
      <c r="P44" s="103"/>
      <c r="Q44" s="105"/>
      <c r="R44" s="107"/>
    </row>
    <row r="45" spans="1:18" ht="12.75">
      <c r="A45" s="130"/>
      <c r="B45" s="117"/>
      <c r="C45" s="118" t="e">
        <f>VLOOKUP(B45,'пр.взв'!B7:E50,2,FALSE)</f>
        <v>#N/A</v>
      </c>
      <c r="D45" s="131" t="e">
        <f>VLOOKUP(B45,'пр.взв'!B7:F75,3,FALSE)</f>
        <v>#N/A</v>
      </c>
      <c r="E45" s="131" t="e">
        <f>VLOOKUP(B45,'пр.взв'!B4:G75,4,FALSE)</f>
        <v>#N/A</v>
      </c>
      <c r="F45" s="114"/>
      <c r="G45" s="114"/>
      <c r="H45" s="115"/>
      <c r="I45" s="116"/>
      <c r="K45" s="117"/>
      <c r="L45" s="118" t="e">
        <f>VLOOKUP(K45,'пр.взв'!B7:E50,2,FALSE)</f>
        <v>#N/A</v>
      </c>
      <c r="M45" s="118" t="e">
        <f>VLOOKUP(K45,'пр.взв'!B4:G76,3,FALSE)</f>
        <v>#N/A</v>
      </c>
      <c r="N45" s="118" t="e">
        <f>VLOOKUP(K45,'пр.взв'!B4:G76,4,FALSE)</f>
        <v>#N/A</v>
      </c>
      <c r="O45" s="114"/>
      <c r="P45" s="114"/>
      <c r="Q45" s="115"/>
      <c r="R45" s="116"/>
    </row>
    <row r="46" spans="1:18" ht="12.75">
      <c r="A46" s="130"/>
      <c r="B46" s="108"/>
      <c r="C46" s="112"/>
      <c r="D46" s="128"/>
      <c r="E46" s="128"/>
      <c r="F46" s="102"/>
      <c r="G46" s="102"/>
      <c r="H46" s="104"/>
      <c r="I46" s="106"/>
      <c r="K46" s="108"/>
      <c r="L46" s="112"/>
      <c r="M46" s="112"/>
      <c r="N46" s="112"/>
      <c r="O46" s="102"/>
      <c r="P46" s="102"/>
      <c r="Q46" s="104"/>
      <c r="R46" s="106"/>
    </row>
    <row r="47" spans="1:18" ht="12.75">
      <c r="A47" s="130"/>
      <c r="B47" s="108"/>
      <c r="C47" s="110" t="e">
        <f>VLOOKUP(B47,'пр.взв'!B7:E50,2,FALSE)</f>
        <v>#N/A</v>
      </c>
      <c r="D47" s="128" t="e">
        <f>VLOOKUP(B47,'пр.взв'!B7:G76,3,FALSE)</f>
        <v>#N/A</v>
      </c>
      <c r="E47" s="128" t="e">
        <f>VLOOKUP(B47,'пр.взв'!B4:G76,4,FALSE)</f>
        <v>#N/A</v>
      </c>
      <c r="F47" s="102"/>
      <c r="G47" s="102"/>
      <c r="H47" s="104"/>
      <c r="I47" s="106"/>
      <c r="K47" s="108"/>
      <c r="L47" s="110" t="e">
        <f>VLOOKUP(K47,'пр.взв'!B7:E50,2,FALSE)</f>
        <v>#N/A</v>
      </c>
      <c r="M47" s="110" t="e">
        <f>VLOOKUP(K47,'пр.взв'!B4:G78,3,FALSE)</f>
        <v>#N/A</v>
      </c>
      <c r="N47" s="110" t="e">
        <f>VLOOKUP(K47,'пр.взв'!B4:G78,4,FALSE)</f>
        <v>#N/A</v>
      </c>
      <c r="O47" s="102"/>
      <c r="P47" s="102"/>
      <c r="Q47" s="104"/>
      <c r="R47" s="106"/>
    </row>
    <row r="48" spans="1:18" ht="13.5" thickBot="1">
      <c r="A48" s="130"/>
      <c r="B48" s="109"/>
      <c r="C48" s="111"/>
      <c r="D48" s="129"/>
      <c r="E48" s="129"/>
      <c r="F48" s="103"/>
      <c r="G48" s="103"/>
      <c r="H48" s="105"/>
      <c r="I48" s="107"/>
      <c r="K48" s="109"/>
      <c r="L48" s="112"/>
      <c r="M48" s="112"/>
      <c r="N48" s="112"/>
      <c r="O48" s="103"/>
      <c r="P48" s="103"/>
      <c r="Q48" s="105"/>
      <c r="R48" s="107"/>
    </row>
    <row r="49" spans="1:18" ht="12.75">
      <c r="A49" s="130"/>
      <c r="B49" s="117"/>
      <c r="C49" s="118" t="e">
        <f>VLOOKUP(B49,'пр.взв'!B3:E50,2,FALSE)</f>
        <v>#N/A</v>
      </c>
      <c r="D49" s="131" t="e">
        <f>VLOOKUP(B49,'пр.взв'!B5:F79,3,FALSE)</f>
        <v>#N/A</v>
      </c>
      <c r="E49" s="131" t="e">
        <f>VLOOKUP(B49,'пр.взв'!B4:G79,4,FALSE)</f>
        <v>#N/A</v>
      </c>
      <c r="F49" s="114"/>
      <c r="G49" s="114"/>
      <c r="H49" s="115"/>
      <c r="I49" s="116"/>
      <c r="K49" s="117"/>
      <c r="L49" s="118" t="e">
        <f>VLOOKUP(K49,'пр.взв'!B7:E50,2,FALSE)</f>
        <v>#N/A</v>
      </c>
      <c r="M49" s="118" t="e">
        <f>VLOOKUP(K49,'пр.взв'!B5:G80,3,FALSE)</f>
        <v>#N/A</v>
      </c>
      <c r="N49" s="118" t="e">
        <f>VLOOKUP(K49,'пр.взв'!B5:G80,4,FALSE)</f>
        <v>#N/A</v>
      </c>
      <c r="O49" s="114"/>
      <c r="P49" s="114"/>
      <c r="Q49" s="115"/>
      <c r="R49" s="116"/>
    </row>
    <row r="50" spans="1:18" ht="12.75">
      <c r="A50" s="130"/>
      <c r="B50" s="108"/>
      <c r="C50" s="112"/>
      <c r="D50" s="128"/>
      <c r="E50" s="128"/>
      <c r="F50" s="102"/>
      <c r="G50" s="102"/>
      <c r="H50" s="104"/>
      <c r="I50" s="106"/>
      <c r="K50" s="108"/>
      <c r="L50" s="112"/>
      <c r="M50" s="112"/>
      <c r="N50" s="112"/>
      <c r="O50" s="102"/>
      <c r="P50" s="102"/>
      <c r="Q50" s="104"/>
      <c r="R50" s="106"/>
    </row>
    <row r="51" spans="1:18" ht="12.75">
      <c r="A51" s="130"/>
      <c r="B51" s="108"/>
      <c r="C51" s="110" t="e">
        <f>VLOOKUP(B51,'пр.взв'!B7:E50,2,FALSE)</f>
        <v>#N/A</v>
      </c>
      <c r="D51" s="128" t="e">
        <f>VLOOKUP(B51,'пр.взв'!B5:G80,3,FALSE)</f>
        <v>#N/A</v>
      </c>
      <c r="E51" s="128" t="e">
        <f>VLOOKUP(B51,'пр.взв'!B5:G80,4,FALSE)</f>
        <v>#N/A</v>
      </c>
      <c r="F51" s="102"/>
      <c r="G51" s="102"/>
      <c r="H51" s="104"/>
      <c r="I51" s="106"/>
      <c r="K51" s="108"/>
      <c r="L51" s="110" t="e">
        <f>VLOOKUP(K51,'пр.взв'!B7:E50,2,FALSE)</f>
        <v>#N/A</v>
      </c>
      <c r="M51" s="110" t="e">
        <f>VLOOKUP(K51,'пр.взв'!B5:G82,3,FALSE)</f>
        <v>#N/A</v>
      </c>
      <c r="N51" s="110" t="e">
        <f>VLOOKUP(K51,'пр.взв'!B5:G82,4,FALSE)</f>
        <v>#N/A</v>
      </c>
      <c r="O51" s="102"/>
      <c r="P51" s="102"/>
      <c r="Q51" s="104"/>
      <c r="R51" s="106"/>
    </row>
    <row r="52" spans="1:18" ht="13.5" thickBot="1">
      <c r="A52" s="130"/>
      <c r="B52" s="109"/>
      <c r="C52" s="111"/>
      <c r="D52" s="129"/>
      <c r="E52" s="129"/>
      <c r="F52" s="103"/>
      <c r="G52" s="103"/>
      <c r="H52" s="105"/>
      <c r="I52" s="107"/>
      <c r="K52" s="109"/>
      <c r="L52" s="112"/>
      <c r="M52" s="112"/>
      <c r="N52" s="112"/>
      <c r="O52" s="103"/>
      <c r="P52" s="103"/>
      <c r="Q52" s="105"/>
      <c r="R52" s="107"/>
    </row>
    <row r="53" spans="1:18" ht="12.75">
      <c r="A53" s="130"/>
      <c r="B53" s="117"/>
      <c r="C53" s="118" t="e">
        <f>VLOOKUP(B53,'пр.взв'!B7:E50,2,FALSE)</f>
        <v>#N/A</v>
      </c>
      <c r="D53" s="131" t="e">
        <f>VLOOKUP(B53,'пр.взв'!B5:F83,3,FALSE)</f>
        <v>#N/A</v>
      </c>
      <c r="E53" s="131" t="e">
        <f>VLOOKUP(B53,'пр.взв'!B5:G83,4,FALSE)</f>
        <v>#N/A</v>
      </c>
      <c r="F53" s="114"/>
      <c r="G53" s="114"/>
      <c r="H53" s="115"/>
      <c r="I53" s="116"/>
      <c r="K53" s="117"/>
      <c r="L53" s="118" t="e">
        <f>VLOOKUP(K53,'пр.взв'!B7:E50,2,FALSE)</f>
        <v>#N/A</v>
      </c>
      <c r="M53" s="118" t="e">
        <f>VLOOKUP(K53,'пр.взв'!B5:G84,3,FALSE)</f>
        <v>#N/A</v>
      </c>
      <c r="N53" s="118" t="e">
        <f>VLOOKUP(K53,'пр.взв'!B5:G84,4,FALSE)</f>
        <v>#N/A</v>
      </c>
      <c r="O53" s="114"/>
      <c r="P53" s="114"/>
      <c r="Q53" s="115"/>
      <c r="R53" s="116"/>
    </row>
    <row r="54" spans="1:18" ht="12.75">
      <c r="A54" s="130"/>
      <c r="B54" s="108"/>
      <c r="C54" s="112"/>
      <c r="D54" s="128"/>
      <c r="E54" s="128"/>
      <c r="F54" s="102"/>
      <c r="G54" s="102"/>
      <c r="H54" s="104"/>
      <c r="I54" s="106"/>
      <c r="K54" s="108"/>
      <c r="L54" s="112"/>
      <c r="M54" s="112"/>
      <c r="N54" s="112"/>
      <c r="O54" s="102"/>
      <c r="P54" s="102"/>
      <c r="Q54" s="104"/>
      <c r="R54" s="106"/>
    </row>
    <row r="55" spans="1:18" ht="12.75">
      <c r="A55" s="130"/>
      <c r="B55" s="108"/>
      <c r="C55" s="110" t="e">
        <f>VLOOKUP(B55,'пр.взв'!B7:E50,2,FALSE)</f>
        <v>#N/A</v>
      </c>
      <c r="D55" s="128" t="e">
        <f>VLOOKUP(B55,'пр.взв'!B5:G84,3,FALSE)</f>
        <v>#N/A</v>
      </c>
      <c r="E55" s="128" t="e">
        <f>VLOOKUP(B55,'пр.взв'!B5:G84,4,FALSE)</f>
        <v>#N/A</v>
      </c>
      <c r="F55" s="102"/>
      <c r="G55" s="102"/>
      <c r="H55" s="104"/>
      <c r="I55" s="106"/>
      <c r="K55" s="108"/>
      <c r="L55" s="110" t="e">
        <f>VLOOKUP(K55,'пр.взв'!B7:E50,2,FALSE)</f>
        <v>#N/A</v>
      </c>
      <c r="M55" s="110" t="e">
        <f>VLOOKUP(K55,'пр.взв'!B5:G86,3,FALSE)</f>
        <v>#N/A</v>
      </c>
      <c r="N55" s="110" t="e">
        <f>VLOOKUP(K55,'пр.взв'!B5:G86,4,FALSE)</f>
        <v>#N/A</v>
      </c>
      <c r="O55" s="102"/>
      <c r="P55" s="102"/>
      <c r="Q55" s="104"/>
      <c r="R55" s="106"/>
    </row>
    <row r="56" spans="1:18" ht="13.5" thickBot="1">
      <c r="A56" s="130"/>
      <c r="B56" s="109"/>
      <c r="C56" s="111"/>
      <c r="D56" s="129"/>
      <c r="E56" s="129"/>
      <c r="F56" s="103"/>
      <c r="G56" s="103"/>
      <c r="H56" s="105"/>
      <c r="I56" s="107"/>
      <c r="K56" s="109"/>
      <c r="L56" s="112"/>
      <c r="M56" s="112"/>
      <c r="N56" s="112"/>
      <c r="O56" s="103"/>
      <c r="P56" s="103"/>
      <c r="Q56" s="105"/>
      <c r="R56" s="107"/>
    </row>
    <row r="57" spans="1:18" ht="12.75">
      <c r="A57" s="130"/>
      <c r="B57" s="117"/>
      <c r="C57" s="118" t="e">
        <f>VLOOKUP(B57,'пр.взв'!B7:E50,2,FALSE)</f>
        <v>#N/A</v>
      </c>
      <c r="D57" s="131" t="e">
        <f>VLOOKUP(B57,'пр.взв'!B5:F87,3,FALSE)</f>
        <v>#N/A</v>
      </c>
      <c r="E57" s="131" t="e">
        <f>VLOOKUP(B57,'пр.взв'!B5:G87,4,FALSE)</f>
        <v>#N/A</v>
      </c>
      <c r="F57" s="113"/>
      <c r="G57" s="114"/>
      <c r="H57" s="115"/>
      <c r="I57" s="116"/>
      <c r="K57" s="117"/>
      <c r="L57" s="118" t="e">
        <f>VLOOKUP(K57,'пр.взв'!B7:E50,2,FALSE)</f>
        <v>#N/A</v>
      </c>
      <c r="M57" s="118" t="e">
        <f>VLOOKUP(K57,'пр.взв'!B5:G88,3,FALSE)</f>
        <v>#N/A</v>
      </c>
      <c r="N57" s="118" t="e">
        <f>VLOOKUP(K57,'пр.взв'!B5:G88,4,FALSE)</f>
        <v>#N/A</v>
      </c>
      <c r="O57" s="113"/>
      <c r="P57" s="114"/>
      <c r="Q57" s="115"/>
      <c r="R57" s="116"/>
    </row>
    <row r="58" spans="1:18" ht="12.75">
      <c r="A58" s="130"/>
      <c r="B58" s="108"/>
      <c r="C58" s="112"/>
      <c r="D58" s="128"/>
      <c r="E58" s="128"/>
      <c r="F58" s="100"/>
      <c r="G58" s="102"/>
      <c r="H58" s="104"/>
      <c r="I58" s="106"/>
      <c r="K58" s="108"/>
      <c r="L58" s="112"/>
      <c r="M58" s="112"/>
      <c r="N58" s="112"/>
      <c r="O58" s="100"/>
      <c r="P58" s="102"/>
      <c r="Q58" s="104"/>
      <c r="R58" s="106"/>
    </row>
    <row r="59" spans="1:18" ht="12.75">
      <c r="A59" s="130"/>
      <c r="B59" s="108"/>
      <c r="C59" s="110" t="e">
        <f>VLOOKUP(B59,'пр.взв'!B7:E50,2,FALSE)</f>
        <v>#N/A</v>
      </c>
      <c r="D59" s="128" t="e">
        <f>VLOOKUP(B59,'пр.взв'!B5:G88,3,FALSE)</f>
        <v>#N/A</v>
      </c>
      <c r="E59" s="128" t="e">
        <f>VLOOKUP(B59,'пр.взв'!B5:G88,4,FALSE)</f>
        <v>#N/A</v>
      </c>
      <c r="F59" s="100"/>
      <c r="G59" s="102"/>
      <c r="H59" s="104"/>
      <c r="I59" s="106"/>
      <c r="K59" s="108"/>
      <c r="L59" s="110" t="e">
        <f>VLOOKUP(K59,'пр.взв'!B7:E50,2,FALSE)</f>
        <v>#N/A</v>
      </c>
      <c r="M59" s="112" t="e">
        <f>VLOOKUP(K59,'пр.взв'!B5:G90,3,FALSE)</f>
        <v>#N/A</v>
      </c>
      <c r="N59" s="112" t="e">
        <f>VLOOKUP(K59,'пр.взв'!B5:G90,4,FALSE)</f>
        <v>#N/A</v>
      </c>
      <c r="O59" s="100"/>
      <c r="P59" s="102"/>
      <c r="Q59" s="104"/>
      <c r="R59" s="106"/>
    </row>
    <row r="60" spans="1:18" ht="13.5" thickBot="1">
      <c r="A60" s="130"/>
      <c r="B60" s="109"/>
      <c r="C60" s="111"/>
      <c r="D60" s="129"/>
      <c r="E60" s="129"/>
      <c r="F60" s="101"/>
      <c r="G60" s="103"/>
      <c r="H60" s="105"/>
      <c r="I60" s="107"/>
      <c r="K60" s="109"/>
      <c r="L60" s="111"/>
      <c r="M60" s="111"/>
      <c r="N60" s="111"/>
      <c r="O60" s="101"/>
      <c r="P60" s="103"/>
      <c r="Q60" s="105"/>
      <c r="R60" s="10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4"/>
  <sheetViews>
    <sheetView zoomScalePageLayoutView="0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1" sqref="AB21:AB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50.25" customHeight="1" thickBot="1">
      <c r="A2" s="18"/>
      <c r="B2" s="195" t="s">
        <v>49</v>
      </c>
      <c r="C2" s="196"/>
      <c r="D2" s="196"/>
      <c r="E2" s="196"/>
      <c r="F2" s="196"/>
      <c r="G2" s="196"/>
      <c r="H2" s="196"/>
      <c r="I2" s="196"/>
      <c r="J2" s="196"/>
      <c r="K2" s="204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</row>
    <row r="3" spans="1:30" ht="20.25" customHeight="1" thickBot="1">
      <c r="A3" s="19"/>
      <c r="B3" s="215" t="str">
        <f>HYPERLINK('[1]реквизиты'!$A$3)</f>
        <v>08-10 мая 2015 г.  г.Саратов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/>
      <c r="X3" s="212" t="str">
        <f>HYPERLINK('пр.взв'!D4)</f>
        <v>В.к. 46 кг.</v>
      </c>
      <c r="Y3" s="213"/>
      <c r="Z3" s="213"/>
      <c r="AA3" s="213"/>
      <c r="AB3" s="214"/>
      <c r="AC3" s="16"/>
      <c r="AD3" s="16"/>
    </row>
    <row r="4" spans="1:34" ht="14.25" customHeight="1" thickBot="1">
      <c r="A4" s="181"/>
      <c r="B4" s="167" t="s">
        <v>5</v>
      </c>
      <c r="C4" s="169" t="s">
        <v>2</v>
      </c>
      <c r="D4" s="197" t="s">
        <v>3</v>
      </c>
      <c r="E4" s="199" t="s">
        <v>50</v>
      </c>
      <c r="F4" s="190" t="s">
        <v>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193"/>
      <c r="Z4" s="207" t="s">
        <v>7</v>
      </c>
      <c r="AA4" s="209" t="s">
        <v>53</v>
      </c>
      <c r="AB4" s="177" t="s">
        <v>22</v>
      </c>
      <c r="AC4" s="16"/>
      <c r="AD4" s="16"/>
      <c r="AH4" s="20"/>
    </row>
    <row r="5" spans="1:33" ht="15" customHeight="1" thickBot="1">
      <c r="A5" s="181"/>
      <c r="B5" s="168"/>
      <c r="C5" s="170"/>
      <c r="D5" s="198"/>
      <c r="E5" s="200"/>
      <c r="F5" s="184">
        <v>1</v>
      </c>
      <c r="G5" s="183"/>
      <c r="H5" s="184">
        <v>2</v>
      </c>
      <c r="I5" s="185"/>
      <c r="J5" s="182">
        <v>3</v>
      </c>
      <c r="K5" s="183"/>
      <c r="L5" s="184">
        <v>4</v>
      </c>
      <c r="M5" s="185"/>
      <c r="N5" s="182">
        <v>5</v>
      </c>
      <c r="O5" s="183"/>
      <c r="P5" s="184">
        <v>6</v>
      </c>
      <c r="Q5" s="185"/>
      <c r="R5" s="182">
        <v>7</v>
      </c>
      <c r="S5" s="183"/>
      <c r="T5" s="184">
        <v>8</v>
      </c>
      <c r="U5" s="185"/>
      <c r="V5" s="184" t="s">
        <v>153</v>
      </c>
      <c r="W5" s="185"/>
      <c r="X5" s="184">
        <v>10</v>
      </c>
      <c r="Y5" s="185"/>
      <c r="Z5" s="208"/>
      <c r="AA5" s="210"/>
      <c r="AB5" s="178"/>
      <c r="AC5" s="31"/>
      <c r="AD5" s="31"/>
      <c r="AE5" s="22"/>
      <c r="AF5" s="22"/>
      <c r="AG5" s="3"/>
    </row>
    <row r="6" spans="1:33" ht="15" customHeight="1" thickBot="1">
      <c r="A6" s="17"/>
      <c r="B6" s="219" t="s">
        <v>127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1"/>
      <c r="AC6" s="31"/>
      <c r="AD6" s="31"/>
      <c r="AE6" s="22"/>
      <c r="AF6" s="22"/>
      <c r="AG6" s="3"/>
    </row>
    <row r="7" spans="1:34" ht="12.75" customHeight="1">
      <c r="A7" s="173"/>
      <c r="B7" s="171">
        <v>1</v>
      </c>
      <c r="C7" s="175" t="str">
        <f>VLOOKUP(B7,'пр.взв'!B7:E30,2,FALSE)</f>
        <v>Горшенев Константин Игоревич</v>
      </c>
      <c r="D7" s="186" t="str">
        <f>VLOOKUP(B7,'пр.взв'!B7:F50,3,FALSE)</f>
        <v>01.08.2001, 1ю</v>
      </c>
      <c r="E7" s="186" t="str">
        <f>VLOOKUP(B7,'пр.взв'!B7:G50,4,FALSE)</f>
        <v>г.Энгельс, Саратовская обл., ПФО</v>
      </c>
      <c r="F7" s="194">
        <v>2</v>
      </c>
      <c r="G7" s="64">
        <v>0</v>
      </c>
      <c r="H7" s="180">
        <v>3</v>
      </c>
      <c r="I7" s="64">
        <v>3</v>
      </c>
      <c r="J7" s="180">
        <v>5</v>
      </c>
      <c r="K7" s="64">
        <v>0</v>
      </c>
      <c r="L7" s="180">
        <v>10</v>
      </c>
      <c r="M7" s="64">
        <v>3</v>
      </c>
      <c r="N7" s="180" t="s">
        <v>138</v>
      </c>
      <c r="O7" s="64"/>
      <c r="P7" s="180" t="s">
        <v>138</v>
      </c>
      <c r="Q7" s="64"/>
      <c r="R7" s="180" t="s">
        <v>138</v>
      </c>
      <c r="S7" s="64"/>
      <c r="T7" s="180" t="s">
        <v>138</v>
      </c>
      <c r="U7" s="64"/>
      <c r="V7" s="180" t="s">
        <v>138</v>
      </c>
      <c r="W7" s="64"/>
      <c r="X7" s="180" t="s">
        <v>138</v>
      </c>
      <c r="Y7" s="64"/>
      <c r="Z7" s="203">
        <v>4</v>
      </c>
      <c r="AA7" s="201">
        <f>SUM(G7+I7+K7+M7+O7+Q7+S7+U7+W7+Y7)</f>
        <v>6</v>
      </c>
      <c r="AB7" s="202" t="s">
        <v>16</v>
      </c>
      <c r="AC7" s="29"/>
      <c r="AD7" s="29"/>
      <c r="AE7" s="29"/>
      <c r="AF7" s="29"/>
      <c r="AG7" s="29"/>
      <c r="AH7" s="29"/>
    </row>
    <row r="8" spans="1:34" ht="12.75" customHeight="1" thickBot="1">
      <c r="A8" s="179"/>
      <c r="B8" s="172"/>
      <c r="C8" s="176"/>
      <c r="D8" s="187"/>
      <c r="E8" s="187"/>
      <c r="F8" s="156"/>
      <c r="G8" s="65" t="s">
        <v>132</v>
      </c>
      <c r="H8" s="180"/>
      <c r="I8" s="65"/>
      <c r="J8" s="180"/>
      <c r="K8" s="65" t="s">
        <v>142</v>
      </c>
      <c r="L8" s="180"/>
      <c r="M8" s="65"/>
      <c r="N8" s="180"/>
      <c r="O8" s="65"/>
      <c r="P8" s="180"/>
      <c r="Q8" s="65"/>
      <c r="R8" s="180"/>
      <c r="S8" s="65"/>
      <c r="T8" s="180"/>
      <c r="U8" s="65"/>
      <c r="V8" s="180"/>
      <c r="W8" s="65"/>
      <c r="X8" s="180"/>
      <c r="Y8" s="65"/>
      <c r="Z8" s="150"/>
      <c r="AA8" s="152"/>
      <c r="AB8" s="142"/>
      <c r="AC8" s="29"/>
      <c r="AD8" s="29"/>
      <c r="AE8" s="29"/>
      <c r="AF8" s="29"/>
      <c r="AG8" s="29"/>
      <c r="AH8" s="29"/>
    </row>
    <row r="9" spans="1:34" ht="12.75" customHeight="1" thickTop="1">
      <c r="A9" s="173"/>
      <c r="B9" s="157">
        <v>2</v>
      </c>
      <c r="C9" s="159" t="str">
        <f>VLOOKUP(B9,'пр.взв'!B9:E32,2,FALSE)</f>
        <v>Дарибаев Азамат Куантанович</v>
      </c>
      <c r="D9" s="188">
        <f>VLOOKUP(B9,'пр.взв'!B9:F50,3,FALSE)</f>
        <v>37076</v>
      </c>
      <c r="E9" s="163" t="str">
        <f>VLOOKUP(B9,'пр.взв'!B9:G50,4,FALSE)</f>
        <v>Р.Казахстан</v>
      </c>
      <c r="F9" s="155">
        <v>1</v>
      </c>
      <c r="G9" s="66">
        <v>4</v>
      </c>
      <c r="H9" s="143">
        <v>4</v>
      </c>
      <c r="I9" s="66">
        <v>2</v>
      </c>
      <c r="J9" s="143" t="s">
        <v>138</v>
      </c>
      <c r="K9" s="66"/>
      <c r="L9" s="143" t="s">
        <v>138</v>
      </c>
      <c r="M9" s="66"/>
      <c r="N9" s="143" t="s">
        <v>138</v>
      </c>
      <c r="O9" s="66"/>
      <c r="P9" s="143" t="s">
        <v>138</v>
      </c>
      <c r="Q9" s="66"/>
      <c r="R9" s="143" t="s">
        <v>138</v>
      </c>
      <c r="S9" s="66"/>
      <c r="T9" s="143" t="s">
        <v>138</v>
      </c>
      <c r="U9" s="67"/>
      <c r="V9" s="143" t="s">
        <v>138</v>
      </c>
      <c r="W9" s="67"/>
      <c r="X9" s="143" t="s">
        <v>138</v>
      </c>
      <c r="Y9" s="67"/>
      <c r="Z9" s="149">
        <v>2</v>
      </c>
      <c r="AA9" s="151">
        <f>SUM(G9+I9+K9+M9+O9+Q9+S9+U9+W9+Y9)</f>
        <v>6</v>
      </c>
      <c r="AB9" s="141" t="s">
        <v>42</v>
      </c>
      <c r="AC9" s="29"/>
      <c r="AD9" s="29"/>
      <c r="AE9" s="29"/>
      <c r="AF9" s="29"/>
      <c r="AG9" s="29"/>
      <c r="AH9" s="29"/>
    </row>
    <row r="10" spans="1:34" ht="12.75" customHeight="1" thickBot="1">
      <c r="A10" s="174"/>
      <c r="B10" s="158"/>
      <c r="C10" s="160"/>
      <c r="D10" s="189"/>
      <c r="E10" s="164"/>
      <c r="F10" s="156"/>
      <c r="G10" s="68"/>
      <c r="H10" s="146"/>
      <c r="I10" s="68"/>
      <c r="J10" s="146"/>
      <c r="K10" s="68"/>
      <c r="L10" s="146"/>
      <c r="M10" s="68"/>
      <c r="N10" s="146"/>
      <c r="O10" s="68"/>
      <c r="P10" s="146"/>
      <c r="Q10" s="68"/>
      <c r="R10" s="146"/>
      <c r="S10" s="68"/>
      <c r="T10" s="146"/>
      <c r="U10" s="69"/>
      <c r="V10" s="146"/>
      <c r="W10" s="69"/>
      <c r="X10" s="146"/>
      <c r="Y10" s="69"/>
      <c r="Z10" s="150"/>
      <c r="AA10" s="152"/>
      <c r="AB10" s="142"/>
      <c r="AC10" s="29"/>
      <c r="AD10" s="29"/>
      <c r="AE10" s="29"/>
      <c r="AF10" s="29"/>
      <c r="AG10" s="29"/>
      <c r="AH10" s="29"/>
    </row>
    <row r="11" spans="1:34" ht="12.75" customHeight="1" thickTop="1">
      <c r="A11" s="17"/>
      <c r="B11" s="171">
        <v>3</v>
      </c>
      <c r="C11" s="159" t="str">
        <f>VLOOKUP(B11,'пр.взв'!B11:E34,2,FALSE)</f>
        <v>Мирзоян Арман Арменович</v>
      </c>
      <c r="D11" s="165" t="str">
        <f>VLOOKUP(B11,'пр.взв'!B11:F50,3,FALSE)</f>
        <v>08.02.2002, 1р</v>
      </c>
      <c r="E11" s="165" t="str">
        <f>VLOOKUP(B11,'пр.взв'!B11:G50,4,FALSE)</f>
        <v>г.Железноводск Ставропольский край, ЮФО</v>
      </c>
      <c r="F11" s="155">
        <v>4</v>
      </c>
      <c r="G11" s="66">
        <v>0</v>
      </c>
      <c r="H11" s="143">
        <v>1</v>
      </c>
      <c r="I11" s="66">
        <v>1</v>
      </c>
      <c r="J11" s="143">
        <v>6</v>
      </c>
      <c r="K11" s="66">
        <v>2</v>
      </c>
      <c r="L11" s="143" t="s">
        <v>129</v>
      </c>
      <c r="M11" s="66"/>
      <c r="N11" s="143">
        <v>8</v>
      </c>
      <c r="O11" s="66">
        <v>3</v>
      </c>
      <c r="P11" s="143" t="s">
        <v>138</v>
      </c>
      <c r="Q11" s="66"/>
      <c r="R11" s="143" t="s">
        <v>138</v>
      </c>
      <c r="S11" s="66"/>
      <c r="T11" s="143" t="s">
        <v>138</v>
      </c>
      <c r="U11" s="67"/>
      <c r="V11" s="143" t="s">
        <v>138</v>
      </c>
      <c r="W11" s="67"/>
      <c r="X11" s="143" t="s">
        <v>138</v>
      </c>
      <c r="Y11" s="67"/>
      <c r="Z11" s="149">
        <v>5</v>
      </c>
      <c r="AA11" s="151">
        <f>SUM(G11+I11+K11+M11+O11+Q11+S11+U11+W11+Y11)</f>
        <v>6</v>
      </c>
      <c r="AB11" s="141" t="s">
        <v>14</v>
      </c>
      <c r="AC11" s="29"/>
      <c r="AD11" s="29"/>
      <c r="AE11" s="29"/>
      <c r="AF11" s="29"/>
      <c r="AG11" s="29"/>
      <c r="AH11" s="29"/>
    </row>
    <row r="12" spans="1:34" ht="12.75" customHeight="1" thickBot="1">
      <c r="A12" s="17"/>
      <c r="B12" s="172"/>
      <c r="C12" s="160"/>
      <c r="D12" s="166"/>
      <c r="E12" s="166"/>
      <c r="F12" s="156"/>
      <c r="G12" s="68" t="s">
        <v>133</v>
      </c>
      <c r="H12" s="146"/>
      <c r="I12" s="68"/>
      <c r="J12" s="146"/>
      <c r="K12" s="68"/>
      <c r="L12" s="146"/>
      <c r="M12" s="68"/>
      <c r="N12" s="146"/>
      <c r="O12" s="68"/>
      <c r="P12" s="146"/>
      <c r="Q12" s="68"/>
      <c r="R12" s="146"/>
      <c r="S12" s="68"/>
      <c r="T12" s="146"/>
      <c r="U12" s="69"/>
      <c r="V12" s="146"/>
      <c r="W12" s="69"/>
      <c r="X12" s="146"/>
      <c r="Y12" s="69"/>
      <c r="Z12" s="150"/>
      <c r="AA12" s="152"/>
      <c r="AB12" s="142"/>
      <c r="AC12" s="29"/>
      <c r="AD12" s="29"/>
      <c r="AE12" s="29"/>
      <c r="AF12" s="29"/>
      <c r="AG12" s="29"/>
      <c r="AH12" s="29"/>
    </row>
    <row r="13" spans="1:34" ht="12.75" customHeight="1" thickTop="1">
      <c r="A13" s="17"/>
      <c r="B13" s="157">
        <v>4</v>
      </c>
      <c r="C13" s="159" t="str">
        <f>VLOOKUP(B13,'пр.взв'!B13:E36,2,FALSE)</f>
        <v>Овсяннкиов Александр Константинович</v>
      </c>
      <c r="D13" s="165" t="str">
        <f>VLOOKUP(B13,'пр.взв'!B13:F50,3,FALSE)</f>
        <v>04.01.2002, 2ю</v>
      </c>
      <c r="E13" s="163" t="str">
        <f>VLOOKUP(B13,'пр.взв'!B13:G50,4,FALSE)</f>
        <v>г.Энгельс, Саратовская обл., ПФО</v>
      </c>
      <c r="F13" s="155">
        <v>3</v>
      </c>
      <c r="G13" s="66">
        <v>4</v>
      </c>
      <c r="H13" s="143">
        <v>2</v>
      </c>
      <c r="I13" s="66">
        <v>3</v>
      </c>
      <c r="J13" s="143" t="s">
        <v>138</v>
      </c>
      <c r="K13" s="66"/>
      <c r="L13" s="143" t="s">
        <v>138</v>
      </c>
      <c r="M13" s="66"/>
      <c r="N13" s="143" t="s">
        <v>138</v>
      </c>
      <c r="O13" s="66"/>
      <c r="P13" s="143" t="s">
        <v>138</v>
      </c>
      <c r="Q13" s="66"/>
      <c r="R13" s="143" t="s">
        <v>138</v>
      </c>
      <c r="S13" s="66"/>
      <c r="T13" s="143" t="s">
        <v>138</v>
      </c>
      <c r="U13" s="67"/>
      <c r="V13" s="143" t="s">
        <v>138</v>
      </c>
      <c r="W13" s="67"/>
      <c r="X13" s="143" t="s">
        <v>138</v>
      </c>
      <c r="Y13" s="67"/>
      <c r="Z13" s="149">
        <v>2</v>
      </c>
      <c r="AA13" s="151">
        <f>SUM(G13+I13+K13+M13+O13+Q13+S13+U13+W13+Y13)</f>
        <v>7</v>
      </c>
      <c r="AB13" s="141" t="s">
        <v>44</v>
      </c>
      <c r="AC13" s="29"/>
      <c r="AD13" s="29"/>
      <c r="AE13" s="29"/>
      <c r="AF13" s="29"/>
      <c r="AG13" s="29"/>
      <c r="AH13" s="29"/>
    </row>
    <row r="14" spans="1:34" ht="12.75" customHeight="1" thickBot="1">
      <c r="A14" s="17"/>
      <c r="B14" s="158"/>
      <c r="C14" s="160"/>
      <c r="D14" s="166"/>
      <c r="E14" s="164"/>
      <c r="F14" s="156"/>
      <c r="G14" s="68"/>
      <c r="H14" s="146"/>
      <c r="I14" s="68"/>
      <c r="J14" s="146"/>
      <c r="K14" s="68"/>
      <c r="L14" s="146"/>
      <c r="M14" s="68"/>
      <c r="N14" s="146"/>
      <c r="O14" s="68"/>
      <c r="P14" s="146"/>
      <c r="Q14" s="68"/>
      <c r="R14" s="146"/>
      <c r="S14" s="68"/>
      <c r="T14" s="146"/>
      <c r="U14" s="69"/>
      <c r="V14" s="146"/>
      <c r="W14" s="69"/>
      <c r="X14" s="146"/>
      <c r="Y14" s="69"/>
      <c r="Z14" s="150"/>
      <c r="AA14" s="152"/>
      <c r="AB14" s="142"/>
      <c r="AC14" s="29"/>
      <c r="AD14" s="29"/>
      <c r="AE14" s="29"/>
      <c r="AF14" s="29"/>
      <c r="AG14" s="29"/>
      <c r="AH14" s="29"/>
    </row>
    <row r="15" spans="1:34" ht="12.75" customHeight="1" thickTop="1">
      <c r="A15" s="17"/>
      <c r="B15" s="171">
        <v>5</v>
      </c>
      <c r="C15" s="159" t="str">
        <f>VLOOKUP(B15,'пр.взв'!B15:E38,2,FALSE)</f>
        <v>Сухачев Никита Алексеевич</v>
      </c>
      <c r="D15" s="165" t="str">
        <f>VLOOKUP(B15,'пр.взв'!B15:F50,3,FALSE)</f>
        <v>28.01.2001, 1ю</v>
      </c>
      <c r="E15" s="165" t="str">
        <f>VLOOKUP(B15,'пр.взв'!B15:G50,4,FALSE)</f>
        <v>р.п.Ивантеевка, Саратовская обл. ПФО</v>
      </c>
      <c r="F15" s="155">
        <v>6</v>
      </c>
      <c r="G15" s="66">
        <v>3</v>
      </c>
      <c r="H15" s="143">
        <v>7</v>
      </c>
      <c r="I15" s="66">
        <v>0</v>
      </c>
      <c r="J15" s="143">
        <v>1</v>
      </c>
      <c r="K15" s="66">
        <v>4</v>
      </c>
      <c r="L15" s="143" t="s">
        <v>138</v>
      </c>
      <c r="M15" s="66"/>
      <c r="N15" s="143" t="s">
        <v>138</v>
      </c>
      <c r="O15" s="66"/>
      <c r="P15" s="143" t="s">
        <v>138</v>
      </c>
      <c r="Q15" s="66"/>
      <c r="R15" s="143" t="s">
        <v>138</v>
      </c>
      <c r="S15" s="66"/>
      <c r="T15" s="143" t="s">
        <v>138</v>
      </c>
      <c r="U15" s="67"/>
      <c r="V15" s="143" t="s">
        <v>138</v>
      </c>
      <c r="W15" s="67"/>
      <c r="X15" s="143" t="s">
        <v>138</v>
      </c>
      <c r="Y15" s="67"/>
      <c r="Z15" s="149">
        <v>3</v>
      </c>
      <c r="AA15" s="151">
        <f>SUM(G15+I15+K15+M15+O15+Q15+S15+U15+W15+Y15)</f>
        <v>7</v>
      </c>
      <c r="AB15" s="141" t="s">
        <v>20</v>
      </c>
      <c r="AC15" s="29"/>
      <c r="AD15" s="29"/>
      <c r="AE15" s="29"/>
      <c r="AF15" s="29"/>
      <c r="AG15" s="29"/>
      <c r="AH15" s="29"/>
    </row>
    <row r="16" spans="1:34" ht="12.75" customHeight="1" thickBot="1">
      <c r="A16" s="17"/>
      <c r="B16" s="172"/>
      <c r="C16" s="160"/>
      <c r="D16" s="166"/>
      <c r="E16" s="166"/>
      <c r="F16" s="156"/>
      <c r="G16" s="68"/>
      <c r="H16" s="146"/>
      <c r="I16" s="68" t="s">
        <v>137</v>
      </c>
      <c r="J16" s="146"/>
      <c r="K16" s="68"/>
      <c r="L16" s="146"/>
      <c r="M16" s="68"/>
      <c r="N16" s="146"/>
      <c r="O16" s="68"/>
      <c r="P16" s="146"/>
      <c r="Q16" s="68"/>
      <c r="R16" s="146"/>
      <c r="S16" s="68"/>
      <c r="T16" s="146"/>
      <c r="U16" s="69"/>
      <c r="V16" s="146"/>
      <c r="W16" s="69"/>
      <c r="X16" s="146"/>
      <c r="Y16" s="69"/>
      <c r="Z16" s="150"/>
      <c r="AA16" s="152"/>
      <c r="AB16" s="142"/>
      <c r="AC16" s="29"/>
      <c r="AD16" s="29"/>
      <c r="AE16" s="29"/>
      <c r="AF16" s="29"/>
      <c r="AG16" s="29"/>
      <c r="AH16" s="29"/>
    </row>
    <row r="17" spans="1:34" ht="12.75" customHeight="1" thickTop="1">
      <c r="A17" s="17"/>
      <c r="B17" s="157">
        <v>6</v>
      </c>
      <c r="C17" s="159" t="str">
        <f>VLOOKUP(B17,'пр.взв'!B17:E40,2,FALSE)</f>
        <v>Муханов Муслим Ильганович</v>
      </c>
      <c r="D17" s="165" t="str">
        <f>VLOOKUP(B17,'пр.взв'!B17:F50,3,FALSE)</f>
        <v>24.08.2002, 1ю</v>
      </c>
      <c r="E17" s="163" t="str">
        <f>VLOOKUP(B17,'пр.взв'!B17:G50,4,FALSE)</f>
        <v>г.Астрахань, Астраханская обл., ЮФО</v>
      </c>
      <c r="F17" s="155">
        <v>5</v>
      </c>
      <c r="G17" s="66">
        <v>1</v>
      </c>
      <c r="H17" s="143">
        <v>8</v>
      </c>
      <c r="I17" s="66">
        <v>3</v>
      </c>
      <c r="J17" s="143">
        <v>3</v>
      </c>
      <c r="K17" s="66">
        <v>3</v>
      </c>
      <c r="L17" s="143" t="s">
        <v>138</v>
      </c>
      <c r="M17" s="66"/>
      <c r="N17" s="143" t="s">
        <v>138</v>
      </c>
      <c r="O17" s="66"/>
      <c r="P17" s="143" t="s">
        <v>138</v>
      </c>
      <c r="Q17" s="66"/>
      <c r="R17" s="143" t="s">
        <v>138</v>
      </c>
      <c r="S17" s="66"/>
      <c r="T17" s="143" t="s">
        <v>138</v>
      </c>
      <c r="U17" s="67"/>
      <c r="V17" s="143" t="s">
        <v>138</v>
      </c>
      <c r="W17" s="67"/>
      <c r="X17" s="143" t="s">
        <v>138</v>
      </c>
      <c r="Y17" s="67"/>
      <c r="Z17" s="149">
        <v>3</v>
      </c>
      <c r="AA17" s="151">
        <f>SUM(G17+I17+K17+M17+O17+Q17+S17+U17+W17+Y17)</f>
        <v>7</v>
      </c>
      <c r="AB17" s="141" t="s">
        <v>21</v>
      </c>
      <c r="AC17" s="29"/>
      <c r="AD17" s="29"/>
      <c r="AE17" s="29"/>
      <c r="AF17" s="29"/>
      <c r="AG17" s="29"/>
      <c r="AH17" s="29"/>
    </row>
    <row r="18" spans="1:34" ht="12.75" customHeight="1" thickBot="1">
      <c r="A18" s="17"/>
      <c r="B18" s="158"/>
      <c r="C18" s="160"/>
      <c r="D18" s="166"/>
      <c r="E18" s="164"/>
      <c r="F18" s="156"/>
      <c r="G18" s="68"/>
      <c r="H18" s="146"/>
      <c r="I18" s="68"/>
      <c r="J18" s="146"/>
      <c r="K18" s="68"/>
      <c r="L18" s="146"/>
      <c r="M18" s="68"/>
      <c r="N18" s="146"/>
      <c r="O18" s="68"/>
      <c r="P18" s="146"/>
      <c r="Q18" s="68"/>
      <c r="R18" s="146"/>
      <c r="S18" s="68"/>
      <c r="T18" s="146"/>
      <c r="U18" s="69"/>
      <c r="V18" s="146"/>
      <c r="W18" s="69"/>
      <c r="X18" s="146"/>
      <c r="Y18" s="69"/>
      <c r="Z18" s="150"/>
      <c r="AA18" s="152"/>
      <c r="AB18" s="142"/>
      <c r="AC18" s="29"/>
      <c r="AD18" s="29"/>
      <c r="AE18" s="29"/>
      <c r="AF18" s="29"/>
      <c r="AG18" s="29"/>
      <c r="AH18" s="29"/>
    </row>
    <row r="19" spans="1:34" ht="12.75" customHeight="1" thickTop="1">
      <c r="A19" s="17"/>
      <c r="B19" s="157">
        <v>7</v>
      </c>
      <c r="C19" s="159" t="str">
        <f>VLOOKUP(B19,'пр.взв'!B19:E42,2,FALSE)</f>
        <v>Барычев Владислав Максимович</v>
      </c>
      <c r="D19" s="165" t="str">
        <f>VLOOKUP(B19,'пр.взв'!B19:F50,3,FALSE)</f>
        <v>06.03.2001, 2ю</v>
      </c>
      <c r="E19" s="165" t="str">
        <f>VLOOKUP(B19,'пр.взв'!B19:G50,4,FALSE)</f>
        <v>г.Энгельс, Саратовская обл., ПФО</v>
      </c>
      <c r="F19" s="155">
        <v>8</v>
      </c>
      <c r="G19" s="66">
        <v>4</v>
      </c>
      <c r="H19" s="143">
        <v>5</v>
      </c>
      <c r="I19" s="66">
        <v>4</v>
      </c>
      <c r="J19" s="143" t="s">
        <v>138</v>
      </c>
      <c r="K19" s="66"/>
      <c r="L19" s="143" t="s">
        <v>138</v>
      </c>
      <c r="M19" s="66"/>
      <c r="N19" s="143" t="s">
        <v>138</v>
      </c>
      <c r="O19" s="66"/>
      <c r="P19" s="143" t="s">
        <v>138</v>
      </c>
      <c r="Q19" s="66"/>
      <c r="R19" s="143" t="s">
        <v>138</v>
      </c>
      <c r="S19" s="66"/>
      <c r="T19" s="143" t="s">
        <v>138</v>
      </c>
      <c r="U19" s="67"/>
      <c r="V19" s="143" t="s">
        <v>138</v>
      </c>
      <c r="W19" s="67"/>
      <c r="X19" s="143" t="s">
        <v>138</v>
      </c>
      <c r="Y19" s="67"/>
      <c r="Z19" s="149">
        <v>2</v>
      </c>
      <c r="AA19" s="151">
        <f>SUM(G19+I19+K19+M19+O19+Q19+S19+U19+W19+Y19)</f>
        <v>8</v>
      </c>
      <c r="AB19" s="153" t="s">
        <v>154</v>
      </c>
      <c r="AC19" s="29"/>
      <c r="AD19" s="29"/>
      <c r="AE19" s="29"/>
      <c r="AF19" s="29"/>
      <c r="AG19" s="29"/>
      <c r="AH19" s="29"/>
    </row>
    <row r="20" spans="1:34" ht="12.75" customHeight="1" thickBot="1">
      <c r="A20" s="17"/>
      <c r="B20" s="158"/>
      <c r="C20" s="160"/>
      <c r="D20" s="166"/>
      <c r="E20" s="166"/>
      <c r="F20" s="156"/>
      <c r="G20" s="68"/>
      <c r="H20" s="146"/>
      <c r="I20" s="68"/>
      <c r="J20" s="146"/>
      <c r="K20" s="68"/>
      <c r="L20" s="146"/>
      <c r="M20" s="68"/>
      <c r="N20" s="146"/>
      <c r="O20" s="68"/>
      <c r="P20" s="146"/>
      <c r="Q20" s="68"/>
      <c r="R20" s="146"/>
      <c r="S20" s="68"/>
      <c r="T20" s="146"/>
      <c r="U20" s="69"/>
      <c r="V20" s="146"/>
      <c r="W20" s="69"/>
      <c r="X20" s="146"/>
      <c r="Y20" s="69"/>
      <c r="Z20" s="150"/>
      <c r="AA20" s="152"/>
      <c r="AB20" s="154"/>
      <c r="AC20" s="29"/>
      <c r="AD20" s="29"/>
      <c r="AE20" s="29"/>
      <c r="AF20" s="29"/>
      <c r="AG20" s="29"/>
      <c r="AH20" s="29"/>
    </row>
    <row r="21" spans="1:34" ht="12.75" customHeight="1" thickTop="1">
      <c r="A21" s="17"/>
      <c r="B21" s="157">
        <v>8</v>
      </c>
      <c r="C21" s="159" t="str">
        <f>VLOOKUP(B21,'пр.взв'!B21:E44,2,FALSE)</f>
        <v>Лобанов Максим Георгиевич</v>
      </c>
      <c r="D21" s="165" t="str">
        <f>VLOOKUP(B21,'пр.взв'!B21:F50,3,FALSE)</f>
        <v>06.03.2002, 1ю</v>
      </c>
      <c r="E21" s="163" t="str">
        <f>VLOOKUP(B21,'пр.взв'!B21:G50,4,FALSE)</f>
        <v>ГБОУ ЦО "Самбо-70" г.Москва</v>
      </c>
      <c r="F21" s="155">
        <v>7</v>
      </c>
      <c r="G21" s="66">
        <v>0</v>
      </c>
      <c r="H21" s="143">
        <v>6</v>
      </c>
      <c r="I21" s="66">
        <v>2</v>
      </c>
      <c r="J21" s="143" t="s">
        <v>129</v>
      </c>
      <c r="K21" s="66"/>
      <c r="L21" s="143">
        <v>11</v>
      </c>
      <c r="M21" s="66">
        <v>0</v>
      </c>
      <c r="N21" s="143">
        <v>3</v>
      </c>
      <c r="O21" s="66">
        <v>2</v>
      </c>
      <c r="P21" s="143">
        <v>10</v>
      </c>
      <c r="Q21" s="66">
        <v>4</v>
      </c>
      <c r="R21" s="143" t="s">
        <v>151</v>
      </c>
      <c r="S21" s="66"/>
      <c r="T21" s="143"/>
      <c r="U21" s="67"/>
      <c r="V21" s="143">
        <v>18</v>
      </c>
      <c r="W21" s="67">
        <v>3</v>
      </c>
      <c r="X21" s="143"/>
      <c r="Y21" s="67"/>
      <c r="Z21" s="149"/>
      <c r="AA21" s="151">
        <f>SUM(G21+I21+K21+M21+O21+Q21+S21+U21+W21+Y21)</f>
        <v>11</v>
      </c>
      <c r="AB21" s="141" t="s">
        <v>12</v>
      </c>
      <c r="AC21" s="29"/>
      <c r="AD21" s="29"/>
      <c r="AE21" s="29"/>
      <c r="AF21" s="29"/>
      <c r="AG21" s="29"/>
      <c r="AH21" s="29"/>
    </row>
    <row r="22" spans="1:34" ht="12.75" customHeight="1" thickBot="1">
      <c r="A22" s="17"/>
      <c r="B22" s="158"/>
      <c r="C22" s="160"/>
      <c r="D22" s="166"/>
      <c r="E22" s="164"/>
      <c r="F22" s="156"/>
      <c r="G22" s="68" t="s">
        <v>134</v>
      </c>
      <c r="H22" s="146"/>
      <c r="I22" s="68"/>
      <c r="J22" s="146"/>
      <c r="K22" s="68"/>
      <c r="L22" s="146"/>
      <c r="M22" s="68" t="s">
        <v>145</v>
      </c>
      <c r="N22" s="146"/>
      <c r="O22" s="68"/>
      <c r="P22" s="146"/>
      <c r="Q22" s="68"/>
      <c r="R22" s="146"/>
      <c r="S22" s="68"/>
      <c r="T22" s="146"/>
      <c r="U22" s="69"/>
      <c r="V22" s="146"/>
      <c r="W22" s="69"/>
      <c r="X22" s="146"/>
      <c r="Y22" s="69"/>
      <c r="Z22" s="150"/>
      <c r="AA22" s="152"/>
      <c r="AB22" s="142"/>
      <c r="AC22" s="29"/>
      <c r="AD22" s="29"/>
      <c r="AE22" s="29"/>
      <c r="AF22" s="29"/>
      <c r="AG22" s="29"/>
      <c r="AH22" s="29"/>
    </row>
    <row r="23" spans="1:34" ht="12.75" customHeight="1" thickTop="1">
      <c r="A23" s="17"/>
      <c r="B23" s="157">
        <v>9</v>
      </c>
      <c r="C23" s="159" t="str">
        <f>VLOOKUP(B23,'пр.взв'!B23:E46,2,FALSE)</f>
        <v>Ким Данила Климентьевич</v>
      </c>
      <c r="D23" s="165" t="str">
        <f>VLOOKUP(B23,'пр.взв'!B23:F52,3,FALSE)</f>
        <v>11.03.2002, 1ю</v>
      </c>
      <c r="E23" s="165" t="str">
        <f>VLOOKUP(B23,'пр.взв'!B23:G52,4,FALSE)</f>
        <v>г.Мытищи, Московская обл. ЦФО</v>
      </c>
      <c r="F23" s="155">
        <v>10</v>
      </c>
      <c r="G23" s="66">
        <v>4</v>
      </c>
      <c r="H23" s="143">
        <v>11</v>
      </c>
      <c r="I23" s="66">
        <v>3</v>
      </c>
      <c r="J23" s="143" t="s">
        <v>138</v>
      </c>
      <c r="K23" s="66"/>
      <c r="L23" s="143" t="s">
        <v>138</v>
      </c>
      <c r="M23" s="66"/>
      <c r="N23" s="143" t="s">
        <v>138</v>
      </c>
      <c r="O23" s="66"/>
      <c r="P23" s="143" t="s">
        <v>138</v>
      </c>
      <c r="Q23" s="66"/>
      <c r="R23" s="143" t="s">
        <v>138</v>
      </c>
      <c r="S23" s="66"/>
      <c r="T23" s="143" t="s">
        <v>138</v>
      </c>
      <c r="U23" s="67"/>
      <c r="V23" s="143" t="s">
        <v>138</v>
      </c>
      <c r="W23" s="67"/>
      <c r="X23" s="143" t="s">
        <v>138</v>
      </c>
      <c r="Y23" s="67"/>
      <c r="Z23" s="149">
        <v>2</v>
      </c>
      <c r="AA23" s="151">
        <f>SUM(G23+I23+K23+M23+O23+Q23+S23+U23+W23+Y23)</f>
        <v>7</v>
      </c>
      <c r="AB23" s="141" t="s">
        <v>45</v>
      </c>
      <c r="AC23" s="29"/>
      <c r="AD23" s="29"/>
      <c r="AE23" s="29"/>
      <c r="AF23" s="29"/>
      <c r="AG23" s="29"/>
      <c r="AH23" s="29"/>
    </row>
    <row r="24" spans="1:34" ht="12.75" customHeight="1" thickBot="1">
      <c r="A24" s="17"/>
      <c r="B24" s="158"/>
      <c r="C24" s="160"/>
      <c r="D24" s="166"/>
      <c r="E24" s="166"/>
      <c r="F24" s="156"/>
      <c r="G24" s="68"/>
      <c r="H24" s="146"/>
      <c r="I24" s="68"/>
      <c r="J24" s="146"/>
      <c r="K24" s="68"/>
      <c r="L24" s="146"/>
      <c r="M24" s="68"/>
      <c r="N24" s="146"/>
      <c r="O24" s="68"/>
      <c r="P24" s="146"/>
      <c r="Q24" s="68"/>
      <c r="R24" s="146"/>
      <c r="S24" s="68"/>
      <c r="T24" s="146"/>
      <c r="U24" s="69"/>
      <c r="V24" s="146"/>
      <c r="W24" s="69"/>
      <c r="X24" s="146"/>
      <c r="Y24" s="69"/>
      <c r="Z24" s="150"/>
      <c r="AA24" s="152"/>
      <c r="AB24" s="142"/>
      <c r="AC24" s="29"/>
      <c r="AD24" s="29"/>
      <c r="AE24" s="29"/>
      <c r="AF24" s="29"/>
      <c r="AG24" s="29"/>
      <c r="AH24" s="29"/>
    </row>
    <row r="25" spans="1:34" ht="12.75" customHeight="1" thickTop="1">
      <c r="A25" s="17"/>
      <c r="B25" s="157">
        <v>10</v>
      </c>
      <c r="C25" s="159" t="str">
        <f>VLOOKUP(B25,'пр.взв'!B25:E48,2,FALSE)</f>
        <v>Гаранин Николай Владимирович</v>
      </c>
      <c r="D25" s="165" t="str">
        <f>VLOOKUP(B25,'пр.взв'!B25:F54,3,FALSE)</f>
        <v>29.06.2002, 1ю</v>
      </c>
      <c r="E25" s="163" t="str">
        <f>VLOOKUP(B25,'пр.взв'!B25:G54,4,FALSE)</f>
        <v>р.п.Романовка Саратовская обл., ПФО</v>
      </c>
      <c r="F25" s="155">
        <v>9</v>
      </c>
      <c r="G25" s="66">
        <v>0</v>
      </c>
      <c r="H25" s="143" t="s">
        <v>129</v>
      </c>
      <c r="I25" s="66"/>
      <c r="J25" s="143">
        <v>11</v>
      </c>
      <c r="K25" s="66">
        <v>1</v>
      </c>
      <c r="L25" s="143">
        <v>1</v>
      </c>
      <c r="M25" s="66">
        <v>2</v>
      </c>
      <c r="N25" s="143" t="s">
        <v>129</v>
      </c>
      <c r="O25" s="66"/>
      <c r="P25" s="143">
        <v>8</v>
      </c>
      <c r="Q25" s="66">
        <v>0</v>
      </c>
      <c r="R25" s="143" t="s">
        <v>152</v>
      </c>
      <c r="S25" s="66"/>
      <c r="T25" s="143"/>
      <c r="U25" s="67"/>
      <c r="V25" s="143">
        <v>20</v>
      </c>
      <c r="W25" s="67">
        <v>2</v>
      </c>
      <c r="X25" s="143">
        <v>18</v>
      </c>
      <c r="Y25" s="67">
        <v>3</v>
      </c>
      <c r="Z25" s="149"/>
      <c r="AA25" s="151">
        <f>SUM(G25+I25+K25+M25+O25+Q25+S25+U25+W25+Y25)</f>
        <v>8</v>
      </c>
      <c r="AB25" s="141" t="s">
        <v>11</v>
      </c>
      <c r="AC25" s="29"/>
      <c r="AD25" s="29"/>
      <c r="AE25" s="29"/>
      <c r="AF25" s="29"/>
      <c r="AG25" s="29"/>
      <c r="AH25" s="29"/>
    </row>
    <row r="26" spans="1:34" ht="12.75" customHeight="1" thickBot="1">
      <c r="A26" s="17"/>
      <c r="B26" s="158"/>
      <c r="C26" s="160"/>
      <c r="D26" s="166"/>
      <c r="E26" s="164"/>
      <c r="F26" s="156"/>
      <c r="G26" s="68" t="s">
        <v>135</v>
      </c>
      <c r="H26" s="146"/>
      <c r="I26" s="68"/>
      <c r="J26" s="146"/>
      <c r="K26" s="68"/>
      <c r="L26" s="146"/>
      <c r="M26" s="68"/>
      <c r="N26" s="146"/>
      <c r="O26" s="68"/>
      <c r="P26" s="146"/>
      <c r="Q26" s="68"/>
      <c r="R26" s="146"/>
      <c r="S26" s="68"/>
      <c r="T26" s="146"/>
      <c r="U26" s="69"/>
      <c r="V26" s="146"/>
      <c r="W26" s="69"/>
      <c r="X26" s="146"/>
      <c r="Y26" s="69"/>
      <c r="Z26" s="150"/>
      <c r="AA26" s="152"/>
      <c r="AB26" s="142"/>
      <c r="AC26" s="29"/>
      <c r="AD26" s="29"/>
      <c r="AE26" s="29"/>
      <c r="AF26" s="29"/>
      <c r="AG26" s="29"/>
      <c r="AH26" s="29"/>
    </row>
    <row r="27" spans="1:34" ht="12.75" customHeight="1" thickTop="1">
      <c r="A27" s="17"/>
      <c r="B27" s="157">
        <v>11</v>
      </c>
      <c r="C27" s="159" t="str">
        <f>VLOOKUP(B27,'пр.взв'!B27:E50,2,FALSE)</f>
        <v>Габдрахимов Дамир Ирекович</v>
      </c>
      <c r="D27" s="165" t="str">
        <f>VLOOKUP(B27,'пр.взв'!B27:F56,3,FALSE)</f>
        <v>26.01.2001, 1р</v>
      </c>
      <c r="E27" s="165" t="str">
        <f>VLOOKUP(B27,'пр.взв'!B27:G56,4,FALSE)</f>
        <v>г.Таймузы Р.Башкортостан</v>
      </c>
      <c r="F27" s="155" t="s">
        <v>129</v>
      </c>
      <c r="G27" s="66"/>
      <c r="H27" s="143">
        <v>9</v>
      </c>
      <c r="I27" s="66">
        <v>2</v>
      </c>
      <c r="J27" s="143">
        <v>10</v>
      </c>
      <c r="K27" s="66">
        <v>3</v>
      </c>
      <c r="L27" s="143">
        <v>8</v>
      </c>
      <c r="M27" s="66">
        <v>4</v>
      </c>
      <c r="N27" s="143" t="s">
        <v>138</v>
      </c>
      <c r="O27" s="66"/>
      <c r="P27" s="143" t="s">
        <v>138</v>
      </c>
      <c r="Q27" s="66"/>
      <c r="R27" s="143" t="s">
        <v>138</v>
      </c>
      <c r="S27" s="66"/>
      <c r="T27" s="143" t="s">
        <v>138</v>
      </c>
      <c r="U27" s="67"/>
      <c r="V27" s="143" t="s">
        <v>138</v>
      </c>
      <c r="W27" s="67"/>
      <c r="X27" s="143" t="s">
        <v>138</v>
      </c>
      <c r="Y27" s="67"/>
      <c r="Z27" s="149">
        <v>4</v>
      </c>
      <c r="AA27" s="151">
        <f>SUM(G27+I27+K27+M27+O27+Q27+S27+U27+W27+Y27)</f>
        <v>9</v>
      </c>
      <c r="AB27" s="141" t="s">
        <v>19</v>
      </c>
      <c r="AC27" s="29"/>
      <c r="AD27" s="29"/>
      <c r="AE27" s="29"/>
      <c r="AF27" s="29"/>
      <c r="AG27" s="29"/>
      <c r="AH27" s="29"/>
    </row>
    <row r="28" spans="1:34" ht="12.75" customHeight="1" thickBot="1">
      <c r="A28" s="17"/>
      <c r="B28" s="158"/>
      <c r="C28" s="160"/>
      <c r="D28" s="166"/>
      <c r="E28" s="166"/>
      <c r="F28" s="156"/>
      <c r="G28" s="68"/>
      <c r="H28" s="146"/>
      <c r="I28" s="68"/>
      <c r="J28" s="146"/>
      <c r="K28" s="68"/>
      <c r="L28" s="146"/>
      <c r="M28" s="68"/>
      <c r="N28" s="146"/>
      <c r="O28" s="68"/>
      <c r="P28" s="146"/>
      <c r="Q28" s="68"/>
      <c r="R28" s="146"/>
      <c r="S28" s="68"/>
      <c r="T28" s="146"/>
      <c r="U28" s="69"/>
      <c r="V28" s="146"/>
      <c r="W28" s="69"/>
      <c r="X28" s="146"/>
      <c r="Y28" s="69"/>
      <c r="Z28" s="150"/>
      <c r="AA28" s="152"/>
      <c r="AB28" s="142"/>
      <c r="AC28" s="29"/>
      <c r="AD28" s="29"/>
      <c r="AE28" s="29"/>
      <c r="AF28" s="29"/>
      <c r="AG28" s="29"/>
      <c r="AH28" s="29"/>
    </row>
    <row r="29" spans="1:34" ht="17.25" customHeight="1" thickBot="1" thickTop="1">
      <c r="A29" s="17"/>
      <c r="B29" s="222" t="s">
        <v>128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4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57">
        <v>12</v>
      </c>
      <c r="C30" s="159" t="str">
        <f>VLOOKUP(B30,'пр.взв'!B29:E50,2,FALSE)</f>
        <v>Кимяев Матвей Николаевич</v>
      </c>
      <c r="D30" s="165" t="str">
        <f>VLOOKUP(B30,'пр.взв'!B29:F58,3,FALSE)</f>
        <v>15.01.2001, 1ю</v>
      </c>
      <c r="E30" s="163" t="str">
        <f>VLOOKUP(B30,'пр.взв'!B29:G58,4,FALSE)</f>
        <v>г.Энгельс, Саратовская обл., ПФО</v>
      </c>
      <c r="F30" s="155">
        <v>13</v>
      </c>
      <c r="G30" s="66">
        <v>1</v>
      </c>
      <c r="H30" s="143">
        <v>14</v>
      </c>
      <c r="I30" s="72">
        <v>2.5</v>
      </c>
      <c r="J30" s="143">
        <v>15</v>
      </c>
      <c r="K30" s="66">
        <v>1</v>
      </c>
      <c r="L30" s="143">
        <v>18</v>
      </c>
      <c r="M30" s="66">
        <v>3</v>
      </c>
      <c r="N30" s="143" t="s">
        <v>138</v>
      </c>
      <c r="O30" s="66"/>
      <c r="P30" s="143" t="s">
        <v>138</v>
      </c>
      <c r="Q30" s="66"/>
      <c r="R30" s="143" t="s">
        <v>138</v>
      </c>
      <c r="S30" s="66"/>
      <c r="T30" s="143" t="s">
        <v>138</v>
      </c>
      <c r="U30" s="67"/>
      <c r="V30" s="143" t="s">
        <v>138</v>
      </c>
      <c r="W30" s="67"/>
      <c r="X30" s="143" t="s">
        <v>138</v>
      </c>
      <c r="Y30" s="67"/>
      <c r="Z30" s="149">
        <v>4</v>
      </c>
      <c r="AA30" s="151">
        <f>SUM(G30+I30+K30+M30+O30+Q30+S30+U30+W30+Y30)</f>
        <v>7.5</v>
      </c>
      <c r="AB30" s="141" t="s">
        <v>17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58"/>
      <c r="C31" s="160"/>
      <c r="D31" s="166"/>
      <c r="E31" s="164"/>
      <c r="F31" s="156"/>
      <c r="G31" s="68"/>
      <c r="H31" s="146"/>
      <c r="I31" s="68"/>
      <c r="J31" s="146"/>
      <c r="K31" s="68"/>
      <c r="L31" s="146"/>
      <c r="M31" s="68"/>
      <c r="N31" s="146"/>
      <c r="O31" s="68"/>
      <c r="P31" s="146"/>
      <c r="Q31" s="68"/>
      <c r="R31" s="146"/>
      <c r="S31" s="68"/>
      <c r="T31" s="146"/>
      <c r="U31" s="69"/>
      <c r="V31" s="146"/>
      <c r="W31" s="69"/>
      <c r="X31" s="146"/>
      <c r="Y31" s="69"/>
      <c r="Z31" s="150"/>
      <c r="AA31" s="152"/>
      <c r="AB31" s="142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57">
        <v>13</v>
      </c>
      <c r="C32" s="159" t="str">
        <f>VLOOKUP(B32,'пр.взв'!B31:E50,2,FALSE)</f>
        <v>Федоров Александр Александрович</v>
      </c>
      <c r="D32" s="161">
        <f>VLOOKUP(B32,'пр.взв'!B31:F60,3,FALSE)</f>
        <v>36920</v>
      </c>
      <c r="E32" s="165" t="str">
        <f>VLOOKUP(B32,'пр.взв'!B31:G60,4,FALSE)</f>
        <v>г.Новочебоксарск, Чувашская Республика, ПФО</v>
      </c>
      <c r="F32" s="155">
        <v>12</v>
      </c>
      <c r="G32" s="66">
        <v>3</v>
      </c>
      <c r="H32" s="143">
        <v>15</v>
      </c>
      <c r="I32" s="66">
        <v>2</v>
      </c>
      <c r="J32" s="143">
        <v>17</v>
      </c>
      <c r="K32" s="66">
        <v>0</v>
      </c>
      <c r="L32" s="143">
        <v>19</v>
      </c>
      <c r="M32" s="66">
        <v>0</v>
      </c>
      <c r="N32" s="143">
        <v>20</v>
      </c>
      <c r="O32" s="66">
        <v>4</v>
      </c>
      <c r="P32" s="143" t="s">
        <v>138</v>
      </c>
      <c r="Q32" s="66"/>
      <c r="R32" s="143" t="s">
        <v>138</v>
      </c>
      <c r="S32" s="66"/>
      <c r="T32" s="143" t="s">
        <v>138</v>
      </c>
      <c r="U32" s="67"/>
      <c r="V32" s="143" t="s">
        <v>138</v>
      </c>
      <c r="W32" s="67"/>
      <c r="X32" s="143" t="s">
        <v>138</v>
      </c>
      <c r="Y32" s="67"/>
      <c r="Z32" s="149">
        <v>5</v>
      </c>
      <c r="AA32" s="151">
        <f>SUM(G32+I32+K32+M32+O32+Q32+S32+U32+W32+Y32)</f>
        <v>9</v>
      </c>
      <c r="AB32" s="141" t="s">
        <v>15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58"/>
      <c r="C33" s="160"/>
      <c r="D33" s="162"/>
      <c r="E33" s="166"/>
      <c r="F33" s="156"/>
      <c r="G33" s="68"/>
      <c r="H33" s="146"/>
      <c r="I33" s="68"/>
      <c r="J33" s="146"/>
      <c r="K33" s="68" t="s">
        <v>143</v>
      </c>
      <c r="L33" s="146"/>
      <c r="M33" s="68" t="s">
        <v>144</v>
      </c>
      <c r="N33" s="146"/>
      <c r="O33" s="68"/>
      <c r="P33" s="146"/>
      <c r="Q33" s="68"/>
      <c r="R33" s="146"/>
      <c r="S33" s="68"/>
      <c r="T33" s="146"/>
      <c r="U33" s="69"/>
      <c r="V33" s="146"/>
      <c r="W33" s="69"/>
      <c r="X33" s="146"/>
      <c r="Y33" s="69"/>
      <c r="Z33" s="150"/>
      <c r="AA33" s="152"/>
      <c r="AB33" s="142"/>
      <c r="AC33" s="29"/>
      <c r="AD33" s="29"/>
      <c r="AE33" s="29"/>
      <c r="AF33" s="29"/>
      <c r="AG33" s="29"/>
      <c r="AH33" s="29"/>
    </row>
    <row r="34" spans="2:34" ht="12.75" customHeight="1" thickTop="1">
      <c r="B34" s="157">
        <v>14</v>
      </c>
      <c r="C34" s="159" t="str">
        <f>VLOOKUP(B34,'пр.взв'!B33:E50,2,FALSE)</f>
        <v>Запаро Сергей Владимирович</v>
      </c>
      <c r="D34" s="165" t="str">
        <f>VLOOKUP(B34,'пр.взв'!B33:F62,3,FALSE)</f>
        <v>21.09.2001, 1ю</v>
      </c>
      <c r="E34" s="163" t="str">
        <f>VLOOKUP(B34,'пр.взв'!B33:G62,4,FALSE)</f>
        <v>ГБОУ ЦО "Самбо-70" г.Москва</v>
      </c>
      <c r="F34" s="155">
        <v>15</v>
      </c>
      <c r="G34" s="66">
        <v>3</v>
      </c>
      <c r="H34" s="143">
        <v>12</v>
      </c>
      <c r="I34" s="66">
        <v>3</v>
      </c>
      <c r="J34" s="143" t="s">
        <v>138</v>
      </c>
      <c r="K34" s="66"/>
      <c r="L34" s="143" t="s">
        <v>138</v>
      </c>
      <c r="M34" s="66"/>
      <c r="N34" s="143" t="s">
        <v>138</v>
      </c>
      <c r="O34" s="66"/>
      <c r="P34" s="143" t="s">
        <v>138</v>
      </c>
      <c r="Q34" s="66"/>
      <c r="R34" s="143" t="s">
        <v>138</v>
      </c>
      <c r="S34" s="66"/>
      <c r="T34" s="143" t="s">
        <v>138</v>
      </c>
      <c r="U34" s="67"/>
      <c r="V34" s="143" t="s">
        <v>138</v>
      </c>
      <c r="W34" s="67"/>
      <c r="X34" s="143" t="s">
        <v>138</v>
      </c>
      <c r="Y34" s="67"/>
      <c r="Z34" s="149">
        <v>2</v>
      </c>
      <c r="AA34" s="151">
        <f>SUM(G34+I34+K34+M34+O34+Q34+S34+U34+W34+Y34)</f>
        <v>6</v>
      </c>
      <c r="AB34" s="141" t="s">
        <v>43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58"/>
      <c r="C35" s="160"/>
      <c r="D35" s="166"/>
      <c r="E35" s="164"/>
      <c r="F35" s="156"/>
      <c r="G35" s="68"/>
      <c r="H35" s="146"/>
      <c r="I35" s="68"/>
      <c r="J35" s="146"/>
      <c r="K35" s="68"/>
      <c r="L35" s="146"/>
      <c r="M35" s="68"/>
      <c r="N35" s="146"/>
      <c r="O35" s="68"/>
      <c r="P35" s="146"/>
      <c r="Q35" s="68"/>
      <c r="R35" s="146"/>
      <c r="S35" s="68"/>
      <c r="T35" s="146"/>
      <c r="U35" s="69"/>
      <c r="V35" s="146"/>
      <c r="W35" s="69"/>
      <c r="X35" s="146"/>
      <c r="Y35" s="69"/>
      <c r="Z35" s="150"/>
      <c r="AA35" s="152"/>
      <c r="AB35" s="142"/>
      <c r="AC35" s="29"/>
      <c r="AD35" s="29"/>
      <c r="AE35" s="29"/>
      <c r="AF35" s="29"/>
      <c r="AG35" s="29"/>
      <c r="AH35" s="29"/>
    </row>
    <row r="36" spans="2:34" ht="12.75" customHeight="1" thickTop="1">
      <c r="B36" s="157">
        <v>15</v>
      </c>
      <c r="C36" s="159" t="str">
        <f>VLOOKUP(B36,'пр.взв'!B35:E50,2,FALSE)</f>
        <v>Низамов Айдар Рифович</v>
      </c>
      <c r="D36" s="165" t="str">
        <f>VLOOKUP(B36,'пр.взв'!B35:F64,3,FALSE)</f>
        <v>21.01.2001, 1р</v>
      </c>
      <c r="E36" s="165" t="str">
        <f>VLOOKUP(B36,'пр.взв'!B35:G64,4,FALSE)</f>
        <v>г.Таймузы Р.Башкортостан</v>
      </c>
      <c r="F36" s="155">
        <v>14</v>
      </c>
      <c r="G36" s="72">
        <v>2.5</v>
      </c>
      <c r="H36" s="143">
        <v>13</v>
      </c>
      <c r="I36" s="66">
        <v>3</v>
      </c>
      <c r="J36" s="143">
        <v>12</v>
      </c>
      <c r="K36" s="66">
        <v>3</v>
      </c>
      <c r="L36" s="143" t="s">
        <v>138</v>
      </c>
      <c r="M36" s="66"/>
      <c r="N36" s="143" t="s">
        <v>138</v>
      </c>
      <c r="O36" s="66"/>
      <c r="P36" s="143" t="s">
        <v>138</v>
      </c>
      <c r="Q36" s="66"/>
      <c r="R36" s="143" t="s">
        <v>138</v>
      </c>
      <c r="S36" s="66"/>
      <c r="T36" s="143" t="s">
        <v>138</v>
      </c>
      <c r="U36" s="67"/>
      <c r="V36" s="143" t="s">
        <v>138</v>
      </c>
      <c r="W36" s="67"/>
      <c r="X36" s="143" t="s">
        <v>138</v>
      </c>
      <c r="Y36" s="67"/>
      <c r="Z36" s="149">
        <v>3</v>
      </c>
      <c r="AA36" s="217">
        <f>SUM(G36+I36+K36+M36+O36+Q36+S36+U36+W36+Y36)</f>
        <v>8.5</v>
      </c>
      <c r="AB36" s="141" t="s">
        <v>40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58"/>
      <c r="C37" s="160"/>
      <c r="D37" s="166"/>
      <c r="E37" s="166"/>
      <c r="F37" s="156"/>
      <c r="G37" s="68"/>
      <c r="H37" s="146"/>
      <c r="I37" s="68"/>
      <c r="J37" s="146"/>
      <c r="K37" s="68"/>
      <c r="L37" s="146"/>
      <c r="M37" s="68"/>
      <c r="N37" s="146"/>
      <c r="O37" s="68"/>
      <c r="P37" s="146"/>
      <c r="Q37" s="68"/>
      <c r="R37" s="146"/>
      <c r="S37" s="68"/>
      <c r="T37" s="146"/>
      <c r="U37" s="69"/>
      <c r="V37" s="146"/>
      <c r="W37" s="69"/>
      <c r="X37" s="146"/>
      <c r="Y37" s="69"/>
      <c r="Z37" s="150"/>
      <c r="AA37" s="218"/>
      <c r="AB37" s="142"/>
      <c r="AC37" s="29"/>
      <c r="AD37" s="29"/>
      <c r="AE37" s="29"/>
      <c r="AF37" s="29"/>
      <c r="AG37" s="29"/>
      <c r="AH37" s="29"/>
    </row>
    <row r="38" spans="2:34" ht="12.75" customHeight="1" thickTop="1">
      <c r="B38" s="157">
        <v>16</v>
      </c>
      <c r="C38" s="159" t="str">
        <f>VLOOKUP(B38,'пр.взв'!B37:E50,2,FALSE)</f>
        <v>Соколов Алексей Валерьевич</v>
      </c>
      <c r="D38" s="165" t="str">
        <f>VLOOKUP(B38,'пр.взв'!B37:F66,3,FALSE)</f>
        <v>05.10.2001, бр</v>
      </c>
      <c r="E38" s="163" t="str">
        <f>VLOOKUP(B38,'пр.взв'!B37:G66,4,FALSE)</f>
        <v>г.Саратов, Саратовская обл., ПФО</v>
      </c>
      <c r="F38" s="155">
        <v>17</v>
      </c>
      <c r="G38" s="66">
        <v>4</v>
      </c>
      <c r="H38" s="143">
        <v>18</v>
      </c>
      <c r="I38" s="66">
        <v>4</v>
      </c>
      <c r="J38" s="143" t="s">
        <v>138</v>
      </c>
      <c r="K38" s="66"/>
      <c r="L38" s="143" t="s">
        <v>138</v>
      </c>
      <c r="M38" s="66"/>
      <c r="N38" s="143" t="s">
        <v>138</v>
      </c>
      <c r="O38" s="66"/>
      <c r="P38" s="143" t="s">
        <v>138</v>
      </c>
      <c r="Q38" s="66"/>
      <c r="R38" s="143" t="s">
        <v>138</v>
      </c>
      <c r="S38" s="66"/>
      <c r="T38" s="143" t="s">
        <v>138</v>
      </c>
      <c r="U38" s="67"/>
      <c r="V38" s="143" t="s">
        <v>138</v>
      </c>
      <c r="W38" s="67"/>
      <c r="X38" s="143" t="s">
        <v>138</v>
      </c>
      <c r="Y38" s="67"/>
      <c r="Z38" s="149">
        <v>2</v>
      </c>
      <c r="AA38" s="151">
        <f>SUM(G38+I38+K38+M38+O38+Q38+S38+U38+W38+Y38)</f>
        <v>8</v>
      </c>
      <c r="AB38" s="153" t="s">
        <v>155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58"/>
      <c r="C39" s="160"/>
      <c r="D39" s="166"/>
      <c r="E39" s="164"/>
      <c r="F39" s="156"/>
      <c r="G39" s="68"/>
      <c r="H39" s="146"/>
      <c r="I39" s="68"/>
      <c r="J39" s="146"/>
      <c r="K39" s="68"/>
      <c r="L39" s="146"/>
      <c r="M39" s="68"/>
      <c r="N39" s="146"/>
      <c r="O39" s="68"/>
      <c r="P39" s="146"/>
      <c r="Q39" s="68"/>
      <c r="R39" s="146"/>
      <c r="S39" s="68"/>
      <c r="T39" s="146"/>
      <c r="U39" s="69"/>
      <c r="V39" s="146"/>
      <c r="W39" s="69"/>
      <c r="X39" s="146"/>
      <c r="Y39" s="69"/>
      <c r="Z39" s="150"/>
      <c r="AA39" s="152"/>
      <c r="AB39" s="154"/>
      <c r="AC39" s="29"/>
      <c r="AD39" s="29"/>
      <c r="AE39" s="29"/>
      <c r="AF39" s="29"/>
      <c r="AG39" s="29"/>
      <c r="AH39" s="29"/>
    </row>
    <row r="40" spans="2:34" ht="12.75" customHeight="1" thickTop="1">
      <c r="B40" s="157">
        <v>17</v>
      </c>
      <c r="C40" s="159" t="str">
        <f>VLOOKUP(B40,'пр.взв'!B39:E50,2,FALSE)</f>
        <v>Ноздрин Данил Александрович</v>
      </c>
      <c r="D40" s="165">
        <f>VLOOKUP(B40,'пр.взв'!B39:F68,3,FALSE)</f>
        <v>2002</v>
      </c>
      <c r="E40" s="165" t="str">
        <f>VLOOKUP(B40,'пр.взв'!B39:G68,4,FALSE)</f>
        <v>г.Н.Новгород, Нижегородская обл., ПФО</v>
      </c>
      <c r="F40" s="155">
        <v>16</v>
      </c>
      <c r="G40" s="66">
        <v>0</v>
      </c>
      <c r="H40" s="143">
        <v>19</v>
      </c>
      <c r="I40" s="66">
        <v>4</v>
      </c>
      <c r="J40" s="143">
        <v>13</v>
      </c>
      <c r="K40" s="66">
        <v>4</v>
      </c>
      <c r="L40" s="143" t="s">
        <v>141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5"/>
      <c r="Z40" s="149">
        <v>3</v>
      </c>
      <c r="AA40" s="151">
        <f>SUM(G40+I40+K40+M40+O40+Q40+S40+U40+W40+Y40)</f>
        <v>8</v>
      </c>
      <c r="AB40" s="141" t="s">
        <v>39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58"/>
      <c r="C41" s="160"/>
      <c r="D41" s="166"/>
      <c r="E41" s="166"/>
      <c r="F41" s="156"/>
      <c r="G41" s="68" t="s">
        <v>136</v>
      </c>
      <c r="H41" s="146"/>
      <c r="I41" s="68"/>
      <c r="J41" s="146"/>
      <c r="K41" s="68"/>
      <c r="L41" s="146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8"/>
      <c r="Z41" s="150"/>
      <c r="AA41" s="152"/>
      <c r="AB41" s="142"/>
      <c r="AC41" s="29"/>
      <c r="AD41" s="29"/>
      <c r="AE41" s="29"/>
      <c r="AF41" s="29"/>
      <c r="AG41" s="29"/>
      <c r="AH41" s="29"/>
    </row>
    <row r="42" spans="2:34" ht="12.75" customHeight="1" thickTop="1">
      <c r="B42" s="157">
        <v>18</v>
      </c>
      <c r="C42" s="159" t="str">
        <f>VLOOKUP(B42,'пр.взв'!B41:E50,2,FALSE)</f>
        <v>Манаев Умар Ахмедович</v>
      </c>
      <c r="D42" s="161">
        <f>VLOOKUP(B42,'пр.взв'!B41:F70,3,FALSE)</f>
        <v>37027</v>
      </c>
      <c r="E42" s="163" t="str">
        <f>VLOOKUP(B42,'пр.взв'!B41:G70,4,FALSE)</f>
        <v>г.Астрахань, Астраханская обл., ЮФО</v>
      </c>
      <c r="F42" s="155">
        <v>19</v>
      </c>
      <c r="G42" s="66">
        <v>1</v>
      </c>
      <c r="H42" s="143">
        <v>16</v>
      </c>
      <c r="I42" s="66">
        <v>0</v>
      </c>
      <c r="J42" s="143">
        <v>20</v>
      </c>
      <c r="K42" s="66">
        <v>0</v>
      </c>
      <c r="L42" s="143">
        <v>12</v>
      </c>
      <c r="M42" s="66">
        <v>2</v>
      </c>
      <c r="N42" s="143" t="s">
        <v>129</v>
      </c>
      <c r="O42" s="66"/>
      <c r="P42" s="143" t="s">
        <v>149</v>
      </c>
      <c r="Q42" s="66"/>
      <c r="R42" s="143"/>
      <c r="S42" s="66"/>
      <c r="T42" s="143"/>
      <c r="U42" s="67"/>
      <c r="V42" s="143">
        <v>8</v>
      </c>
      <c r="W42" s="67">
        <v>2</v>
      </c>
      <c r="X42" s="143">
        <v>10</v>
      </c>
      <c r="Y42" s="67">
        <v>2</v>
      </c>
      <c r="Z42" s="149"/>
      <c r="AA42" s="151">
        <f>SUM(G42+I42+K42+M42+O42+Q42+S42+U42+W42+Y42)</f>
        <v>7</v>
      </c>
      <c r="AB42" s="141" t="s">
        <v>10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58"/>
      <c r="C43" s="160"/>
      <c r="D43" s="162"/>
      <c r="E43" s="164"/>
      <c r="F43" s="156"/>
      <c r="G43" s="68"/>
      <c r="H43" s="146"/>
      <c r="I43" s="68" t="s">
        <v>132</v>
      </c>
      <c r="J43" s="146"/>
      <c r="K43" s="68" t="s">
        <v>144</v>
      </c>
      <c r="L43" s="146"/>
      <c r="M43" s="68"/>
      <c r="N43" s="146"/>
      <c r="O43" s="68"/>
      <c r="P43" s="146"/>
      <c r="Q43" s="68"/>
      <c r="R43" s="146"/>
      <c r="S43" s="68"/>
      <c r="T43" s="146"/>
      <c r="U43" s="69"/>
      <c r="V43" s="146"/>
      <c r="W43" s="69"/>
      <c r="X43" s="146"/>
      <c r="Y43" s="69"/>
      <c r="Z43" s="150"/>
      <c r="AA43" s="152"/>
      <c r="AB43" s="142"/>
      <c r="AC43" s="29"/>
      <c r="AD43" s="29"/>
      <c r="AE43" s="29"/>
      <c r="AF43" s="29"/>
      <c r="AG43" s="29"/>
      <c r="AH43" s="29"/>
    </row>
    <row r="44" spans="2:34" ht="12.75" customHeight="1" thickTop="1">
      <c r="B44" s="157">
        <v>19</v>
      </c>
      <c r="C44" s="159" t="str">
        <f>VLOOKUP(B44,'пр.взв'!B43:E50,2,FALSE)</f>
        <v>Хорольский Олег Сергеевич</v>
      </c>
      <c r="D44" s="161">
        <f>VLOOKUP(B44,'пр.взв'!B43:F72,3,FALSE)</f>
        <v>37061</v>
      </c>
      <c r="E44" s="165" t="str">
        <f>VLOOKUP(B44,'пр.взв'!B43:G72,4,FALSE)</f>
        <v>г.Энгельс, Саратовская обл., ПФО</v>
      </c>
      <c r="F44" s="155">
        <v>18</v>
      </c>
      <c r="G44" s="66">
        <v>3</v>
      </c>
      <c r="H44" s="143">
        <v>17</v>
      </c>
      <c r="I44" s="66">
        <v>0</v>
      </c>
      <c r="J44" s="143">
        <v>22</v>
      </c>
      <c r="K44" s="66">
        <v>1</v>
      </c>
      <c r="L44" s="143">
        <v>13</v>
      </c>
      <c r="M44" s="66">
        <v>4</v>
      </c>
      <c r="N44" s="143" t="s">
        <v>138</v>
      </c>
      <c r="O44" s="66"/>
      <c r="P44" s="143" t="s">
        <v>138</v>
      </c>
      <c r="Q44" s="66"/>
      <c r="R44" s="143" t="s">
        <v>138</v>
      </c>
      <c r="S44" s="66"/>
      <c r="T44" s="143" t="s">
        <v>138</v>
      </c>
      <c r="U44" s="67"/>
      <c r="V44" s="143" t="s">
        <v>138</v>
      </c>
      <c r="W44" s="67"/>
      <c r="X44" s="143" t="s">
        <v>138</v>
      </c>
      <c r="Y44" s="67"/>
      <c r="Z44" s="149">
        <v>4</v>
      </c>
      <c r="AA44" s="151">
        <f>SUM(G44+I44+K44+M44+O44+Q44+S44+U44+W44+Y44)</f>
        <v>8</v>
      </c>
      <c r="AB44" s="141" t="s">
        <v>18</v>
      </c>
      <c r="AC44" s="29"/>
      <c r="AD44" s="29"/>
      <c r="AE44" s="29"/>
      <c r="AF44" s="29"/>
      <c r="AG44" s="29"/>
      <c r="AH44" s="29"/>
    </row>
    <row r="45" spans="2:34" ht="12.75" customHeight="1" thickBot="1">
      <c r="B45" s="158"/>
      <c r="C45" s="160"/>
      <c r="D45" s="162"/>
      <c r="E45" s="166"/>
      <c r="F45" s="156"/>
      <c r="G45" s="68"/>
      <c r="H45" s="146"/>
      <c r="I45" s="68" t="s">
        <v>139</v>
      </c>
      <c r="J45" s="146"/>
      <c r="K45" s="68"/>
      <c r="L45" s="146"/>
      <c r="M45" s="68"/>
      <c r="N45" s="146"/>
      <c r="O45" s="68"/>
      <c r="P45" s="146"/>
      <c r="Q45" s="68"/>
      <c r="R45" s="146"/>
      <c r="S45" s="68"/>
      <c r="T45" s="146"/>
      <c r="U45" s="69"/>
      <c r="V45" s="146"/>
      <c r="W45" s="69"/>
      <c r="X45" s="146"/>
      <c r="Y45" s="69"/>
      <c r="Z45" s="150"/>
      <c r="AA45" s="152"/>
      <c r="AB45" s="142"/>
      <c r="AC45" s="29"/>
      <c r="AD45" s="29"/>
      <c r="AE45" s="29"/>
      <c r="AF45" s="29"/>
      <c r="AG45" s="29"/>
      <c r="AH45" s="29"/>
    </row>
    <row r="46" spans="2:34" ht="12.75" customHeight="1" thickTop="1">
      <c r="B46" s="157">
        <v>20</v>
      </c>
      <c r="C46" s="159" t="str">
        <f>VLOOKUP(B46,'пр.взв'!B45:E50,2,FALSE)</f>
        <v>Драновский Даниил Олегович</v>
      </c>
      <c r="D46" s="165" t="str">
        <f>VLOOKUP(B46,'пр.взв'!B45:F74,3,FALSE)</f>
        <v>11.01.2003, 1р</v>
      </c>
      <c r="E46" s="163" t="str">
        <f>VLOOKUP(B46,'пр.взв'!B45:G74,4,FALSE)</f>
        <v>г.Железноводск Ставропольский край, ЮФО</v>
      </c>
      <c r="F46" s="155">
        <v>21</v>
      </c>
      <c r="G46" s="66">
        <v>0</v>
      </c>
      <c r="H46" s="143">
        <v>22</v>
      </c>
      <c r="I46" s="66">
        <v>0</v>
      </c>
      <c r="J46" s="143">
        <v>18</v>
      </c>
      <c r="K46" s="66">
        <v>4</v>
      </c>
      <c r="L46" s="143" t="s">
        <v>129</v>
      </c>
      <c r="M46" s="66"/>
      <c r="N46" s="143">
        <v>13</v>
      </c>
      <c r="O46" s="66">
        <v>0</v>
      </c>
      <c r="P46" s="143" t="s">
        <v>150</v>
      </c>
      <c r="Q46" s="66"/>
      <c r="R46" s="143"/>
      <c r="S46" s="66"/>
      <c r="T46" s="143"/>
      <c r="U46" s="67"/>
      <c r="V46" s="143">
        <v>10</v>
      </c>
      <c r="W46" s="67">
        <v>3</v>
      </c>
      <c r="X46" s="143"/>
      <c r="Y46" s="67"/>
      <c r="Z46" s="149"/>
      <c r="AA46" s="151">
        <f>SUM(G46+I46+K46+M46+O46+Q46+S46+U46+W46+Y46)</f>
        <v>7</v>
      </c>
      <c r="AB46" s="141" t="s">
        <v>12</v>
      </c>
      <c r="AC46" s="29"/>
      <c r="AD46" s="29"/>
      <c r="AE46" s="29"/>
      <c r="AF46" s="29"/>
      <c r="AG46" s="29"/>
      <c r="AH46" s="29"/>
    </row>
    <row r="47" spans="2:34" ht="12.75" customHeight="1" thickBot="1">
      <c r="B47" s="158"/>
      <c r="C47" s="160"/>
      <c r="D47" s="166"/>
      <c r="E47" s="164"/>
      <c r="F47" s="156"/>
      <c r="G47" s="68" t="s">
        <v>135</v>
      </c>
      <c r="H47" s="146"/>
      <c r="I47" s="68" t="s">
        <v>140</v>
      </c>
      <c r="J47" s="146"/>
      <c r="K47" s="68"/>
      <c r="L47" s="146"/>
      <c r="M47" s="68"/>
      <c r="N47" s="146"/>
      <c r="O47" s="68" t="s">
        <v>148</v>
      </c>
      <c r="P47" s="146"/>
      <c r="Q47" s="68"/>
      <c r="R47" s="146"/>
      <c r="S47" s="68"/>
      <c r="T47" s="146"/>
      <c r="U47" s="69"/>
      <c r="V47" s="146"/>
      <c r="W47" s="69"/>
      <c r="X47" s="146"/>
      <c r="Y47" s="69"/>
      <c r="Z47" s="150"/>
      <c r="AA47" s="152"/>
      <c r="AB47" s="142"/>
      <c r="AC47" s="29"/>
      <c r="AD47" s="29"/>
      <c r="AE47" s="29"/>
      <c r="AF47" s="29"/>
      <c r="AG47" s="29"/>
      <c r="AH47" s="29"/>
    </row>
    <row r="48" spans="2:34" ht="12.75" customHeight="1" thickTop="1">
      <c r="B48" s="157">
        <v>21</v>
      </c>
      <c r="C48" s="159" t="str">
        <f>VLOOKUP(B48,'пр.взв'!B47:E50,2,FALSE)</f>
        <v>Юсупов Рустам Тахирович</v>
      </c>
      <c r="D48" s="165" t="str">
        <f>VLOOKUP(B48,'пр.взв'!B47:F76,3,FALSE)</f>
        <v>18.06.2001, 1р</v>
      </c>
      <c r="E48" s="165" t="str">
        <f>VLOOKUP(B48,'пр.взв'!B47:G76,4,FALSE)</f>
        <v>г.Вольск, Саратовская обл. ПФО</v>
      </c>
      <c r="F48" s="155">
        <v>20</v>
      </c>
      <c r="G48" s="66">
        <v>4</v>
      </c>
      <c r="H48" s="143" t="s">
        <v>129</v>
      </c>
      <c r="I48" s="66"/>
      <c r="J48" s="143" t="s">
        <v>141</v>
      </c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5"/>
      <c r="Z48" s="149">
        <v>2</v>
      </c>
      <c r="AA48" s="151">
        <f>SUM(G48+I48+K48+M48+O48+Q48+S48+U48+W48+Y48)</f>
        <v>4</v>
      </c>
      <c r="AB48" s="141" t="s">
        <v>41</v>
      </c>
      <c r="AC48" s="29"/>
      <c r="AD48" s="29"/>
      <c r="AE48" s="29"/>
      <c r="AF48" s="29"/>
      <c r="AG48" s="29"/>
      <c r="AH48" s="29"/>
    </row>
    <row r="49" spans="2:34" ht="12.75" customHeight="1" thickBot="1">
      <c r="B49" s="158"/>
      <c r="C49" s="160"/>
      <c r="D49" s="166"/>
      <c r="E49" s="166"/>
      <c r="F49" s="156"/>
      <c r="G49" s="68"/>
      <c r="H49" s="146"/>
      <c r="I49" s="68"/>
      <c r="J49" s="146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8"/>
      <c r="Z49" s="150"/>
      <c r="AA49" s="152"/>
      <c r="AB49" s="142"/>
      <c r="AC49" s="29"/>
      <c r="AD49" s="29"/>
      <c r="AE49" s="29"/>
      <c r="AF49" s="29"/>
      <c r="AG49" s="29"/>
      <c r="AH49" s="29"/>
    </row>
    <row r="50" spans="2:34" ht="12.75" customHeight="1" thickTop="1">
      <c r="B50" s="157">
        <v>22</v>
      </c>
      <c r="C50" s="159" t="str">
        <f>VLOOKUP(B50,'пр.взв'!B49:E50,2,FALSE)</f>
        <v>Амангали Алишер Каиржанович</v>
      </c>
      <c r="D50" s="161">
        <f>VLOOKUP(B50,'пр.взв'!B49:F78,3,FALSE)</f>
        <v>37110</v>
      </c>
      <c r="E50" s="163" t="str">
        <f>VLOOKUP(B50,'пр.взв'!B49:G78,4,FALSE)</f>
        <v>Р.Казахстан</v>
      </c>
      <c r="F50" s="155" t="s">
        <v>129</v>
      </c>
      <c r="G50" s="66"/>
      <c r="H50" s="143">
        <v>20</v>
      </c>
      <c r="I50" s="66">
        <v>4</v>
      </c>
      <c r="J50" s="143">
        <v>19</v>
      </c>
      <c r="K50" s="66">
        <v>3</v>
      </c>
      <c r="L50" s="143" t="s">
        <v>138</v>
      </c>
      <c r="M50" s="66"/>
      <c r="N50" s="143" t="s">
        <v>138</v>
      </c>
      <c r="O50" s="66"/>
      <c r="P50" s="143" t="s">
        <v>138</v>
      </c>
      <c r="Q50" s="66"/>
      <c r="R50" s="143" t="s">
        <v>138</v>
      </c>
      <c r="S50" s="66"/>
      <c r="T50" s="143" t="s">
        <v>138</v>
      </c>
      <c r="U50" s="67"/>
      <c r="V50" s="143" t="s">
        <v>138</v>
      </c>
      <c r="W50" s="67"/>
      <c r="X50" s="143" t="s">
        <v>138</v>
      </c>
      <c r="Y50" s="67"/>
      <c r="Z50" s="149">
        <v>3</v>
      </c>
      <c r="AA50" s="151">
        <f>SUM(G50+I50+K50+M50+O50+Q50+S50+U50+W50+Y50)</f>
        <v>7</v>
      </c>
      <c r="AB50" s="141" t="s">
        <v>38</v>
      </c>
      <c r="AC50" s="29"/>
      <c r="AD50" s="29"/>
      <c r="AE50" s="29"/>
      <c r="AF50" s="29"/>
      <c r="AG50" s="29"/>
      <c r="AH50" s="29"/>
    </row>
    <row r="51" spans="2:34" ht="12.75" customHeight="1" thickBot="1">
      <c r="B51" s="158"/>
      <c r="C51" s="160"/>
      <c r="D51" s="162"/>
      <c r="E51" s="164"/>
      <c r="F51" s="156"/>
      <c r="G51" s="68"/>
      <c r="H51" s="146"/>
      <c r="I51" s="68"/>
      <c r="J51" s="146"/>
      <c r="K51" s="68"/>
      <c r="L51" s="146"/>
      <c r="M51" s="68"/>
      <c r="N51" s="146"/>
      <c r="O51" s="68"/>
      <c r="P51" s="146"/>
      <c r="Q51" s="68"/>
      <c r="R51" s="146"/>
      <c r="S51" s="68"/>
      <c r="T51" s="146"/>
      <c r="U51" s="69"/>
      <c r="V51" s="146"/>
      <c r="W51" s="69"/>
      <c r="X51" s="146"/>
      <c r="Y51" s="69"/>
      <c r="Z51" s="150"/>
      <c r="AA51" s="152"/>
      <c r="AB51" s="142"/>
      <c r="AC51" s="29"/>
      <c r="AD51" s="29"/>
      <c r="AE51" s="29"/>
      <c r="AF51" s="29"/>
      <c r="AG51" s="29"/>
      <c r="AH51" s="29"/>
    </row>
    <row r="52" spans="2:28" ht="10.5" customHeight="1" thickTop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</row>
    <row r="53" spans="2:29" ht="18.75" customHeight="1">
      <c r="B53" s="59" t="str">
        <f>HYPERLINK('[1]реквизиты'!$A$6)</f>
        <v>Гл. судья, судья МК</v>
      </c>
      <c r="C53" s="37"/>
      <c r="D53" s="37"/>
      <c r="E53" s="37"/>
      <c r="F53" s="60"/>
      <c r="G53" s="37"/>
      <c r="H53" s="59"/>
      <c r="I53" s="58"/>
      <c r="J53" s="40"/>
      <c r="K53" s="58"/>
      <c r="L53" s="40"/>
      <c r="M53" s="58"/>
      <c r="N53" s="40"/>
      <c r="O53" s="58"/>
      <c r="P53" s="40"/>
      <c r="Q53" s="58"/>
      <c r="R53" s="40"/>
      <c r="S53" s="42"/>
      <c r="T53" s="40" t="str">
        <f>HYPERLINK('[1]реквизиты'!$G$6)</f>
        <v>Балыков Ю.А.</v>
      </c>
      <c r="U53" s="58"/>
      <c r="V53" s="40"/>
      <c r="W53" s="58"/>
      <c r="X53" s="40"/>
      <c r="Y53" s="58"/>
      <c r="Z53" s="40" t="str">
        <f>HYPERLINK('[1]реквизиты'!$G$7)</f>
        <v>/г.Пенза/</v>
      </c>
      <c r="AA53" s="40"/>
      <c r="AB53" s="40"/>
      <c r="AC53" s="37"/>
    </row>
    <row r="54" spans="2:29" ht="16.5" customHeight="1">
      <c r="B54" s="59" t="str">
        <f>HYPERLINK('[1]реквизиты'!$A$8)</f>
        <v>Гл. секретарь</v>
      </c>
      <c r="C54" s="37"/>
      <c r="D54" s="50"/>
      <c r="E54" s="50"/>
      <c r="F54" s="60"/>
      <c r="G54" s="50"/>
      <c r="H54" s="59"/>
      <c r="I54" s="42"/>
      <c r="J54" s="40"/>
      <c r="K54" s="42"/>
      <c r="L54" s="40"/>
      <c r="M54" s="42"/>
      <c r="N54" s="40"/>
      <c r="O54" s="42"/>
      <c r="P54" s="40"/>
      <c r="Q54" s="42"/>
      <c r="R54" s="40"/>
      <c r="S54" s="42"/>
      <c r="T54" s="63" t="str">
        <f>HYPERLINK('[1]реквизиты'!$G$8)</f>
        <v>Шкильная Е.С.</v>
      </c>
      <c r="U54" s="62"/>
      <c r="V54" s="40"/>
      <c r="W54" s="42"/>
      <c r="X54" s="40"/>
      <c r="Y54" s="42"/>
      <c r="Z54" s="40" t="str">
        <f>HYPERLINK('[1]реквизиты'!$G$9)</f>
        <v>/г.Саратов/</v>
      </c>
      <c r="AA54" s="40"/>
      <c r="AB54" s="40"/>
      <c r="AC54" s="37"/>
    </row>
    <row r="55" spans="2:29" ht="10.5" customHeight="1">
      <c r="B55" s="61"/>
      <c r="C55" s="61"/>
      <c r="D55" s="61"/>
      <c r="E55" s="61"/>
      <c r="F55" s="40"/>
      <c r="G55" s="58"/>
      <c r="H55" s="40"/>
      <c r="I55" s="58"/>
      <c r="J55" s="40"/>
      <c r="K55" s="58"/>
      <c r="L55" s="40"/>
      <c r="M55" s="58"/>
      <c r="N55" s="40"/>
      <c r="O55" s="58"/>
      <c r="P55" s="40"/>
      <c r="Q55" s="58"/>
      <c r="R55" s="40"/>
      <c r="S55" s="58"/>
      <c r="T55" s="40"/>
      <c r="U55" s="58"/>
      <c r="V55" s="40"/>
      <c r="W55" s="58"/>
      <c r="X55" s="40"/>
      <c r="Y55" s="58"/>
      <c r="Z55" s="40"/>
      <c r="AA55" s="40"/>
      <c r="AB55" s="40"/>
      <c r="AC55" s="37"/>
    </row>
    <row r="56" spans="2:28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</row>
    <row r="57" spans="2:28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</row>
    <row r="58" spans="2:28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</row>
    <row r="59" spans="2:28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</row>
    <row r="60" spans="2:28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</row>
    <row r="61" spans="2:28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</row>
    <row r="62" spans="2:28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31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  <c r="AC108" s="4"/>
      <c r="AD108" s="4"/>
      <c r="AE108" s="4"/>
    </row>
    <row r="109" spans="2:31" ht="15.75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  <c r="AC109" s="4"/>
      <c r="AD109" s="4"/>
      <c r="AE109" s="4"/>
    </row>
    <row r="110" spans="2:31" ht="15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  <c r="AC110" s="4"/>
      <c r="AD110" s="4"/>
      <c r="AE110" s="4"/>
    </row>
    <row r="111" spans="2:31" ht="15.75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  <c r="AC111" s="4"/>
      <c r="AD111" s="4"/>
      <c r="AE111" s="4"/>
    </row>
    <row r="112" spans="2:31" ht="15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  <c r="AC112" s="4"/>
      <c r="AD112" s="4"/>
      <c r="AE112" s="4"/>
    </row>
    <row r="113" spans="2:31" ht="15.75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  <c r="AC113" s="4"/>
      <c r="AD113" s="4"/>
      <c r="AE113" s="4"/>
    </row>
    <row r="114" spans="2:31" ht="15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  <c r="AC114" s="4"/>
      <c r="AD114" s="4"/>
      <c r="AE114" s="4"/>
    </row>
    <row r="115" spans="2:31" ht="15.75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  <c r="AC115" s="4"/>
      <c r="AD115" s="4"/>
      <c r="AE115" s="4"/>
    </row>
    <row r="116" spans="2:31" ht="15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  <c r="AC116" s="4"/>
      <c r="AD116" s="4"/>
      <c r="AE116" s="4"/>
    </row>
    <row r="117" spans="2:31" ht="15.75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  <c r="AC117" s="4"/>
      <c r="AD117" s="4"/>
      <c r="AE117" s="4"/>
    </row>
    <row r="118" spans="2:31" ht="15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  <c r="AC118" s="4"/>
      <c r="AD118" s="4"/>
      <c r="AE118" s="4"/>
    </row>
    <row r="119" spans="2:31" ht="15.75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  <c r="AC119" s="4"/>
      <c r="AD119" s="4"/>
      <c r="AE119" s="4"/>
    </row>
    <row r="120" spans="2:31" ht="15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  <c r="AC120" s="4"/>
      <c r="AD120" s="4"/>
      <c r="AE120" s="4"/>
    </row>
    <row r="121" spans="2:31" ht="15.75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  <c r="AC121" s="4"/>
      <c r="AD121" s="4"/>
      <c r="AE121" s="4"/>
    </row>
    <row r="122" spans="2:31" ht="15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  <c r="AC122" s="4"/>
      <c r="AD122" s="4"/>
      <c r="AE122" s="4"/>
    </row>
    <row r="123" spans="2:31" ht="15.75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  <c r="AC123" s="4"/>
      <c r="AD123" s="4"/>
      <c r="AE123" s="4"/>
    </row>
    <row r="124" spans="2:31" ht="15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2:31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2:31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2:28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</sheetData>
  <sheetProtection/>
  <mergeCells count="389">
    <mergeCell ref="J46:J47"/>
    <mergeCell ref="J50:J51"/>
    <mergeCell ref="L50:L51"/>
    <mergeCell ref="N50:N51"/>
    <mergeCell ref="P50:P51"/>
    <mergeCell ref="F48:F49"/>
    <mergeCell ref="H48:H49"/>
    <mergeCell ref="P44:P45"/>
    <mergeCell ref="B6:AB6"/>
    <mergeCell ref="B29:AB29"/>
    <mergeCell ref="R50:R51"/>
    <mergeCell ref="V50:V51"/>
    <mergeCell ref="F50:F51"/>
    <mergeCell ref="H50:H51"/>
    <mergeCell ref="R44:R45"/>
    <mergeCell ref="F46:F47"/>
    <mergeCell ref="H46:H47"/>
    <mergeCell ref="R42:R43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Z36:Z37"/>
    <mergeCell ref="P38:P39"/>
    <mergeCell ref="R38:R39"/>
    <mergeCell ref="V38:V39"/>
    <mergeCell ref="T36:T37"/>
    <mergeCell ref="H42:H43"/>
    <mergeCell ref="J42:J43"/>
    <mergeCell ref="L42:L43"/>
    <mergeCell ref="N42:N43"/>
    <mergeCell ref="P42:P43"/>
    <mergeCell ref="N34:N35"/>
    <mergeCell ref="B34:B35"/>
    <mergeCell ref="C34:C35"/>
    <mergeCell ref="D34:D35"/>
    <mergeCell ref="E34:E35"/>
    <mergeCell ref="X36:X37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V36:V37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5:Z16"/>
    <mergeCell ref="Z19:Z20"/>
    <mergeCell ref="Z30:Z31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F40:F41"/>
    <mergeCell ref="H40:H41"/>
    <mergeCell ref="F42:F43"/>
    <mergeCell ref="J40:J41"/>
    <mergeCell ref="V13:V14"/>
    <mergeCell ref="X13:X14"/>
    <mergeCell ref="V15:V16"/>
    <mergeCell ref="R32:R33"/>
    <mergeCell ref="J34:J35"/>
    <mergeCell ref="L34:L35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L9:L10"/>
    <mergeCell ref="N9:N10"/>
    <mergeCell ref="H13:H14"/>
    <mergeCell ref="J13:J14"/>
    <mergeCell ref="L13:L14"/>
    <mergeCell ref="N13:N14"/>
    <mergeCell ref="H11:H12"/>
    <mergeCell ref="J11:J12"/>
    <mergeCell ref="H19:H20"/>
    <mergeCell ref="J19:J20"/>
    <mergeCell ref="L19:L20"/>
    <mergeCell ref="P17:P18"/>
    <mergeCell ref="R17:R18"/>
    <mergeCell ref="L11:L12"/>
    <mergeCell ref="N11:N12"/>
    <mergeCell ref="N17:N18"/>
    <mergeCell ref="L15:L16"/>
    <mergeCell ref="N15:N16"/>
    <mergeCell ref="J21:J22"/>
    <mergeCell ref="L21:L22"/>
    <mergeCell ref="R11:R12"/>
    <mergeCell ref="P13:P14"/>
    <mergeCell ref="R13:R14"/>
    <mergeCell ref="P15:P16"/>
    <mergeCell ref="R15:R16"/>
    <mergeCell ref="P11:P12"/>
    <mergeCell ref="P19:P20"/>
    <mergeCell ref="N19:N20"/>
    <mergeCell ref="P23:P24"/>
    <mergeCell ref="R19:R20"/>
    <mergeCell ref="H15:H16"/>
    <mergeCell ref="J15:J16"/>
    <mergeCell ref="H17:H18"/>
    <mergeCell ref="J17:J18"/>
    <mergeCell ref="L17:L18"/>
    <mergeCell ref="H21:H22"/>
    <mergeCell ref="P30:P31"/>
    <mergeCell ref="N21:N22"/>
    <mergeCell ref="P21:P22"/>
    <mergeCell ref="R21:R22"/>
    <mergeCell ref="L23:L24"/>
    <mergeCell ref="N23:N24"/>
    <mergeCell ref="P27:P28"/>
    <mergeCell ref="R27:R28"/>
    <mergeCell ref="J25:J26"/>
    <mergeCell ref="L25:L26"/>
    <mergeCell ref="N25:N26"/>
    <mergeCell ref="P25:P26"/>
    <mergeCell ref="H27:H28"/>
    <mergeCell ref="J27:J28"/>
    <mergeCell ref="H30:H31"/>
    <mergeCell ref="J30:J31"/>
    <mergeCell ref="L30:L31"/>
    <mergeCell ref="N30:N31"/>
    <mergeCell ref="L27:L28"/>
    <mergeCell ref="N27:N28"/>
    <mergeCell ref="F11:F12"/>
    <mergeCell ref="F13:F14"/>
    <mergeCell ref="F15:F16"/>
    <mergeCell ref="F30:F31"/>
    <mergeCell ref="F17:F18"/>
    <mergeCell ref="F19:F20"/>
    <mergeCell ref="F21:F22"/>
    <mergeCell ref="F23:F24"/>
    <mergeCell ref="F25:F26"/>
    <mergeCell ref="F27:F28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40:AA41"/>
    <mergeCell ref="T38:T39"/>
    <mergeCell ref="Z38:Z39"/>
    <mergeCell ref="AA38:AA39"/>
    <mergeCell ref="Z40:Z41"/>
    <mergeCell ref="X38:X39"/>
    <mergeCell ref="Z42:Z43"/>
    <mergeCell ref="AA42:AA43"/>
    <mergeCell ref="X42:X43"/>
    <mergeCell ref="X44:X45"/>
    <mergeCell ref="V44:V45"/>
    <mergeCell ref="T44:T45"/>
    <mergeCell ref="Z44:Z45"/>
    <mergeCell ref="V42:V43"/>
    <mergeCell ref="V34:V35"/>
    <mergeCell ref="AA48:AA49"/>
    <mergeCell ref="T46:T47"/>
    <mergeCell ref="Z46:Z47"/>
    <mergeCell ref="AA46:AA47"/>
    <mergeCell ref="X46:X47"/>
    <mergeCell ref="Z48:Z49"/>
    <mergeCell ref="V46:V47"/>
    <mergeCell ref="AA44:AA45"/>
    <mergeCell ref="T42:T43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T30:T31"/>
    <mergeCell ref="E19:E20"/>
    <mergeCell ref="E44:E45"/>
    <mergeCell ref="E17:E18"/>
    <mergeCell ref="D25:D26"/>
    <mergeCell ref="E25:E26"/>
    <mergeCell ref="E27:E28"/>
    <mergeCell ref="D36:D37"/>
    <mergeCell ref="A4:A5"/>
    <mergeCell ref="J5:K5"/>
    <mergeCell ref="L5:M5"/>
    <mergeCell ref="D7:D8"/>
    <mergeCell ref="E7:E8"/>
    <mergeCell ref="D9:D10"/>
    <mergeCell ref="E9:E10"/>
    <mergeCell ref="F9:F10"/>
    <mergeCell ref="H9:H10"/>
    <mergeCell ref="J9:J10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C17:C18"/>
    <mergeCell ref="D17:D18"/>
    <mergeCell ref="B19:B20"/>
    <mergeCell ref="C19:C20"/>
    <mergeCell ref="D19:D20"/>
    <mergeCell ref="B4:B5"/>
    <mergeCell ref="C4:C5"/>
    <mergeCell ref="B15:B16"/>
    <mergeCell ref="C15:C16"/>
    <mergeCell ref="D15:D16"/>
    <mergeCell ref="B38:B39"/>
    <mergeCell ref="E30:E31"/>
    <mergeCell ref="C38:C39"/>
    <mergeCell ref="B27:B28"/>
    <mergeCell ref="C27:C28"/>
    <mergeCell ref="D27:D28"/>
    <mergeCell ref="B36:B37"/>
    <mergeCell ref="C36:C37"/>
    <mergeCell ref="AA15:AA16"/>
    <mergeCell ref="AA17:AA18"/>
    <mergeCell ref="Z17:Z18"/>
    <mergeCell ref="B23:B24"/>
    <mergeCell ref="C23:C24"/>
    <mergeCell ref="C21:C22"/>
    <mergeCell ref="D21:D22"/>
    <mergeCell ref="E21:E22"/>
    <mergeCell ref="B21:B22"/>
    <mergeCell ref="B17:B18"/>
    <mergeCell ref="B25:B26"/>
    <mergeCell ref="C25:C26"/>
    <mergeCell ref="B40:B41"/>
    <mergeCell ref="C40:C41"/>
    <mergeCell ref="D40:D41"/>
    <mergeCell ref="B30:B31"/>
    <mergeCell ref="B32:B33"/>
    <mergeCell ref="C32:C33"/>
    <mergeCell ref="D32:D33"/>
    <mergeCell ref="C30:C31"/>
    <mergeCell ref="E40:E41"/>
    <mergeCell ref="E42:E43"/>
    <mergeCell ref="E23:E24"/>
    <mergeCell ref="D38:D39"/>
    <mergeCell ref="E38:E39"/>
    <mergeCell ref="E36:E37"/>
    <mergeCell ref="D23:D24"/>
    <mergeCell ref="D30:D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50:B51"/>
    <mergeCell ref="C50:C51"/>
    <mergeCell ref="D50:D51"/>
    <mergeCell ref="E50:E51"/>
    <mergeCell ref="E48:E49"/>
    <mergeCell ref="C48:C49"/>
    <mergeCell ref="D48:D49"/>
    <mergeCell ref="B48:B49"/>
    <mergeCell ref="J38:J39"/>
    <mergeCell ref="L38:L39"/>
    <mergeCell ref="N38:N39"/>
    <mergeCell ref="H36:H37"/>
    <mergeCell ref="F38:F39"/>
    <mergeCell ref="H38:H39"/>
    <mergeCell ref="J36:J37"/>
    <mergeCell ref="L36:L37"/>
    <mergeCell ref="N36:N37"/>
    <mergeCell ref="F36:F37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36:AB37"/>
    <mergeCell ref="AB38:AB39"/>
    <mergeCell ref="AB40:AB41"/>
    <mergeCell ref="AB42:AB43"/>
    <mergeCell ref="AB27:AB28"/>
    <mergeCell ref="AB30:AB31"/>
    <mergeCell ref="AB32:AB33"/>
    <mergeCell ref="AB34:AB35"/>
    <mergeCell ref="AB44:AB45"/>
    <mergeCell ref="AB46:AB47"/>
    <mergeCell ref="AB48:AB49"/>
    <mergeCell ref="AB50:AB51"/>
    <mergeCell ref="J48:Y49"/>
    <mergeCell ref="L40:Y41"/>
    <mergeCell ref="T50:T51"/>
    <mergeCell ref="Z50:Z51"/>
    <mergeCell ref="AA50:AA51"/>
    <mergeCell ref="X50:X5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57"/>
  <sheetViews>
    <sheetView zoomScalePageLayoutView="0" workbookViewId="0" topLeftCell="A10">
      <selection activeCell="I38" sqref="I38:I3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4" t="s">
        <v>51</v>
      </c>
      <c r="B1" s="244"/>
      <c r="C1" s="244"/>
      <c r="D1" s="244"/>
      <c r="E1" s="244"/>
      <c r="F1" s="244"/>
      <c r="G1" s="244"/>
    </row>
    <row r="2" spans="1:10" ht="24" customHeight="1">
      <c r="A2" s="234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35"/>
      <c r="C2" s="235"/>
      <c r="D2" s="235"/>
      <c r="E2" s="235"/>
      <c r="F2" s="235"/>
      <c r="G2" s="235"/>
      <c r="H2" s="5"/>
      <c r="I2" s="5"/>
      <c r="J2" s="5"/>
    </row>
    <row r="3" spans="1:7" ht="15" customHeight="1">
      <c r="A3" s="236" t="str">
        <f>HYPERLINK('[1]реквизиты'!$A$3)</f>
        <v>08-10 мая 2015 г.  г.Саратов</v>
      </c>
      <c r="B3" s="236"/>
      <c r="C3" s="236"/>
      <c r="D3" s="236"/>
      <c r="E3" s="236"/>
      <c r="F3" s="236"/>
      <c r="G3" s="236"/>
    </row>
    <row r="4" ht="12.75">
      <c r="D4" s="9" t="s">
        <v>114</v>
      </c>
    </row>
    <row r="5" spans="1:7" ht="12.75">
      <c r="A5" s="227" t="s">
        <v>1</v>
      </c>
      <c r="B5" s="237" t="s">
        <v>5</v>
      </c>
      <c r="C5" s="227" t="s">
        <v>2</v>
      </c>
      <c r="D5" s="227" t="s">
        <v>3</v>
      </c>
      <c r="E5" s="227" t="s">
        <v>37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>
      <c r="A7" s="230" t="s">
        <v>10</v>
      </c>
      <c r="B7" s="231">
        <v>1</v>
      </c>
      <c r="C7" s="226" t="s">
        <v>82</v>
      </c>
      <c r="D7" s="227" t="s">
        <v>83</v>
      </c>
      <c r="E7" s="228" t="s">
        <v>76</v>
      </c>
      <c r="F7" s="229"/>
      <c r="G7" s="225" t="s">
        <v>84</v>
      </c>
    </row>
    <row r="8" spans="1:7" ht="12.75">
      <c r="A8" s="230"/>
      <c r="B8" s="232"/>
      <c r="C8" s="226"/>
      <c r="D8" s="227"/>
      <c r="E8" s="228"/>
      <c r="F8" s="229"/>
      <c r="G8" s="225"/>
    </row>
    <row r="9" spans="1:7" ht="12.75" customHeight="1">
      <c r="A9" s="230" t="s">
        <v>11</v>
      </c>
      <c r="B9" s="231">
        <v>2</v>
      </c>
      <c r="C9" s="226" t="s">
        <v>123</v>
      </c>
      <c r="D9" s="233">
        <v>37076</v>
      </c>
      <c r="E9" s="228" t="s">
        <v>92</v>
      </c>
      <c r="F9" s="229"/>
      <c r="G9" s="225" t="s">
        <v>93</v>
      </c>
    </row>
    <row r="10" spans="1:7" ht="12.75" customHeight="1">
      <c r="A10" s="230"/>
      <c r="B10" s="232"/>
      <c r="C10" s="226"/>
      <c r="D10" s="227"/>
      <c r="E10" s="228"/>
      <c r="F10" s="229"/>
      <c r="G10" s="225"/>
    </row>
    <row r="11" spans="1:7" ht="12.75" customHeight="1">
      <c r="A11" s="230" t="s">
        <v>12</v>
      </c>
      <c r="B11" s="231">
        <v>3</v>
      </c>
      <c r="C11" s="226" t="s">
        <v>115</v>
      </c>
      <c r="D11" s="227" t="s">
        <v>116</v>
      </c>
      <c r="E11" s="228" t="s">
        <v>60</v>
      </c>
      <c r="F11" s="229"/>
      <c r="G11" s="225" t="s">
        <v>61</v>
      </c>
    </row>
    <row r="12" spans="1:7" ht="12.75" customHeight="1">
      <c r="A12" s="230"/>
      <c r="B12" s="232"/>
      <c r="C12" s="226"/>
      <c r="D12" s="227"/>
      <c r="E12" s="228"/>
      <c r="F12" s="229"/>
      <c r="G12" s="225"/>
    </row>
    <row r="13" spans="1:7" ht="12.75" customHeight="1">
      <c r="A13" s="230" t="s">
        <v>13</v>
      </c>
      <c r="B13" s="231">
        <v>4</v>
      </c>
      <c r="C13" s="226" t="s">
        <v>78</v>
      </c>
      <c r="D13" s="227" t="s">
        <v>119</v>
      </c>
      <c r="E13" s="228" t="s">
        <v>76</v>
      </c>
      <c r="F13" s="229"/>
      <c r="G13" s="225" t="s">
        <v>77</v>
      </c>
    </row>
    <row r="14" spans="1:7" ht="12.75" customHeight="1">
      <c r="A14" s="230"/>
      <c r="B14" s="232"/>
      <c r="C14" s="226"/>
      <c r="D14" s="227"/>
      <c r="E14" s="228"/>
      <c r="F14" s="229"/>
      <c r="G14" s="225"/>
    </row>
    <row r="15" spans="1:7" ht="12.75" customHeight="1">
      <c r="A15" s="230" t="s">
        <v>14</v>
      </c>
      <c r="B15" s="231">
        <v>5</v>
      </c>
      <c r="C15" s="226" t="s">
        <v>62</v>
      </c>
      <c r="D15" s="227" t="s">
        <v>63</v>
      </c>
      <c r="E15" s="228" t="s">
        <v>64</v>
      </c>
      <c r="F15" s="229"/>
      <c r="G15" s="225" t="s">
        <v>65</v>
      </c>
    </row>
    <row r="16" spans="1:7" ht="12.75" customHeight="1">
      <c r="A16" s="230"/>
      <c r="B16" s="232"/>
      <c r="C16" s="226"/>
      <c r="D16" s="227"/>
      <c r="E16" s="228"/>
      <c r="F16" s="229"/>
      <c r="G16" s="225"/>
    </row>
    <row r="17" spans="1:7" ht="12.75" customHeight="1">
      <c r="A17" s="230" t="s">
        <v>15</v>
      </c>
      <c r="B17" s="231">
        <v>6</v>
      </c>
      <c r="C17" s="226" t="s">
        <v>122</v>
      </c>
      <c r="D17" s="227" t="s">
        <v>79</v>
      </c>
      <c r="E17" s="228" t="s">
        <v>80</v>
      </c>
      <c r="F17" s="229"/>
      <c r="G17" s="225" t="s">
        <v>81</v>
      </c>
    </row>
    <row r="18" spans="1:7" ht="12.75" customHeight="1">
      <c r="A18" s="230"/>
      <c r="B18" s="232"/>
      <c r="C18" s="226"/>
      <c r="D18" s="227"/>
      <c r="E18" s="228"/>
      <c r="F18" s="229"/>
      <c r="G18" s="225"/>
    </row>
    <row r="19" spans="1:7" ht="12.75" customHeight="1">
      <c r="A19" s="230" t="s">
        <v>16</v>
      </c>
      <c r="B19" s="231">
        <v>7</v>
      </c>
      <c r="C19" s="226" t="s">
        <v>120</v>
      </c>
      <c r="D19" s="227" t="s">
        <v>121</v>
      </c>
      <c r="E19" s="228" t="s">
        <v>76</v>
      </c>
      <c r="F19" s="229"/>
      <c r="G19" s="225" t="s">
        <v>77</v>
      </c>
    </row>
    <row r="20" spans="1:7" ht="12.75" customHeight="1">
      <c r="A20" s="230"/>
      <c r="B20" s="232"/>
      <c r="C20" s="226"/>
      <c r="D20" s="227"/>
      <c r="E20" s="228"/>
      <c r="F20" s="229"/>
      <c r="G20" s="225"/>
    </row>
    <row r="21" spans="1:7" ht="12.75" customHeight="1">
      <c r="A21" s="230" t="s">
        <v>17</v>
      </c>
      <c r="B21" s="231">
        <v>8</v>
      </c>
      <c r="C21" s="226" t="s">
        <v>85</v>
      </c>
      <c r="D21" s="227" t="s">
        <v>86</v>
      </c>
      <c r="E21" s="228" t="s">
        <v>68</v>
      </c>
      <c r="F21" s="229"/>
      <c r="G21" s="225" t="s">
        <v>87</v>
      </c>
    </row>
    <row r="22" spans="1:7" ht="12.75" customHeight="1">
      <c r="A22" s="230"/>
      <c r="B22" s="232"/>
      <c r="C22" s="226"/>
      <c r="D22" s="227"/>
      <c r="E22" s="228"/>
      <c r="F22" s="229"/>
      <c r="G22" s="225"/>
    </row>
    <row r="23" spans="1:7" ht="12.75" customHeight="1">
      <c r="A23" s="230" t="s">
        <v>18</v>
      </c>
      <c r="B23" s="231">
        <v>9</v>
      </c>
      <c r="C23" s="226" t="s">
        <v>70</v>
      </c>
      <c r="D23" s="227" t="s">
        <v>71</v>
      </c>
      <c r="E23" s="228" t="s">
        <v>72</v>
      </c>
      <c r="F23" s="229"/>
      <c r="G23" s="225" t="s">
        <v>73</v>
      </c>
    </row>
    <row r="24" spans="1:7" ht="12.75" customHeight="1">
      <c r="A24" s="230"/>
      <c r="B24" s="232"/>
      <c r="C24" s="226"/>
      <c r="D24" s="227"/>
      <c r="E24" s="228"/>
      <c r="F24" s="229"/>
      <c r="G24" s="225"/>
    </row>
    <row r="25" spans="1:7" ht="12.75" customHeight="1">
      <c r="A25" s="230" t="s">
        <v>19</v>
      </c>
      <c r="B25" s="231">
        <v>10</v>
      </c>
      <c r="C25" s="226" t="s">
        <v>100</v>
      </c>
      <c r="D25" s="227" t="s">
        <v>101</v>
      </c>
      <c r="E25" s="228" t="s">
        <v>102</v>
      </c>
      <c r="F25" s="229"/>
      <c r="G25" s="225" t="s">
        <v>103</v>
      </c>
    </row>
    <row r="26" spans="1:7" ht="12.75" customHeight="1">
      <c r="A26" s="230"/>
      <c r="B26" s="232"/>
      <c r="C26" s="226"/>
      <c r="D26" s="227"/>
      <c r="E26" s="228"/>
      <c r="F26" s="229"/>
      <c r="G26" s="225"/>
    </row>
    <row r="27" spans="1:7" ht="12.75" customHeight="1">
      <c r="A27" s="230" t="s">
        <v>20</v>
      </c>
      <c r="B27" s="231">
        <v>11</v>
      </c>
      <c r="C27" s="226" t="s">
        <v>131</v>
      </c>
      <c r="D27" s="227" t="s">
        <v>88</v>
      </c>
      <c r="E27" s="228" t="s">
        <v>89</v>
      </c>
      <c r="F27" s="229"/>
      <c r="G27" s="225" t="s">
        <v>90</v>
      </c>
    </row>
    <row r="28" spans="1:7" ht="12.75" customHeight="1">
      <c r="A28" s="230"/>
      <c r="B28" s="232"/>
      <c r="C28" s="226"/>
      <c r="D28" s="227"/>
      <c r="E28" s="228"/>
      <c r="F28" s="229"/>
      <c r="G28" s="225"/>
    </row>
    <row r="29" spans="1:7" ht="12.75">
      <c r="A29" s="230" t="s">
        <v>21</v>
      </c>
      <c r="B29" s="231">
        <v>12</v>
      </c>
      <c r="C29" s="226" t="s">
        <v>74</v>
      </c>
      <c r="D29" s="227" t="s">
        <v>75</v>
      </c>
      <c r="E29" s="228" t="s">
        <v>76</v>
      </c>
      <c r="F29" s="229"/>
      <c r="G29" s="225" t="s">
        <v>77</v>
      </c>
    </row>
    <row r="30" spans="1:7" ht="12.75">
      <c r="A30" s="230"/>
      <c r="B30" s="232"/>
      <c r="C30" s="226"/>
      <c r="D30" s="227"/>
      <c r="E30" s="228"/>
      <c r="F30" s="229"/>
      <c r="G30" s="225"/>
    </row>
    <row r="31" spans="1:7" ht="12.75">
      <c r="A31" s="230" t="s">
        <v>38</v>
      </c>
      <c r="B31" s="231">
        <v>13</v>
      </c>
      <c r="C31" s="226" t="s">
        <v>126</v>
      </c>
      <c r="D31" s="233">
        <v>36920</v>
      </c>
      <c r="E31" s="228" t="s">
        <v>98</v>
      </c>
      <c r="F31" s="229"/>
      <c r="G31" s="225" t="s">
        <v>99</v>
      </c>
    </row>
    <row r="32" spans="1:7" ht="12.75">
      <c r="A32" s="230"/>
      <c r="B32" s="232"/>
      <c r="C32" s="226"/>
      <c r="D32" s="227"/>
      <c r="E32" s="228"/>
      <c r="F32" s="229"/>
      <c r="G32" s="225"/>
    </row>
    <row r="33" spans="1:7" ht="12.75">
      <c r="A33" s="230" t="s">
        <v>39</v>
      </c>
      <c r="B33" s="231">
        <v>14</v>
      </c>
      <c r="C33" s="226" t="s">
        <v>66</v>
      </c>
      <c r="D33" s="227" t="s">
        <v>67</v>
      </c>
      <c r="E33" s="228" t="s">
        <v>68</v>
      </c>
      <c r="F33" s="229"/>
      <c r="G33" s="225" t="s">
        <v>69</v>
      </c>
    </row>
    <row r="34" spans="1:7" ht="12.75">
      <c r="A34" s="230"/>
      <c r="B34" s="232"/>
      <c r="C34" s="226"/>
      <c r="D34" s="227"/>
      <c r="E34" s="228"/>
      <c r="F34" s="229"/>
      <c r="G34" s="225"/>
    </row>
    <row r="35" spans="1:7" ht="12.75">
      <c r="A35" s="230" t="s">
        <v>40</v>
      </c>
      <c r="B35" s="231">
        <v>15</v>
      </c>
      <c r="C35" s="226" t="s">
        <v>124</v>
      </c>
      <c r="D35" s="227" t="s">
        <v>91</v>
      </c>
      <c r="E35" s="228" t="s">
        <v>89</v>
      </c>
      <c r="F35" s="229"/>
      <c r="G35" s="225" t="s">
        <v>90</v>
      </c>
    </row>
    <row r="36" spans="1:7" ht="12.75">
      <c r="A36" s="230"/>
      <c r="B36" s="232"/>
      <c r="C36" s="226"/>
      <c r="D36" s="227"/>
      <c r="E36" s="228"/>
      <c r="F36" s="229"/>
      <c r="G36" s="225"/>
    </row>
    <row r="37" spans="1:7" ht="12.75">
      <c r="A37" s="230" t="s">
        <v>41</v>
      </c>
      <c r="B37" s="231">
        <v>16</v>
      </c>
      <c r="C37" s="226" t="s">
        <v>104</v>
      </c>
      <c r="D37" s="227" t="s">
        <v>105</v>
      </c>
      <c r="E37" s="228" t="s">
        <v>106</v>
      </c>
      <c r="F37" s="229"/>
      <c r="G37" s="225" t="s">
        <v>107</v>
      </c>
    </row>
    <row r="38" spans="1:7" ht="12.75">
      <c r="A38" s="230"/>
      <c r="B38" s="232"/>
      <c r="C38" s="226"/>
      <c r="D38" s="227"/>
      <c r="E38" s="228"/>
      <c r="F38" s="229"/>
      <c r="G38" s="225"/>
    </row>
    <row r="39" spans="1:7" ht="12.75">
      <c r="A39" s="230" t="s">
        <v>42</v>
      </c>
      <c r="B39" s="231">
        <v>17</v>
      </c>
      <c r="C39" s="226" t="s">
        <v>108</v>
      </c>
      <c r="D39" s="227">
        <v>2002</v>
      </c>
      <c r="E39" s="228" t="s">
        <v>109</v>
      </c>
      <c r="F39" s="229"/>
      <c r="G39" s="225" t="s">
        <v>110</v>
      </c>
    </row>
    <row r="40" spans="1:7" ht="12.75">
      <c r="A40" s="230"/>
      <c r="B40" s="232"/>
      <c r="C40" s="226"/>
      <c r="D40" s="227"/>
      <c r="E40" s="228"/>
      <c r="F40" s="229"/>
      <c r="G40" s="225"/>
    </row>
    <row r="41" spans="1:7" ht="12.75">
      <c r="A41" s="230" t="s">
        <v>43</v>
      </c>
      <c r="B41" s="231">
        <v>18</v>
      </c>
      <c r="C41" s="226" t="s">
        <v>111</v>
      </c>
      <c r="D41" s="233">
        <v>37027</v>
      </c>
      <c r="E41" s="228" t="s">
        <v>80</v>
      </c>
      <c r="F41" s="229"/>
      <c r="G41" s="225" t="s">
        <v>112</v>
      </c>
    </row>
    <row r="42" spans="1:7" ht="12.75">
      <c r="A42" s="230"/>
      <c r="B42" s="232"/>
      <c r="C42" s="226"/>
      <c r="D42" s="227"/>
      <c r="E42" s="228"/>
      <c r="F42" s="229"/>
      <c r="G42" s="225"/>
    </row>
    <row r="43" spans="1:7" ht="12.75">
      <c r="A43" s="230" t="s">
        <v>44</v>
      </c>
      <c r="B43" s="231">
        <v>19</v>
      </c>
      <c r="C43" s="226" t="s">
        <v>113</v>
      </c>
      <c r="D43" s="233">
        <v>37061</v>
      </c>
      <c r="E43" s="228" t="s">
        <v>76</v>
      </c>
      <c r="F43" s="229"/>
      <c r="G43" s="225" t="s">
        <v>84</v>
      </c>
    </row>
    <row r="44" spans="1:7" ht="12.75">
      <c r="A44" s="230"/>
      <c r="B44" s="232"/>
      <c r="C44" s="226"/>
      <c r="D44" s="227"/>
      <c r="E44" s="228"/>
      <c r="F44" s="229"/>
      <c r="G44" s="225"/>
    </row>
    <row r="45" spans="1:7" ht="12.75">
      <c r="A45" s="230" t="s">
        <v>45</v>
      </c>
      <c r="B45" s="231">
        <v>20</v>
      </c>
      <c r="C45" s="226" t="s">
        <v>117</v>
      </c>
      <c r="D45" s="227" t="s">
        <v>118</v>
      </c>
      <c r="E45" s="228" t="s">
        <v>60</v>
      </c>
      <c r="F45" s="229"/>
      <c r="G45" s="225" t="s">
        <v>61</v>
      </c>
    </row>
    <row r="46" spans="1:7" ht="12.75">
      <c r="A46" s="230"/>
      <c r="B46" s="232"/>
      <c r="C46" s="226"/>
      <c r="D46" s="227"/>
      <c r="E46" s="228"/>
      <c r="F46" s="229"/>
      <c r="G46" s="225"/>
    </row>
    <row r="47" spans="1:7" ht="12.75">
      <c r="A47" s="230" t="s">
        <v>46</v>
      </c>
      <c r="B47" s="231">
        <v>21</v>
      </c>
      <c r="C47" s="226" t="s">
        <v>94</v>
      </c>
      <c r="D47" s="227" t="s">
        <v>95</v>
      </c>
      <c r="E47" s="228" t="s">
        <v>96</v>
      </c>
      <c r="F47" s="229"/>
      <c r="G47" s="225" t="s">
        <v>97</v>
      </c>
    </row>
    <row r="48" spans="1:7" ht="12.75">
      <c r="A48" s="230"/>
      <c r="B48" s="232"/>
      <c r="C48" s="226"/>
      <c r="D48" s="227"/>
      <c r="E48" s="228"/>
      <c r="F48" s="229"/>
      <c r="G48" s="225"/>
    </row>
    <row r="49" spans="1:7" ht="12.75">
      <c r="A49" s="230" t="s">
        <v>47</v>
      </c>
      <c r="B49" s="231">
        <v>22</v>
      </c>
      <c r="C49" s="226" t="s">
        <v>125</v>
      </c>
      <c r="D49" s="233">
        <v>37110</v>
      </c>
      <c r="E49" s="228" t="s">
        <v>92</v>
      </c>
      <c r="F49" s="229"/>
      <c r="G49" s="225" t="s">
        <v>93</v>
      </c>
    </row>
    <row r="50" spans="1:7" ht="12.75">
      <c r="A50" s="230"/>
      <c r="B50" s="232"/>
      <c r="C50" s="226"/>
      <c r="D50" s="227"/>
      <c r="E50" s="228"/>
      <c r="F50" s="229"/>
      <c r="G50" s="225"/>
    </row>
    <row r="51" spans="1:8" ht="12.75">
      <c r="A51" s="239"/>
      <c r="B51" s="240"/>
      <c r="C51" s="238"/>
      <c r="D51" s="242"/>
      <c r="E51" s="242"/>
      <c r="F51" s="243"/>
      <c r="G51" s="238"/>
      <c r="H51" s="4"/>
    </row>
    <row r="52" spans="1:8" ht="12.75">
      <c r="A52" s="239"/>
      <c r="B52" s="241"/>
      <c r="C52" s="238"/>
      <c r="D52" s="242"/>
      <c r="E52" s="242"/>
      <c r="F52" s="243"/>
      <c r="G52" s="238"/>
      <c r="H52" s="4"/>
    </row>
    <row r="53" spans="1:8" ht="12.75">
      <c r="A53" s="239"/>
      <c r="B53" s="240"/>
      <c r="C53" s="238"/>
      <c r="D53" s="242"/>
      <c r="E53" s="242"/>
      <c r="F53" s="243"/>
      <c r="G53" s="238"/>
      <c r="H53" s="4"/>
    </row>
    <row r="54" spans="1:8" ht="12.75">
      <c r="A54" s="239"/>
      <c r="B54" s="241"/>
      <c r="C54" s="238"/>
      <c r="D54" s="242"/>
      <c r="E54" s="242"/>
      <c r="F54" s="243"/>
      <c r="G54" s="238"/>
      <c r="H54" s="4"/>
    </row>
    <row r="55" spans="1:8" ht="12.75">
      <c r="A55" s="239"/>
      <c r="B55" s="240"/>
      <c r="C55" s="238"/>
      <c r="D55" s="242"/>
      <c r="E55" s="242"/>
      <c r="F55" s="243"/>
      <c r="G55" s="238"/>
      <c r="H55" s="4"/>
    </row>
    <row r="56" spans="1:8" ht="12.75">
      <c r="A56" s="239"/>
      <c r="B56" s="241"/>
      <c r="C56" s="238"/>
      <c r="D56" s="242"/>
      <c r="E56" s="242"/>
      <c r="F56" s="243"/>
      <c r="G56" s="238"/>
      <c r="H56" s="4"/>
    </row>
    <row r="57" spans="1:8" ht="12.75">
      <c r="A57" s="239"/>
      <c r="B57" s="240"/>
      <c r="C57" s="238"/>
      <c r="D57" s="242"/>
      <c r="E57" s="242"/>
      <c r="F57" s="243"/>
      <c r="G57" s="238"/>
      <c r="H57" s="4"/>
    </row>
    <row r="58" spans="1:8" ht="12.75">
      <c r="A58" s="239"/>
      <c r="B58" s="241"/>
      <c r="C58" s="238"/>
      <c r="D58" s="242"/>
      <c r="E58" s="242"/>
      <c r="F58" s="243"/>
      <c r="G58" s="238"/>
      <c r="H58" s="4"/>
    </row>
    <row r="59" spans="1:8" ht="12.75">
      <c r="A59" s="239"/>
      <c r="B59" s="240"/>
      <c r="C59" s="238"/>
      <c r="D59" s="242"/>
      <c r="E59" s="242"/>
      <c r="F59" s="243"/>
      <c r="G59" s="238"/>
      <c r="H59" s="4"/>
    </row>
    <row r="60" spans="1:8" ht="12.75">
      <c r="A60" s="239"/>
      <c r="B60" s="241"/>
      <c r="C60" s="238"/>
      <c r="D60" s="242"/>
      <c r="E60" s="242"/>
      <c r="F60" s="243"/>
      <c r="G60" s="238"/>
      <c r="H60" s="4"/>
    </row>
    <row r="61" spans="1:8" ht="12.75">
      <c r="A61" s="239"/>
      <c r="B61" s="240"/>
      <c r="C61" s="238"/>
      <c r="D61" s="242"/>
      <c r="E61" s="242"/>
      <c r="F61" s="243"/>
      <c r="G61" s="238"/>
      <c r="H61" s="4"/>
    </row>
    <row r="62" spans="1:8" ht="12.75">
      <c r="A62" s="239"/>
      <c r="B62" s="241"/>
      <c r="C62" s="238"/>
      <c r="D62" s="242"/>
      <c r="E62" s="242"/>
      <c r="F62" s="243"/>
      <c r="G62" s="238"/>
      <c r="H62" s="4"/>
    </row>
    <row r="63" spans="1:8" ht="12.75">
      <c r="A63" s="239"/>
      <c r="B63" s="240"/>
      <c r="C63" s="238"/>
      <c r="D63" s="242"/>
      <c r="E63" s="242"/>
      <c r="F63" s="243"/>
      <c r="G63" s="238"/>
      <c r="H63" s="4"/>
    </row>
    <row r="64" spans="1:8" ht="12.75">
      <c r="A64" s="239"/>
      <c r="B64" s="241"/>
      <c r="C64" s="238"/>
      <c r="D64" s="242"/>
      <c r="E64" s="242"/>
      <c r="F64" s="243"/>
      <c r="G64" s="238"/>
      <c r="H64" s="4"/>
    </row>
    <row r="65" spans="1:8" ht="12.75">
      <c r="A65" s="239"/>
      <c r="B65" s="240"/>
      <c r="C65" s="238"/>
      <c r="D65" s="242"/>
      <c r="E65" s="242"/>
      <c r="F65" s="243"/>
      <c r="G65" s="238"/>
      <c r="H65" s="4"/>
    </row>
    <row r="66" spans="1:8" ht="12.75">
      <c r="A66" s="239"/>
      <c r="B66" s="241"/>
      <c r="C66" s="238"/>
      <c r="D66" s="242"/>
      <c r="E66" s="242"/>
      <c r="F66" s="243"/>
      <c r="G66" s="238"/>
      <c r="H66" s="4"/>
    </row>
    <row r="67" spans="1:8" ht="12.75">
      <c r="A67" s="239"/>
      <c r="B67" s="240"/>
      <c r="C67" s="238"/>
      <c r="D67" s="242"/>
      <c r="E67" s="242"/>
      <c r="F67" s="243"/>
      <c r="G67" s="238"/>
      <c r="H67" s="4"/>
    </row>
    <row r="68" spans="1:8" ht="12.75">
      <c r="A68" s="239"/>
      <c r="B68" s="241"/>
      <c r="C68" s="238"/>
      <c r="D68" s="242"/>
      <c r="E68" s="242"/>
      <c r="F68" s="243"/>
      <c r="G68" s="238"/>
      <c r="H68" s="4"/>
    </row>
    <row r="69" spans="1:8" ht="12.75">
      <c r="A69" s="239"/>
      <c r="B69" s="240"/>
      <c r="C69" s="238"/>
      <c r="D69" s="242"/>
      <c r="E69" s="242"/>
      <c r="F69" s="243"/>
      <c r="G69" s="238"/>
      <c r="H69" s="4"/>
    </row>
    <row r="70" spans="1:8" ht="12.75">
      <c r="A70" s="239"/>
      <c r="B70" s="241"/>
      <c r="C70" s="238"/>
      <c r="D70" s="242"/>
      <c r="E70" s="242"/>
      <c r="F70" s="243"/>
      <c r="G70" s="238"/>
      <c r="H70" s="4"/>
    </row>
    <row r="71" spans="1:8" ht="12.75">
      <c r="A71" s="239"/>
      <c r="B71" s="240"/>
      <c r="C71" s="238"/>
      <c r="D71" s="242"/>
      <c r="E71" s="242"/>
      <c r="F71" s="243"/>
      <c r="G71" s="238"/>
      <c r="H71" s="4"/>
    </row>
    <row r="72" spans="1:8" ht="12.75">
      <c r="A72" s="239"/>
      <c r="B72" s="241"/>
      <c r="C72" s="238"/>
      <c r="D72" s="242"/>
      <c r="E72" s="242"/>
      <c r="F72" s="243"/>
      <c r="G72" s="238"/>
      <c r="H72" s="4"/>
    </row>
    <row r="73" spans="1:8" ht="12.75">
      <c r="A73" s="239"/>
      <c r="B73" s="240"/>
      <c r="C73" s="238"/>
      <c r="D73" s="242"/>
      <c r="E73" s="242"/>
      <c r="F73" s="243"/>
      <c r="G73" s="238"/>
      <c r="H73" s="4"/>
    </row>
    <row r="74" spans="1:8" ht="12.75">
      <c r="A74" s="239"/>
      <c r="B74" s="241"/>
      <c r="C74" s="238"/>
      <c r="D74" s="242"/>
      <c r="E74" s="242"/>
      <c r="F74" s="243"/>
      <c r="G74" s="238"/>
      <c r="H74" s="4"/>
    </row>
    <row r="75" spans="1:8" ht="12.75">
      <c r="A75" s="239"/>
      <c r="B75" s="240"/>
      <c r="C75" s="238"/>
      <c r="D75" s="242"/>
      <c r="E75" s="242"/>
      <c r="F75" s="243"/>
      <c r="G75" s="238"/>
      <c r="H75" s="4"/>
    </row>
    <row r="76" spans="1:8" ht="12.75">
      <c r="A76" s="239"/>
      <c r="B76" s="241"/>
      <c r="C76" s="238"/>
      <c r="D76" s="242"/>
      <c r="E76" s="242"/>
      <c r="F76" s="243"/>
      <c r="G76" s="238"/>
      <c r="H76" s="4"/>
    </row>
    <row r="77" spans="1:8" ht="12.75">
      <c r="A77" s="239"/>
      <c r="B77" s="240"/>
      <c r="C77" s="238"/>
      <c r="D77" s="242"/>
      <c r="E77" s="242"/>
      <c r="F77" s="243"/>
      <c r="G77" s="238"/>
      <c r="H77" s="4"/>
    </row>
    <row r="78" spans="1:8" ht="12.75">
      <c r="A78" s="239"/>
      <c r="B78" s="241"/>
      <c r="C78" s="238"/>
      <c r="D78" s="242"/>
      <c r="E78" s="242"/>
      <c r="F78" s="243"/>
      <c r="G78" s="238"/>
      <c r="H78" s="4"/>
    </row>
    <row r="79" spans="1:8" ht="12.75">
      <c r="A79" s="239"/>
      <c r="B79" s="240"/>
      <c r="C79" s="238"/>
      <c r="D79" s="242"/>
      <c r="E79" s="242"/>
      <c r="F79" s="243"/>
      <c r="G79" s="238"/>
      <c r="H79" s="4"/>
    </row>
    <row r="80" spans="1:8" ht="12.75">
      <c r="A80" s="239"/>
      <c r="B80" s="241"/>
      <c r="C80" s="238"/>
      <c r="D80" s="242"/>
      <c r="E80" s="242"/>
      <c r="F80" s="243"/>
      <c r="G80" s="238"/>
      <c r="H80" s="4"/>
    </row>
    <row r="81" spans="1:8" ht="12.75">
      <c r="A81" s="239"/>
      <c r="B81" s="240"/>
      <c r="C81" s="238"/>
      <c r="D81" s="242"/>
      <c r="E81" s="242"/>
      <c r="F81" s="243"/>
      <c r="G81" s="238"/>
      <c r="H81" s="4"/>
    </row>
    <row r="82" spans="1:8" ht="12.75">
      <c r="A82" s="239"/>
      <c r="B82" s="241"/>
      <c r="C82" s="238"/>
      <c r="D82" s="242"/>
      <c r="E82" s="242"/>
      <c r="F82" s="243"/>
      <c r="G82" s="238"/>
      <c r="H82" s="4"/>
    </row>
    <row r="83" spans="1:8" ht="12.75">
      <c r="A83" s="239"/>
      <c r="B83" s="240"/>
      <c r="C83" s="238"/>
      <c r="D83" s="242"/>
      <c r="E83" s="242"/>
      <c r="F83" s="243"/>
      <c r="G83" s="238"/>
      <c r="H83" s="4"/>
    </row>
    <row r="84" spans="1:8" ht="12.75">
      <c r="A84" s="239"/>
      <c r="B84" s="241"/>
      <c r="C84" s="238"/>
      <c r="D84" s="242"/>
      <c r="E84" s="242"/>
      <c r="F84" s="243"/>
      <c r="G84" s="238"/>
      <c r="H84" s="4"/>
    </row>
    <row r="85" spans="1:8" ht="12.75">
      <c r="A85" s="239"/>
      <c r="B85" s="240"/>
      <c r="C85" s="238"/>
      <c r="D85" s="242"/>
      <c r="E85" s="242"/>
      <c r="F85" s="243"/>
      <c r="G85" s="238"/>
      <c r="H85" s="4"/>
    </row>
    <row r="86" spans="1:8" ht="12.75">
      <c r="A86" s="239"/>
      <c r="B86" s="241"/>
      <c r="C86" s="238"/>
      <c r="D86" s="242"/>
      <c r="E86" s="242"/>
      <c r="F86" s="243"/>
      <c r="G86" s="238"/>
      <c r="H86" s="4"/>
    </row>
    <row r="87" spans="1:8" ht="12.75">
      <c r="A87" s="239"/>
      <c r="B87" s="240"/>
      <c r="C87" s="238"/>
      <c r="D87" s="242"/>
      <c r="E87" s="242"/>
      <c r="F87" s="243"/>
      <c r="G87" s="238"/>
      <c r="H87" s="4"/>
    </row>
    <row r="88" spans="1:8" ht="12.75">
      <c r="A88" s="239"/>
      <c r="B88" s="241"/>
      <c r="C88" s="238"/>
      <c r="D88" s="242"/>
      <c r="E88" s="242"/>
      <c r="F88" s="243"/>
      <c r="G88" s="238"/>
      <c r="H88" s="4"/>
    </row>
    <row r="89" spans="1:8" ht="12.75">
      <c r="A89" s="239"/>
      <c r="B89" s="240"/>
      <c r="C89" s="238"/>
      <c r="D89" s="242"/>
      <c r="E89" s="242"/>
      <c r="F89" s="243"/>
      <c r="G89" s="238"/>
      <c r="H89" s="4"/>
    </row>
    <row r="90" spans="1:8" ht="12.75">
      <c r="A90" s="239"/>
      <c r="B90" s="241"/>
      <c r="C90" s="238"/>
      <c r="D90" s="242"/>
      <c r="E90" s="242"/>
      <c r="F90" s="243"/>
      <c r="G90" s="238"/>
      <c r="H90" s="4"/>
    </row>
    <row r="91" spans="1:8" ht="12.75">
      <c r="A91" s="239"/>
      <c r="B91" s="240"/>
      <c r="C91" s="238"/>
      <c r="D91" s="242"/>
      <c r="E91" s="242"/>
      <c r="F91" s="243"/>
      <c r="G91" s="238"/>
      <c r="H91" s="4"/>
    </row>
    <row r="92" spans="1:8" ht="12.75">
      <c r="A92" s="239"/>
      <c r="B92" s="241"/>
      <c r="C92" s="238"/>
      <c r="D92" s="242"/>
      <c r="E92" s="242"/>
      <c r="F92" s="243"/>
      <c r="G92" s="238"/>
      <c r="H92" s="4"/>
    </row>
    <row r="93" spans="1:8" ht="12.75">
      <c r="A93" s="239"/>
      <c r="B93" s="240"/>
      <c r="C93" s="238"/>
      <c r="D93" s="242"/>
      <c r="E93" s="242"/>
      <c r="F93" s="243"/>
      <c r="G93" s="238"/>
      <c r="H93" s="4"/>
    </row>
    <row r="94" spans="1:8" ht="12.75">
      <c r="A94" s="239"/>
      <c r="B94" s="241"/>
      <c r="C94" s="238"/>
      <c r="D94" s="242"/>
      <c r="E94" s="242"/>
      <c r="F94" s="243"/>
      <c r="G94" s="238"/>
      <c r="H94" s="4"/>
    </row>
    <row r="95" spans="1:8" ht="12.75">
      <c r="A95" s="239"/>
      <c r="B95" s="240"/>
      <c r="C95" s="238"/>
      <c r="D95" s="242"/>
      <c r="E95" s="242"/>
      <c r="F95" s="243"/>
      <c r="G95" s="238"/>
      <c r="H95" s="4"/>
    </row>
    <row r="96" spans="1:8" ht="12.75">
      <c r="A96" s="239"/>
      <c r="B96" s="241"/>
      <c r="C96" s="238"/>
      <c r="D96" s="242"/>
      <c r="E96" s="242"/>
      <c r="F96" s="243"/>
      <c r="G96" s="238"/>
      <c r="H96" s="4"/>
    </row>
    <row r="97" spans="1:8" ht="12.75">
      <c r="A97" s="239"/>
      <c r="B97" s="240"/>
      <c r="C97" s="238"/>
      <c r="D97" s="242"/>
      <c r="E97" s="242"/>
      <c r="F97" s="243"/>
      <c r="G97" s="238"/>
      <c r="H97" s="4"/>
    </row>
    <row r="98" spans="1:8" ht="12.75">
      <c r="A98" s="239"/>
      <c r="B98" s="241"/>
      <c r="C98" s="238"/>
      <c r="D98" s="242"/>
      <c r="E98" s="242"/>
      <c r="F98" s="243"/>
      <c r="G98" s="238"/>
      <c r="H98" s="4"/>
    </row>
    <row r="99" spans="1:8" ht="12.75">
      <c r="A99" s="239"/>
      <c r="B99" s="240"/>
      <c r="C99" s="238"/>
      <c r="D99" s="242"/>
      <c r="E99" s="242"/>
      <c r="F99" s="243"/>
      <c r="G99" s="238"/>
      <c r="H99" s="4"/>
    </row>
    <row r="100" spans="1:8" ht="12.75">
      <c r="A100" s="239"/>
      <c r="B100" s="241"/>
      <c r="C100" s="238"/>
      <c r="D100" s="242"/>
      <c r="E100" s="242"/>
      <c r="F100" s="243"/>
      <c r="G100" s="238"/>
      <c r="H100" s="4"/>
    </row>
    <row r="101" spans="1:8" ht="12.75">
      <c r="A101" s="239"/>
      <c r="B101" s="240"/>
      <c r="C101" s="238"/>
      <c r="D101" s="242"/>
      <c r="E101" s="242"/>
      <c r="F101" s="243"/>
      <c r="G101" s="238"/>
      <c r="H101" s="4"/>
    </row>
    <row r="102" spans="1:8" ht="12.75">
      <c r="A102" s="239"/>
      <c r="B102" s="241"/>
      <c r="C102" s="238"/>
      <c r="D102" s="242"/>
      <c r="E102" s="242"/>
      <c r="F102" s="243"/>
      <c r="G102" s="238"/>
      <c r="H102" s="4"/>
    </row>
    <row r="103" spans="1:8" ht="12.75">
      <c r="A103" s="239"/>
      <c r="B103" s="240"/>
      <c r="C103" s="238"/>
      <c r="D103" s="242"/>
      <c r="E103" s="242"/>
      <c r="F103" s="243"/>
      <c r="G103" s="238"/>
      <c r="H103" s="4"/>
    </row>
    <row r="104" spans="1:8" ht="12.75">
      <c r="A104" s="239"/>
      <c r="B104" s="241"/>
      <c r="C104" s="238"/>
      <c r="D104" s="242"/>
      <c r="E104" s="242"/>
      <c r="F104" s="243"/>
      <c r="G104" s="238"/>
      <c r="H104" s="4"/>
    </row>
    <row r="105" spans="1:8" ht="12.75">
      <c r="A105" s="239"/>
      <c r="B105" s="240"/>
      <c r="C105" s="238"/>
      <c r="D105" s="242"/>
      <c r="E105" s="242"/>
      <c r="F105" s="243"/>
      <c r="G105" s="238"/>
      <c r="H105" s="4"/>
    </row>
    <row r="106" spans="1:8" ht="12.75">
      <c r="A106" s="239"/>
      <c r="B106" s="241"/>
      <c r="C106" s="238"/>
      <c r="D106" s="242"/>
      <c r="E106" s="242"/>
      <c r="F106" s="243"/>
      <c r="G106" s="238"/>
      <c r="H106" s="4"/>
    </row>
    <row r="107" spans="1:8" ht="12.75">
      <c r="A107" s="239"/>
      <c r="B107" s="240"/>
      <c r="C107" s="238"/>
      <c r="D107" s="242"/>
      <c r="E107" s="242"/>
      <c r="F107" s="243"/>
      <c r="G107" s="238"/>
      <c r="H107" s="4"/>
    </row>
    <row r="108" spans="1:8" ht="12.75">
      <c r="A108" s="239"/>
      <c r="B108" s="241"/>
      <c r="C108" s="238"/>
      <c r="D108" s="242"/>
      <c r="E108" s="242"/>
      <c r="F108" s="243"/>
      <c r="G108" s="238"/>
      <c r="H108" s="4"/>
    </row>
    <row r="109" spans="1:8" ht="12.75">
      <c r="A109" s="239"/>
      <c r="B109" s="240"/>
      <c r="C109" s="238"/>
      <c r="D109" s="242"/>
      <c r="E109" s="242"/>
      <c r="F109" s="243"/>
      <c r="G109" s="238"/>
      <c r="H109" s="4"/>
    </row>
    <row r="110" spans="1:8" ht="12.75">
      <c r="A110" s="239"/>
      <c r="B110" s="241"/>
      <c r="C110" s="238"/>
      <c r="D110" s="242"/>
      <c r="E110" s="242"/>
      <c r="F110" s="243"/>
      <c r="G110" s="238"/>
      <c r="H110" s="4"/>
    </row>
    <row r="111" spans="1:8" ht="12.75">
      <c r="A111" s="239"/>
      <c r="B111" s="240"/>
      <c r="C111" s="238"/>
      <c r="D111" s="242"/>
      <c r="E111" s="242"/>
      <c r="F111" s="243"/>
      <c r="G111" s="238"/>
      <c r="H111" s="4"/>
    </row>
    <row r="112" spans="1:8" ht="12.75">
      <c r="A112" s="239"/>
      <c r="B112" s="241"/>
      <c r="C112" s="238"/>
      <c r="D112" s="242"/>
      <c r="E112" s="242"/>
      <c r="F112" s="243"/>
      <c r="G112" s="238"/>
      <c r="H112" s="4"/>
    </row>
    <row r="113" spans="1:8" ht="12.75">
      <c r="A113" s="239"/>
      <c r="B113" s="240"/>
      <c r="C113" s="238"/>
      <c r="D113" s="242"/>
      <c r="E113" s="242"/>
      <c r="F113" s="243"/>
      <c r="G113" s="238"/>
      <c r="H113" s="4"/>
    </row>
    <row r="114" spans="1:8" ht="12.75">
      <c r="A114" s="239"/>
      <c r="B114" s="241"/>
      <c r="C114" s="238"/>
      <c r="D114" s="242"/>
      <c r="E114" s="242"/>
      <c r="F114" s="243"/>
      <c r="G114" s="238"/>
      <c r="H114" s="4"/>
    </row>
    <row r="115" spans="1:8" ht="12.75">
      <c r="A115" s="239"/>
      <c r="B115" s="240"/>
      <c r="C115" s="238"/>
      <c r="D115" s="242"/>
      <c r="E115" s="242"/>
      <c r="F115" s="243"/>
      <c r="G115" s="238"/>
      <c r="H115" s="4"/>
    </row>
    <row r="116" spans="1:8" ht="12.75">
      <c r="A116" s="239"/>
      <c r="B116" s="241"/>
      <c r="C116" s="238"/>
      <c r="D116" s="242"/>
      <c r="E116" s="242"/>
      <c r="F116" s="243"/>
      <c r="G116" s="238"/>
      <c r="H116" s="4"/>
    </row>
    <row r="117" spans="1:8" ht="12.75">
      <c r="A117" s="239"/>
      <c r="B117" s="240"/>
      <c r="C117" s="238"/>
      <c r="D117" s="242"/>
      <c r="E117" s="242"/>
      <c r="F117" s="243"/>
      <c r="G117" s="238"/>
      <c r="H117" s="4"/>
    </row>
    <row r="118" spans="1:8" ht="12.75">
      <c r="A118" s="239"/>
      <c r="B118" s="241"/>
      <c r="C118" s="238"/>
      <c r="D118" s="242"/>
      <c r="E118" s="242"/>
      <c r="F118" s="243"/>
      <c r="G118" s="238"/>
      <c r="H118" s="4"/>
    </row>
    <row r="119" spans="1:8" ht="12.75">
      <c r="A119" s="239"/>
      <c r="B119" s="240"/>
      <c r="C119" s="238"/>
      <c r="D119" s="242"/>
      <c r="E119" s="242"/>
      <c r="F119" s="243"/>
      <c r="G119" s="238"/>
      <c r="H119" s="4"/>
    </row>
    <row r="120" spans="1:8" ht="12.75">
      <c r="A120" s="239"/>
      <c r="B120" s="241"/>
      <c r="C120" s="238"/>
      <c r="D120" s="242"/>
      <c r="E120" s="242"/>
      <c r="F120" s="243"/>
      <c r="G120" s="238"/>
      <c r="H120" s="4"/>
    </row>
    <row r="121" spans="1:8" ht="12.75">
      <c r="A121" s="239"/>
      <c r="B121" s="240"/>
      <c r="C121" s="238"/>
      <c r="D121" s="242"/>
      <c r="E121" s="242"/>
      <c r="F121" s="243"/>
      <c r="G121" s="238"/>
      <c r="H121" s="4"/>
    </row>
    <row r="122" spans="1:8" ht="12.75">
      <c r="A122" s="239"/>
      <c r="B122" s="241"/>
      <c r="C122" s="238"/>
      <c r="D122" s="242"/>
      <c r="E122" s="242"/>
      <c r="F122" s="243"/>
      <c r="G122" s="238"/>
      <c r="H122" s="4"/>
    </row>
    <row r="123" spans="1:8" ht="12.75">
      <c r="A123" s="239"/>
      <c r="B123" s="240"/>
      <c r="C123" s="238"/>
      <c r="D123" s="242"/>
      <c r="E123" s="242"/>
      <c r="F123" s="243"/>
      <c r="G123" s="238"/>
      <c r="H123" s="4"/>
    </row>
    <row r="124" spans="1:8" ht="12.75">
      <c r="A124" s="239"/>
      <c r="B124" s="241"/>
      <c r="C124" s="238"/>
      <c r="D124" s="242"/>
      <c r="E124" s="242"/>
      <c r="F124" s="243"/>
      <c r="G124" s="238"/>
      <c r="H124" s="4"/>
    </row>
    <row r="125" spans="1:8" ht="12.75">
      <c r="A125" s="239"/>
      <c r="B125" s="240"/>
      <c r="C125" s="238"/>
      <c r="D125" s="242"/>
      <c r="E125" s="242"/>
      <c r="F125" s="243"/>
      <c r="G125" s="238"/>
      <c r="H125" s="4"/>
    </row>
    <row r="126" spans="1:8" ht="12.75">
      <c r="A126" s="239"/>
      <c r="B126" s="241"/>
      <c r="C126" s="238"/>
      <c r="D126" s="242"/>
      <c r="E126" s="242"/>
      <c r="F126" s="243"/>
      <c r="G126" s="238"/>
      <c r="H126" s="4"/>
    </row>
    <row r="127" spans="1:8" ht="12.75">
      <c r="A127" s="239"/>
      <c r="B127" s="240"/>
      <c r="C127" s="238"/>
      <c r="D127" s="242"/>
      <c r="E127" s="242"/>
      <c r="F127" s="243"/>
      <c r="G127" s="238"/>
      <c r="H127" s="4"/>
    </row>
    <row r="128" spans="1:8" ht="12.75">
      <c r="A128" s="239"/>
      <c r="B128" s="241"/>
      <c r="C128" s="238"/>
      <c r="D128" s="242"/>
      <c r="E128" s="242"/>
      <c r="F128" s="243"/>
      <c r="G128" s="238"/>
      <c r="H128" s="4"/>
    </row>
    <row r="129" spans="1:8" ht="12.75">
      <c r="A129" s="239"/>
      <c r="B129" s="240"/>
      <c r="C129" s="238"/>
      <c r="D129" s="242"/>
      <c r="E129" s="242"/>
      <c r="F129" s="243"/>
      <c r="G129" s="238"/>
      <c r="H129" s="4"/>
    </row>
    <row r="130" spans="1:8" ht="12.75">
      <c r="A130" s="239"/>
      <c r="B130" s="241"/>
      <c r="C130" s="238"/>
      <c r="D130" s="242"/>
      <c r="E130" s="242"/>
      <c r="F130" s="243"/>
      <c r="G130" s="238"/>
      <c r="H130" s="4"/>
    </row>
    <row r="131" spans="1:8" ht="12.75">
      <c r="A131" s="239"/>
      <c r="B131" s="240"/>
      <c r="C131" s="238"/>
      <c r="D131" s="242"/>
      <c r="E131" s="242"/>
      <c r="F131" s="243"/>
      <c r="G131" s="238"/>
      <c r="H131" s="4"/>
    </row>
    <row r="132" spans="1:8" ht="12.75">
      <c r="A132" s="239"/>
      <c r="B132" s="241"/>
      <c r="C132" s="238"/>
      <c r="D132" s="242"/>
      <c r="E132" s="242"/>
      <c r="F132" s="243"/>
      <c r="G132" s="238"/>
      <c r="H132" s="4"/>
    </row>
    <row r="133" spans="1:8" ht="12.75">
      <c r="A133" s="239"/>
      <c r="B133" s="240"/>
      <c r="C133" s="238"/>
      <c r="D133" s="242"/>
      <c r="E133" s="242"/>
      <c r="F133" s="243"/>
      <c r="G133" s="238"/>
      <c r="H133" s="4"/>
    </row>
    <row r="134" spans="1:8" ht="12.75">
      <c r="A134" s="239"/>
      <c r="B134" s="241"/>
      <c r="C134" s="238"/>
      <c r="D134" s="242"/>
      <c r="E134" s="242"/>
      <c r="F134" s="243"/>
      <c r="G134" s="238"/>
      <c r="H134" s="4"/>
    </row>
    <row r="135" spans="1:8" ht="12.75">
      <c r="A135" s="239"/>
      <c r="B135" s="240"/>
      <c r="C135" s="238"/>
      <c r="D135" s="242"/>
      <c r="E135" s="242"/>
      <c r="F135" s="243"/>
      <c r="G135" s="238"/>
      <c r="H135" s="4"/>
    </row>
    <row r="136" spans="1:8" ht="12.75">
      <c r="A136" s="239"/>
      <c r="B136" s="241"/>
      <c r="C136" s="238"/>
      <c r="D136" s="242"/>
      <c r="E136" s="242"/>
      <c r="F136" s="243"/>
      <c r="G136" s="238"/>
      <c r="H136" s="4"/>
    </row>
    <row r="137" spans="1:8" ht="12.75">
      <c r="A137" s="239"/>
      <c r="B137" s="240"/>
      <c r="C137" s="238"/>
      <c r="D137" s="242"/>
      <c r="E137" s="242"/>
      <c r="F137" s="243"/>
      <c r="G137" s="238"/>
      <c r="H137" s="4"/>
    </row>
    <row r="138" spans="1:8" ht="12.75">
      <c r="A138" s="239"/>
      <c r="B138" s="241"/>
      <c r="C138" s="238"/>
      <c r="D138" s="242"/>
      <c r="E138" s="242"/>
      <c r="F138" s="243"/>
      <c r="G138" s="238"/>
      <c r="H138" s="4"/>
    </row>
    <row r="139" spans="1:8" ht="12.75">
      <c r="A139" s="239"/>
      <c r="B139" s="240"/>
      <c r="C139" s="238"/>
      <c r="D139" s="242"/>
      <c r="E139" s="242"/>
      <c r="F139" s="243"/>
      <c r="G139" s="238"/>
      <c r="H139" s="4"/>
    </row>
    <row r="140" spans="1:8" ht="12.75">
      <c r="A140" s="239"/>
      <c r="B140" s="241"/>
      <c r="C140" s="238"/>
      <c r="D140" s="242"/>
      <c r="E140" s="242"/>
      <c r="F140" s="243"/>
      <c r="G140" s="238"/>
      <c r="H140" s="4"/>
    </row>
    <row r="141" spans="1:8" ht="12.75">
      <c r="A141" s="32"/>
      <c r="B141" s="33"/>
      <c r="C141" s="23"/>
      <c r="D141" s="24"/>
      <c r="E141" s="24"/>
      <c r="F141" s="34"/>
      <c r="G141" s="23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</sheetData>
  <sheetProtection/>
  <mergeCells count="479">
    <mergeCell ref="A1:G1"/>
    <mergeCell ref="E137:E138"/>
    <mergeCell ref="F137:F138"/>
    <mergeCell ref="G137:G138"/>
    <mergeCell ref="E133:E134"/>
    <mergeCell ref="F133:F134"/>
    <mergeCell ref="G133:G134"/>
    <mergeCell ref="A135:A136"/>
    <mergeCell ref="C137:C138"/>
    <mergeCell ref="D137:D138"/>
    <mergeCell ref="B135:B136"/>
    <mergeCell ref="C135:C136"/>
    <mergeCell ref="F139:F140"/>
    <mergeCell ref="G139:G140"/>
    <mergeCell ref="E135:E136"/>
    <mergeCell ref="F135:F136"/>
    <mergeCell ref="G135:G136"/>
    <mergeCell ref="D139:D140"/>
    <mergeCell ref="E139:E140"/>
    <mergeCell ref="A133:A134"/>
    <mergeCell ref="B133:B134"/>
    <mergeCell ref="C133:C134"/>
    <mergeCell ref="D133:D134"/>
    <mergeCell ref="A139:A140"/>
    <mergeCell ref="B139:B140"/>
    <mergeCell ref="C139:C140"/>
    <mergeCell ref="D135:D136"/>
    <mergeCell ref="A137:A138"/>
    <mergeCell ref="B137:B138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G45:G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3"/>
  <sheetViews>
    <sheetView tabSelected="1" zoomScalePageLayoutView="0" workbookViewId="0" topLeftCell="A28">
      <selection activeCell="H50" sqref="H50:I5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5" t="s">
        <v>48</v>
      </c>
      <c r="B1" s="255"/>
      <c r="C1" s="255"/>
      <c r="D1" s="255"/>
      <c r="E1" s="255"/>
      <c r="F1" s="255"/>
      <c r="G1" s="25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195" t="s">
        <v>52</v>
      </c>
      <c r="B2" s="195"/>
      <c r="C2" s="195"/>
      <c r="D2" s="204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56"/>
      <c r="F2" s="256"/>
      <c r="G2" s="25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"/>
      <c r="W2" s="4"/>
    </row>
    <row r="3" spans="2:35" ht="25.5" customHeight="1" thickBot="1">
      <c r="B3" s="46"/>
      <c r="C3" s="46"/>
      <c r="D3" s="260" t="str">
        <f>HYPERLINK('[1]реквизиты'!$A$3)</f>
        <v>08-10 мая 2015 г.  г.Саратов</v>
      </c>
      <c r="E3" s="260"/>
      <c r="F3" s="260"/>
      <c r="G3" s="47" t="str">
        <f>HYPERLINK('пр.взв'!D4)</f>
        <v>В.к. 46 кг.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0" t="s">
        <v>22</v>
      </c>
      <c r="B4" s="258" t="s">
        <v>5</v>
      </c>
      <c r="C4" s="124" t="s">
        <v>2</v>
      </c>
      <c r="D4" s="122" t="s">
        <v>3</v>
      </c>
      <c r="E4" s="124" t="s">
        <v>4</v>
      </c>
      <c r="F4" s="122" t="s">
        <v>8</v>
      </c>
      <c r="G4" s="12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1"/>
      <c r="B5" s="123"/>
      <c r="C5" s="253"/>
      <c r="D5" s="123"/>
      <c r="E5" s="253"/>
      <c r="F5" s="123"/>
      <c r="G5" s="25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61" t="s">
        <v>10</v>
      </c>
      <c r="B6" s="262">
        <v>18</v>
      </c>
      <c r="C6" s="263" t="str">
        <f>VLOOKUP(B6,'пр.взв'!B7:G50,2,FALSE)</f>
        <v>Манаев Умар Ахмедович</v>
      </c>
      <c r="D6" s="275">
        <f>VLOOKUP(B6,'пр.взв'!B7:G50,3,FALSE)</f>
        <v>37027</v>
      </c>
      <c r="E6" s="120" t="str">
        <f>VLOOKUP(B6,'пр.взв'!B7:G50,4,FALSE)</f>
        <v>г.Астрахань, Астраханская обл., ЮФО</v>
      </c>
      <c r="F6" s="122">
        <f>VLOOKUP(B6,'пр.взв'!B7:G50,5,FALSE)</f>
        <v>0</v>
      </c>
      <c r="G6" s="254" t="str">
        <f>VLOOKUP(B6,'пр.взв'!B7:G50,6,FALSE)</f>
        <v>Заподовников В.И.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49"/>
      <c r="B7" s="251"/>
      <c r="C7" s="252"/>
      <c r="D7" s="276"/>
      <c r="E7" s="246"/>
      <c r="F7" s="247"/>
      <c r="G7" s="245"/>
    </row>
    <row r="8" spans="1:7" ht="13.5" customHeight="1">
      <c r="A8" s="249" t="s">
        <v>11</v>
      </c>
      <c r="B8" s="250">
        <v>10</v>
      </c>
      <c r="C8" s="252" t="str">
        <f>VLOOKUP(B8,'пр.взв'!B7:G50,2,FALSE)</f>
        <v>Гаранин Николай Владимирович</v>
      </c>
      <c r="D8" s="248" t="str">
        <f>VLOOKUP(B8,'пр.взв'!B7:G50,3,FALSE)</f>
        <v>29.06.2002, 1ю</v>
      </c>
      <c r="E8" s="246" t="str">
        <f>VLOOKUP(B8,'пр.взв'!B7:G50,4,FALSE)</f>
        <v>р.п.Романовка Саратовская обл., ПФО</v>
      </c>
      <c r="F8" s="247">
        <f>VLOOKUP(B8,'пр.взв'!B7:G50,5,FALSE)</f>
        <v>0</v>
      </c>
      <c r="G8" s="245" t="str">
        <f>VLOOKUP(B8,'пр.взв'!B7:G50,6,FALSE)</f>
        <v>Пчелинцев Р.И., Гребенщиков А.В.</v>
      </c>
    </row>
    <row r="9" spans="1:7" ht="13.5" customHeight="1">
      <c r="A9" s="249"/>
      <c r="B9" s="251"/>
      <c r="C9" s="252"/>
      <c r="D9" s="248"/>
      <c r="E9" s="246"/>
      <c r="F9" s="247"/>
      <c r="G9" s="245"/>
    </row>
    <row r="10" spans="1:7" ht="13.5" customHeight="1">
      <c r="A10" s="249" t="s">
        <v>12</v>
      </c>
      <c r="B10" s="250">
        <v>8</v>
      </c>
      <c r="C10" s="252" t="str">
        <f>VLOOKUP(B10,'пр.взв'!B7:G50,2,FALSE)</f>
        <v>Лобанов Максим Георгиевич</v>
      </c>
      <c r="D10" s="248" t="str">
        <f>VLOOKUP(B10,'пр.взв'!B7:G50,3,FALSE)</f>
        <v>06.03.2002, 1ю</v>
      </c>
      <c r="E10" s="246" t="str">
        <f>VLOOKUP(B10,'пр.взв'!B7:G50,4,FALSE)</f>
        <v>ГБОУ ЦО "Самбо-70" г.Москва</v>
      </c>
      <c r="F10" s="247">
        <f>VLOOKUP(B10,'пр.взв'!B7:G50,5,FALSE)</f>
        <v>0</v>
      </c>
      <c r="G10" s="245" t="str">
        <f>VLOOKUP(B10,'пр.взв'!B7:G50,6,FALSE)</f>
        <v>Кабанов Д.Б., Богатырев Д.В.</v>
      </c>
    </row>
    <row r="11" spans="1:7" ht="13.5" customHeight="1">
      <c r="A11" s="249"/>
      <c r="B11" s="251"/>
      <c r="C11" s="252"/>
      <c r="D11" s="248"/>
      <c r="E11" s="246"/>
      <c r="F11" s="247"/>
      <c r="G11" s="245"/>
    </row>
    <row r="12" spans="1:7" ht="13.5" customHeight="1">
      <c r="A12" s="249" t="s">
        <v>12</v>
      </c>
      <c r="B12" s="250">
        <v>20</v>
      </c>
      <c r="C12" s="252" t="str">
        <f>VLOOKUP(B12,'пр.взв'!B7:G50,2,FALSE)</f>
        <v>Драновский Даниил Олегович</v>
      </c>
      <c r="D12" s="248" t="str">
        <f>VLOOKUP(B12,'пр.взв'!B7:G50,3,FALSE)</f>
        <v>11.01.2003, 1р</v>
      </c>
      <c r="E12" s="246" t="str">
        <f>VLOOKUP(B12,'пр.взв'!B7:G50,4,FALSE)</f>
        <v>г.Железноводск Ставропольский край, ЮФО</v>
      </c>
      <c r="F12" s="247">
        <f>VLOOKUP(B12,'пр.взв'!B7:G50,5,FALSE)</f>
        <v>0</v>
      </c>
      <c r="G12" s="245" t="str">
        <f>VLOOKUP(B12,'пр.взв'!B7:G50,6,FALSE)</f>
        <v>Абрамян Д.А.</v>
      </c>
    </row>
    <row r="13" spans="1:7" ht="13.5" customHeight="1">
      <c r="A13" s="249"/>
      <c r="B13" s="251"/>
      <c r="C13" s="252"/>
      <c r="D13" s="248"/>
      <c r="E13" s="246"/>
      <c r="F13" s="247"/>
      <c r="G13" s="245"/>
    </row>
    <row r="14" spans="1:7" ht="13.5" customHeight="1">
      <c r="A14" s="249" t="s">
        <v>14</v>
      </c>
      <c r="B14" s="250">
        <v>3</v>
      </c>
      <c r="C14" s="252" t="str">
        <f>VLOOKUP(B14,'пр.взв'!B7:G50,2,FALSE)</f>
        <v>Мирзоян Арман Арменович</v>
      </c>
      <c r="D14" s="248" t="str">
        <f>VLOOKUP(B14,'пр.взв'!B7:G50,3,FALSE)</f>
        <v>08.02.2002, 1р</v>
      </c>
      <c r="E14" s="246" t="str">
        <f>VLOOKUP(B14,'пр.взв'!B7:G50,4,FALSE)</f>
        <v>г.Железноводск Ставропольский край, ЮФО</v>
      </c>
      <c r="F14" s="247">
        <f>VLOOKUP(B14,'пр.взв'!B7:G50,5,FALSE)</f>
        <v>0</v>
      </c>
      <c r="G14" s="245" t="str">
        <f>VLOOKUP(B14,'пр.взв'!B7:G50,6,FALSE)</f>
        <v>Абрамян Д.А.</v>
      </c>
    </row>
    <row r="15" spans="1:7" ht="13.5" customHeight="1">
      <c r="A15" s="249"/>
      <c r="B15" s="251"/>
      <c r="C15" s="252"/>
      <c r="D15" s="248"/>
      <c r="E15" s="246"/>
      <c r="F15" s="247"/>
      <c r="G15" s="245"/>
    </row>
    <row r="16" spans="1:7" ht="13.5" customHeight="1">
      <c r="A16" s="249" t="s">
        <v>15</v>
      </c>
      <c r="B16" s="250">
        <v>13</v>
      </c>
      <c r="C16" s="252" t="str">
        <f>VLOOKUP(B16,'пр.взв'!B7:G50,2,FALSE)</f>
        <v>Федоров Александр Александрович</v>
      </c>
      <c r="D16" s="277">
        <f>VLOOKUP(B16,'пр.взв'!B7:G50,3,FALSE)</f>
        <v>36920</v>
      </c>
      <c r="E16" s="246" t="str">
        <f>VLOOKUP(B16,'пр.взв'!B7:G50,4,FALSE)</f>
        <v>г.Новочебоксарск, Чувашская Республика, ПФО</v>
      </c>
      <c r="F16" s="247">
        <f>VLOOKUP(B16,'пр.взв'!B7:G50,5,FALSE)</f>
        <v>0</v>
      </c>
      <c r="G16" s="245" t="str">
        <f>VLOOKUP(B16,'пр.взв'!B7:G50,6,FALSE)</f>
        <v>Петров Н.Н.</v>
      </c>
    </row>
    <row r="17" spans="1:7" ht="13.5" customHeight="1">
      <c r="A17" s="249"/>
      <c r="B17" s="251"/>
      <c r="C17" s="252"/>
      <c r="D17" s="277"/>
      <c r="E17" s="246"/>
      <c r="F17" s="247"/>
      <c r="G17" s="245"/>
    </row>
    <row r="18" spans="1:7" ht="13.5" customHeight="1">
      <c r="A18" s="249" t="s">
        <v>16</v>
      </c>
      <c r="B18" s="250">
        <v>1</v>
      </c>
      <c r="C18" s="252" t="str">
        <f>VLOOKUP(B18,'пр.взв'!B7:G50,2,FALSE)</f>
        <v>Горшенев Константин Игоревич</v>
      </c>
      <c r="D18" s="248" t="str">
        <f>VLOOKUP(B18,'пр.взв'!B7:G50,3,FALSE)</f>
        <v>01.08.2001, 1ю</v>
      </c>
      <c r="E18" s="246" t="str">
        <f>VLOOKUP(B18,'пр.взв'!B7:G50,4,FALSE)</f>
        <v>г.Энгельс, Саратовская обл., ПФО</v>
      </c>
      <c r="F18" s="247">
        <f>VLOOKUP(B18,'пр.взв'!B7:G50,5,FALSE)</f>
        <v>0</v>
      </c>
      <c r="G18" s="245" t="str">
        <f>VLOOKUP(B18,'пр.взв'!B7:G50,6,FALSE)</f>
        <v>Ерокин В.А.</v>
      </c>
    </row>
    <row r="19" spans="1:7" ht="13.5" customHeight="1">
      <c r="A19" s="249"/>
      <c r="B19" s="251"/>
      <c r="C19" s="252"/>
      <c r="D19" s="248"/>
      <c r="E19" s="246"/>
      <c r="F19" s="247"/>
      <c r="G19" s="245"/>
    </row>
    <row r="20" spans="1:7" ht="13.5" customHeight="1">
      <c r="A20" s="249" t="s">
        <v>17</v>
      </c>
      <c r="B20" s="250">
        <v>12</v>
      </c>
      <c r="C20" s="252" t="str">
        <f>VLOOKUP(B20,'пр.взв'!B7:G50,2,FALSE)</f>
        <v>Кимяев Матвей Николаевич</v>
      </c>
      <c r="D20" s="248" t="str">
        <f>VLOOKUP(B20,'пр.взв'!B7:G50,3,FALSE)</f>
        <v>15.01.2001, 1ю</v>
      </c>
      <c r="E20" s="246" t="str">
        <f>VLOOKUP(B20,'пр.взв'!B7:G50,4,FALSE)</f>
        <v>г.Энгельс, Саратовская обл., ПФО</v>
      </c>
      <c r="F20" s="247">
        <f>VLOOKUP(B20,'пр.взв'!B7:G50,5,FALSE)</f>
        <v>0</v>
      </c>
      <c r="G20" s="245" t="str">
        <f>VLOOKUP(B20,'пр.взв'!B7:G50,6,FALSE)</f>
        <v>Гусев М.С.</v>
      </c>
    </row>
    <row r="21" spans="1:7" ht="13.5" customHeight="1">
      <c r="A21" s="249"/>
      <c r="B21" s="251"/>
      <c r="C21" s="252"/>
      <c r="D21" s="248"/>
      <c r="E21" s="246"/>
      <c r="F21" s="247"/>
      <c r="G21" s="245"/>
    </row>
    <row r="22" spans="1:7" ht="13.5" customHeight="1">
      <c r="A22" s="249" t="s">
        <v>18</v>
      </c>
      <c r="B22" s="250">
        <v>19</v>
      </c>
      <c r="C22" s="252" t="str">
        <f>VLOOKUP(B22,'пр.взв'!B7:G50,2,FALSE)</f>
        <v>Хорольский Олег Сергеевич</v>
      </c>
      <c r="D22" s="277">
        <f>VLOOKUP(B22,'пр.взв'!B7:G50,3,FALSE)</f>
        <v>37061</v>
      </c>
      <c r="E22" s="246" t="str">
        <f>VLOOKUP(B22,'пр.взв'!B7:G50,4,FALSE)</f>
        <v>г.Энгельс, Саратовская обл., ПФО</v>
      </c>
      <c r="F22" s="247">
        <f>VLOOKUP(B22,'пр.взв'!B7:G50,5,FALSE)</f>
        <v>0</v>
      </c>
      <c r="G22" s="245" t="str">
        <f>VLOOKUP(B22,'пр.взв'!B7:G50,6,FALSE)</f>
        <v>Ерокин В.А.</v>
      </c>
    </row>
    <row r="23" spans="1:7" ht="13.5" customHeight="1">
      <c r="A23" s="249"/>
      <c r="B23" s="251"/>
      <c r="C23" s="252"/>
      <c r="D23" s="277"/>
      <c r="E23" s="246"/>
      <c r="F23" s="247"/>
      <c r="G23" s="245"/>
    </row>
    <row r="24" spans="1:7" ht="13.5" customHeight="1">
      <c r="A24" s="249" t="s">
        <v>19</v>
      </c>
      <c r="B24" s="250">
        <v>11</v>
      </c>
      <c r="C24" s="252" t="str">
        <f>VLOOKUP(B24,'пр.взв'!B7:G50,2,FALSE)</f>
        <v>Габдрахимов Дамир Ирекович</v>
      </c>
      <c r="D24" s="248" t="str">
        <f>VLOOKUP(B24,'пр.взв'!B7:G50,3,FALSE)</f>
        <v>26.01.2001, 1р</v>
      </c>
      <c r="E24" s="246" t="str">
        <f>VLOOKUP(B24,'пр.взв'!B7:G50,4,FALSE)</f>
        <v>г.Таймузы Р.Башкортостан</v>
      </c>
      <c r="F24" s="247">
        <f>VLOOKUP(B24,'пр.взв'!B7:G50,5,FALSE)</f>
        <v>0</v>
      </c>
      <c r="G24" s="245" t="str">
        <f>VLOOKUP(B24,'пр.взв'!B7:G50,6,FALSE)</f>
        <v>Кадыров И.Т.</v>
      </c>
    </row>
    <row r="25" spans="1:7" ht="13.5" customHeight="1">
      <c r="A25" s="249"/>
      <c r="B25" s="251"/>
      <c r="C25" s="252"/>
      <c r="D25" s="248"/>
      <c r="E25" s="246"/>
      <c r="F25" s="247"/>
      <c r="G25" s="245"/>
    </row>
    <row r="26" spans="1:7" ht="13.5" customHeight="1">
      <c r="A26" s="249" t="s">
        <v>20</v>
      </c>
      <c r="B26" s="250">
        <v>5</v>
      </c>
      <c r="C26" s="252" t="str">
        <f>VLOOKUP(B26,'пр.взв'!B7:G50,2,FALSE)</f>
        <v>Сухачев Никита Алексеевич</v>
      </c>
      <c r="D26" s="248" t="str">
        <f>VLOOKUP(B26,'пр.взв'!B7:G50,3,FALSE)</f>
        <v>28.01.2001, 1ю</v>
      </c>
      <c r="E26" s="246" t="str">
        <f>VLOOKUP(B26,'пр.взв'!B7:G50,4,FALSE)</f>
        <v>р.п.Ивантеевка, Саратовская обл. ПФО</v>
      </c>
      <c r="F26" s="247">
        <f>VLOOKUP(B26,'пр.взв'!B7:G50,5,FALSE)</f>
        <v>0</v>
      </c>
      <c r="G26" s="245" t="str">
        <f>VLOOKUP(B26,'пр.взв'!B7:G50,6,FALSE)</f>
        <v>Аржаткин В.В.</v>
      </c>
    </row>
    <row r="27" spans="1:7" ht="13.5" customHeight="1">
      <c r="A27" s="249"/>
      <c r="B27" s="251"/>
      <c r="C27" s="252"/>
      <c r="D27" s="248"/>
      <c r="E27" s="246"/>
      <c r="F27" s="247"/>
      <c r="G27" s="245"/>
    </row>
    <row r="28" spans="1:7" ht="13.5" customHeight="1">
      <c r="A28" s="249" t="s">
        <v>21</v>
      </c>
      <c r="B28" s="250">
        <v>6</v>
      </c>
      <c r="C28" s="252" t="str">
        <f>VLOOKUP(B28,'пр.взв'!B7:G50,2,FALSE)</f>
        <v>Муханов Муслим Ильганович</v>
      </c>
      <c r="D28" s="248" t="str">
        <f>VLOOKUP(B28,'пр.взв'!B7:G50,3,FALSE)</f>
        <v>24.08.2002, 1ю</v>
      </c>
      <c r="E28" s="246" t="str">
        <f>VLOOKUP(B28,'пр.взв'!B7:G50,4,FALSE)</f>
        <v>г.Астрахань, Астраханская обл., ЮФО</v>
      </c>
      <c r="F28" s="247">
        <f>VLOOKUP(B28,'пр.взв'!B7:G50,5,FALSE)</f>
        <v>0</v>
      </c>
      <c r="G28" s="245" t="str">
        <f>VLOOKUP(B28,'пр.взв'!B7:G50,6,FALSE)</f>
        <v>Дуйсенов К.Г.</v>
      </c>
    </row>
    <row r="29" spans="1:7" ht="13.5" customHeight="1">
      <c r="A29" s="249"/>
      <c r="B29" s="251"/>
      <c r="C29" s="252"/>
      <c r="D29" s="248"/>
      <c r="E29" s="246"/>
      <c r="F29" s="247"/>
      <c r="G29" s="245"/>
    </row>
    <row r="30" spans="1:7" ht="13.5" customHeight="1">
      <c r="A30" s="249" t="s">
        <v>38</v>
      </c>
      <c r="B30" s="250">
        <v>22</v>
      </c>
      <c r="C30" s="252" t="str">
        <f>VLOOKUP(B30,'пр.взв'!B7:G50,2,FALSE)</f>
        <v>Амангали Алишер Каиржанович</v>
      </c>
      <c r="D30" s="277">
        <f>VLOOKUP(B30,'пр.взв'!B7:G50,3,FALSE)</f>
        <v>37110</v>
      </c>
      <c r="E30" s="246" t="str">
        <f>VLOOKUP(B30,'пр.взв'!B7:G50,4,FALSE)</f>
        <v>Р.Казахстан</v>
      </c>
      <c r="F30" s="247">
        <f>VLOOKUP(B30,'пр.взв'!B7:G50,5,FALSE)</f>
        <v>0</v>
      </c>
      <c r="G30" s="245" t="str">
        <f>VLOOKUP(B30,'пр.взв'!B7:G50,6,FALSE)</f>
        <v>Нургалиев С.</v>
      </c>
    </row>
    <row r="31" spans="1:14" ht="13.5" customHeight="1">
      <c r="A31" s="249"/>
      <c r="B31" s="251"/>
      <c r="C31" s="252"/>
      <c r="D31" s="277"/>
      <c r="E31" s="246"/>
      <c r="F31" s="247"/>
      <c r="G31" s="245"/>
      <c r="H31" s="6"/>
      <c r="I31" s="6"/>
      <c r="J31" s="6"/>
      <c r="L31" s="6"/>
      <c r="M31" s="6"/>
      <c r="N31" s="6"/>
    </row>
    <row r="32" spans="1:14" ht="13.5" customHeight="1">
      <c r="A32" s="249" t="s">
        <v>39</v>
      </c>
      <c r="B32" s="250">
        <v>17</v>
      </c>
      <c r="C32" s="252" t="str">
        <f>VLOOKUP(B32,'пр.взв'!B7:G50,2,FALSE)</f>
        <v>Ноздрин Данил Александрович</v>
      </c>
      <c r="D32" s="248">
        <f>VLOOKUP(B32,'пр.взв'!B7:G50,3,FALSE)</f>
        <v>2002</v>
      </c>
      <c r="E32" s="246" t="str">
        <f>VLOOKUP(B32,'пр.взв'!B7:G50,4,FALSE)</f>
        <v>г.Н.Новгород, Нижегородская обл., ПФО</v>
      </c>
      <c r="F32" s="247">
        <f>VLOOKUP(B32,'пр.взв'!B7:G50,5,FALSE)</f>
        <v>0</v>
      </c>
      <c r="G32" s="245" t="str">
        <f>VLOOKUP(B32,'пр.взв'!B7:G50,6,FALSE)</f>
        <v>Симанов Д.В., Симанов М.В.</v>
      </c>
      <c r="H32" s="6"/>
      <c r="I32" s="6"/>
      <c r="J32" s="6"/>
      <c r="L32" s="6"/>
      <c r="M32" s="6"/>
      <c r="N32" s="6"/>
    </row>
    <row r="33" spans="1:14" ht="13.5" customHeight="1">
      <c r="A33" s="249"/>
      <c r="B33" s="251"/>
      <c r="C33" s="252"/>
      <c r="D33" s="248"/>
      <c r="E33" s="246"/>
      <c r="F33" s="247"/>
      <c r="G33" s="245"/>
      <c r="H33" s="6"/>
      <c r="I33" s="6"/>
      <c r="J33" s="6"/>
      <c r="L33" s="6"/>
      <c r="M33" s="6"/>
      <c r="N33" s="6"/>
    </row>
    <row r="34" spans="1:7" ht="13.5" customHeight="1">
      <c r="A34" s="249" t="s">
        <v>40</v>
      </c>
      <c r="B34" s="250">
        <v>15</v>
      </c>
      <c r="C34" s="252" t="str">
        <f>VLOOKUP(B34,'пр.взв'!B7:G50,2,FALSE)</f>
        <v>Низамов Айдар Рифович</v>
      </c>
      <c r="D34" s="248" t="str">
        <f>VLOOKUP(B34,'пр.взв'!B35:G64,3,FALSE)</f>
        <v>21.01.2001, 1р</v>
      </c>
      <c r="E34" s="246" t="str">
        <f>VLOOKUP(B34,'пр.взв'!B7:G50,4,FALSE)</f>
        <v>г.Таймузы Р.Башкортостан</v>
      </c>
      <c r="F34" s="247">
        <f>VLOOKUP(B34,'пр.взв'!B7:G50,5,FALSE)</f>
        <v>0</v>
      </c>
      <c r="G34" s="245" t="str">
        <f>VLOOKUP(B34,'пр.взв'!B7:G50,6,FALSE)</f>
        <v>Кадыров И.Т.</v>
      </c>
    </row>
    <row r="35" spans="1:7" ht="13.5" customHeight="1">
      <c r="A35" s="249"/>
      <c r="B35" s="251"/>
      <c r="C35" s="252"/>
      <c r="D35" s="248"/>
      <c r="E35" s="246"/>
      <c r="F35" s="247"/>
      <c r="G35" s="245"/>
    </row>
    <row r="36" spans="1:7" ht="13.5" customHeight="1">
      <c r="A36" s="249" t="s">
        <v>41</v>
      </c>
      <c r="B36" s="250">
        <v>21</v>
      </c>
      <c r="C36" s="252" t="str">
        <f>VLOOKUP(B36,'пр.взв'!B7:G50,2,FALSE)</f>
        <v>Юсупов Рустам Тахирович</v>
      </c>
      <c r="D36" s="248" t="str">
        <f>VLOOKUP(B36,'пр.взв'!B7:G50,3,FALSE)</f>
        <v>18.06.2001, 1р</v>
      </c>
      <c r="E36" s="246" t="str">
        <f>VLOOKUP(B36,'пр.взв'!B7:G50,4,FALSE)</f>
        <v>г.Вольск, Саратовская обл. ПФО</v>
      </c>
      <c r="F36" s="247">
        <f>VLOOKUP(B36,'пр.взв'!B7:G50,5,FALSE)</f>
        <v>0</v>
      </c>
      <c r="G36" s="245" t="str">
        <f>VLOOKUP(B36,'пр.взв'!B7:G50,6,FALSE)</f>
        <v>Очкин А.И. Очкина М.В.</v>
      </c>
    </row>
    <row r="37" spans="1:7" ht="13.5" customHeight="1">
      <c r="A37" s="249"/>
      <c r="B37" s="251"/>
      <c r="C37" s="252"/>
      <c r="D37" s="248"/>
      <c r="E37" s="246"/>
      <c r="F37" s="247"/>
      <c r="G37" s="245"/>
    </row>
    <row r="38" spans="1:7" ht="13.5" customHeight="1">
      <c r="A38" s="249" t="s">
        <v>42</v>
      </c>
      <c r="B38" s="250">
        <v>2</v>
      </c>
      <c r="C38" s="252" t="str">
        <f>VLOOKUP(B38,'пр.взв'!B7:G50,2,FALSE)</f>
        <v>Дарибаев Азамат Куантанович</v>
      </c>
      <c r="D38" s="277">
        <f>VLOOKUP(B38,'пр.взв'!B7:G50,3,FALSE)</f>
        <v>37076</v>
      </c>
      <c r="E38" s="246" t="str">
        <f>VLOOKUP(B38,'пр.взв'!B7:G50,4,FALSE)</f>
        <v>Р.Казахстан</v>
      </c>
      <c r="F38" s="247">
        <f>VLOOKUP(B38,'пр.взв'!B7:G50,5,FALSE)</f>
        <v>0</v>
      </c>
      <c r="G38" s="245" t="str">
        <f>VLOOKUP(B38,'пр.взв'!B7:G50,6,FALSE)</f>
        <v>Нургалиев С.</v>
      </c>
    </row>
    <row r="39" spans="1:7" ht="13.5" customHeight="1">
      <c r="A39" s="249">
        <f>HYPERLINK('[1]реквизиты'!$A$20)</f>
      </c>
      <c r="B39" s="251"/>
      <c r="C39" s="252"/>
      <c r="D39" s="277"/>
      <c r="E39" s="246"/>
      <c r="F39" s="247"/>
      <c r="G39" s="245"/>
    </row>
    <row r="40" spans="1:7" ht="13.5" customHeight="1">
      <c r="A40" s="249" t="s">
        <v>43</v>
      </c>
      <c r="B40" s="250">
        <v>14</v>
      </c>
      <c r="C40" s="252" t="str">
        <f>VLOOKUP(B40,'пр.взв'!B7:G50,2,FALSE)</f>
        <v>Запаро Сергей Владимирович</v>
      </c>
      <c r="D40" s="248" t="str">
        <f>VLOOKUP(B40,'пр.взв'!B7:G50,3,FALSE)</f>
        <v>21.09.2001, 1ю</v>
      </c>
      <c r="E40" s="246" t="str">
        <f>VLOOKUP(B40,'пр.взв'!B7:G50,4,FALSE)</f>
        <v>ГБОУ ЦО "Самбо-70" г.Москва</v>
      </c>
      <c r="F40" s="247">
        <f>VLOOKUP(B40,'пр.взв'!B7:G50,5,FALSE)</f>
        <v>0</v>
      </c>
      <c r="G40" s="245" t="str">
        <f>VLOOKUP(B40,'пр.взв'!B7:G50,6,FALSE)</f>
        <v>Богомолов В.А., Мартынов И.В.</v>
      </c>
    </row>
    <row r="41" spans="1:7" ht="13.5" customHeight="1">
      <c r="A41" s="249"/>
      <c r="B41" s="251"/>
      <c r="C41" s="252"/>
      <c r="D41" s="248"/>
      <c r="E41" s="246"/>
      <c r="F41" s="247"/>
      <c r="G41" s="245"/>
    </row>
    <row r="42" spans="1:7" ht="13.5" customHeight="1">
      <c r="A42" s="249" t="s">
        <v>44</v>
      </c>
      <c r="B42" s="250">
        <v>4</v>
      </c>
      <c r="C42" s="252" t="str">
        <f>VLOOKUP(B42,'пр.взв'!B7:G50,2,FALSE)</f>
        <v>Овсяннкиов Александр Константинович</v>
      </c>
      <c r="D42" s="248" t="str">
        <f>VLOOKUP(B42,'пр.взв'!B7:G50,3,FALSE)</f>
        <v>04.01.2002, 2ю</v>
      </c>
      <c r="E42" s="246" t="str">
        <f>VLOOKUP(B42,'пр.взв'!B7:G50,4,FALSE)</f>
        <v>г.Энгельс, Саратовская обл., ПФО</v>
      </c>
      <c r="F42" s="247">
        <f>VLOOKUP(B42,'пр.взв'!B7:G50,5,FALSE)</f>
        <v>0</v>
      </c>
      <c r="G42" s="245" t="str">
        <f>VLOOKUP(B42,'пр.взв'!B7:G50,6,FALSE)</f>
        <v>Гусев М.С.</v>
      </c>
    </row>
    <row r="43" spans="1:7" ht="13.5" customHeight="1">
      <c r="A43" s="249"/>
      <c r="B43" s="251"/>
      <c r="C43" s="252"/>
      <c r="D43" s="248"/>
      <c r="E43" s="246"/>
      <c r="F43" s="247"/>
      <c r="G43" s="245"/>
    </row>
    <row r="44" spans="1:7" ht="13.5" customHeight="1">
      <c r="A44" s="249" t="s">
        <v>45</v>
      </c>
      <c r="B44" s="250">
        <v>9</v>
      </c>
      <c r="C44" s="252" t="str">
        <f>VLOOKUP(B44,'пр.взв'!B7:G50,2,FALSE)</f>
        <v>Ким Данила Климентьевич</v>
      </c>
      <c r="D44" s="248" t="str">
        <f>VLOOKUP(B44,'пр.взв'!B7:G50,3,FALSE)</f>
        <v>11.03.2002, 1ю</v>
      </c>
      <c r="E44" s="246" t="str">
        <f>VLOOKUP(B44,'пр.взв'!B7:G50,4,FALSE)</f>
        <v>г.Мытищи, Московская обл. ЦФО</v>
      </c>
      <c r="F44" s="247">
        <f>VLOOKUP(B44,'пр.взв'!B7:G50,5,FALSE)</f>
        <v>0</v>
      </c>
      <c r="G44" s="245" t="str">
        <f>VLOOKUP(B44,'пр.взв'!B7:G50,6,FALSE)</f>
        <v>Гончаров Ю.С.</v>
      </c>
    </row>
    <row r="45" spans="1:7" ht="13.5" customHeight="1">
      <c r="A45" s="249"/>
      <c r="B45" s="251"/>
      <c r="C45" s="252"/>
      <c r="D45" s="248"/>
      <c r="E45" s="246"/>
      <c r="F45" s="247"/>
      <c r="G45" s="245"/>
    </row>
    <row r="46" spans="1:7" ht="13.5" customHeight="1">
      <c r="A46" s="249" t="s">
        <v>155</v>
      </c>
      <c r="B46" s="250">
        <v>7</v>
      </c>
      <c r="C46" s="252" t="str">
        <f>VLOOKUP(B46,'пр.взв'!B7:G50,2,FALSE)</f>
        <v>Барычев Владислав Максимович</v>
      </c>
      <c r="D46" s="248" t="str">
        <f>VLOOKUP(B46,'пр.взв'!B7:G50,3,FALSE)</f>
        <v>06.03.2001, 2ю</v>
      </c>
      <c r="E46" s="246" t="str">
        <f>VLOOKUP(B46,'пр.взв'!B7:G50,4,FALSE)</f>
        <v>г.Энгельс, Саратовская обл., ПФО</v>
      </c>
      <c r="F46" s="247">
        <f>VLOOKUP(B46,'пр.взв'!B7:G50,5,FALSE)</f>
        <v>0</v>
      </c>
      <c r="G46" s="245" t="str">
        <f>VLOOKUP(B46,'пр.взв'!B7:G50,6,FALSE)</f>
        <v>Гусев М.С.</v>
      </c>
    </row>
    <row r="47" spans="1:7" ht="13.5" customHeight="1">
      <c r="A47" s="249"/>
      <c r="B47" s="251"/>
      <c r="C47" s="252"/>
      <c r="D47" s="248"/>
      <c r="E47" s="246"/>
      <c r="F47" s="247"/>
      <c r="G47" s="245"/>
    </row>
    <row r="48" spans="1:7" ht="13.5" customHeight="1">
      <c r="A48" s="249" t="s">
        <v>155</v>
      </c>
      <c r="B48" s="250">
        <v>16</v>
      </c>
      <c r="C48" s="252" t="str">
        <f>VLOOKUP(B48,'пр.взв'!B7:G50,2,FALSE)</f>
        <v>Соколов Алексей Валерьевич</v>
      </c>
      <c r="D48" s="248" t="str">
        <f>VLOOKUP(B48,'пр.взв'!B7:G50,3,FALSE)</f>
        <v>05.10.2001, бр</v>
      </c>
      <c r="E48" s="246" t="str">
        <f>VLOOKUP(B48,'пр.взв'!B7:G50,4,FALSE)</f>
        <v>г.Саратов, Саратовская обл., ПФО</v>
      </c>
      <c r="F48" s="247">
        <f>VLOOKUP(B48,'пр.взв'!B7:G50,5,FALSE)</f>
        <v>0</v>
      </c>
      <c r="G48" s="245" t="str">
        <f>VLOOKUP(B48,'пр.взв'!B7:G50,6,FALSE)</f>
        <v>Савкин П.А.</v>
      </c>
    </row>
    <row r="49" spans="1:7" ht="13.5" customHeight="1">
      <c r="A49" s="249"/>
      <c r="B49" s="251"/>
      <c r="C49" s="252"/>
      <c r="D49" s="248"/>
      <c r="E49" s="246"/>
      <c r="F49" s="247"/>
      <c r="G49" s="245"/>
    </row>
    <row r="50" spans="1:26" ht="34.5" customHeight="1">
      <c r="A50" s="36" t="str">
        <f>HYPERLINK('[1]реквизиты'!$A$6)</f>
        <v>Гл. судья, судья МК</v>
      </c>
      <c r="B50" s="37"/>
      <c r="C50" s="37"/>
      <c r="D50" s="38"/>
      <c r="E50" s="39" t="str">
        <f>HYPERLINK('[1]реквизиты'!$G$6)</f>
        <v>Балыков Ю.А.</v>
      </c>
      <c r="G50" s="41" t="str">
        <f>HYPERLINK('[1]реквизиты'!$G$7)</f>
        <v>/г.Пенза/</v>
      </c>
      <c r="H50" s="4"/>
      <c r="I50" s="4"/>
      <c r="J50" s="4"/>
      <c r="K50" s="4"/>
      <c r="L50" s="4"/>
      <c r="M50" s="4"/>
      <c r="N50" s="38"/>
      <c r="O50" s="38"/>
      <c r="P50" s="38"/>
      <c r="Q50" s="42"/>
      <c r="R50" s="40"/>
      <c r="S50" s="42"/>
      <c r="T50" s="40"/>
      <c r="U50" s="42"/>
      <c r="W50" s="42"/>
      <c r="X50" s="40"/>
      <c r="Y50" s="29"/>
      <c r="Z50" s="29"/>
    </row>
    <row r="51" spans="1:26" ht="28.5" customHeight="1">
      <c r="A51" s="43" t="str">
        <f>HYPERLINK('[1]реквизиты'!$A$8)</f>
        <v>Гл. секретарь</v>
      </c>
      <c r="B51" s="37"/>
      <c r="C51" s="50"/>
      <c r="D51" s="57"/>
      <c r="E51" s="39" t="str">
        <f>HYPERLINK('[1]реквизиты'!$G$8)</f>
        <v>Шкильная Е.С.</v>
      </c>
      <c r="F51" s="4"/>
      <c r="G51" s="41" t="str">
        <f>HYPERLINK('[1]реквизиты'!$G$9)</f>
        <v>/г.Саратов/</v>
      </c>
      <c r="H51" s="4"/>
      <c r="I51" s="4"/>
      <c r="J51" s="4"/>
      <c r="K51" s="4"/>
      <c r="L51" s="4"/>
      <c r="M51" s="4"/>
      <c r="N51" s="38"/>
      <c r="O51" s="38"/>
      <c r="P51" s="38"/>
      <c r="Q51" s="42"/>
      <c r="R51" s="40"/>
      <c r="S51" s="42"/>
      <c r="T51" s="40"/>
      <c r="U51" s="42"/>
      <c r="W51" s="42"/>
      <c r="X51" s="40"/>
      <c r="Y51" s="29"/>
      <c r="Z51" s="29"/>
    </row>
    <row r="52" spans="1:13" ht="12.75">
      <c r="A52" s="264"/>
      <c r="B52" s="240"/>
      <c r="C52" s="238"/>
      <c r="D52" s="242"/>
      <c r="E52" s="265"/>
      <c r="F52" s="266"/>
      <c r="G52" s="238"/>
      <c r="H52" s="4"/>
      <c r="I52" s="4"/>
      <c r="J52" s="4"/>
      <c r="K52" s="4"/>
      <c r="L52" s="4"/>
      <c r="M52" s="4"/>
    </row>
    <row r="53" spans="1:13" ht="12.75">
      <c r="A53" s="264"/>
      <c r="B53" s="241"/>
      <c r="C53" s="238"/>
      <c r="D53" s="242"/>
      <c r="E53" s="265"/>
      <c r="F53" s="266"/>
      <c r="G53" s="238"/>
      <c r="H53" s="4"/>
      <c r="I53" s="4"/>
      <c r="J53" s="4"/>
      <c r="K53" s="4"/>
      <c r="L53" s="4"/>
      <c r="M53" s="4"/>
    </row>
    <row r="54" spans="1:10" ht="12.75">
      <c r="A54" s="264"/>
      <c r="B54" s="240"/>
      <c r="C54" s="238"/>
      <c r="D54" s="242"/>
      <c r="E54" s="265"/>
      <c r="F54" s="266"/>
      <c r="G54" s="238"/>
      <c r="H54" s="4"/>
      <c r="I54" s="4"/>
      <c r="J54" s="4"/>
    </row>
    <row r="55" spans="1:10" ht="12.75">
      <c r="A55" s="264"/>
      <c r="B55" s="241"/>
      <c r="C55" s="238"/>
      <c r="D55" s="242"/>
      <c r="E55" s="265"/>
      <c r="F55" s="266"/>
      <c r="G55" s="238"/>
      <c r="H55" s="4"/>
      <c r="I55" s="4"/>
      <c r="J55" s="4"/>
    </row>
    <row r="56" spans="1:10" ht="12.75">
      <c r="A56" s="264"/>
      <c r="B56" s="240"/>
      <c r="C56" s="238"/>
      <c r="D56" s="242"/>
      <c r="E56" s="265"/>
      <c r="F56" s="266"/>
      <c r="G56" s="238"/>
      <c r="H56" s="4"/>
      <c r="I56" s="4"/>
      <c r="J56" s="4"/>
    </row>
    <row r="57" spans="1:10" ht="12.75">
      <c r="A57" s="264"/>
      <c r="B57" s="241"/>
      <c r="C57" s="238"/>
      <c r="D57" s="242"/>
      <c r="E57" s="265"/>
      <c r="F57" s="266"/>
      <c r="G57" s="238"/>
      <c r="H57" s="4"/>
      <c r="I57" s="4"/>
      <c r="J57" s="4"/>
    </row>
    <row r="58" spans="1:10" ht="12.75">
      <c r="A58" s="264"/>
      <c r="B58" s="240"/>
      <c r="C58" s="238"/>
      <c r="D58" s="242"/>
      <c r="E58" s="265"/>
      <c r="F58" s="266"/>
      <c r="G58" s="238"/>
      <c r="H58" s="4"/>
      <c r="I58" s="4"/>
      <c r="J58" s="4"/>
    </row>
    <row r="59" spans="1:10" ht="12.75">
      <c r="A59" s="264"/>
      <c r="B59" s="241"/>
      <c r="C59" s="238"/>
      <c r="D59" s="242"/>
      <c r="E59" s="265"/>
      <c r="F59" s="266"/>
      <c r="G59" s="238"/>
      <c r="H59" s="4"/>
      <c r="I59" s="4"/>
      <c r="J59" s="4"/>
    </row>
    <row r="60" spans="1:10" ht="12.75">
      <c r="A60" s="264"/>
      <c r="B60" s="240"/>
      <c r="C60" s="238"/>
      <c r="D60" s="242"/>
      <c r="E60" s="265"/>
      <c r="F60" s="266"/>
      <c r="G60" s="238"/>
      <c r="H60" s="4"/>
      <c r="I60" s="4"/>
      <c r="J60" s="4"/>
    </row>
    <row r="61" spans="1:10" ht="12.75">
      <c r="A61" s="264"/>
      <c r="B61" s="241"/>
      <c r="C61" s="238"/>
      <c r="D61" s="242"/>
      <c r="E61" s="265"/>
      <c r="F61" s="266"/>
      <c r="G61" s="238"/>
      <c r="H61" s="4"/>
      <c r="I61" s="4"/>
      <c r="J61" s="4"/>
    </row>
    <row r="62" spans="1:10" ht="12.75">
      <c r="A62" s="264"/>
      <c r="B62" s="240"/>
      <c r="C62" s="238"/>
      <c r="D62" s="242"/>
      <c r="E62" s="265"/>
      <c r="F62" s="266"/>
      <c r="G62" s="238"/>
      <c r="H62" s="4"/>
      <c r="I62" s="4"/>
      <c r="J62" s="4"/>
    </row>
    <row r="63" spans="1:10" ht="12.75">
      <c r="A63" s="264"/>
      <c r="B63" s="241"/>
      <c r="C63" s="238"/>
      <c r="D63" s="242"/>
      <c r="E63" s="265"/>
      <c r="F63" s="266"/>
      <c r="G63" s="238"/>
      <c r="H63" s="4"/>
      <c r="I63" s="4"/>
      <c r="J63" s="4"/>
    </row>
    <row r="64" spans="1:10" ht="12.75">
      <c r="A64" s="264"/>
      <c r="B64" s="240"/>
      <c r="C64" s="238"/>
      <c r="D64" s="242"/>
      <c r="E64" s="265"/>
      <c r="F64" s="266"/>
      <c r="G64" s="238"/>
      <c r="H64" s="4"/>
      <c r="I64" s="4"/>
      <c r="J64" s="4"/>
    </row>
    <row r="65" spans="1:10" ht="12.75">
      <c r="A65" s="264"/>
      <c r="B65" s="241"/>
      <c r="C65" s="238"/>
      <c r="D65" s="242"/>
      <c r="E65" s="265"/>
      <c r="F65" s="266"/>
      <c r="G65" s="238"/>
      <c r="H65" s="4"/>
      <c r="I65" s="4"/>
      <c r="J65" s="4"/>
    </row>
    <row r="66" spans="1:10" ht="12.75">
      <c r="A66" s="264"/>
      <c r="B66" s="240"/>
      <c r="C66" s="238"/>
      <c r="D66" s="242"/>
      <c r="E66" s="265"/>
      <c r="F66" s="266"/>
      <c r="G66" s="238"/>
      <c r="H66" s="4"/>
      <c r="I66" s="4"/>
      <c r="J66" s="4"/>
    </row>
    <row r="67" spans="1:10" ht="12.75">
      <c r="A67" s="264"/>
      <c r="B67" s="241"/>
      <c r="C67" s="238"/>
      <c r="D67" s="242"/>
      <c r="E67" s="265"/>
      <c r="F67" s="266"/>
      <c r="G67" s="238"/>
      <c r="H67" s="4"/>
      <c r="I67" s="4"/>
      <c r="J67" s="4"/>
    </row>
    <row r="68" spans="1:10" ht="12.75">
      <c r="A68" s="264"/>
      <c r="B68" s="240"/>
      <c r="C68" s="238"/>
      <c r="D68" s="242"/>
      <c r="E68" s="265"/>
      <c r="F68" s="266"/>
      <c r="G68" s="238"/>
      <c r="H68" s="4"/>
      <c r="I68" s="4"/>
      <c r="J68" s="4"/>
    </row>
    <row r="69" spans="1:10" ht="12.75">
      <c r="A69" s="264"/>
      <c r="B69" s="241"/>
      <c r="C69" s="238"/>
      <c r="D69" s="242"/>
      <c r="E69" s="265"/>
      <c r="F69" s="266"/>
      <c r="G69" s="238"/>
      <c r="H69" s="4"/>
      <c r="I69" s="4"/>
      <c r="J69" s="4"/>
    </row>
    <row r="70" spans="1:10" ht="12.75">
      <c r="A70" s="264"/>
      <c r="B70" s="240"/>
      <c r="C70" s="238"/>
      <c r="D70" s="242"/>
      <c r="E70" s="265"/>
      <c r="F70" s="266"/>
      <c r="G70" s="238"/>
      <c r="H70" s="4"/>
      <c r="I70" s="4"/>
      <c r="J70" s="4"/>
    </row>
    <row r="71" spans="1:10" ht="12.75">
      <c r="A71" s="264"/>
      <c r="B71" s="241"/>
      <c r="C71" s="238"/>
      <c r="D71" s="242"/>
      <c r="E71" s="265"/>
      <c r="F71" s="266"/>
      <c r="G71" s="238"/>
      <c r="H71" s="4"/>
      <c r="I71" s="4"/>
      <c r="J71" s="4"/>
    </row>
    <row r="72" spans="1:10" ht="12.75">
      <c r="A72" s="264"/>
      <c r="B72" s="240"/>
      <c r="C72" s="238"/>
      <c r="D72" s="242"/>
      <c r="E72" s="265"/>
      <c r="F72" s="266"/>
      <c r="G72" s="238"/>
      <c r="H72" s="4"/>
      <c r="I72" s="4"/>
      <c r="J72" s="4"/>
    </row>
    <row r="73" spans="1:10" ht="12.75">
      <c r="A73" s="264"/>
      <c r="B73" s="241"/>
      <c r="C73" s="238"/>
      <c r="D73" s="242"/>
      <c r="E73" s="265"/>
      <c r="F73" s="266"/>
      <c r="G73" s="238"/>
      <c r="H73" s="4"/>
      <c r="I73" s="4"/>
      <c r="J73" s="4"/>
    </row>
    <row r="74" spans="1:10" ht="12.75">
      <c r="A74" s="264"/>
      <c r="B74" s="240"/>
      <c r="C74" s="238"/>
      <c r="D74" s="242"/>
      <c r="E74" s="265"/>
      <c r="F74" s="266"/>
      <c r="G74" s="238"/>
      <c r="H74" s="4"/>
      <c r="I74" s="4"/>
      <c r="J74" s="4"/>
    </row>
    <row r="75" spans="1:10" ht="12.75">
      <c r="A75" s="264"/>
      <c r="B75" s="241"/>
      <c r="C75" s="238"/>
      <c r="D75" s="242"/>
      <c r="E75" s="265"/>
      <c r="F75" s="266"/>
      <c r="G75" s="238"/>
      <c r="H75" s="4"/>
      <c r="I75" s="4"/>
      <c r="J75" s="4"/>
    </row>
    <row r="76" spans="1:10" ht="12.75">
      <c r="A76" s="264"/>
      <c r="B76" s="240"/>
      <c r="C76" s="238"/>
      <c r="D76" s="242"/>
      <c r="E76" s="265"/>
      <c r="F76" s="266"/>
      <c r="G76" s="238"/>
      <c r="H76" s="4"/>
      <c r="I76" s="4"/>
      <c r="J76" s="4"/>
    </row>
    <row r="77" spans="1:10" ht="12.75">
      <c r="A77" s="264"/>
      <c r="B77" s="241"/>
      <c r="C77" s="238"/>
      <c r="D77" s="242"/>
      <c r="E77" s="265"/>
      <c r="F77" s="266"/>
      <c r="G77" s="238"/>
      <c r="H77" s="4"/>
      <c r="I77" s="4"/>
      <c r="J77" s="4"/>
    </row>
    <row r="78" spans="1:10" ht="12.75">
      <c r="A78" s="264"/>
      <c r="B78" s="240"/>
      <c r="C78" s="238"/>
      <c r="D78" s="242"/>
      <c r="E78" s="265"/>
      <c r="F78" s="266"/>
      <c r="G78" s="238"/>
      <c r="H78" s="4"/>
      <c r="I78" s="4"/>
      <c r="J78" s="4"/>
    </row>
    <row r="79" spans="1:10" ht="12.75">
      <c r="A79" s="264"/>
      <c r="B79" s="241"/>
      <c r="C79" s="238"/>
      <c r="D79" s="242"/>
      <c r="E79" s="265"/>
      <c r="F79" s="266"/>
      <c r="G79" s="238"/>
      <c r="H79" s="4"/>
      <c r="I79" s="4"/>
      <c r="J79" s="4"/>
    </row>
    <row r="80" spans="1:10" ht="12.75">
      <c r="A80" s="264"/>
      <c r="B80" s="240"/>
      <c r="C80" s="238"/>
      <c r="D80" s="242"/>
      <c r="E80" s="265"/>
      <c r="F80" s="266"/>
      <c r="G80" s="238"/>
      <c r="H80" s="4"/>
      <c r="I80" s="4"/>
      <c r="J80" s="4"/>
    </row>
    <row r="81" spans="1:10" ht="12.75">
      <c r="A81" s="264"/>
      <c r="B81" s="241"/>
      <c r="C81" s="238"/>
      <c r="D81" s="242"/>
      <c r="E81" s="265"/>
      <c r="F81" s="266"/>
      <c r="G81" s="238"/>
      <c r="H81" s="4"/>
      <c r="I81" s="4"/>
      <c r="J81" s="4"/>
    </row>
    <row r="82" spans="1:10" ht="12.75">
      <c r="A82" s="264"/>
      <c r="B82" s="240"/>
      <c r="C82" s="238"/>
      <c r="D82" s="242"/>
      <c r="E82" s="265"/>
      <c r="F82" s="266"/>
      <c r="G82" s="238"/>
      <c r="H82" s="4"/>
      <c r="I82" s="4"/>
      <c r="J82" s="4"/>
    </row>
    <row r="83" spans="1:10" ht="12.75">
      <c r="A83" s="264"/>
      <c r="B83" s="241"/>
      <c r="C83" s="238"/>
      <c r="D83" s="242"/>
      <c r="E83" s="265"/>
      <c r="F83" s="266"/>
      <c r="G83" s="238"/>
      <c r="H83" s="4"/>
      <c r="I83" s="4"/>
      <c r="J83" s="4"/>
    </row>
    <row r="84" spans="1:10" ht="12.75">
      <c r="A84" s="264"/>
      <c r="B84" s="240"/>
      <c r="C84" s="238"/>
      <c r="D84" s="242"/>
      <c r="E84" s="265"/>
      <c r="F84" s="266"/>
      <c r="G84" s="238"/>
      <c r="H84" s="4"/>
      <c r="I84" s="4"/>
      <c r="J84" s="4"/>
    </row>
    <row r="85" spans="1:10" ht="12.75">
      <c r="A85" s="264"/>
      <c r="B85" s="241"/>
      <c r="C85" s="238"/>
      <c r="D85" s="242"/>
      <c r="E85" s="265"/>
      <c r="F85" s="266"/>
      <c r="G85" s="238"/>
      <c r="H85" s="4"/>
      <c r="I85" s="4"/>
      <c r="J85" s="4"/>
    </row>
    <row r="86" spans="1:10" ht="12.75">
      <c r="A86" s="264"/>
      <c r="B86" s="240"/>
      <c r="C86" s="238"/>
      <c r="D86" s="242"/>
      <c r="E86" s="265"/>
      <c r="F86" s="266"/>
      <c r="G86" s="238"/>
      <c r="H86" s="4"/>
      <c r="I86" s="4"/>
      <c r="J86" s="4"/>
    </row>
    <row r="87" spans="1:10" ht="12.75">
      <c r="A87" s="264"/>
      <c r="B87" s="241"/>
      <c r="C87" s="238"/>
      <c r="D87" s="242"/>
      <c r="E87" s="265"/>
      <c r="F87" s="266"/>
      <c r="G87" s="238"/>
      <c r="H87" s="4"/>
      <c r="I87" s="4"/>
      <c r="J87" s="4"/>
    </row>
    <row r="88" spans="1:10" ht="12.75">
      <c r="A88" s="264"/>
      <c r="B88" s="240"/>
      <c r="C88" s="238"/>
      <c r="D88" s="242"/>
      <c r="E88" s="265"/>
      <c r="F88" s="266"/>
      <c r="G88" s="238"/>
      <c r="H88" s="4"/>
      <c r="I88" s="4"/>
      <c r="J88" s="4"/>
    </row>
    <row r="89" spans="1:10" ht="12.75">
      <c r="A89" s="264"/>
      <c r="B89" s="241"/>
      <c r="C89" s="238"/>
      <c r="D89" s="242"/>
      <c r="E89" s="265"/>
      <c r="F89" s="266"/>
      <c r="G89" s="238"/>
      <c r="H89" s="4"/>
      <c r="I89" s="4"/>
      <c r="J89" s="4"/>
    </row>
    <row r="90" spans="1:10" ht="12.75">
      <c r="A90" s="48"/>
      <c r="B90" s="33"/>
      <c r="C90" s="23"/>
      <c r="D90" s="24"/>
      <c r="E90" s="26"/>
      <c r="F90" s="49"/>
      <c r="G90" s="23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</sheetData>
  <sheetProtection/>
  <mergeCells count="298"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E52:E53"/>
    <mergeCell ref="F52:F53"/>
    <mergeCell ref="G52:G53"/>
    <mergeCell ref="A52:A53"/>
    <mergeCell ref="B52:B53"/>
    <mergeCell ref="C52:C53"/>
    <mergeCell ref="D52:D53"/>
    <mergeCell ref="G46:G47"/>
    <mergeCell ref="E48:E49"/>
    <mergeCell ref="F48:F49"/>
    <mergeCell ref="G48:G49"/>
    <mergeCell ref="E46:E47"/>
    <mergeCell ref="A48:A49"/>
    <mergeCell ref="B48:B49"/>
    <mergeCell ref="C48:C49"/>
    <mergeCell ref="D48:D49"/>
    <mergeCell ref="A46:A47"/>
    <mergeCell ref="B46:B47"/>
    <mergeCell ref="C46:C47"/>
    <mergeCell ref="D46:D47"/>
    <mergeCell ref="F46:F47"/>
    <mergeCell ref="A42:A43"/>
    <mergeCell ref="B42:B43"/>
    <mergeCell ref="C42:C43"/>
    <mergeCell ref="D42:D43"/>
    <mergeCell ref="E42:E43"/>
    <mergeCell ref="A44:A45"/>
    <mergeCell ref="B44:B45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В.к. 46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7" t="s">
        <v>32</v>
      </c>
      <c r="B4" s="227" t="s">
        <v>5</v>
      </c>
      <c r="C4" s="273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70"/>
      <c r="B5" s="270"/>
      <c r="C5" s="270"/>
      <c r="D5" s="270"/>
      <c r="E5" s="270"/>
      <c r="F5" s="270"/>
      <c r="G5" s="270"/>
      <c r="H5" s="270"/>
      <c r="I5" s="270"/>
    </row>
    <row r="6" spans="1:9" ht="12.75">
      <c r="A6" s="271"/>
      <c r="B6" s="274">
        <v>10</v>
      </c>
      <c r="C6" s="267" t="str">
        <f>VLOOKUP(B6,'пр.взв'!B7:E30,2,FALSE)</f>
        <v>Гаранин Николай Владимирович</v>
      </c>
      <c r="D6" s="267" t="str">
        <f>VLOOKUP(C6,'пр.взв'!C7:F30,2,FALSE)</f>
        <v>29.06.2002, 1ю</v>
      </c>
      <c r="E6" s="267" t="str">
        <f>VLOOKUP(D6,'пр.взв'!D7:G30,2,FALSE)</f>
        <v>р.п.Романовка Саратовская обл., ПФО</v>
      </c>
      <c r="F6" s="268"/>
      <c r="G6" s="272"/>
      <c r="H6" s="229"/>
      <c r="I6" s="227"/>
    </row>
    <row r="7" spans="1:9" ht="12.75">
      <c r="A7" s="271"/>
      <c r="B7" s="227"/>
      <c r="C7" s="267"/>
      <c r="D7" s="267"/>
      <c r="E7" s="267"/>
      <c r="F7" s="268"/>
      <c r="G7" s="268"/>
      <c r="H7" s="229"/>
      <c r="I7" s="227"/>
    </row>
    <row r="8" spans="1:9" ht="12.75" customHeight="1">
      <c r="A8" s="269"/>
      <c r="B8" s="274">
        <v>20</v>
      </c>
      <c r="C8" s="267" t="str">
        <f>VLOOKUP(B8,'пр.взв'!B9:E46,2,FALSE)</f>
        <v>Драновский Даниил Олегович</v>
      </c>
      <c r="D8" s="267" t="str">
        <f>VLOOKUP(C8,'пр.взв'!C9:F46,2,FALSE)</f>
        <v>11.01.2003, 1р</v>
      </c>
      <c r="E8" s="267" t="str">
        <f>VLOOKUP(D8,'пр.взв'!D9:G46,2,FALSE)</f>
        <v>г.Железноводск Ставропольский край, ЮФО</v>
      </c>
      <c r="F8" s="268"/>
      <c r="G8" s="268"/>
      <c r="H8" s="227"/>
      <c r="I8" s="227"/>
    </row>
    <row r="9" spans="1:9" ht="12.75">
      <c r="A9" s="269"/>
      <c r="B9" s="227"/>
      <c r="C9" s="267"/>
      <c r="D9" s="267"/>
      <c r="E9" s="267"/>
      <c r="F9" s="268"/>
      <c r="G9" s="268"/>
      <c r="H9" s="227"/>
      <c r="I9" s="227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4" t="str">
        <f>HYPERLINK('пр.взв'!D4)</f>
        <v>В.к. 46 кг.</v>
      </c>
    </row>
    <row r="16" spans="1:9" ht="12.75">
      <c r="A16" s="227" t="s">
        <v>32</v>
      </c>
      <c r="B16" s="227" t="s">
        <v>5</v>
      </c>
      <c r="C16" s="273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70"/>
      <c r="B17" s="270"/>
      <c r="C17" s="270"/>
      <c r="D17" s="270"/>
      <c r="E17" s="270"/>
      <c r="F17" s="270"/>
      <c r="G17" s="270"/>
      <c r="H17" s="270"/>
      <c r="I17" s="270"/>
    </row>
    <row r="18" spans="1:9" ht="12.75">
      <c r="A18" s="271"/>
      <c r="B18" s="274">
        <v>18</v>
      </c>
      <c r="C18" s="267" t="str">
        <f>VLOOKUP(B18,'пр.взв'!B7:E46,2,FALSE)</f>
        <v>Манаев Умар Ахмедович</v>
      </c>
      <c r="D18" s="267">
        <f>VLOOKUP(C18,'пр.взв'!C7:F46,2,FALSE)</f>
        <v>37027</v>
      </c>
      <c r="E18" s="267" t="str">
        <f>VLOOKUP(D18,'пр.взв'!D7:G46,2,FALSE)</f>
        <v>г.Астрахань, Астраханская обл., ЮФО</v>
      </c>
      <c r="F18" s="268"/>
      <c r="G18" s="272"/>
      <c r="H18" s="229"/>
      <c r="I18" s="227"/>
    </row>
    <row r="19" spans="1:9" ht="12.75">
      <c r="A19" s="271"/>
      <c r="B19" s="227"/>
      <c r="C19" s="267"/>
      <c r="D19" s="267"/>
      <c r="E19" s="267"/>
      <c r="F19" s="268"/>
      <c r="G19" s="268"/>
      <c r="H19" s="229"/>
      <c r="I19" s="227"/>
    </row>
    <row r="20" spans="1:9" ht="12.75">
      <c r="A20" s="269"/>
      <c r="B20" s="274">
        <v>8</v>
      </c>
      <c r="C20" s="267" t="str">
        <f>VLOOKUP(B20,'пр.взв'!B9:E32,2,FALSE)</f>
        <v>Лобанов Максим Георгиевич</v>
      </c>
      <c r="D20" s="267" t="str">
        <f>VLOOKUP(C20,'пр.взв'!C9:F32,2,FALSE)</f>
        <v>06.03.2002, 1ю</v>
      </c>
      <c r="E20" s="267" t="str">
        <f>VLOOKUP(D20,'пр.взв'!D9:G32,2,FALSE)</f>
        <v>ГБОУ ЦО "Самбо-70" г.Москва</v>
      </c>
      <c r="F20" s="268"/>
      <c r="G20" s="268"/>
      <c r="H20" s="227"/>
      <c r="I20" s="227"/>
    </row>
    <row r="21" spans="1:9" ht="12.75">
      <c r="A21" s="269"/>
      <c r="B21" s="227"/>
      <c r="C21" s="267"/>
      <c r="D21" s="267"/>
      <c r="E21" s="267"/>
      <c r="F21" s="268"/>
      <c r="G21" s="268"/>
      <c r="H21" s="227"/>
      <c r="I21" s="227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4" t="str">
        <f>HYPERLINK('пр.взв'!D4)</f>
        <v>В.к. 46 кг.</v>
      </c>
    </row>
    <row r="29" spans="1:9" ht="12.75">
      <c r="A29" s="227" t="s">
        <v>32</v>
      </c>
      <c r="B29" s="227" t="s">
        <v>5</v>
      </c>
      <c r="C29" s="273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70"/>
      <c r="B30" s="270"/>
      <c r="C30" s="270"/>
      <c r="D30" s="270"/>
      <c r="E30" s="270"/>
      <c r="F30" s="270"/>
      <c r="G30" s="270"/>
      <c r="H30" s="270"/>
      <c r="I30" s="270"/>
    </row>
    <row r="31" spans="1:9" ht="12.75">
      <c r="A31" s="271"/>
      <c r="B31" s="227">
        <v>10</v>
      </c>
      <c r="C31" s="267" t="str">
        <f>VLOOKUP(B31,'пр.взв'!B7:D30,2,FALSE)</f>
        <v>Гаранин Николай Владимирович</v>
      </c>
      <c r="D31" s="267" t="str">
        <f>VLOOKUP(C31,'пр.взв'!C7:E30,2,FALSE)</f>
        <v>29.06.2002, 1ю</v>
      </c>
      <c r="E31" s="267" t="str">
        <f>VLOOKUP(D31,'пр.взв'!D7:F30,2,FALSE)</f>
        <v>р.п.Романовка Саратовская обл., ПФО</v>
      </c>
      <c r="F31" s="268"/>
      <c r="G31" s="272"/>
      <c r="H31" s="229"/>
      <c r="I31" s="227"/>
    </row>
    <row r="32" spans="1:9" ht="12.75">
      <c r="A32" s="271"/>
      <c r="B32" s="227"/>
      <c r="C32" s="267"/>
      <c r="D32" s="267"/>
      <c r="E32" s="267"/>
      <c r="F32" s="268"/>
      <c r="G32" s="268"/>
      <c r="H32" s="229"/>
      <c r="I32" s="227"/>
    </row>
    <row r="33" spans="1:9" ht="12.75">
      <c r="A33" s="269"/>
      <c r="B33" s="227">
        <v>18</v>
      </c>
      <c r="C33" s="267" t="str">
        <f>VLOOKUP(B33,'пр.взв'!B9:D46,2,FALSE)</f>
        <v>Манаев Умар Ахмедович</v>
      </c>
      <c r="D33" s="267">
        <f>VLOOKUP(C33,'пр.взв'!C9:E46,2,FALSE)</f>
        <v>37027</v>
      </c>
      <c r="E33" s="267" t="str">
        <f>VLOOKUP(D33,'пр.взв'!D9:F46,2,FALSE)</f>
        <v>г.Астрахань, Астраханская обл., ЮФО</v>
      </c>
      <c r="F33" s="268"/>
      <c r="G33" s="268"/>
      <c r="H33" s="227"/>
      <c r="I33" s="227"/>
    </row>
    <row r="34" spans="1:9" ht="12.75">
      <c r="A34" s="269"/>
      <c r="B34" s="227"/>
      <c r="C34" s="267"/>
      <c r="D34" s="267"/>
      <c r="E34" s="267"/>
      <c r="F34" s="268"/>
      <c r="G34" s="268"/>
      <c r="H34" s="227"/>
      <c r="I34" s="227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2015-05-10T11:17:40Z</cp:lastPrinted>
  <dcterms:created xsi:type="dcterms:W3CDTF">1996-10-08T23:32:33Z</dcterms:created>
  <dcterms:modified xsi:type="dcterms:W3CDTF">2015-05-12T10:57:22Z</dcterms:modified>
  <cp:category/>
  <cp:version/>
  <cp:contentType/>
  <cp:contentStatus/>
</cp:coreProperties>
</file>