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640" windowWidth="9720" windowHeight="732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<sst xmlns="http://schemas.openxmlformats.org/spreadsheetml/2006/main" count="289" uniqueCount="187">
  <si>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</si>
  <si>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</si>
  <si>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</si>
  <si>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</si>
  <si>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</si>
  <si>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</si>
  <si>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</si>
  <si>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</si>
  <si>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</si>
  <si>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</si>
  <si>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</si>
  <si>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</si>
  <si>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</si>
  <si>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</si>
  <si>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</si>
  <si>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</si>
  <si>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</si>
  <si>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 xml:space="preserve"> место</t>
  </si>
  <si>
    <t>7-8</t>
  </si>
  <si>
    <t>НГПУ им. К. Минина</t>
  </si>
  <si>
    <t>Симанов МВ, Гаврилов АЕ</t>
  </si>
  <si>
    <t>Акад. права и управл. ФСИН России</t>
  </si>
  <si>
    <t>Великолук. ГА ФКиС</t>
  </si>
  <si>
    <t>Влад. юрид. ИФСИН России</t>
  </si>
  <si>
    <t>Гос. Морской Ун. им. Ф.Ф. Ушакова</t>
  </si>
  <si>
    <t>Дагестан. гос. пед. универ.</t>
  </si>
  <si>
    <t>Магомедов ОИ</t>
  </si>
  <si>
    <t>МГСУ Москва</t>
  </si>
  <si>
    <t>Гарник ВС, Никишкин ВВ</t>
  </si>
  <si>
    <t>Душкин АН</t>
  </si>
  <si>
    <t>Пензен. ГУ</t>
  </si>
  <si>
    <t>Волков ВГ</t>
  </si>
  <si>
    <t>РГ Аграр. У - МСХА им. К.А. Тимирзяева</t>
  </si>
  <si>
    <t>РГ проф.-пед. университ.</t>
  </si>
  <si>
    <t>Ряз. Г. Радиотихнический универ.</t>
  </si>
  <si>
    <t>Ряз. Ф Москов. УМВД России им. В.Я. Кикотя</t>
  </si>
  <si>
    <t>Фофанов КН</t>
  </si>
  <si>
    <t>Самарс. ГУ путей сообщения</t>
  </si>
  <si>
    <t>Глухов ТВ</t>
  </si>
  <si>
    <t>СибГУФК Омская обл.</t>
  </si>
  <si>
    <t>Яросл. ГУ им. П.Г. Демидова</t>
  </si>
  <si>
    <t>Воронин СМ, Малков АЛ</t>
  </si>
  <si>
    <t>РГУФКСМиТ Москва</t>
  </si>
  <si>
    <t>МГОСГИ Коломна</t>
  </si>
  <si>
    <t>Егошин БА</t>
  </si>
  <si>
    <t>13-16</t>
  </si>
  <si>
    <t>9-12</t>
  </si>
  <si>
    <t>СЛИВИН Александр Игоревич</t>
  </si>
  <si>
    <t>11.12.1989 мсмк</t>
  </si>
  <si>
    <t>Бобылев АБ</t>
  </si>
  <si>
    <t>РАДЖАБОВ Курбан Раджабович</t>
  </si>
  <si>
    <t>14.07.1991 мс</t>
  </si>
  <si>
    <t>Сариев ФК, Шумейко ФВ</t>
  </si>
  <si>
    <t>БАЛАКИН Алексей Петрович</t>
  </si>
  <si>
    <t>26.06.1995 кмс</t>
  </si>
  <si>
    <t>Мухин ДВ, Гордеев МА</t>
  </si>
  <si>
    <t>ЛАГВЕНКИН Павел Михайлович</t>
  </si>
  <si>
    <t>13.02.1992 мс</t>
  </si>
  <si>
    <t>ТАГИЕВ Эльшд Рашид Оглы</t>
  </si>
  <si>
    <t>10.08.1993 мс</t>
  </si>
  <si>
    <t>Хмелев ПИ, Шумейко ВФ</t>
  </si>
  <si>
    <t>ФИЛИППОВ Александр Юрьевич</t>
  </si>
  <si>
    <t>27.08.1996 1</t>
  </si>
  <si>
    <t>Волж. ГУ водного транспорта</t>
  </si>
  <si>
    <t>Шкапов ПЮ</t>
  </si>
  <si>
    <t>АГАФОНОВ Александр Владмирович</t>
  </si>
  <si>
    <t>06.10.1989 мс</t>
  </si>
  <si>
    <t>Воронеж. ГАСУ</t>
  </si>
  <si>
    <t>Лукин АА, Баранов СА</t>
  </si>
  <si>
    <t>СОЛОДКИЙ Игорь Олегович</t>
  </si>
  <si>
    <t>1993 мс</t>
  </si>
  <si>
    <t>Солодкий ОВ</t>
  </si>
  <si>
    <t>ШАМХАЛОВ Эльдар Ильясович</t>
  </si>
  <si>
    <t>02.08.1994 кмс</t>
  </si>
  <si>
    <t>ТАРАСОВ Юрий Андреевич</t>
  </si>
  <si>
    <t>03.09.1994 кмс</t>
  </si>
  <si>
    <t>ЧИЖИКОВ Сергей Евгеньевич</t>
  </si>
  <si>
    <t>04.01.1996 кмс</t>
  </si>
  <si>
    <t>РОЩИН Илья Юрьевич</t>
  </si>
  <si>
    <t>03.01.1995 кмс</t>
  </si>
  <si>
    <t>Москов. ин. Гос.и корпоратив управ.</t>
  </si>
  <si>
    <t>Джаббаров ЯГ</t>
  </si>
  <si>
    <t>ТАРАСОВ Евгений Игоревич</t>
  </si>
  <si>
    <t>28.01.1995 мс</t>
  </si>
  <si>
    <t>МПГУ Москва</t>
  </si>
  <si>
    <t>Караванов РС, Фунтиков ПВ</t>
  </si>
  <si>
    <t>ПАТЕЕВ Дмитрий Васильевич</t>
  </si>
  <si>
    <t>28.05.1995 кмс</t>
  </si>
  <si>
    <t>ДЖАВАДОВ Имран Аяз Оглы</t>
  </si>
  <si>
    <t>03.03.1994 мс</t>
  </si>
  <si>
    <t>Чугреев А</t>
  </si>
  <si>
    <t>БУРДАЕВ Роман Михайлович</t>
  </si>
  <si>
    <t>22.05.1993 мсмк</t>
  </si>
  <si>
    <t>БУРДАЕВ Михаил Михайлович</t>
  </si>
  <si>
    <t>14.02.1995 кмс</t>
  </si>
  <si>
    <t>ЩУКИН Дмитрий Сергеевич</t>
  </si>
  <si>
    <t>24.02.1996 1</t>
  </si>
  <si>
    <t>Федяев НА</t>
  </si>
  <si>
    <t>СЕЛИВАНОВ Андрей Васильевич</t>
  </si>
  <si>
    <t>05.09.1996 кмс</t>
  </si>
  <si>
    <t>Селиванов ВВ, Коростелев АБ</t>
  </si>
  <si>
    <t>НИКОЛАЕВ Владимир Викторович</t>
  </si>
  <si>
    <t>01.11.1996 мс</t>
  </si>
  <si>
    <t>Рос. Акад. Народ. Хоз. И Госслужбы при Презид. РФ</t>
  </si>
  <si>
    <t>ЮДИН Максим Валерьевич</t>
  </si>
  <si>
    <t>13.05.1995 мс</t>
  </si>
  <si>
    <t>КУЛЕШОВ Никита Сергеевич</t>
  </si>
  <si>
    <t>06.07.1995 мс</t>
  </si>
  <si>
    <t>БЕЛЯЕВ Алексей Владимирович</t>
  </si>
  <si>
    <t>16.03.1996 кмс</t>
  </si>
  <si>
    <t>ВЯТКИН Сергей Сергеевич</t>
  </si>
  <si>
    <t>30.04.1993 мс</t>
  </si>
  <si>
    <t>Горбунов АВ, Кондаков АМ</t>
  </si>
  <si>
    <t>ГУКЕВ Рамед Мухамедович</t>
  </si>
  <si>
    <t>08.04.1993 мс</t>
  </si>
  <si>
    <t>СК Г гуманитарно-технол. акад.</t>
  </si>
  <si>
    <t>Кишмахов МВ</t>
  </si>
  <si>
    <t>АЛИМОВ Руслан Манафович</t>
  </si>
  <si>
    <t>06.03.1995 кмс</t>
  </si>
  <si>
    <t>СПб Гос. Архит.-строит. У</t>
  </si>
  <si>
    <t>Алимов МГ</t>
  </si>
  <si>
    <t>ПЫЛАЕВ Павел Иванович</t>
  </si>
  <si>
    <t>02.02.1995 кмс</t>
  </si>
  <si>
    <t>Сыктывкарский ГУ им. П. Сорокина</t>
  </si>
  <si>
    <t>Данилов АК, Поликарпова НЮ</t>
  </si>
  <si>
    <t>ШАРАВИН Айдыс Андриянович</t>
  </si>
  <si>
    <t>05.02.1995 кмс</t>
  </si>
  <si>
    <t>Тувин. ГУ, Р. Тува</t>
  </si>
  <si>
    <t>Сендажы ОХ</t>
  </si>
  <si>
    <t>ОЗОРНИН Никита Алексеевич</t>
  </si>
  <si>
    <t>27.07.1992 мс</t>
  </si>
  <si>
    <t>Уральс. Гос. Экономич. универ.</t>
  </si>
  <si>
    <t>Коростелев АБ</t>
  </si>
  <si>
    <t>ГРИГОРЬЕВ Игорь Александрович</t>
  </si>
  <si>
    <t>Уральский Гос. Горный универ.</t>
  </si>
  <si>
    <t>Андреев АЛ, Коростелев АБ</t>
  </si>
  <si>
    <t>КОМЛЕВ Сергей Владимирович</t>
  </si>
  <si>
    <t>01.07.1993 кмс</t>
  </si>
  <si>
    <t>ЧГИФК, Чайковский</t>
  </si>
  <si>
    <t>Митреев СВ</t>
  </si>
  <si>
    <t>БОНДАРЕВ Александр Витальевич</t>
  </si>
  <si>
    <t>27.01.1990 мсмк</t>
  </si>
  <si>
    <t>Чувашс. ГПУ им. И.Я. Яковлева</t>
  </si>
  <si>
    <t>Малов СА, Пегасов СВ</t>
  </si>
  <si>
    <t>ДУГИЕВ Ибрагим Хасанович</t>
  </si>
  <si>
    <t>29.12.1991 кмс</t>
  </si>
  <si>
    <t>ТЕСАЕВ Владислав Русланович</t>
  </si>
  <si>
    <t>07.12.1995 кмс</t>
  </si>
  <si>
    <t>Зуев Т</t>
  </si>
  <si>
    <t>ТУНГИЯ Левани Малхазович</t>
  </si>
  <si>
    <t>ВОРОНИН Александр Дмитриевич</t>
  </si>
  <si>
    <t>23.02.1994 кмс</t>
  </si>
  <si>
    <t>ПГС-ГА Самара</t>
  </si>
  <si>
    <t>Становкин МН</t>
  </si>
  <si>
    <t>МЕЛЬНИКОВ Антон Сергеевич</t>
  </si>
  <si>
    <t>15.05.1991 мс</t>
  </si>
  <si>
    <t>Кашутин АВ, Андреев АС</t>
  </si>
  <si>
    <t>ОСИНЦЕВ Егор Михайлович</t>
  </si>
  <si>
    <t>28.11.1994 1</t>
  </si>
  <si>
    <t>Шадрин. ГПИ Курганская</t>
  </si>
  <si>
    <t>Старцев АА, Пирогов ИЮ</t>
  </si>
  <si>
    <t>НАЗАРОВ Максим Владиславович</t>
  </si>
  <si>
    <t>17.02.1996 1</t>
  </si>
  <si>
    <t>Нижегор. АМВД Р</t>
  </si>
  <si>
    <t>ЛАПШИН Ростислав Геннадьевич</t>
  </si>
  <si>
    <t>30.01.1996 1</t>
  </si>
  <si>
    <t>МИХАЙЛОВ Дмитрий Олегович</t>
  </si>
  <si>
    <t>22.09.1995 кмс</t>
  </si>
  <si>
    <t>САНГАРАЕВ Турпал Магомедович</t>
  </si>
  <si>
    <t>23.12.1993 кмс</t>
  </si>
  <si>
    <t>Самарс. УФСИН</t>
  </si>
  <si>
    <t>Глухов, Киргизов</t>
  </si>
  <si>
    <t>ЛАЗАРЕВ Сергей Сергеевич</t>
  </si>
  <si>
    <t>04.11.1994 кмс</t>
  </si>
  <si>
    <t>Перм. ПВИ</t>
  </si>
  <si>
    <t>Лузин, Порядин</t>
  </si>
  <si>
    <t>в.к. 68  кг</t>
  </si>
  <si>
    <t>4:0</t>
  </si>
  <si>
    <t>3:0</t>
  </si>
  <si>
    <t>3:1</t>
  </si>
  <si>
    <t>снят</t>
  </si>
  <si>
    <t>Б/М</t>
  </si>
  <si>
    <t>17</t>
  </si>
  <si>
    <t>18-20</t>
  </si>
  <si>
    <t>21-30</t>
  </si>
  <si>
    <t>31-41</t>
  </si>
  <si>
    <t>43 человека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</si>
</sst>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18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right"/>
    </xf>
    <xf numFmtId="0" fontId="60" fillId="0" borderId="0" xfId="0" applyNumberFormat="1" applyFont="1" applyBorder="1" applyAlignment="1">
      <alignment/>
    </xf>
    <xf numFmtId="0" fontId="60" fillId="0" borderId="0" xfId="0" applyNumberFormat="1" applyFont="1" applyAlignment="1">
      <alignment/>
    </xf>
    <xf numFmtId="0" fontId="60" fillId="0" borderId="13" xfId="0" applyNumberFormat="1" applyFont="1" applyBorder="1" applyAlignment="1">
      <alignment/>
    </xf>
    <xf numFmtId="0" fontId="2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2" fillId="0" borderId="0" xfId="42" applyFont="1" applyFill="1" applyBorder="1" applyAlignment="1" applyProtection="1">
      <alignment horizontal="center" vertical="center" wrapText="1"/>
      <protection/>
    </xf>
    <xf numFmtId="0" fontId="23" fillId="0" borderId="0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4" fillId="0" borderId="0" xfId="42" applyNumberFormat="1" applyFont="1" applyBorder="1" applyAlignment="1" applyProtection="1">
      <alignment horizontal="center"/>
      <protection/>
    </xf>
    <xf numFmtId="0" fontId="14" fillId="0" borderId="0" xfId="42" applyNumberFormat="1" applyFont="1" applyAlignment="1" applyProtection="1">
      <alignment horizontal="center"/>
      <protection/>
    </xf>
    <xf numFmtId="0" fontId="23" fillId="0" borderId="26" xfId="0" applyNumberFormat="1" applyFont="1" applyBorder="1" applyAlignment="1">
      <alignment horizontal="left" vertical="center" wrapText="1"/>
    </xf>
    <xf numFmtId="0" fontId="23" fillId="0" borderId="27" xfId="42" applyFont="1" applyFill="1" applyBorder="1" applyAlignment="1" applyProtection="1">
      <alignment horizontal="left" vertical="center" wrapText="1"/>
      <protection/>
    </xf>
    <xf numFmtId="0" fontId="23" fillId="0" borderId="28" xfId="42" applyFont="1" applyFill="1" applyBorder="1" applyAlignment="1" applyProtection="1">
      <alignment horizontal="left" vertical="center" wrapText="1"/>
      <protection/>
    </xf>
    <xf numFmtId="0" fontId="13" fillId="33" borderId="29" xfId="42" applyFont="1" applyFill="1" applyBorder="1" applyAlignment="1" applyProtection="1">
      <alignment horizontal="center" vertical="center" wrapText="1"/>
      <protection/>
    </xf>
    <xf numFmtId="0" fontId="13" fillId="33" borderId="30" xfId="42" applyFont="1" applyFill="1" applyBorder="1" applyAlignment="1" applyProtection="1">
      <alignment horizontal="center" vertical="center" wrapText="1"/>
      <protection/>
    </xf>
    <xf numFmtId="0" fontId="13" fillId="33" borderId="31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0" fontId="23" fillId="0" borderId="19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22" fillId="0" borderId="34" xfId="42" applyFont="1" applyFill="1" applyBorder="1" applyAlignment="1" applyProtection="1">
      <alignment horizontal="center" vertical="center" wrapText="1"/>
      <protection/>
    </xf>
    <xf numFmtId="0" fontId="22" fillId="0" borderId="18" xfId="42" applyFont="1" applyFill="1" applyBorder="1" applyAlignment="1" applyProtection="1">
      <alignment horizontal="center" vertical="center" wrapText="1"/>
      <protection/>
    </xf>
    <xf numFmtId="0" fontId="22" fillId="0" borderId="35" xfId="0" applyNumberFormat="1" applyFont="1" applyBorder="1" applyAlignment="1">
      <alignment horizontal="left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2" fillId="0" borderId="3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2" fillId="0" borderId="21" xfId="42" applyFont="1" applyFill="1" applyBorder="1" applyAlignment="1" applyProtection="1">
      <alignment horizontal="center" vertical="center" wrapText="1"/>
      <protection/>
    </xf>
    <xf numFmtId="0" fontId="22" fillId="0" borderId="39" xfId="42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22" fillId="0" borderId="41" xfId="0" applyNumberFormat="1" applyFont="1" applyBorder="1" applyAlignment="1">
      <alignment horizontal="center" vertical="center" wrapText="1"/>
    </xf>
    <xf numFmtId="0" fontId="22" fillId="0" borderId="42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3" fillId="0" borderId="47" xfId="0" applyNumberFormat="1" applyFont="1" applyBorder="1" applyAlignment="1">
      <alignment horizontal="left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2" fillId="0" borderId="24" xfId="42" applyFont="1" applyFill="1" applyBorder="1" applyAlignment="1" applyProtection="1">
      <alignment horizontal="center" vertical="center" wrapText="1"/>
      <protection/>
    </xf>
    <xf numFmtId="0" fontId="23" fillId="0" borderId="20" xfId="42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61" fillId="0" borderId="49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0" fillId="34" borderId="49" xfId="0" applyFont="1" applyFill="1" applyBorder="1" applyAlignment="1">
      <alignment horizontal="center" vertical="center" wrapText="1"/>
    </xf>
    <xf numFmtId="14" fontId="7" fillId="0" borderId="4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/>
    </xf>
    <xf numFmtId="0" fontId="0" fillId="34" borderId="49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vertical="center" wrapText="1"/>
    </xf>
    <xf numFmtId="0" fontId="7" fillId="0" borderId="49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/>
    </xf>
    <xf numFmtId="49" fontId="0" fillId="0" borderId="49" xfId="0" applyNumberFormat="1" applyFont="1" applyBorder="1" applyAlignment="1">
      <alignment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22" fillId="0" borderId="49" xfId="0" applyNumberFormat="1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14" fontId="7" fillId="0" borderId="49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left" vertical="center" wrapText="1"/>
    </xf>
    <xf numFmtId="0" fontId="7" fillId="0" borderId="51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Fill="1" applyBorder="1" applyAlignment="1">
      <alignment vertical="center" wrapText="1"/>
    </xf>
    <xf numFmtId="0" fontId="7" fillId="0" borderId="51" xfId="0" applyNumberFormat="1" applyFont="1" applyFill="1" applyBorder="1" applyAlignment="1">
      <alignment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22" fillId="0" borderId="49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13" fillId="0" borderId="29" xfId="42" applyFont="1" applyBorder="1" applyAlignment="1" applyProtection="1">
      <alignment horizontal="center" vertical="center" wrapText="1"/>
      <protection/>
    </xf>
    <xf numFmtId="0" fontId="13" fillId="0" borderId="30" xfId="42" applyFont="1" applyBorder="1" applyAlignment="1" applyProtection="1">
      <alignment horizontal="center" vertical="center" wrapText="1"/>
      <protection/>
    </xf>
    <xf numFmtId="0" fontId="13" fillId="0" borderId="31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25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4" fillId="0" borderId="21" xfId="42" applyNumberFormat="1" applyFont="1" applyBorder="1" applyAlignment="1" applyProtection="1">
      <alignment horizontal="center" vertical="center" wrapText="1"/>
      <protection/>
    </xf>
    <xf numFmtId="0" fontId="4" fillId="0" borderId="40" xfId="42" applyNumberFormat="1" applyFont="1" applyBorder="1" applyAlignment="1" applyProtection="1">
      <alignment horizontal="center" vertical="center" wrapText="1"/>
      <protection/>
    </xf>
    <xf numFmtId="0" fontId="4" fillId="0" borderId="43" xfId="42" applyNumberFormat="1" applyFont="1" applyBorder="1" applyAlignment="1" applyProtection="1">
      <alignment horizontal="center" vertical="center" wrapText="1"/>
      <protection/>
    </xf>
    <xf numFmtId="0" fontId="4" fillId="0" borderId="24" xfId="42" applyNumberFormat="1" applyFont="1" applyBorder="1" applyAlignment="1" applyProtection="1">
      <alignment horizontal="center" vertical="center" wrapText="1"/>
      <protection/>
    </xf>
    <xf numFmtId="0" fontId="4" fillId="0" borderId="25" xfId="42" applyNumberFormat="1" applyFont="1" applyBorder="1" applyAlignment="1" applyProtection="1">
      <alignment horizontal="center" vertical="center" wrapText="1"/>
      <protection/>
    </xf>
    <xf numFmtId="0" fontId="4" fillId="0" borderId="44" xfId="42" applyNumberFormat="1" applyFont="1" applyBorder="1" applyAlignment="1" applyProtection="1">
      <alignment horizontal="center" vertical="center" wrapText="1"/>
      <protection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21" fillId="33" borderId="29" xfId="42" applyNumberFormat="1" applyFont="1" applyFill="1" applyBorder="1" applyAlignment="1" applyProtection="1">
      <alignment horizontal="center" vertical="center" wrapText="1"/>
      <protection/>
    </xf>
    <xf numFmtId="0" fontId="21" fillId="33" borderId="30" xfId="42" applyNumberFormat="1" applyFont="1" applyFill="1" applyBorder="1" applyAlignment="1" applyProtection="1">
      <alignment horizontal="center" vertical="center" wrapText="1"/>
      <protection/>
    </xf>
    <xf numFmtId="0" fontId="21" fillId="33" borderId="31" xfId="42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0" fontId="7" fillId="0" borderId="12" xfId="42" applyNumberFormat="1" applyFont="1" applyBorder="1" applyAlignment="1" applyProtection="1">
      <alignment horizontal="left" vertical="center" wrapText="1"/>
      <protection/>
    </xf>
    <xf numFmtId="0" fontId="7" fillId="0" borderId="28" xfId="42" applyNumberFormat="1" applyFont="1" applyBorder="1" applyAlignment="1" applyProtection="1">
      <alignment horizontal="left" vertical="center" wrapText="1"/>
      <protection/>
    </xf>
    <xf numFmtId="0" fontId="62" fillId="0" borderId="27" xfId="42" applyNumberFormat="1" applyFont="1" applyBorder="1" applyAlignment="1" applyProtection="1">
      <alignment horizontal="left" vertical="center" wrapText="1"/>
      <protection/>
    </xf>
    <xf numFmtId="0" fontId="62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27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16" fillId="0" borderId="40" xfId="42" applyNumberFormat="1" applyFont="1" applyBorder="1" applyAlignment="1" applyProtection="1">
      <alignment horizontal="center" vertical="center" wrapText="1"/>
      <protection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9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2" fillId="0" borderId="28" xfId="42" applyNumberFormat="1" applyFont="1" applyBorder="1" applyAlignment="1" applyProtection="1">
      <alignment horizontal="left" vertical="center" wrapText="1"/>
      <protection/>
    </xf>
    <xf numFmtId="0" fontId="62" fillId="0" borderId="26" xfId="0" applyNumberFormat="1" applyFont="1" applyBorder="1" applyAlignment="1">
      <alignment horizontal="left" vertical="center" wrapText="1"/>
    </xf>
    <xf numFmtId="0" fontId="62" fillId="0" borderId="26" xfId="42" applyNumberFormat="1" applyFont="1" applyBorder="1" applyAlignment="1" applyProtection="1">
      <alignment horizontal="left" vertical="center" wrapText="1"/>
      <protection/>
    </xf>
    <xf numFmtId="0" fontId="62" fillId="0" borderId="47" xfId="0" applyNumberFormat="1" applyFont="1" applyBorder="1" applyAlignment="1">
      <alignment horizontal="left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0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&#1086;&#1083;&#1080;&#1084;&#1087;&#1080;&#1081;&#1082;&#1072;%20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среди студентов мужчин</v>
          </cell>
        </row>
        <row r="3">
          <cell r="A3" t="str">
            <v>27-30 апреля 2015г.           г.Кстово</v>
          </cell>
        </row>
        <row r="6">
          <cell r="A6" t="str">
            <v>Гл. судья, судья МК</v>
          </cell>
        </row>
        <row r="7">
          <cell r="G7" t="str">
            <v>Б.Л. Сова</v>
          </cell>
        </row>
        <row r="8">
          <cell r="A8" t="str">
            <v>Гл. секретарь, судья РК</v>
          </cell>
          <cell r="G8" t="str">
            <v>/г. Рязань/</v>
          </cell>
        </row>
        <row r="9">
          <cell r="G9" t="str">
            <v>М.Р. Шарифзянов</v>
          </cell>
        </row>
        <row r="10">
          <cell r="G10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96"/>
  <sheetViews>
    <sheetView zoomScalePageLayoutView="0" workbookViewId="0" topLeftCell="A1">
      <selection activeCell="H94" sqref="A1:H94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22.57421875" style="0" customWidth="1"/>
    <col min="4" max="4" width="11.28125" style="0" customWidth="1"/>
    <col min="5" max="5" width="25.28125" style="0" customWidth="1"/>
    <col min="6" max="6" width="0.2890625" style="0" customWidth="1"/>
    <col min="7" max="7" width="11.00390625" style="0" customWidth="1"/>
    <col min="8" max="8" width="20.00390625" style="0" customWidth="1"/>
  </cols>
  <sheetData>
    <row r="1" spans="1:8" ht="30" customHeight="1" thickBot="1">
      <c r="A1" s="120" t="s">
        <v>13</v>
      </c>
      <c r="B1" s="120"/>
      <c r="C1" s="120"/>
      <c r="D1" s="120"/>
      <c r="E1" s="120"/>
      <c r="F1" s="120"/>
      <c r="G1" s="120"/>
      <c r="H1" s="120"/>
    </row>
    <row r="2" spans="2:8" ht="33" customHeight="1" thickBot="1">
      <c r="B2" s="125" t="s">
        <v>15</v>
      </c>
      <c r="C2" s="125"/>
      <c r="D2" s="117" t="str">
        <f>HYPERLINK('[1]реквизиты'!$A$2)</f>
        <v>Всероссийские соревнования по самбо среди студентов мужчин</v>
      </c>
      <c r="E2" s="118"/>
      <c r="F2" s="118"/>
      <c r="G2" s="118"/>
      <c r="H2" s="119"/>
    </row>
    <row r="3" spans="2:7" ht="15" customHeight="1" thickBot="1">
      <c r="B3" s="111" t="str">
        <f>HYPERLINK('[1]реквизиты'!$A$3)</f>
        <v>27-30 апреля 2015г.           г.Кстово</v>
      </c>
      <c r="C3" s="111"/>
      <c r="D3" s="111"/>
      <c r="F3" s="126" t="str">
        <f>HYPERLINK('пр.взв.'!G3)</f>
        <v>в.к. 68  кг</v>
      </c>
      <c r="G3" s="127"/>
    </row>
    <row r="4" spans="1:8" ht="12.75" customHeight="1">
      <c r="A4" s="150" t="s">
        <v>17</v>
      </c>
      <c r="B4" s="152" t="s">
        <v>1</v>
      </c>
      <c r="C4" s="154" t="s">
        <v>2</v>
      </c>
      <c r="D4" s="156" t="s">
        <v>3</v>
      </c>
      <c r="E4" s="144" t="s">
        <v>4</v>
      </c>
      <c r="F4" s="145"/>
      <c r="G4" s="136"/>
      <c r="H4" s="121" t="s">
        <v>5</v>
      </c>
    </row>
    <row r="5" spans="1:8" ht="9.75" customHeight="1" thickBot="1">
      <c r="A5" s="151"/>
      <c r="B5" s="153"/>
      <c r="C5" s="155"/>
      <c r="D5" s="157"/>
      <c r="E5" s="146"/>
      <c r="F5" s="147"/>
      <c r="G5" s="137"/>
      <c r="H5" s="122"/>
    </row>
    <row r="6" spans="1:8" ht="8.25" customHeight="1">
      <c r="A6" s="158">
        <v>1</v>
      </c>
      <c r="B6" s="159">
        <v>13</v>
      </c>
      <c r="C6" s="123" t="str">
        <f>VLOOKUP(B6,'пр.взв.'!B4:H133,2,FALSE)</f>
        <v>ЛАГВЕНКИН Павел Михайлович</v>
      </c>
      <c r="D6" s="148" t="str">
        <f>VLOOKUP(B6,'пр.взв.'!B6:H133,3,FALSE)</f>
        <v>13.02.1992 мс</v>
      </c>
      <c r="E6" s="138" t="str">
        <f>VLOOKUP(B6,'пр.взв.'!B6:H133,4,FALSE)</f>
        <v>Акад. права и управл. ФСИН России</v>
      </c>
      <c r="F6" s="142">
        <f>VLOOKUP(B6,'пр.взв.'!B6:H161,5,FALSE)</f>
        <v>0</v>
      </c>
      <c r="G6" s="140"/>
      <c r="H6" s="123" t="str">
        <f>VLOOKUP(B6,'пр.взв.'!B6:H350,7,FALSE)</f>
        <v>Фофанов КН</v>
      </c>
    </row>
    <row r="7" spans="1:8" ht="8.25" customHeight="1">
      <c r="A7" s="135"/>
      <c r="B7" s="133"/>
      <c r="C7" s="124"/>
      <c r="D7" s="149"/>
      <c r="E7" s="139"/>
      <c r="F7" s="143"/>
      <c r="G7" s="141"/>
      <c r="H7" s="124"/>
    </row>
    <row r="8" spans="1:8" ht="8.25" customHeight="1">
      <c r="A8" s="135">
        <v>2</v>
      </c>
      <c r="B8" s="133">
        <f>'пр.хода'!M40</f>
        <v>18</v>
      </c>
      <c r="C8" s="114" t="str">
        <f>VLOOKUP(B8,'пр.взв.'!B6:H135,2,FALSE)</f>
        <v>БОНДАРЕВ Александр Витальевич</v>
      </c>
      <c r="D8" s="131" t="str">
        <f>VLOOKUP(B8,'пр.взв.'!B1:H135,3,FALSE)</f>
        <v>27.01.1990 мсмк</v>
      </c>
      <c r="E8" s="128" t="str">
        <f>VLOOKUP(B8,'пр.взв.'!B1:H135,4,FALSE)</f>
        <v>Чувашс. ГПУ им. И.Я. Яковлева</v>
      </c>
      <c r="F8" s="134">
        <f>VLOOKUP(B8,'пр.взв.'!B1:H163,5,FALSE)</f>
        <v>0</v>
      </c>
      <c r="G8" s="130"/>
      <c r="H8" s="114" t="str">
        <f>VLOOKUP(B8,'пр.взв.'!B1:H352,7,FALSE)</f>
        <v>Малов СА, Пегасов СВ</v>
      </c>
    </row>
    <row r="9" spans="1:8" ht="8.25" customHeight="1">
      <c r="A9" s="135"/>
      <c r="B9" s="133"/>
      <c r="C9" s="114"/>
      <c r="D9" s="131"/>
      <c r="E9" s="129"/>
      <c r="F9" s="134"/>
      <c r="G9" s="130"/>
      <c r="H9" s="114"/>
    </row>
    <row r="10" spans="1:8" ht="8.25" customHeight="1">
      <c r="A10" s="135">
        <v>3</v>
      </c>
      <c r="B10" s="133">
        <f>'пр.хода'!R18</f>
        <v>5</v>
      </c>
      <c r="C10" s="114" t="str">
        <f>VLOOKUP(B10,'пр.взв.'!B1:H137,2,FALSE)</f>
        <v>БУРДАЕВ Михаил Михайлович</v>
      </c>
      <c r="D10" s="131" t="str">
        <f>VLOOKUP(B10,'пр.взв.'!B1:H137,3,FALSE)</f>
        <v>14.02.1995 кмс</v>
      </c>
      <c r="E10" s="128" t="str">
        <f>VLOOKUP(B10,'пр.взв.'!B1:H137,4,FALSE)</f>
        <v>Пензен. ГУ</v>
      </c>
      <c r="F10" s="134">
        <f>VLOOKUP(B10,'пр.взв.'!B1:H165,5,FALSE)</f>
        <v>0</v>
      </c>
      <c r="G10" s="130"/>
      <c r="H10" s="114" t="str">
        <f>VLOOKUP(B10,'пр.взв.'!B1:H354,7,FALSE)</f>
        <v>Волков ВГ</v>
      </c>
    </row>
    <row r="11" spans="1:8" ht="8.25" customHeight="1">
      <c r="A11" s="135"/>
      <c r="B11" s="133"/>
      <c r="C11" s="114"/>
      <c r="D11" s="131"/>
      <c r="E11" s="129"/>
      <c r="F11" s="134"/>
      <c r="G11" s="130"/>
      <c r="H11" s="114"/>
    </row>
    <row r="12" spans="1:8" ht="8.25" customHeight="1">
      <c r="A12" s="135">
        <v>3</v>
      </c>
      <c r="B12" s="133">
        <f>'пр.хода'!R67</f>
        <v>11</v>
      </c>
      <c r="C12" s="114" t="str">
        <f>VLOOKUP(B12,'пр.взв.'!B1:H139,2,FALSE)</f>
        <v>ТАРАСОВ Евгений Игоревич</v>
      </c>
      <c r="D12" s="131" t="str">
        <f>VLOOKUP(B12,'пр.взв.'!B1:H139,3,FALSE)</f>
        <v>28.01.1995 мс</v>
      </c>
      <c r="E12" s="128" t="str">
        <f>VLOOKUP(B12,'пр.взв.'!B1:H139,4,FALSE)</f>
        <v>МПГУ Москва</v>
      </c>
      <c r="F12" s="134">
        <f>VLOOKUP(B12,'пр.взв.'!B1:H167,5,FALSE)</f>
        <v>0</v>
      </c>
      <c r="G12" s="130"/>
      <c r="H12" s="114" t="str">
        <f>VLOOKUP(B12,'пр.взв.'!B1:H356,7,FALSE)</f>
        <v>Караванов РС, Фунтиков ПВ</v>
      </c>
    </row>
    <row r="13" spans="1:8" ht="8.25" customHeight="1">
      <c r="A13" s="135"/>
      <c r="B13" s="133"/>
      <c r="C13" s="114"/>
      <c r="D13" s="131"/>
      <c r="E13" s="129"/>
      <c r="F13" s="134"/>
      <c r="G13" s="130"/>
      <c r="H13" s="114"/>
    </row>
    <row r="14" spans="1:8" ht="8.25" customHeight="1">
      <c r="A14" s="135">
        <v>5</v>
      </c>
      <c r="B14" s="133">
        <v>12</v>
      </c>
      <c r="C14" s="114" t="str">
        <f>VLOOKUP(B14,'пр.взв.'!B1:H141,2,FALSE)</f>
        <v>ПАТЕЕВ Дмитрий Васильевич</v>
      </c>
      <c r="D14" s="131" t="str">
        <f>VLOOKUP(B14,'пр.взв.'!B1:H141,3,FALSE)</f>
        <v>28.05.1995 кмс</v>
      </c>
      <c r="E14" s="128" t="str">
        <f>VLOOKUP(B14,'пр.взв.'!B1:H141,4,FALSE)</f>
        <v>НГПУ им. К. Минина</v>
      </c>
      <c r="F14" s="134">
        <f>VLOOKUP(B14,'пр.взв.'!B1:H169,5,FALSE)</f>
        <v>0</v>
      </c>
      <c r="G14" s="130"/>
      <c r="H14" s="114" t="str">
        <f>VLOOKUP(B14,'пр.взв.'!B1:H358,7,FALSE)</f>
        <v>Душкин АН</v>
      </c>
    </row>
    <row r="15" spans="1:8" ht="8.25" customHeight="1">
      <c r="A15" s="135"/>
      <c r="B15" s="133"/>
      <c r="C15" s="114"/>
      <c r="D15" s="131"/>
      <c r="E15" s="129"/>
      <c r="F15" s="134"/>
      <c r="G15" s="130"/>
      <c r="H15" s="114"/>
    </row>
    <row r="16" spans="1:8" ht="8.25" customHeight="1">
      <c r="A16" s="135">
        <v>5</v>
      </c>
      <c r="B16" s="133">
        <v>28</v>
      </c>
      <c r="C16" s="114" t="str">
        <f>VLOOKUP(B16,'пр.взв.'!B1:H143,2,FALSE)</f>
        <v>ГУКЕВ Рамед Мухамедович</v>
      </c>
      <c r="D16" s="131" t="str">
        <f>VLOOKUP(B16,'пр.взв.'!B1:H143,3,FALSE)</f>
        <v>08.04.1993 мс</v>
      </c>
      <c r="E16" s="128" t="str">
        <f>VLOOKUP(B16,'пр.взв.'!B1:H143,4,FALSE)</f>
        <v>СК Г гуманитарно-технол. акад.</v>
      </c>
      <c r="F16" s="134">
        <f>VLOOKUP(B16,'пр.взв.'!B1:H171,5,FALSE)</f>
        <v>0</v>
      </c>
      <c r="G16" s="130"/>
      <c r="H16" s="114" t="str">
        <f>VLOOKUP(B16,'пр.взв.'!B1:H360,7,FALSE)</f>
        <v>Кишмахов МВ</v>
      </c>
    </row>
    <row r="17" spans="1:8" ht="8.25" customHeight="1">
      <c r="A17" s="135"/>
      <c r="B17" s="133"/>
      <c r="C17" s="114"/>
      <c r="D17" s="131"/>
      <c r="E17" s="129"/>
      <c r="F17" s="134"/>
      <c r="G17" s="130"/>
      <c r="H17" s="114"/>
    </row>
    <row r="18" spans="1:8" ht="8.25" customHeight="1">
      <c r="A18" s="132" t="s">
        <v>18</v>
      </c>
      <c r="B18" s="133">
        <v>27</v>
      </c>
      <c r="C18" s="114" t="str">
        <f>VLOOKUP(B18,'пр.взв.'!B1:H145,2,FALSE)</f>
        <v>МЕЛЬНИКОВ Антон Сергеевич</v>
      </c>
      <c r="D18" s="131" t="str">
        <f>VLOOKUP(B18,'пр.взв.'!B1:H145,3,FALSE)</f>
        <v>15.05.1991 мс</v>
      </c>
      <c r="E18" s="128" t="str">
        <f>VLOOKUP(B18,'пр.взв.'!B1:H145,4,FALSE)</f>
        <v>Влад. юрид. ИФСИН России</v>
      </c>
      <c r="F18" s="134">
        <f>VLOOKUP(B18,'пр.взв.'!B1:H173,5,FALSE)</f>
        <v>0</v>
      </c>
      <c r="G18" s="130"/>
      <c r="H18" s="114" t="str">
        <f>VLOOKUP(B18,'пр.взв.'!B1:H362,7,FALSE)</f>
        <v>Кашутин АВ, Андреев АС</v>
      </c>
    </row>
    <row r="19" spans="1:8" ht="8.25" customHeight="1">
      <c r="A19" s="132"/>
      <c r="B19" s="133"/>
      <c r="C19" s="114"/>
      <c r="D19" s="131"/>
      <c r="E19" s="129"/>
      <c r="F19" s="134"/>
      <c r="G19" s="130"/>
      <c r="H19" s="114"/>
    </row>
    <row r="20" spans="1:8" ht="8.25" customHeight="1">
      <c r="A20" s="132" t="s">
        <v>18</v>
      </c>
      <c r="B20" s="133">
        <v>30</v>
      </c>
      <c r="C20" s="114" t="str">
        <f>VLOOKUP(B20,'пр.взв.'!B1:H147,2,FALSE)</f>
        <v>БУРДАЕВ Роман Михайлович</v>
      </c>
      <c r="D20" s="131" t="str">
        <f>VLOOKUP(B20,'пр.взв.'!B2:H147,3,FALSE)</f>
        <v>22.05.1993 мсмк</v>
      </c>
      <c r="E20" s="128" t="str">
        <f>VLOOKUP(B20,'пр.взв.'!B2:H147,4,FALSE)</f>
        <v>Пензен. ГУ</v>
      </c>
      <c r="F20" s="134">
        <f>VLOOKUP(B20,'пр.взв.'!B2:H175,5,FALSE)</f>
        <v>0</v>
      </c>
      <c r="G20" s="130"/>
      <c r="H20" s="114" t="str">
        <f>VLOOKUP(B20,'пр.взв.'!B2:H364,7,FALSE)</f>
        <v>Волков ВГ</v>
      </c>
    </row>
    <row r="21" spans="1:8" ht="8.25" customHeight="1">
      <c r="A21" s="132"/>
      <c r="B21" s="133"/>
      <c r="C21" s="114"/>
      <c r="D21" s="131"/>
      <c r="E21" s="129"/>
      <c r="F21" s="134"/>
      <c r="G21" s="130"/>
      <c r="H21" s="114"/>
    </row>
    <row r="22" spans="1:8" ht="8.25" customHeight="1">
      <c r="A22" s="132" t="s">
        <v>46</v>
      </c>
      <c r="B22" s="133">
        <v>17</v>
      </c>
      <c r="C22" s="114" t="str">
        <f>VLOOKUP(B22,'пр.взв.'!B2:H149,2,FALSE)</f>
        <v>БЕЛЯЕВ Алексей Владимирович</v>
      </c>
      <c r="D22" s="131" t="str">
        <f>VLOOKUP(B22,'пр.взв.'!B2:H149,3,FALSE)</f>
        <v>16.03.1996 кмс</v>
      </c>
      <c r="E22" s="128" t="str">
        <f>VLOOKUP(B22,'пр.взв.'!B2:H149,4,FALSE)</f>
        <v>Самарс. ГУ путей сообщения</v>
      </c>
      <c r="F22" s="134">
        <f>VLOOKUP(B22,'пр.взв.'!B2:H177,5,FALSE)</f>
        <v>0</v>
      </c>
      <c r="G22" s="130"/>
      <c r="H22" s="114" t="str">
        <f>VLOOKUP(B22,'пр.взв.'!B2:H366,7,FALSE)</f>
        <v>Глухов ТВ</v>
      </c>
    </row>
    <row r="23" spans="1:8" ht="8.25" customHeight="1">
      <c r="A23" s="132"/>
      <c r="B23" s="133"/>
      <c r="C23" s="114"/>
      <c r="D23" s="131"/>
      <c r="E23" s="129"/>
      <c r="F23" s="134"/>
      <c r="G23" s="130"/>
      <c r="H23" s="114"/>
    </row>
    <row r="24" spans="1:8" ht="8.25" customHeight="1">
      <c r="A24" s="132" t="s">
        <v>46</v>
      </c>
      <c r="B24" s="133">
        <v>23</v>
      </c>
      <c r="C24" s="114" t="str">
        <f>VLOOKUP(B24,'пр.взв.'!B2:H151,2,FALSE)</f>
        <v>ТАГИЕВ Эльшд Рашид Оглы</v>
      </c>
      <c r="D24" s="131" t="str">
        <f>VLOOKUP(B24,'пр.взв.'!B2:H151,3,FALSE)</f>
        <v>10.08.1993 мс</v>
      </c>
      <c r="E24" s="128" t="str">
        <f>VLOOKUP(B24,'пр.взв.'!B2:H151,4,FALSE)</f>
        <v>Великолук. ГА ФКиС</v>
      </c>
      <c r="F24" s="134">
        <f>VLOOKUP(B24,'пр.взв.'!B2:H179,5,FALSE)</f>
        <v>0</v>
      </c>
      <c r="G24" s="130"/>
      <c r="H24" s="114" t="str">
        <f>VLOOKUP(B24,'пр.взв.'!B2:H368,7,FALSE)</f>
        <v>Хмелев ПИ, Шумейко ВФ</v>
      </c>
    </row>
    <row r="25" spans="1:8" ht="8.25" customHeight="1">
      <c r="A25" s="132"/>
      <c r="B25" s="133"/>
      <c r="C25" s="114"/>
      <c r="D25" s="131"/>
      <c r="E25" s="129"/>
      <c r="F25" s="134"/>
      <c r="G25" s="130"/>
      <c r="H25" s="114"/>
    </row>
    <row r="26" spans="1:8" ht="8.25" customHeight="1">
      <c r="A26" s="132" t="s">
        <v>46</v>
      </c>
      <c r="B26" s="133">
        <v>8</v>
      </c>
      <c r="C26" s="114" t="str">
        <f>VLOOKUP(B26,'пр.взв.'!B2:H153,2,FALSE)</f>
        <v>БАЛАКИН Алексей Петрович</v>
      </c>
      <c r="D26" s="131" t="str">
        <f>VLOOKUP(B26,'пр.взв.'!B2:H153,3,FALSE)</f>
        <v>26.06.1995 кмс</v>
      </c>
      <c r="E26" s="128" t="str">
        <f>VLOOKUP(B26,'пр.взв.'!B2:H153,4,FALSE)</f>
        <v>НГПУ им. К. Минина</v>
      </c>
      <c r="F26" s="134">
        <f>VLOOKUP(B26,'пр.взв.'!B2:H181,5,FALSE)</f>
        <v>0</v>
      </c>
      <c r="G26" s="130"/>
      <c r="H26" s="114" t="str">
        <f>VLOOKUP(B26,'пр.взв.'!B2:H370,7,FALSE)</f>
        <v>Мухин ДВ, Гордеев МА</v>
      </c>
    </row>
    <row r="27" spans="1:8" ht="8.25" customHeight="1">
      <c r="A27" s="132"/>
      <c r="B27" s="133"/>
      <c r="C27" s="114"/>
      <c r="D27" s="131"/>
      <c r="E27" s="129"/>
      <c r="F27" s="134"/>
      <c r="G27" s="130"/>
      <c r="H27" s="114"/>
    </row>
    <row r="28" spans="1:8" ht="8.25" customHeight="1">
      <c r="A28" s="132" t="s">
        <v>46</v>
      </c>
      <c r="B28" s="133">
        <v>10</v>
      </c>
      <c r="C28" s="114" t="str">
        <f>VLOOKUP(B28,'пр.взв.'!B2:H155,2,FALSE)</f>
        <v>СЕЛИВАНОВ Андрей Васильевич</v>
      </c>
      <c r="D28" s="131" t="str">
        <f>VLOOKUP(B28,'пр.взв.'!B2:H155,3,FALSE)</f>
        <v>05.09.1996 кмс</v>
      </c>
      <c r="E28" s="128" t="str">
        <f>VLOOKUP(B28,'пр.взв.'!B2:H155,4,FALSE)</f>
        <v>РГ проф.-пед. университ.</v>
      </c>
      <c r="F28" s="134">
        <f>VLOOKUP(B28,'пр.взв.'!B2:H183,5,FALSE)</f>
        <v>0</v>
      </c>
      <c r="G28" s="130"/>
      <c r="H28" s="114" t="str">
        <f>VLOOKUP(B28,'пр.взв.'!B2:H372,7,FALSE)</f>
        <v>Селиванов ВВ, Коростелев АБ</v>
      </c>
    </row>
    <row r="29" spans="1:8" ht="8.25" customHeight="1">
      <c r="A29" s="132"/>
      <c r="B29" s="133"/>
      <c r="C29" s="114"/>
      <c r="D29" s="131"/>
      <c r="E29" s="129"/>
      <c r="F29" s="134"/>
      <c r="G29" s="130"/>
      <c r="H29" s="114"/>
    </row>
    <row r="30" spans="1:8" ht="8.25" customHeight="1">
      <c r="A30" s="132" t="s">
        <v>45</v>
      </c>
      <c r="B30" s="133">
        <v>29</v>
      </c>
      <c r="C30" s="114" t="str">
        <f>VLOOKUP(B30,'пр.взв.'!B2:H157,2,FALSE)</f>
        <v>ПЫЛАЕВ Павел Иванович</v>
      </c>
      <c r="D30" s="131" t="str">
        <f>VLOOKUP(B30,'пр.взв.'!B3:H157,3,FALSE)</f>
        <v>02.02.1995 кмс</v>
      </c>
      <c r="E30" s="128" t="str">
        <f>VLOOKUP(B30,'пр.взв.'!B3:H157,4,FALSE)</f>
        <v>Сыктывкарский ГУ им. П. Сорокина</v>
      </c>
      <c r="F30" s="134">
        <f>VLOOKUP(B30,'пр.взв.'!B3:H185,5,FALSE)</f>
        <v>0</v>
      </c>
      <c r="G30" s="130"/>
      <c r="H30" s="114" t="str">
        <f>VLOOKUP(B30,'пр.взв.'!B3:H374,7,FALSE)</f>
        <v>Данилов АК, Поликарпова НЮ</v>
      </c>
    </row>
    <row r="31" spans="1:8" ht="8.25" customHeight="1">
      <c r="A31" s="132"/>
      <c r="B31" s="133"/>
      <c r="C31" s="114"/>
      <c r="D31" s="131"/>
      <c r="E31" s="129"/>
      <c r="F31" s="134"/>
      <c r="G31" s="130"/>
      <c r="H31" s="114"/>
    </row>
    <row r="32" spans="1:8" ht="8.25" customHeight="1">
      <c r="A32" s="132" t="s">
        <v>45</v>
      </c>
      <c r="B32" s="133">
        <v>19</v>
      </c>
      <c r="C32" s="114" t="str">
        <f>VLOOKUP(B32,'пр.взв.'!B3:H159,2,FALSE)</f>
        <v>ОЗОРНИН Никита Алексеевич</v>
      </c>
      <c r="D32" s="131" t="str">
        <f>VLOOKUP(B32,'пр.взв.'!B3:H159,3,FALSE)</f>
        <v>27.07.1992 мс</v>
      </c>
      <c r="E32" s="128" t="str">
        <f>VLOOKUP(B32,'пр.взв.'!B3:H159,4,FALSE)</f>
        <v>Уральс. Гос. Экономич. универ.</v>
      </c>
      <c r="F32" s="134">
        <f>VLOOKUP(B32,'пр.взв.'!B3:H187,5,FALSE)</f>
        <v>0</v>
      </c>
      <c r="G32" s="130"/>
      <c r="H32" s="114" t="str">
        <f>VLOOKUP(B32,'пр.взв.'!B3:H376,7,FALSE)</f>
        <v>Коростелев АБ</v>
      </c>
    </row>
    <row r="33" spans="1:8" ht="8.25" customHeight="1">
      <c r="A33" s="132"/>
      <c r="B33" s="133"/>
      <c r="C33" s="114"/>
      <c r="D33" s="131"/>
      <c r="E33" s="129"/>
      <c r="F33" s="134"/>
      <c r="G33" s="130"/>
      <c r="H33" s="114"/>
    </row>
    <row r="34" spans="1:8" ht="8.25" customHeight="1">
      <c r="A34" s="132" t="s">
        <v>45</v>
      </c>
      <c r="B34" s="133">
        <v>34</v>
      </c>
      <c r="C34" s="114" t="str">
        <f>VLOOKUP(B34,'пр.взв.'!B3:H161,2,FALSE)</f>
        <v>КОМЛЕВ Сергей Владимирович</v>
      </c>
      <c r="D34" s="131" t="str">
        <f>VLOOKUP(B34,'пр.взв.'!B3:H161,3,FALSE)</f>
        <v>01.07.1993 кмс</v>
      </c>
      <c r="E34" s="128" t="str">
        <f>VLOOKUP(B34,'пр.взв.'!B3:H161,4,FALSE)</f>
        <v>ЧГИФК, Чайковский</v>
      </c>
      <c r="F34" s="134">
        <f>VLOOKUP(B34,'пр.взв.'!B3:H189,5,FALSE)</f>
        <v>0</v>
      </c>
      <c r="G34" s="130"/>
      <c r="H34" s="114" t="str">
        <f>VLOOKUP(B34,'пр.взв.'!B3:H378,7,FALSE)</f>
        <v>Митреев СВ</v>
      </c>
    </row>
    <row r="35" spans="1:8" ht="8.25" customHeight="1">
      <c r="A35" s="132"/>
      <c r="B35" s="133"/>
      <c r="C35" s="114"/>
      <c r="D35" s="131"/>
      <c r="E35" s="129"/>
      <c r="F35" s="134"/>
      <c r="G35" s="130"/>
      <c r="H35" s="114"/>
    </row>
    <row r="36" spans="1:8" ht="8.25" customHeight="1">
      <c r="A36" s="132" t="s">
        <v>45</v>
      </c>
      <c r="B36" s="133">
        <v>36</v>
      </c>
      <c r="C36" s="114" t="str">
        <f>VLOOKUP(B36,'пр.взв.'!B3:H163,2,FALSE)</f>
        <v>НИКОЛАЕВ Владимир Викторович</v>
      </c>
      <c r="D36" s="131" t="str">
        <f>VLOOKUP(B36,'пр.взв.'!B3:H163,3,FALSE)</f>
        <v>01.11.1996 мс</v>
      </c>
      <c r="E36" s="128" t="str">
        <f>VLOOKUP(B36,'пр.взв.'!B3:H163,4,FALSE)</f>
        <v>Рос. Акад. Народ. Хоз. И Госслужбы при Презид. РФ</v>
      </c>
      <c r="F36" s="134">
        <f>VLOOKUP(B36,'пр.взв.'!B3:H191,5,FALSE)</f>
        <v>0</v>
      </c>
      <c r="G36" s="130"/>
      <c r="H36" s="114" t="str">
        <f>VLOOKUP(B36,'пр.взв.'!B3:H380,7,FALSE)</f>
        <v>Симанов МВ, Гаврилов АЕ</v>
      </c>
    </row>
    <row r="37" spans="1:8" ht="8.25" customHeight="1">
      <c r="A37" s="132"/>
      <c r="B37" s="133"/>
      <c r="C37" s="114"/>
      <c r="D37" s="131"/>
      <c r="E37" s="129"/>
      <c r="F37" s="134"/>
      <c r="G37" s="130"/>
      <c r="H37" s="114"/>
    </row>
    <row r="38" spans="1:8" ht="8.25" customHeight="1">
      <c r="A38" s="132" t="s">
        <v>182</v>
      </c>
      <c r="B38" s="133">
        <v>43</v>
      </c>
      <c r="C38" s="114" t="str">
        <f>VLOOKUP(B38,'пр.взв.'!B3:H165,2,FALSE)</f>
        <v>МИХАЙЛОВ Дмитрий Олегович</v>
      </c>
      <c r="D38" s="131" t="str">
        <f>VLOOKUP(B38,'пр.взв.'!B3:H165,3,FALSE)</f>
        <v>22.09.1995 кмс</v>
      </c>
      <c r="E38" s="128" t="str">
        <f>VLOOKUP(B38,'пр.взв.'!B3:H165,4,FALSE)</f>
        <v>Нижегор. АМВД Р</v>
      </c>
      <c r="F38" s="134">
        <f>VLOOKUP(B38,'пр.взв.'!B3:H193,5,FALSE)</f>
        <v>0</v>
      </c>
      <c r="G38" s="130"/>
      <c r="H38" s="114"/>
    </row>
    <row r="39" spans="1:8" ht="8.25" customHeight="1">
      <c r="A39" s="132"/>
      <c r="B39" s="133"/>
      <c r="C39" s="114"/>
      <c r="D39" s="131"/>
      <c r="E39" s="129"/>
      <c r="F39" s="134"/>
      <c r="G39" s="130"/>
      <c r="H39" s="114"/>
    </row>
    <row r="40" spans="1:8" ht="8.25" customHeight="1">
      <c r="A40" s="132" t="s">
        <v>183</v>
      </c>
      <c r="B40" s="133">
        <v>9</v>
      </c>
      <c r="C40" s="114" t="str">
        <f>VLOOKUP(B40,'пр.взв.'!B3:H167,2,FALSE)</f>
        <v>СОЛОДКИЙ Игорь Олегович</v>
      </c>
      <c r="D40" s="131" t="str">
        <f>VLOOKUP(B40,'пр.взв.'!B5:H167,3,FALSE)</f>
        <v>1993 мс</v>
      </c>
      <c r="E40" s="128" t="str">
        <f>VLOOKUP(B40,'пр.взв.'!B5:H167,4,FALSE)</f>
        <v>Гос. Морской Ун. им. Ф.Ф. Ушакова</v>
      </c>
      <c r="F40" s="134">
        <f>VLOOKUP(B40,'пр.взв.'!B4:H195,5,FALSE)</f>
        <v>0</v>
      </c>
      <c r="G40" s="130"/>
      <c r="H40" s="114" t="str">
        <f>VLOOKUP(B40,'пр.взв.'!B4:H384,7,FALSE)</f>
        <v>Солодкий ОВ</v>
      </c>
    </row>
    <row r="41" spans="1:8" ht="8.25" customHeight="1">
      <c r="A41" s="132"/>
      <c r="B41" s="133"/>
      <c r="C41" s="114"/>
      <c r="D41" s="131"/>
      <c r="E41" s="129"/>
      <c r="F41" s="134"/>
      <c r="G41" s="130"/>
      <c r="H41" s="114"/>
    </row>
    <row r="42" spans="1:8" ht="8.25" customHeight="1">
      <c r="A42" s="132" t="s">
        <v>183</v>
      </c>
      <c r="B42" s="133">
        <v>22</v>
      </c>
      <c r="C42" s="114" t="str">
        <f>VLOOKUP(B42,'пр.взв.'!B4:H169,2,FALSE)</f>
        <v>ШАМХАЛОВ Эльдар Ильясович</v>
      </c>
      <c r="D42" s="131" t="str">
        <f>VLOOKUP(B42,'пр.взв.'!B4:H169,3,FALSE)</f>
        <v>02.08.1994 кмс</v>
      </c>
      <c r="E42" s="128" t="str">
        <f>VLOOKUP(B42,'пр.взв.'!B4:H169,4,FALSE)</f>
        <v>Дагестан. гос. пед. универ.</v>
      </c>
      <c r="F42" s="134">
        <f>VLOOKUP(B42,'пр.взв.'!B4:H197,5,FALSE)</f>
        <v>0</v>
      </c>
      <c r="G42" s="130"/>
      <c r="H42" s="114" t="str">
        <f>VLOOKUP(B42,'пр.взв.'!B4:H386,7,FALSE)</f>
        <v>Магомедов ОИ</v>
      </c>
    </row>
    <row r="43" spans="1:8" ht="8.25" customHeight="1">
      <c r="A43" s="132"/>
      <c r="B43" s="133"/>
      <c r="C43" s="114"/>
      <c r="D43" s="131"/>
      <c r="E43" s="129"/>
      <c r="F43" s="134"/>
      <c r="G43" s="130"/>
      <c r="H43" s="114"/>
    </row>
    <row r="44" spans="1:8" ht="8.25" customHeight="1">
      <c r="A44" s="132" t="s">
        <v>183</v>
      </c>
      <c r="B44" s="133">
        <v>16</v>
      </c>
      <c r="C44" s="114" t="str">
        <f>VLOOKUP(B44,'пр.взв.'!B4:H171,2,FALSE)</f>
        <v>ГРИГОРЬЕВ Игорь Александрович</v>
      </c>
      <c r="D44" s="131" t="str">
        <f>VLOOKUP(B44,'пр.взв.'!B4:H171,3,FALSE)</f>
        <v>05.02.1995 кмс</v>
      </c>
      <c r="E44" s="128" t="str">
        <f>VLOOKUP(B44,'пр.взв.'!B4:H171,4,FALSE)</f>
        <v>Уральский Гос. Горный универ.</v>
      </c>
      <c r="F44" s="134">
        <f>VLOOKUP(B44,'пр.взв.'!B4:H199,5,FALSE)</f>
        <v>0</v>
      </c>
      <c r="G44" s="130"/>
      <c r="H44" s="114" t="str">
        <f>VLOOKUP(B44,'пр.взв.'!B4:H388,7,FALSE)</f>
        <v>Андреев АЛ, Коростелев АБ</v>
      </c>
    </row>
    <row r="45" spans="1:8" ht="8.25" customHeight="1">
      <c r="A45" s="132"/>
      <c r="B45" s="133"/>
      <c r="C45" s="114"/>
      <c r="D45" s="131"/>
      <c r="E45" s="129"/>
      <c r="F45" s="134"/>
      <c r="G45" s="130"/>
      <c r="H45" s="114"/>
    </row>
    <row r="46" spans="1:8" ht="8.25" customHeight="1">
      <c r="A46" s="132" t="s">
        <v>184</v>
      </c>
      <c r="B46" s="133">
        <v>33</v>
      </c>
      <c r="C46" s="114" t="str">
        <f>VLOOKUP(B46,'пр.взв.'!B4:H173,2,FALSE)</f>
        <v>ЛАЗАРЕВ Сергей Сергеевич</v>
      </c>
      <c r="D46" s="131" t="str">
        <f>VLOOKUP(B46,'пр.взв.'!B6:H173,3,FALSE)</f>
        <v>04.11.1994 кмс</v>
      </c>
      <c r="E46" s="128" t="str">
        <f>VLOOKUP(B46,'пр.взв.'!B4:H173,4,FALSE)</f>
        <v>Перм. ПВИ</v>
      </c>
      <c r="F46" s="134">
        <f>VLOOKUP(B46,'пр.взв.'!B4:H201,5,FALSE)</f>
        <v>0</v>
      </c>
      <c r="G46" s="130"/>
      <c r="H46" s="114" t="str">
        <f>VLOOKUP(B46,'пр.взв.'!B4:H390,7,FALSE)</f>
        <v>Лузин, Порядин</v>
      </c>
    </row>
    <row r="47" spans="1:8" ht="8.25" customHeight="1">
      <c r="A47" s="132"/>
      <c r="B47" s="133"/>
      <c r="C47" s="114"/>
      <c r="D47" s="131"/>
      <c r="E47" s="129"/>
      <c r="F47" s="134"/>
      <c r="G47" s="130"/>
      <c r="H47" s="114"/>
    </row>
    <row r="48" spans="1:8" ht="8.25" customHeight="1">
      <c r="A48" s="132" t="s">
        <v>184</v>
      </c>
      <c r="B48" s="133">
        <v>25</v>
      </c>
      <c r="C48" s="114" t="str">
        <f>VLOOKUP(B48,'пр.взв.'!B4:H175,2,FALSE)</f>
        <v>ЧИЖИКОВ Сергей Евгеньевич</v>
      </c>
      <c r="D48" s="131" t="str">
        <f>VLOOKUP(B48,'пр.взв.'!B4:H175,3,FALSE)</f>
        <v>04.01.1996 кмс</v>
      </c>
      <c r="E48" s="128" t="str">
        <f>VLOOKUP(B48,'пр.взв.'!B4:H175,4,FALSE)</f>
        <v>МГСУ Москва</v>
      </c>
      <c r="F48" s="134">
        <f>VLOOKUP(B48,'пр.взв.'!B4:H203,5,FALSE)</f>
        <v>0</v>
      </c>
      <c r="G48" s="130"/>
      <c r="H48" s="114" t="str">
        <f>VLOOKUP(B48,'пр.взв.'!B4:H392,7,FALSE)</f>
        <v>Гарник ВС, Никишкин ВВ</v>
      </c>
    </row>
    <row r="49" spans="1:8" ht="8.25" customHeight="1">
      <c r="A49" s="132"/>
      <c r="B49" s="133"/>
      <c r="C49" s="114"/>
      <c r="D49" s="131"/>
      <c r="E49" s="129"/>
      <c r="F49" s="134"/>
      <c r="G49" s="130"/>
      <c r="H49" s="114"/>
    </row>
    <row r="50" spans="1:8" ht="8.25" customHeight="1">
      <c r="A50" s="132" t="s">
        <v>184</v>
      </c>
      <c r="B50" s="133">
        <v>21</v>
      </c>
      <c r="C50" s="114" t="str">
        <f>VLOOKUP(B50,'пр.взв.'!B4:H177,2,FALSE)</f>
        <v>РОЩИН Илья Юрьевич</v>
      </c>
      <c r="D50" s="131" t="str">
        <f>VLOOKUP(B50,'пр.взв.'!B5:H177,3,FALSE)</f>
        <v>03.01.1995 кмс</v>
      </c>
      <c r="E50" s="128" t="str">
        <f>VLOOKUP(B50,'пр.взв.'!B5:H177,4,FALSE)</f>
        <v>Москов. ин. Гос.и корпоратив управ.</v>
      </c>
      <c r="F50" s="134">
        <f>VLOOKUP(B50,'пр.взв.'!B5:H205,5,FALSE)</f>
        <v>0</v>
      </c>
      <c r="G50" s="130"/>
      <c r="H50" s="114" t="str">
        <f>VLOOKUP(B50,'пр.взв.'!B5:H394,7,FALSE)</f>
        <v>Джаббаров ЯГ</v>
      </c>
    </row>
    <row r="51" spans="1:8" ht="8.25" customHeight="1">
      <c r="A51" s="132"/>
      <c r="B51" s="133"/>
      <c r="C51" s="114"/>
      <c r="D51" s="131"/>
      <c r="E51" s="129"/>
      <c r="F51" s="134"/>
      <c r="G51" s="130"/>
      <c r="H51" s="114"/>
    </row>
    <row r="52" spans="1:8" ht="8.25" customHeight="1">
      <c r="A52" s="132" t="s">
        <v>184</v>
      </c>
      <c r="B52" s="133">
        <v>3</v>
      </c>
      <c r="C52" s="114" t="str">
        <f>VLOOKUP(B52,'пр.взв.'!B5:H179,2,FALSE)</f>
        <v>САНГАРАЕВ Турпал Магомедович</v>
      </c>
      <c r="D52" s="131" t="str">
        <f>VLOOKUP(B52,'пр.взв.'!B5:H179,3,FALSE)</f>
        <v>23.12.1993 кмс</v>
      </c>
      <c r="E52" s="128" t="str">
        <f>VLOOKUP(B52,'пр.взв.'!B5:H179,4,FALSE)</f>
        <v>Самарс. УФСИН</v>
      </c>
      <c r="F52" s="134">
        <f>VLOOKUP(B52,'пр.взв.'!B5:H207,5,FALSE)</f>
        <v>0</v>
      </c>
      <c r="G52" s="130"/>
      <c r="H52" s="114" t="str">
        <f>VLOOKUP(B52,'пр.взв.'!B5:H396,7,FALSE)</f>
        <v>Глухов, Киргизов</v>
      </c>
    </row>
    <row r="53" spans="1:8" ht="8.25" customHeight="1">
      <c r="A53" s="132"/>
      <c r="B53" s="133"/>
      <c r="C53" s="114"/>
      <c r="D53" s="131"/>
      <c r="E53" s="129"/>
      <c r="F53" s="134"/>
      <c r="G53" s="130"/>
      <c r="H53" s="114"/>
    </row>
    <row r="54" spans="1:8" ht="8.25" customHeight="1">
      <c r="A54" s="132" t="s">
        <v>184</v>
      </c>
      <c r="B54" s="133">
        <v>39</v>
      </c>
      <c r="C54" s="114" t="str">
        <f>VLOOKUP(B54,'пр.взв.'!B5:H181,2,FALSE)</f>
        <v>КУЛЕШОВ Никита Сергеевич</v>
      </c>
      <c r="D54" s="131" t="str">
        <f>VLOOKUP(B54,'пр.взв.'!B5:H181,3,FALSE)</f>
        <v>06.07.1995 мс</v>
      </c>
      <c r="E54" s="128" t="str">
        <f>VLOOKUP(B54,'пр.взв.'!B7:H181,4,FALSE)</f>
        <v>Ряз. Ф Москов. УМВД России им. В.Я. Кикотя</v>
      </c>
      <c r="F54" s="134">
        <f>VLOOKUP(B54,'пр.взв.'!B5:H209,5,FALSE)</f>
        <v>0</v>
      </c>
      <c r="G54" s="130"/>
      <c r="H54" s="114" t="str">
        <f>VLOOKUP(B54,'пр.взв.'!B5:H398,7,FALSE)</f>
        <v>Фофанов КН</v>
      </c>
    </row>
    <row r="55" spans="1:8" ht="8.25" customHeight="1">
      <c r="A55" s="132"/>
      <c r="B55" s="133"/>
      <c r="C55" s="114"/>
      <c r="D55" s="131"/>
      <c r="E55" s="129"/>
      <c r="F55" s="134"/>
      <c r="G55" s="130"/>
      <c r="H55" s="114"/>
    </row>
    <row r="56" spans="1:8" ht="8.25" customHeight="1">
      <c r="A56" s="132" t="s">
        <v>184</v>
      </c>
      <c r="B56" s="133">
        <v>26</v>
      </c>
      <c r="C56" s="114" t="str">
        <f>VLOOKUP(B56,'пр.взв.'!B5:H183,2,FALSE)</f>
        <v>ВОРОНИН Александр Дмитриевич</v>
      </c>
      <c r="D56" s="160" t="str">
        <f>VLOOKUP(B56,'пр.взв.'!B5:H183,3,FALSE)</f>
        <v>23.02.1994 кмс</v>
      </c>
      <c r="E56" s="163" t="str">
        <f>VLOOKUP(C56,'пр.взв.'!C5:I183,3,FALSE)</f>
        <v>ПГС-ГА Самара</v>
      </c>
      <c r="F56" s="134">
        <f>VLOOKUP(B56,'пр.взв.'!B5:H211,5,FALSE)</f>
        <v>0</v>
      </c>
      <c r="G56" s="130"/>
      <c r="H56" s="114" t="str">
        <f>VLOOKUP(B56,'пр.взв.'!B5:H400,7,FALSE)</f>
        <v>Становкин МН</v>
      </c>
    </row>
    <row r="57" spans="1:8" ht="8.25" customHeight="1">
      <c r="A57" s="132"/>
      <c r="B57" s="133"/>
      <c r="C57" s="114"/>
      <c r="D57" s="160"/>
      <c r="E57" s="163"/>
      <c r="F57" s="134"/>
      <c r="G57" s="130"/>
      <c r="H57" s="114"/>
    </row>
    <row r="58" spans="1:8" ht="8.25" customHeight="1">
      <c r="A58" s="132" t="s">
        <v>184</v>
      </c>
      <c r="B58" s="133">
        <v>14</v>
      </c>
      <c r="C58" s="114" t="str">
        <f>VLOOKUP(B58,'пр.взв.'!B5:H185,2,FALSE)</f>
        <v>АГАФОНОВ Александр Владмирович</v>
      </c>
      <c r="D58" s="131" t="str">
        <f>VLOOKUP(B58,'пр.взв.'!B5:H185,3,FALSE)</f>
        <v>06.10.1989 мс</v>
      </c>
      <c r="E58" s="128" t="str">
        <f>VLOOKUP(B58,'пр.взв.'!B5:H185,4,FALSE)</f>
        <v>Воронеж. ГАСУ</v>
      </c>
      <c r="F58" s="134">
        <f>VLOOKUP(B58,'пр.взв.'!B5:H213,5,FALSE)</f>
        <v>0</v>
      </c>
      <c r="G58" s="130"/>
      <c r="H58" s="114" t="str">
        <f>VLOOKUP(B58,'пр.взв.'!B5:H402,7,FALSE)</f>
        <v>Лукин АА, Баранов СА</v>
      </c>
    </row>
    <row r="59" spans="1:8" ht="8.25" customHeight="1">
      <c r="A59" s="132"/>
      <c r="B59" s="133"/>
      <c r="C59" s="114"/>
      <c r="D59" s="131"/>
      <c r="E59" s="129"/>
      <c r="F59" s="134"/>
      <c r="G59" s="130"/>
      <c r="H59" s="114"/>
    </row>
    <row r="60" spans="1:8" ht="8.25" customHeight="1">
      <c r="A60" s="132" t="s">
        <v>184</v>
      </c>
      <c r="B60" s="133">
        <v>20</v>
      </c>
      <c r="C60" s="114" t="str">
        <f>VLOOKUP(B60,'пр.взв.'!B5:H187,2,FALSE)</f>
        <v>ТАРАСОВ Юрий Андреевич</v>
      </c>
      <c r="D60" s="131" t="str">
        <f>VLOOKUP(B60,'пр.взв.'!B6:H187,3,FALSE)</f>
        <v>03.09.1994 кмс</v>
      </c>
      <c r="E60" s="128" t="str">
        <f>VLOOKUP(B60,'пр.взв.'!B6:H187,4,FALSE)</f>
        <v>МГСУ Москва</v>
      </c>
      <c r="F60" s="134">
        <f>VLOOKUP(B60,'пр.взв.'!B6:H215,5,FALSE)</f>
        <v>0</v>
      </c>
      <c r="G60" s="130"/>
      <c r="H60" s="114" t="str">
        <f>VLOOKUP(B60,'пр.взв.'!B6:H404,7,FALSE)</f>
        <v>Гарник ВС, Никишкин ВВ</v>
      </c>
    </row>
    <row r="61" spans="1:8" ht="8.25" customHeight="1">
      <c r="A61" s="132"/>
      <c r="B61" s="133"/>
      <c r="C61" s="114"/>
      <c r="D61" s="131"/>
      <c r="E61" s="129"/>
      <c r="F61" s="134"/>
      <c r="G61" s="130"/>
      <c r="H61" s="114"/>
    </row>
    <row r="62" spans="1:8" ht="8.25" customHeight="1">
      <c r="A62" s="132" t="s">
        <v>184</v>
      </c>
      <c r="B62" s="133">
        <v>24</v>
      </c>
      <c r="C62" s="114" t="str">
        <f>VLOOKUP(B62,'пр.взв.'!B6:H189,2,FALSE)</f>
        <v>ЮДИН Максим Валерьевич</v>
      </c>
      <c r="D62" s="131" t="str">
        <f>VLOOKUP(B62,'пр.взв.'!B6:H189,3,FALSE)</f>
        <v>13.05.1995 мс</v>
      </c>
      <c r="E62" s="128" t="str">
        <f>VLOOKUP(B62,'пр.взв.'!B6:H189,4,FALSE)</f>
        <v>Ряз. Г. Радиотихнический универ.</v>
      </c>
      <c r="F62" s="134">
        <f>VLOOKUP(B62,'пр.взв.'!B6:H217,5,FALSE)</f>
        <v>0</v>
      </c>
      <c r="G62" s="130"/>
      <c r="H62" s="114" t="str">
        <f>VLOOKUP(B62,'пр.взв.'!B6:H406,7,FALSE)</f>
        <v>Фофанов КН</v>
      </c>
    </row>
    <row r="63" spans="1:8" ht="8.25" customHeight="1">
      <c r="A63" s="132"/>
      <c r="B63" s="133"/>
      <c r="C63" s="114"/>
      <c r="D63" s="131"/>
      <c r="E63" s="129"/>
      <c r="F63" s="134"/>
      <c r="G63" s="130"/>
      <c r="H63" s="114"/>
    </row>
    <row r="64" spans="1:8" ht="8.25" customHeight="1">
      <c r="A64" s="132" t="s">
        <v>184</v>
      </c>
      <c r="B64" s="133">
        <v>32</v>
      </c>
      <c r="C64" s="114" t="str">
        <f>VLOOKUP(B64,'пр.взв.'!B6:H191,2,FALSE)</f>
        <v>ТУНГИЯ Левани Малхазович</v>
      </c>
      <c r="D64" s="131">
        <f>VLOOKUP(B64,'пр.взв.'!B6:H191,3,FALSE)</f>
        <v>34303</v>
      </c>
      <c r="E64" s="128" t="str">
        <f>VLOOKUP(B64,'пр.взв.'!B6:H191,4,FALSE)</f>
        <v>МГОСГИ Коломна</v>
      </c>
      <c r="F64" s="134">
        <f>VLOOKUP(B64,'пр.взв.'!B6:H219,5,FALSE)</f>
        <v>0</v>
      </c>
      <c r="G64" s="130"/>
      <c r="H64" s="114" t="str">
        <f>VLOOKUP(B64,'пр.взв.'!B6:H408,7,FALSE)</f>
        <v>Егошин БА</v>
      </c>
    </row>
    <row r="65" spans="1:8" ht="8.25" customHeight="1">
      <c r="A65" s="132"/>
      <c r="B65" s="133"/>
      <c r="C65" s="114"/>
      <c r="D65" s="131"/>
      <c r="E65" s="129"/>
      <c r="F65" s="134"/>
      <c r="G65" s="130"/>
      <c r="H65" s="114"/>
    </row>
    <row r="66" spans="1:8" ht="8.25" customHeight="1">
      <c r="A66" s="132" t="s">
        <v>185</v>
      </c>
      <c r="B66" s="133">
        <v>1</v>
      </c>
      <c r="C66" s="114" t="str">
        <f>VLOOKUP(B66,'пр.взв.'!B6:H193,2,FALSE)</f>
        <v>ФИЛИППОВ Александр Юрьевич</v>
      </c>
      <c r="D66" s="131" t="str">
        <f>VLOOKUP(B66,'пр.взв.'!B6:H193,3,FALSE)</f>
        <v>27.08.1996 1</v>
      </c>
      <c r="E66" s="128" t="str">
        <f>VLOOKUP(B66,'пр.взв.'!B6:H193,4,FALSE)</f>
        <v>Волж. ГУ водного транспорта</v>
      </c>
      <c r="F66" s="134">
        <f>VLOOKUP(B66,'пр.взв.'!B6:H221,5,FALSE)</f>
        <v>0</v>
      </c>
      <c r="G66" s="130"/>
      <c r="H66" s="114" t="str">
        <f>VLOOKUP(B66,'пр.взв.'!B6:H410,7,FALSE)</f>
        <v>Шкапов ПЮ</v>
      </c>
    </row>
    <row r="67" spans="1:8" ht="8.25" customHeight="1">
      <c r="A67" s="132"/>
      <c r="B67" s="133"/>
      <c r="C67" s="114"/>
      <c r="D67" s="131"/>
      <c r="E67" s="129"/>
      <c r="F67" s="134"/>
      <c r="G67" s="130"/>
      <c r="H67" s="114"/>
    </row>
    <row r="68" spans="1:8" ht="8.25" customHeight="1">
      <c r="A68" s="132" t="s">
        <v>185</v>
      </c>
      <c r="B68" s="133">
        <v>41</v>
      </c>
      <c r="C68" s="114" t="str">
        <f>VLOOKUP(B68,'пр.взв.'!B6:H195,2,FALSE)</f>
        <v>НАЗАРОВ Максим Владиславович</v>
      </c>
      <c r="D68" s="131" t="str">
        <f>VLOOKUP(B68,'пр.взв.'!B6:H195,3,FALSE)</f>
        <v>17.02.1996 1</v>
      </c>
      <c r="E68" s="128" t="str">
        <f>VLOOKUP(B68,'пр.взв.'!B6:H195,4,FALSE)</f>
        <v>Нижегор. АМВД Р</v>
      </c>
      <c r="F68" s="134">
        <f>VLOOKUP(B68,'пр.взв.'!B6:H223,5,FALSE)</f>
        <v>0</v>
      </c>
      <c r="G68" s="130"/>
      <c r="H68" s="114"/>
    </row>
    <row r="69" spans="1:8" ht="8.25" customHeight="1">
      <c r="A69" s="132"/>
      <c r="B69" s="133"/>
      <c r="C69" s="114"/>
      <c r="D69" s="131"/>
      <c r="E69" s="129"/>
      <c r="F69" s="134"/>
      <c r="G69" s="130"/>
      <c r="H69" s="114"/>
    </row>
    <row r="70" spans="1:8" ht="8.25" customHeight="1">
      <c r="A70" s="132" t="s">
        <v>185</v>
      </c>
      <c r="B70" s="133">
        <v>37</v>
      </c>
      <c r="C70" s="114" t="str">
        <f>VLOOKUP(B70,'пр.взв.'!B6:H197,2,FALSE)</f>
        <v>ОСИНЦЕВ Егор Михайлович</v>
      </c>
      <c r="D70" s="161" t="str">
        <f>VLOOKUP(C70,'пр.взв.'!C6:I197,2,FALSE)</f>
        <v>28.11.1994 1</v>
      </c>
      <c r="E70" s="128" t="str">
        <f>VLOOKUP(B70,'пр.взв.'!B1:H197,4,FALSE)</f>
        <v>Шадрин. ГПИ Курганская</v>
      </c>
      <c r="F70" s="128">
        <f>VLOOKUP(C70,'пр.взв.'!C1:I197,4,FALSE)</f>
        <v>0</v>
      </c>
      <c r="G70" s="128"/>
      <c r="H70" s="115" t="str">
        <f>VLOOKUP(E70,'пр.взв.'!E1:K197,4,FALSE)</f>
        <v>Старцев АА, Пирогов ИЮ</v>
      </c>
    </row>
    <row r="71" spans="1:8" ht="8.25" customHeight="1">
      <c r="A71" s="132"/>
      <c r="B71" s="133"/>
      <c r="C71" s="114"/>
      <c r="D71" s="162"/>
      <c r="E71" s="129"/>
      <c r="F71" s="129"/>
      <c r="G71" s="129"/>
      <c r="H71" s="116"/>
    </row>
    <row r="72" spans="1:8" ht="8.25" customHeight="1">
      <c r="A72" s="132" t="s">
        <v>185</v>
      </c>
      <c r="B72" s="133">
        <v>7</v>
      </c>
      <c r="C72" s="114" t="str">
        <f>VLOOKUP(B72,'пр.взв.'!B8:H199,2,FALSE)</f>
        <v>СЛИВИН Александр Игоревич</v>
      </c>
      <c r="D72" s="161" t="str">
        <f>VLOOKUP(C72,'пр.взв.'!C8:I199,2,FALSE)</f>
        <v>11.12.1989 мсмк</v>
      </c>
      <c r="E72" s="128" t="str">
        <f>VLOOKUP(B72,'пр.взв.'!B3:H199,4,FALSE)</f>
        <v>Яросл. ГУ им. П.Г. Демидова</v>
      </c>
      <c r="F72" s="128">
        <f>VLOOKUP(C72,'пр.взв.'!C3:I199,4,FALSE)</f>
        <v>0</v>
      </c>
      <c r="G72" s="128"/>
      <c r="H72" s="115" t="str">
        <f>VLOOKUP(E72,'пр.взв.'!E3:K199,4,FALSE)</f>
        <v>Бобылев АБ</v>
      </c>
    </row>
    <row r="73" spans="1:8" ht="8.25" customHeight="1">
      <c r="A73" s="132"/>
      <c r="B73" s="133"/>
      <c r="C73" s="114"/>
      <c r="D73" s="162"/>
      <c r="E73" s="129"/>
      <c r="F73" s="129"/>
      <c r="G73" s="129"/>
      <c r="H73" s="116"/>
    </row>
    <row r="74" spans="1:8" ht="8.25" customHeight="1">
      <c r="A74" s="132" t="s">
        <v>185</v>
      </c>
      <c r="B74" s="133">
        <v>2</v>
      </c>
      <c r="C74" s="114" t="str">
        <f>'пр.взв.'!C8</f>
        <v>РАДЖАБОВ Курбан Раджабович</v>
      </c>
      <c r="D74" s="161" t="str">
        <f>'пр.взв.'!D8</f>
        <v>14.07.1991 мс</v>
      </c>
      <c r="E74" s="128" t="str">
        <f>VLOOKUP(B74,'пр.взв.'!B5:H201,4,FALSE)</f>
        <v>Великолук. ГА ФКиС</v>
      </c>
      <c r="F74" s="128">
        <f>VLOOKUP(C74,'пр.взв.'!C5:I201,4,FALSE)</f>
        <v>0</v>
      </c>
      <c r="G74" s="128"/>
      <c r="H74" s="115" t="str">
        <f>VLOOKUP(E74,'пр.взв.'!E5:K201,4,FALSE)</f>
        <v>Сариев ФК, Шумейко ФВ</v>
      </c>
    </row>
    <row r="75" spans="1:8" ht="8.25" customHeight="1">
      <c r="A75" s="132"/>
      <c r="B75" s="133"/>
      <c r="C75" s="114"/>
      <c r="D75" s="162"/>
      <c r="E75" s="129"/>
      <c r="F75" s="129"/>
      <c r="G75" s="129"/>
      <c r="H75" s="116"/>
    </row>
    <row r="76" spans="1:8" ht="8.25" customHeight="1">
      <c r="A76" s="132" t="s">
        <v>185</v>
      </c>
      <c r="B76" s="133">
        <v>42</v>
      </c>
      <c r="C76" s="114" t="str">
        <f>VLOOKUP(B76,'пр.взв.'!B12:H203,2,FALSE)</f>
        <v>ЛАПШИН Ростислав Геннадьевич</v>
      </c>
      <c r="D76" s="161" t="str">
        <f>VLOOKUP(C76,'пр.взв.'!C12:I203,2,FALSE)</f>
        <v>30.01.1996 1</v>
      </c>
      <c r="E76" s="128" t="str">
        <f>VLOOKUP(B76,'пр.взв.'!B7:H203,4,FALSE)</f>
        <v>Нижегор. АМВД Р</v>
      </c>
      <c r="F76" s="128">
        <f>VLOOKUP(C76,'пр.взв.'!C7:I203,4,FALSE)</f>
        <v>0</v>
      </c>
      <c r="G76" s="128"/>
      <c r="H76" s="115"/>
    </row>
    <row r="77" spans="1:8" ht="8.25" customHeight="1">
      <c r="A77" s="132"/>
      <c r="B77" s="133"/>
      <c r="C77" s="114"/>
      <c r="D77" s="162"/>
      <c r="E77" s="129"/>
      <c r="F77" s="129"/>
      <c r="G77" s="129"/>
      <c r="H77" s="116"/>
    </row>
    <row r="78" spans="1:8" ht="8.25" customHeight="1">
      <c r="A78" s="132" t="s">
        <v>185</v>
      </c>
      <c r="B78" s="133">
        <v>6</v>
      </c>
      <c r="C78" s="114" t="str">
        <f>VLOOKUP(B78,'пр.взв.'!B14:H205,2,FALSE)</f>
        <v>ТЕСАЕВ Владислав Русланович</v>
      </c>
      <c r="D78" s="161" t="str">
        <f>VLOOKUP(C78,'пр.взв.'!C14:I205,2,FALSE)</f>
        <v>07.12.1995 кмс</v>
      </c>
      <c r="E78" s="128" t="str">
        <f>VLOOKUP(B78,'пр.взв.'!B9:H205,4,FALSE)</f>
        <v>РГУФКСМиТ Москва</v>
      </c>
      <c r="F78" s="128">
        <f>VLOOKUP(C78,'пр.взв.'!C9:I205,4,FALSE)</f>
        <v>0</v>
      </c>
      <c r="G78" s="128"/>
      <c r="H78" s="115" t="str">
        <f>VLOOKUP(E78,'пр.взв.'!E9:K205,4,FALSE)</f>
        <v>Зуев Т</v>
      </c>
    </row>
    <row r="79" spans="1:8" ht="8.25" customHeight="1">
      <c r="A79" s="132"/>
      <c r="B79" s="133"/>
      <c r="C79" s="114"/>
      <c r="D79" s="162"/>
      <c r="E79" s="129"/>
      <c r="F79" s="129"/>
      <c r="G79" s="129"/>
      <c r="H79" s="116"/>
    </row>
    <row r="80" spans="1:8" ht="8.25" customHeight="1">
      <c r="A80" s="132" t="s">
        <v>185</v>
      </c>
      <c r="B80" s="133">
        <v>38</v>
      </c>
      <c r="C80" s="114" t="str">
        <f>VLOOKUP(B80,'пр.взв.'!B16:H207,2,FALSE)</f>
        <v>ДУГИЕВ Ибрагим Хасанович</v>
      </c>
      <c r="D80" s="161" t="str">
        <f>VLOOKUP(C80,'пр.взв.'!C16:I207,2,FALSE)</f>
        <v>29.12.1991 кмс</v>
      </c>
      <c r="E80" s="128" t="str">
        <f>VLOOKUP(B80,'пр.взв.'!B11:H207,4,FALSE)</f>
        <v>Яросл. ГУ им. П.Г. Демидова</v>
      </c>
      <c r="F80" s="128">
        <f>VLOOKUP(C80,'пр.взв.'!C11:I207,4,FALSE)</f>
        <v>0</v>
      </c>
      <c r="G80" s="128"/>
      <c r="H80" s="115" t="str">
        <f>VLOOKUP(E80,'пр.взв.'!E11:K207,4,FALSE)</f>
        <v>Бобылев АБ</v>
      </c>
    </row>
    <row r="81" spans="1:8" ht="8.25" customHeight="1">
      <c r="A81" s="132"/>
      <c r="B81" s="133"/>
      <c r="C81" s="114"/>
      <c r="D81" s="162"/>
      <c r="E81" s="129"/>
      <c r="F81" s="129"/>
      <c r="G81" s="129"/>
      <c r="H81" s="116"/>
    </row>
    <row r="82" spans="1:8" ht="8.25" customHeight="1">
      <c r="A82" s="132" t="s">
        <v>185</v>
      </c>
      <c r="B82" s="133">
        <v>4</v>
      </c>
      <c r="C82" s="114" t="str">
        <f>'пр.взв.'!C12</f>
        <v>ЩУКИН Дмитрий Сергеевич</v>
      </c>
      <c r="D82" s="160" t="str">
        <f>'пр.взв.'!D12</f>
        <v>24.02.1996 1</v>
      </c>
      <c r="E82" s="160" t="str">
        <f>'пр.взв.'!E12</f>
        <v>РГ Аграр. У - МСХА им. К.А. Тимирзяева</v>
      </c>
      <c r="F82" s="114">
        <f>'пр.взв.'!F12</f>
        <v>0</v>
      </c>
      <c r="G82" s="114"/>
      <c r="H82" s="114" t="str">
        <f>'пр.взв.'!H12</f>
        <v>Федяев НА</v>
      </c>
    </row>
    <row r="83" spans="1:8" ht="8.25" customHeight="1">
      <c r="A83" s="132"/>
      <c r="B83" s="133"/>
      <c r="C83" s="114"/>
      <c r="D83" s="160"/>
      <c r="E83" s="160"/>
      <c r="F83" s="114"/>
      <c r="G83" s="114"/>
      <c r="H83" s="114"/>
    </row>
    <row r="84" spans="1:8" ht="8.25" customHeight="1">
      <c r="A84" s="132" t="s">
        <v>185</v>
      </c>
      <c r="B84" s="133">
        <v>40</v>
      </c>
      <c r="C84" s="114" t="str">
        <f>VLOOKUP(B84,'пр.взв.'!B20:H211,2,FALSE)</f>
        <v>ВЯТКИН Сергей Сергеевич</v>
      </c>
      <c r="D84" s="161" t="str">
        <f>VLOOKUP(C84,'пр.взв.'!C20:I211,2,FALSE)</f>
        <v>30.04.1993 мс</v>
      </c>
      <c r="E84" s="128" t="str">
        <f>VLOOKUP(B84,'пр.взв.'!B15:H211,4,FALSE)</f>
        <v>СибГУФК Омская обл.</v>
      </c>
      <c r="F84" s="128">
        <f>VLOOKUP(C84,'пр.взв.'!C15:I211,4,FALSE)</f>
        <v>0</v>
      </c>
      <c r="G84" s="128"/>
      <c r="H84" s="115" t="str">
        <f>VLOOKUP(E84,'пр.взв.'!E15:K211,4,FALSE)</f>
        <v>Горбунов АВ, Кондаков АМ</v>
      </c>
    </row>
    <row r="85" spans="1:8" ht="8.25" customHeight="1">
      <c r="A85" s="132"/>
      <c r="B85" s="133"/>
      <c r="C85" s="114"/>
      <c r="D85" s="162"/>
      <c r="E85" s="129"/>
      <c r="F85" s="129"/>
      <c r="G85" s="129"/>
      <c r="H85" s="116"/>
    </row>
    <row r="86" spans="1:8" ht="8.25" customHeight="1">
      <c r="A86" s="132" t="s">
        <v>185</v>
      </c>
      <c r="B86" s="133">
        <v>35</v>
      </c>
      <c r="C86" s="114" t="str">
        <f>VLOOKUP(B86,'пр.взв.'!B22:H213,2,FALSE)</f>
        <v>АЛИМОВ Руслан Манафович</v>
      </c>
      <c r="D86" s="161" t="str">
        <f>VLOOKUP(C86,'пр.взв.'!C22:I213,2,FALSE)</f>
        <v>06.03.1995 кмс</v>
      </c>
      <c r="E86" s="128" t="str">
        <f>VLOOKUP(B86,'пр.взв.'!B17:H213,4,FALSE)</f>
        <v>СПб Гос. Архит.-строит. У</v>
      </c>
      <c r="F86" s="128">
        <f>VLOOKUP(C86,'пр.взв.'!C17:I213,4,FALSE)</f>
        <v>0</v>
      </c>
      <c r="G86" s="128"/>
      <c r="H86" s="115" t="str">
        <f>VLOOKUP(E86,'пр.взв.'!E17:K213,4,FALSE)</f>
        <v>Алимов МГ</v>
      </c>
    </row>
    <row r="87" spans="1:8" ht="8.25" customHeight="1">
      <c r="A87" s="132"/>
      <c r="B87" s="133"/>
      <c r="C87" s="114"/>
      <c r="D87" s="162"/>
      <c r="E87" s="129"/>
      <c r="F87" s="129"/>
      <c r="G87" s="129"/>
      <c r="H87" s="116"/>
    </row>
    <row r="88" spans="1:8" ht="8.25" customHeight="1">
      <c r="A88" s="132" t="s">
        <v>181</v>
      </c>
      <c r="B88" s="133">
        <v>15</v>
      </c>
      <c r="C88" s="114" t="str">
        <f>VLOOKUP(B88,'пр.взв.'!B24:H215,2,FALSE)</f>
        <v>ДЖАВАДОВ Имран Аяз Оглы</v>
      </c>
      <c r="D88" s="161" t="str">
        <f>VLOOKUP(C88,'пр.взв.'!C24:I215,2,FALSE)</f>
        <v>03.03.1994 мс</v>
      </c>
      <c r="E88" s="128" t="str">
        <f>VLOOKUP(B88,'пр.взв.'!B19:H215,4,FALSE)</f>
        <v>НГПУ им. К. Минина</v>
      </c>
      <c r="F88" s="128">
        <f>VLOOKUP(C88,'пр.взв.'!C19:I215,4,FALSE)</f>
        <v>0</v>
      </c>
      <c r="G88" s="128"/>
      <c r="H88" s="115" t="str">
        <f>VLOOKUP(E88,'пр.взв.'!E19:K215,4,FALSE)</f>
        <v>Мухин ДВ, Гордеев МА</v>
      </c>
    </row>
    <row r="89" spans="1:8" ht="8.25" customHeight="1">
      <c r="A89" s="132"/>
      <c r="B89" s="133"/>
      <c r="C89" s="114"/>
      <c r="D89" s="162"/>
      <c r="E89" s="129"/>
      <c r="F89" s="129"/>
      <c r="G89" s="129"/>
      <c r="H89" s="116"/>
    </row>
    <row r="90" spans="1:8" ht="8.25" customHeight="1">
      <c r="A90" s="132" t="s">
        <v>181</v>
      </c>
      <c r="B90" s="133">
        <v>31</v>
      </c>
      <c r="C90" s="114" t="str">
        <f>VLOOKUP(B90,'пр.взв.'!B26:H217,2,FALSE)</f>
        <v>ШАРАВИН Айдыс Андриянович</v>
      </c>
      <c r="D90" s="161" t="str">
        <f>VLOOKUP(C90,'пр.взв.'!C26:I217,2,FALSE)</f>
        <v>05.02.1995 кмс</v>
      </c>
      <c r="E90" s="128" t="str">
        <f>VLOOKUP(B90,'пр.взв.'!B21:H217,4,FALSE)</f>
        <v>Тувин. ГУ, Р. Тува</v>
      </c>
      <c r="F90" s="128">
        <f>VLOOKUP(C90,'пр.взв.'!C21:I217,4,FALSE)</f>
        <v>0</v>
      </c>
      <c r="G90" s="128"/>
      <c r="H90" s="115" t="str">
        <f>VLOOKUP(E90,'пр.взв.'!E21:K217,4,FALSE)</f>
        <v>Сендажы ОХ</v>
      </c>
    </row>
    <row r="91" spans="1:8" ht="8.25" customHeight="1" thickBot="1">
      <c r="A91" s="164"/>
      <c r="B91" s="165"/>
      <c r="C91" s="166"/>
      <c r="D91" s="167"/>
      <c r="E91" s="168"/>
      <c r="F91" s="168"/>
      <c r="G91" s="168"/>
      <c r="H91" s="169"/>
    </row>
    <row r="92" spans="1:8" ht="4.5" customHeight="1">
      <c r="A92" s="106"/>
      <c r="B92" s="107"/>
      <c r="C92" s="108"/>
      <c r="D92" s="89"/>
      <c r="E92" s="109"/>
      <c r="F92" s="109"/>
      <c r="G92" s="109"/>
      <c r="H92" s="110"/>
    </row>
    <row r="93" spans="1:10" ht="12.75">
      <c r="A93" s="62" t="str">
        <f>HYPERLINK('[1]реквизиты'!$A$6)</f>
        <v>Гл. судья, судья МК</v>
      </c>
      <c r="B93" s="16"/>
      <c r="C93" s="61"/>
      <c r="D93" s="63"/>
      <c r="E93" s="113" t="str">
        <f>'[1]реквизиты'!$G$7</f>
        <v>Б.Л. Сова</v>
      </c>
      <c r="F93" s="113"/>
      <c r="G93" s="113"/>
      <c r="H93" s="67" t="str">
        <f>'[1]реквизиты'!$G$8</f>
        <v>/г. Рязань/</v>
      </c>
      <c r="I93" s="25"/>
      <c r="J93" s="16"/>
    </row>
    <row r="94" spans="1:10" ht="12.75">
      <c r="A94" s="62" t="str">
        <f>HYPERLINK('[1]реквизиты'!$A$8)</f>
        <v>Гл. секретарь, судья РК</v>
      </c>
      <c r="B94" s="16"/>
      <c r="C94" s="61"/>
      <c r="D94" s="63"/>
      <c r="E94" s="112" t="str">
        <f>'[1]реквизиты'!$G$9</f>
        <v>М.Р. Шарифзянов</v>
      </c>
      <c r="F94" s="112"/>
      <c r="G94" s="112"/>
      <c r="H94" s="67" t="str">
        <f>'[1]реквизиты'!$G$10</f>
        <v>/ПГТ Шемордан/</v>
      </c>
      <c r="I94" s="25"/>
      <c r="J94" s="16"/>
    </row>
    <row r="95" spans="1:10" ht="12.75">
      <c r="A95" s="25"/>
      <c r="B95" s="61"/>
      <c r="C95" s="61"/>
      <c r="D95" s="61"/>
      <c r="E95" s="63"/>
      <c r="F95" s="63"/>
      <c r="H95" s="61"/>
      <c r="I95" s="20"/>
      <c r="J95" s="16"/>
    </row>
    <row r="96" spans="1:10" ht="12.75">
      <c r="A96" s="20"/>
      <c r="B96" s="61"/>
      <c r="C96" s="61"/>
      <c r="D96" s="61"/>
      <c r="E96" s="63"/>
      <c r="F96" s="63"/>
      <c r="G96" s="63"/>
      <c r="H96" s="61"/>
      <c r="I96" s="20"/>
      <c r="J96" s="16"/>
    </row>
  </sheetData>
  <sheetProtection/>
  <mergeCells count="358"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88:A89"/>
    <mergeCell ref="B88:B89"/>
    <mergeCell ref="C88:C89"/>
    <mergeCell ref="D88:D89"/>
    <mergeCell ref="E88:E89"/>
    <mergeCell ref="F88:F89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4:A85"/>
    <mergeCell ref="B84:B85"/>
    <mergeCell ref="C84:C85"/>
    <mergeCell ref="D84:D85"/>
    <mergeCell ref="E84:E85"/>
    <mergeCell ref="F84:F85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0:A81"/>
    <mergeCell ref="B80:B81"/>
    <mergeCell ref="C80:C81"/>
    <mergeCell ref="D80:D81"/>
    <mergeCell ref="E80:E81"/>
    <mergeCell ref="F80:F81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2:A73"/>
    <mergeCell ref="B72:B73"/>
    <mergeCell ref="C72:C73"/>
    <mergeCell ref="D72:D73"/>
    <mergeCell ref="E72:E73"/>
    <mergeCell ref="F72:F73"/>
    <mergeCell ref="D64:D65"/>
    <mergeCell ref="G68:G69"/>
    <mergeCell ref="A68:A69"/>
    <mergeCell ref="B68:B69"/>
    <mergeCell ref="C68:C69"/>
    <mergeCell ref="D68:D69"/>
    <mergeCell ref="E68:E69"/>
    <mergeCell ref="F70:F71"/>
    <mergeCell ref="G64:G65"/>
    <mergeCell ref="G70:G71"/>
    <mergeCell ref="A64:A65"/>
    <mergeCell ref="B64:B65"/>
    <mergeCell ref="A66:A67"/>
    <mergeCell ref="B66:B67"/>
    <mergeCell ref="C66:C67"/>
    <mergeCell ref="D66:D67"/>
    <mergeCell ref="C64:C65"/>
    <mergeCell ref="E52:E53"/>
    <mergeCell ref="E62:E63"/>
    <mergeCell ref="F62:F63"/>
    <mergeCell ref="G62:G63"/>
    <mergeCell ref="E64:E65"/>
    <mergeCell ref="F64:F65"/>
    <mergeCell ref="G54:G55"/>
    <mergeCell ref="E56:E57"/>
    <mergeCell ref="F56:F57"/>
    <mergeCell ref="G56:G57"/>
    <mergeCell ref="E48:E49"/>
    <mergeCell ref="E50:E51"/>
    <mergeCell ref="E44:E45"/>
    <mergeCell ref="E46:E47"/>
    <mergeCell ref="A70:A71"/>
    <mergeCell ref="B70:B71"/>
    <mergeCell ref="C70:C71"/>
    <mergeCell ref="A62:A63"/>
    <mergeCell ref="B62:B63"/>
    <mergeCell ref="C62:C63"/>
    <mergeCell ref="A60:A61"/>
    <mergeCell ref="B60:B61"/>
    <mergeCell ref="C60:C61"/>
    <mergeCell ref="D60:D61"/>
    <mergeCell ref="G58:G59"/>
    <mergeCell ref="D62:D63"/>
    <mergeCell ref="B58:B59"/>
    <mergeCell ref="D70:D71"/>
    <mergeCell ref="F60:F61"/>
    <mergeCell ref="G60:G61"/>
    <mergeCell ref="E70:E71"/>
    <mergeCell ref="E58:E59"/>
    <mergeCell ref="E60:E61"/>
    <mergeCell ref="E66:E67"/>
    <mergeCell ref="F66:F67"/>
    <mergeCell ref="G66:G67"/>
    <mergeCell ref="F68:F69"/>
    <mergeCell ref="E54:E55"/>
    <mergeCell ref="F58:F59"/>
    <mergeCell ref="F54:F55"/>
    <mergeCell ref="A54:A55"/>
    <mergeCell ref="B54:B55"/>
    <mergeCell ref="C54:C55"/>
    <mergeCell ref="D54:D55"/>
    <mergeCell ref="C58:C59"/>
    <mergeCell ref="D58:D59"/>
    <mergeCell ref="A58:A59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E40:E41"/>
    <mergeCell ref="A42:A43"/>
    <mergeCell ref="B42:B43"/>
    <mergeCell ref="C42:C43"/>
    <mergeCell ref="D42:D43"/>
    <mergeCell ref="E42:E43"/>
    <mergeCell ref="C40:C41"/>
    <mergeCell ref="D40:D41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E34:E35"/>
    <mergeCell ref="E36:E37"/>
    <mergeCell ref="C34:C35"/>
    <mergeCell ref="A36:A37"/>
    <mergeCell ref="B36:B37"/>
    <mergeCell ref="C36:C37"/>
    <mergeCell ref="D36:D37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F44:F45"/>
    <mergeCell ref="G44:G45"/>
    <mergeCell ref="F46:F47"/>
    <mergeCell ref="G46:G47"/>
    <mergeCell ref="F48:F49"/>
    <mergeCell ref="G48:G49"/>
    <mergeCell ref="F50:F51"/>
    <mergeCell ref="G50:G51"/>
    <mergeCell ref="F36:F37"/>
    <mergeCell ref="G36:G37"/>
    <mergeCell ref="F38:F39"/>
    <mergeCell ref="G38:G39"/>
    <mergeCell ref="F40:F41"/>
    <mergeCell ref="G40:G41"/>
    <mergeCell ref="F42:F43"/>
    <mergeCell ref="G42:G43"/>
    <mergeCell ref="G32:G33"/>
    <mergeCell ref="F34:F35"/>
    <mergeCell ref="G34:G35"/>
    <mergeCell ref="A4:A5"/>
    <mergeCell ref="B4:B5"/>
    <mergeCell ref="C4:C5"/>
    <mergeCell ref="D4:D5"/>
    <mergeCell ref="A6:A7"/>
    <mergeCell ref="B6:B7"/>
    <mergeCell ref="D34:D35"/>
    <mergeCell ref="F10:F11"/>
    <mergeCell ref="C6:C7"/>
    <mergeCell ref="D6:D7"/>
    <mergeCell ref="C10:C11"/>
    <mergeCell ref="D10:D11"/>
    <mergeCell ref="F32:F33"/>
    <mergeCell ref="F16:F17"/>
    <mergeCell ref="E14:E15"/>
    <mergeCell ref="C22:C23"/>
    <mergeCell ref="D22:D23"/>
    <mergeCell ref="G4:G5"/>
    <mergeCell ref="E6:E7"/>
    <mergeCell ref="G6:G7"/>
    <mergeCell ref="F6:F7"/>
    <mergeCell ref="E4:F5"/>
    <mergeCell ref="A8:A9"/>
    <mergeCell ref="B8:B9"/>
    <mergeCell ref="F8:F9"/>
    <mergeCell ref="A10:A11"/>
    <mergeCell ref="B10:B11"/>
    <mergeCell ref="E16:E17"/>
    <mergeCell ref="G16:G17"/>
    <mergeCell ref="A12:A13"/>
    <mergeCell ref="B12:B13"/>
    <mergeCell ref="C12:C13"/>
    <mergeCell ref="D12:D13"/>
    <mergeCell ref="E12:E13"/>
    <mergeCell ref="G12:G13"/>
    <mergeCell ref="G14:G15"/>
    <mergeCell ref="F12:F13"/>
    <mergeCell ref="F14:F15"/>
    <mergeCell ref="C16:C17"/>
    <mergeCell ref="D16:D17"/>
    <mergeCell ref="C14:C15"/>
    <mergeCell ref="D14:D15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A18:A19"/>
    <mergeCell ref="B18:B19"/>
    <mergeCell ref="C18:C19"/>
    <mergeCell ref="D18:D19"/>
    <mergeCell ref="E18:E19"/>
    <mergeCell ref="G18:G19"/>
    <mergeCell ref="E20:E21"/>
    <mergeCell ref="G20:G21"/>
    <mergeCell ref="F18:F19"/>
    <mergeCell ref="F20:F21"/>
    <mergeCell ref="F22:F23"/>
    <mergeCell ref="E22:E23"/>
    <mergeCell ref="A22:A23"/>
    <mergeCell ref="B22:B23"/>
    <mergeCell ref="A24:A25"/>
    <mergeCell ref="B24:B25"/>
    <mergeCell ref="A30:A31"/>
    <mergeCell ref="B30:B31"/>
    <mergeCell ref="E24:E25"/>
    <mergeCell ref="G24:G25"/>
    <mergeCell ref="C24:C25"/>
    <mergeCell ref="D24:D25"/>
    <mergeCell ref="F24:F25"/>
    <mergeCell ref="F26:F27"/>
    <mergeCell ref="G30:G31"/>
    <mergeCell ref="A28:A29"/>
    <mergeCell ref="B28:B29"/>
    <mergeCell ref="C28:C29"/>
    <mergeCell ref="D28:D29"/>
    <mergeCell ref="C30:C31"/>
    <mergeCell ref="D30:D31"/>
    <mergeCell ref="E30:E31"/>
    <mergeCell ref="A26:A27"/>
    <mergeCell ref="B26:B27"/>
    <mergeCell ref="F30:F31"/>
    <mergeCell ref="E26:E27"/>
    <mergeCell ref="G26:G27"/>
    <mergeCell ref="E28:E29"/>
    <mergeCell ref="G28:G29"/>
    <mergeCell ref="C26:C27"/>
    <mergeCell ref="D26:D27"/>
    <mergeCell ref="F28:F29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44:H45"/>
    <mergeCell ref="H46:H47"/>
    <mergeCell ref="H24:H25"/>
    <mergeCell ref="H26:H27"/>
    <mergeCell ref="H28:H29"/>
    <mergeCell ref="H30:H31"/>
    <mergeCell ref="H32:H33"/>
    <mergeCell ref="H34:H35"/>
    <mergeCell ref="H36:H37"/>
    <mergeCell ref="H38:H39"/>
    <mergeCell ref="H70:H71"/>
    <mergeCell ref="H48:H49"/>
    <mergeCell ref="H50:H51"/>
    <mergeCell ref="H52:H53"/>
    <mergeCell ref="H54:H55"/>
    <mergeCell ref="H56:H57"/>
    <mergeCell ref="H58:H59"/>
    <mergeCell ref="B3:D3"/>
    <mergeCell ref="E94:G94"/>
    <mergeCell ref="E93:G93"/>
    <mergeCell ref="H60:H61"/>
    <mergeCell ref="H62:H63"/>
    <mergeCell ref="H64:H65"/>
    <mergeCell ref="H66:H67"/>
    <mergeCell ref="H40:H41"/>
    <mergeCell ref="H42:H43"/>
    <mergeCell ref="H68:H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E72" sqref="E72:E7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22.42187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20" t="s">
        <v>13</v>
      </c>
      <c r="B1" s="120"/>
      <c r="C1" s="120"/>
      <c r="D1" s="120"/>
      <c r="E1" s="120"/>
      <c r="F1" s="120"/>
      <c r="G1" s="120"/>
      <c r="H1" s="120"/>
    </row>
    <row r="2" spans="2:8" ht="19.5" customHeight="1" thickBot="1">
      <c r="B2" s="125" t="s">
        <v>16</v>
      </c>
      <c r="C2" s="125"/>
      <c r="D2" s="213" t="str">
        <f>HYPERLINK('[1]реквизиты'!$A$2)</f>
        <v>Всероссийские соревнования по самбо среди студентов мужчин</v>
      </c>
      <c r="E2" s="214"/>
      <c r="F2" s="214"/>
      <c r="G2" s="214"/>
      <c r="H2" s="215"/>
    </row>
    <row r="3" spans="2:8" ht="12.75" customHeight="1">
      <c r="B3" s="14"/>
      <c r="C3" s="216" t="str">
        <f>HYPERLINK('[1]реквизиты'!$A$3)</f>
        <v>27-30 апреля 2015г.           г.Кстово</v>
      </c>
      <c r="D3" s="216"/>
      <c r="E3" s="65"/>
      <c r="G3" s="217" t="s">
        <v>176</v>
      </c>
      <c r="H3" s="217"/>
    </row>
    <row r="4" spans="1:8" ht="12.75" customHeight="1">
      <c r="A4" s="191" t="s">
        <v>0</v>
      </c>
      <c r="B4" s="196" t="s">
        <v>1</v>
      </c>
      <c r="C4" s="191" t="s">
        <v>2</v>
      </c>
      <c r="D4" s="191" t="s">
        <v>3</v>
      </c>
      <c r="E4" s="170" t="s">
        <v>4</v>
      </c>
      <c r="F4" s="193"/>
      <c r="G4" s="191" t="s">
        <v>6</v>
      </c>
      <c r="H4" s="191" t="s">
        <v>5</v>
      </c>
    </row>
    <row r="5" spans="1:8" ht="12.75" customHeight="1">
      <c r="A5" s="192"/>
      <c r="B5" s="197"/>
      <c r="C5" s="192"/>
      <c r="D5" s="192"/>
      <c r="E5" s="171"/>
      <c r="F5" s="194"/>
      <c r="G5" s="192"/>
      <c r="H5" s="192"/>
    </row>
    <row r="6" spans="1:8" ht="12.75" customHeight="1">
      <c r="A6" s="174">
        <v>1</v>
      </c>
      <c r="B6" s="181">
        <v>1</v>
      </c>
      <c r="C6" s="186" t="s">
        <v>61</v>
      </c>
      <c r="D6" s="172" t="s">
        <v>62</v>
      </c>
      <c r="E6" s="172" t="s">
        <v>63</v>
      </c>
      <c r="F6" s="178"/>
      <c r="G6" s="172"/>
      <c r="H6" s="175" t="s">
        <v>64</v>
      </c>
    </row>
    <row r="7" spans="1:8" ht="15" customHeight="1">
      <c r="A7" s="174"/>
      <c r="B7" s="181"/>
      <c r="C7" s="186"/>
      <c r="D7" s="172"/>
      <c r="E7" s="172"/>
      <c r="F7" s="178"/>
      <c r="G7" s="172"/>
      <c r="H7" s="175"/>
    </row>
    <row r="8" spans="1:8" ht="12.75" customHeight="1">
      <c r="A8" s="174">
        <v>2</v>
      </c>
      <c r="B8" s="181">
        <v>2</v>
      </c>
      <c r="C8" s="178" t="s">
        <v>50</v>
      </c>
      <c r="D8" s="174" t="s">
        <v>51</v>
      </c>
      <c r="E8" s="173" t="s">
        <v>22</v>
      </c>
      <c r="F8" s="185"/>
      <c r="G8" s="187"/>
      <c r="H8" s="178" t="s">
        <v>52</v>
      </c>
    </row>
    <row r="9" spans="1:8" ht="15" customHeight="1">
      <c r="A9" s="174"/>
      <c r="B9" s="181"/>
      <c r="C9" s="178"/>
      <c r="D9" s="174"/>
      <c r="E9" s="173"/>
      <c r="F9" s="185"/>
      <c r="G9" s="187"/>
      <c r="H9" s="178"/>
    </row>
    <row r="10" spans="1:8" ht="15" customHeight="1">
      <c r="A10" s="174">
        <v>3</v>
      </c>
      <c r="B10" s="181">
        <v>3</v>
      </c>
      <c r="C10" s="178" t="s">
        <v>168</v>
      </c>
      <c r="D10" s="182" t="s">
        <v>169</v>
      </c>
      <c r="E10" s="172" t="s">
        <v>170</v>
      </c>
      <c r="F10" s="186"/>
      <c r="G10" s="187"/>
      <c r="H10" s="178" t="s">
        <v>171</v>
      </c>
    </row>
    <row r="11" spans="1:8" ht="15.75" customHeight="1">
      <c r="A11" s="174"/>
      <c r="B11" s="181"/>
      <c r="C11" s="178"/>
      <c r="D11" s="182"/>
      <c r="E11" s="172"/>
      <c r="F11" s="186"/>
      <c r="G11" s="187"/>
      <c r="H11" s="178"/>
    </row>
    <row r="12" spans="1:8" ht="12.75" customHeight="1">
      <c r="A12" s="174">
        <v>4</v>
      </c>
      <c r="B12" s="181">
        <v>4</v>
      </c>
      <c r="C12" s="178" t="s">
        <v>95</v>
      </c>
      <c r="D12" s="174" t="s">
        <v>96</v>
      </c>
      <c r="E12" s="172" t="s">
        <v>32</v>
      </c>
      <c r="F12" s="185"/>
      <c r="G12" s="187"/>
      <c r="H12" s="178" t="s">
        <v>97</v>
      </c>
    </row>
    <row r="13" spans="1:8" ht="15" customHeight="1">
      <c r="A13" s="174"/>
      <c r="B13" s="181"/>
      <c r="C13" s="178"/>
      <c r="D13" s="174"/>
      <c r="E13" s="177"/>
      <c r="F13" s="185"/>
      <c r="G13" s="187"/>
      <c r="H13" s="178"/>
    </row>
    <row r="14" spans="1:8" ht="12.75" customHeight="1">
      <c r="A14" s="174">
        <v>5</v>
      </c>
      <c r="B14" s="181">
        <v>5</v>
      </c>
      <c r="C14" s="178" t="s">
        <v>93</v>
      </c>
      <c r="D14" s="182" t="s">
        <v>94</v>
      </c>
      <c r="E14" s="172" t="s">
        <v>30</v>
      </c>
      <c r="F14" s="186"/>
      <c r="G14" s="195"/>
      <c r="H14" s="186" t="s">
        <v>31</v>
      </c>
    </row>
    <row r="15" spans="1:8" ht="15" customHeight="1">
      <c r="A15" s="174"/>
      <c r="B15" s="181"/>
      <c r="C15" s="178"/>
      <c r="D15" s="190"/>
      <c r="E15" s="172"/>
      <c r="F15" s="186"/>
      <c r="G15" s="195"/>
      <c r="H15" s="186"/>
    </row>
    <row r="16" spans="1:8" ht="12.75" customHeight="1">
      <c r="A16" s="174">
        <v>6</v>
      </c>
      <c r="B16" s="181">
        <v>6</v>
      </c>
      <c r="C16" s="186" t="s">
        <v>146</v>
      </c>
      <c r="D16" s="172" t="s">
        <v>147</v>
      </c>
      <c r="E16" s="173" t="s">
        <v>42</v>
      </c>
      <c r="F16" s="186"/>
      <c r="G16" s="172"/>
      <c r="H16" s="186" t="s">
        <v>148</v>
      </c>
    </row>
    <row r="17" spans="1:8" ht="15" customHeight="1">
      <c r="A17" s="174"/>
      <c r="B17" s="181"/>
      <c r="C17" s="186"/>
      <c r="D17" s="172"/>
      <c r="E17" s="173"/>
      <c r="F17" s="186"/>
      <c r="G17" s="172"/>
      <c r="H17" s="186"/>
    </row>
    <row r="18" spans="1:8" ht="12.75" customHeight="1">
      <c r="A18" s="174">
        <v>7</v>
      </c>
      <c r="B18" s="181">
        <v>7</v>
      </c>
      <c r="C18" s="178" t="s">
        <v>47</v>
      </c>
      <c r="D18" s="174" t="s">
        <v>48</v>
      </c>
      <c r="E18" s="172" t="s">
        <v>40</v>
      </c>
      <c r="F18" s="179"/>
      <c r="G18" s="187"/>
      <c r="H18" s="178" t="s">
        <v>49</v>
      </c>
    </row>
    <row r="19" spans="1:8" ht="15" customHeight="1">
      <c r="A19" s="174"/>
      <c r="B19" s="181"/>
      <c r="C19" s="178"/>
      <c r="D19" s="174"/>
      <c r="E19" s="172"/>
      <c r="F19" s="180"/>
      <c r="G19" s="187"/>
      <c r="H19" s="178"/>
    </row>
    <row r="20" spans="1:8" ht="12.75" customHeight="1">
      <c r="A20" s="174">
        <v>8</v>
      </c>
      <c r="B20" s="181">
        <v>8</v>
      </c>
      <c r="C20" s="178" t="s">
        <v>53</v>
      </c>
      <c r="D20" s="174" t="s">
        <v>54</v>
      </c>
      <c r="E20" s="172" t="s">
        <v>19</v>
      </c>
      <c r="F20" s="185"/>
      <c r="G20" s="187"/>
      <c r="H20" s="178" t="s">
        <v>55</v>
      </c>
    </row>
    <row r="21" spans="1:8" ht="15" customHeight="1">
      <c r="A21" s="174"/>
      <c r="B21" s="181"/>
      <c r="C21" s="178"/>
      <c r="D21" s="174"/>
      <c r="E21" s="172"/>
      <c r="F21" s="185"/>
      <c r="G21" s="187"/>
      <c r="H21" s="178"/>
    </row>
    <row r="22" spans="1:8" ht="12.75" customHeight="1">
      <c r="A22" s="174">
        <v>9</v>
      </c>
      <c r="B22" s="184">
        <v>9</v>
      </c>
      <c r="C22" s="178" t="s">
        <v>69</v>
      </c>
      <c r="D22" s="187" t="s">
        <v>70</v>
      </c>
      <c r="E22" s="172" t="s">
        <v>24</v>
      </c>
      <c r="F22" s="185"/>
      <c r="G22" s="187"/>
      <c r="H22" s="178" t="s">
        <v>71</v>
      </c>
    </row>
    <row r="23" spans="1:8" ht="15" customHeight="1">
      <c r="A23" s="174"/>
      <c r="B23" s="184"/>
      <c r="C23" s="178"/>
      <c r="D23" s="189"/>
      <c r="E23" s="172"/>
      <c r="F23" s="185"/>
      <c r="G23" s="187"/>
      <c r="H23" s="178"/>
    </row>
    <row r="24" spans="1:8" ht="12.75" customHeight="1">
      <c r="A24" s="174">
        <v>10</v>
      </c>
      <c r="B24" s="181">
        <v>10</v>
      </c>
      <c r="C24" s="178" t="s">
        <v>98</v>
      </c>
      <c r="D24" s="182" t="s">
        <v>99</v>
      </c>
      <c r="E24" s="172" t="s">
        <v>33</v>
      </c>
      <c r="F24" s="176"/>
      <c r="G24" s="187"/>
      <c r="H24" s="185" t="s">
        <v>100</v>
      </c>
    </row>
    <row r="25" spans="1:8" ht="15" customHeight="1">
      <c r="A25" s="174"/>
      <c r="B25" s="181"/>
      <c r="C25" s="178"/>
      <c r="D25" s="183"/>
      <c r="E25" s="172"/>
      <c r="F25" s="176"/>
      <c r="G25" s="187"/>
      <c r="H25" s="188"/>
    </row>
    <row r="26" spans="1:8" ht="12.75" customHeight="1">
      <c r="A26" s="174">
        <v>11</v>
      </c>
      <c r="B26" s="181">
        <v>11</v>
      </c>
      <c r="C26" s="178" t="s">
        <v>82</v>
      </c>
      <c r="D26" s="174" t="s">
        <v>83</v>
      </c>
      <c r="E26" s="172" t="s">
        <v>84</v>
      </c>
      <c r="F26" s="185"/>
      <c r="G26" s="187"/>
      <c r="H26" s="178" t="s">
        <v>85</v>
      </c>
    </row>
    <row r="27" spans="1:8" ht="15" customHeight="1">
      <c r="A27" s="174"/>
      <c r="B27" s="181"/>
      <c r="C27" s="178"/>
      <c r="D27" s="174"/>
      <c r="E27" s="172"/>
      <c r="F27" s="185"/>
      <c r="G27" s="187"/>
      <c r="H27" s="178"/>
    </row>
    <row r="28" spans="1:8" ht="15.75" customHeight="1">
      <c r="A28" s="174">
        <v>12</v>
      </c>
      <c r="B28" s="184">
        <v>12</v>
      </c>
      <c r="C28" s="178" t="s">
        <v>86</v>
      </c>
      <c r="D28" s="174" t="s">
        <v>87</v>
      </c>
      <c r="E28" s="172" t="s">
        <v>19</v>
      </c>
      <c r="F28" s="175"/>
      <c r="G28" s="187"/>
      <c r="H28" s="178" t="s">
        <v>29</v>
      </c>
    </row>
    <row r="29" spans="1:8" ht="15" customHeight="1">
      <c r="A29" s="174"/>
      <c r="B29" s="184"/>
      <c r="C29" s="178"/>
      <c r="D29" s="174"/>
      <c r="E29" s="172"/>
      <c r="F29" s="175"/>
      <c r="G29" s="187"/>
      <c r="H29" s="178"/>
    </row>
    <row r="30" spans="1:8" ht="12.75" customHeight="1">
      <c r="A30" s="174">
        <v>13</v>
      </c>
      <c r="B30" s="181">
        <v>13</v>
      </c>
      <c r="C30" s="178" t="s">
        <v>56</v>
      </c>
      <c r="D30" s="174" t="s">
        <v>57</v>
      </c>
      <c r="E30" s="172" t="s">
        <v>21</v>
      </c>
      <c r="F30" s="175"/>
      <c r="G30" s="172"/>
      <c r="H30" s="186" t="s">
        <v>36</v>
      </c>
    </row>
    <row r="31" spans="1:8" ht="15" customHeight="1">
      <c r="A31" s="174"/>
      <c r="B31" s="181"/>
      <c r="C31" s="178"/>
      <c r="D31" s="174"/>
      <c r="E31" s="172"/>
      <c r="F31" s="175"/>
      <c r="G31" s="172"/>
      <c r="H31" s="186"/>
    </row>
    <row r="32" spans="1:8" ht="12.75" customHeight="1">
      <c r="A32" s="174">
        <v>14</v>
      </c>
      <c r="B32" s="181">
        <v>14</v>
      </c>
      <c r="C32" s="178" t="s">
        <v>65</v>
      </c>
      <c r="D32" s="182" t="s">
        <v>66</v>
      </c>
      <c r="E32" s="173" t="s">
        <v>67</v>
      </c>
      <c r="F32" s="185"/>
      <c r="G32" s="187"/>
      <c r="H32" s="178" t="s">
        <v>68</v>
      </c>
    </row>
    <row r="33" spans="1:8" ht="15" customHeight="1">
      <c r="A33" s="174"/>
      <c r="B33" s="181"/>
      <c r="C33" s="178"/>
      <c r="D33" s="183"/>
      <c r="E33" s="173"/>
      <c r="F33" s="185"/>
      <c r="G33" s="187"/>
      <c r="H33" s="183"/>
    </row>
    <row r="34" spans="1:8" ht="12.75" customHeight="1">
      <c r="A34" s="174">
        <v>15</v>
      </c>
      <c r="B34" s="181">
        <v>15</v>
      </c>
      <c r="C34" s="178" t="s">
        <v>88</v>
      </c>
      <c r="D34" s="174" t="s">
        <v>89</v>
      </c>
      <c r="E34" s="172" t="s">
        <v>19</v>
      </c>
      <c r="F34" s="176"/>
      <c r="G34" s="187"/>
      <c r="H34" s="185" t="s">
        <v>90</v>
      </c>
    </row>
    <row r="35" spans="1:8" ht="15" customHeight="1">
      <c r="A35" s="174"/>
      <c r="B35" s="181"/>
      <c r="C35" s="178"/>
      <c r="D35" s="174"/>
      <c r="E35" s="172"/>
      <c r="F35" s="176"/>
      <c r="G35" s="187"/>
      <c r="H35" s="185"/>
    </row>
    <row r="36" spans="1:8" ht="15.75" customHeight="1">
      <c r="A36" s="174">
        <v>16</v>
      </c>
      <c r="B36" s="181">
        <v>16</v>
      </c>
      <c r="C36" s="178" t="s">
        <v>133</v>
      </c>
      <c r="D36" s="174" t="s">
        <v>126</v>
      </c>
      <c r="E36" s="172" t="s">
        <v>134</v>
      </c>
      <c r="F36" s="175"/>
      <c r="G36" s="187"/>
      <c r="H36" s="178" t="s">
        <v>135</v>
      </c>
    </row>
    <row r="37" spans="1:8" ht="12.75" customHeight="1">
      <c r="A37" s="174"/>
      <c r="B37" s="181"/>
      <c r="C37" s="178"/>
      <c r="D37" s="174"/>
      <c r="E37" s="172"/>
      <c r="F37" s="175"/>
      <c r="G37" s="187"/>
      <c r="H37" s="178"/>
    </row>
    <row r="38" spans="1:8" ht="12.75" customHeight="1">
      <c r="A38" s="174">
        <v>17</v>
      </c>
      <c r="B38" s="184">
        <v>17</v>
      </c>
      <c r="C38" s="178" t="s">
        <v>108</v>
      </c>
      <c r="D38" s="174" t="s">
        <v>109</v>
      </c>
      <c r="E38" s="174" t="s">
        <v>37</v>
      </c>
      <c r="F38" s="186"/>
      <c r="G38" s="187"/>
      <c r="H38" s="178" t="s">
        <v>38</v>
      </c>
    </row>
    <row r="39" spans="1:8" ht="12.75" customHeight="1">
      <c r="A39" s="174"/>
      <c r="B39" s="184"/>
      <c r="C39" s="178"/>
      <c r="D39" s="174"/>
      <c r="E39" s="174"/>
      <c r="F39" s="186"/>
      <c r="G39" s="187"/>
      <c r="H39" s="178"/>
    </row>
    <row r="40" spans="1:8" ht="12.75" customHeight="1">
      <c r="A40" s="174">
        <v>18</v>
      </c>
      <c r="B40" s="184">
        <v>18</v>
      </c>
      <c r="C40" s="186" t="s">
        <v>140</v>
      </c>
      <c r="D40" s="172" t="s">
        <v>141</v>
      </c>
      <c r="E40" s="172" t="s">
        <v>142</v>
      </c>
      <c r="F40" s="172"/>
      <c r="G40" s="172"/>
      <c r="H40" s="172" t="s">
        <v>143</v>
      </c>
    </row>
    <row r="41" spans="1:8" ht="12.75" customHeight="1">
      <c r="A41" s="174"/>
      <c r="B41" s="184"/>
      <c r="C41" s="186"/>
      <c r="D41" s="172"/>
      <c r="E41" s="172"/>
      <c r="F41" s="172"/>
      <c r="G41" s="172"/>
      <c r="H41" s="172"/>
    </row>
    <row r="42" spans="1:8" ht="12.75" customHeight="1">
      <c r="A42" s="174">
        <v>19</v>
      </c>
      <c r="B42" s="181">
        <v>19</v>
      </c>
      <c r="C42" s="186" t="s">
        <v>129</v>
      </c>
      <c r="D42" s="172" t="s">
        <v>130</v>
      </c>
      <c r="E42" s="172" t="s">
        <v>131</v>
      </c>
      <c r="F42" s="175"/>
      <c r="G42" s="172"/>
      <c r="H42" s="175" t="s">
        <v>132</v>
      </c>
    </row>
    <row r="43" spans="1:8" ht="12.75" customHeight="1">
      <c r="A43" s="174"/>
      <c r="B43" s="181"/>
      <c r="C43" s="186"/>
      <c r="D43" s="172"/>
      <c r="E43" s="172"/>
      <c r="F43" s="175"/>
      <c r="G43" s="172"/>
      <c r="H43" s="175"/>
    </row>
    <row r="44" spans="1:8" ht="12.75" customHeight="1">
      <c r="A44" s="174">
        <v>20</v>
      </c>
      <c r="B44" s="181">
        <v>20</v>
      </c>
      <c r="C44" s="178" t="s">
        <v>74</v>
      </c>
      <c r="D44" s="174" t="s">
        <v>75</v>
      </c>
      <c r="E44" s="174" t="s">
        <v>27</v>
      </c>
      <c r="F44" s="185"/>
      <c r="G44" s="187"/>
      <c r="H44" s="185" t="s">
        <v>28</v>
      </c>
    </row>
    <row r="45" spans="1:8" ht="12.75" customHeight="1">
      <c r="A45" s="174"/>
      <c r="B45" s="181"/>
      <c r="C45" s="178"/>
      <c r="D45" s="174"/>
      <c r="E45" s="174"/>
      <c r="F45" s="185"/>
      <c r="G45" s="187"/>
      <c r="H45" s="185"/>
    </row>
    <row r="46" spans="1:8" ht="12.75" customHeight="1">
      <c r="A46" s="174">
        <v>21</v>
      </c>
      <c r="B46" s="181">
        <v>21</v>
      </c>
      <c r="C46" s="178" t="s">
        <v>78</v>
      </c>
      <c r="D46" s="174" t="s">
        <v>79</v>
      </c>
      <c r="E46" s="172" t="s">
        <v>80</v>
      </c>
      <c r="F46" s="185"/>
      <c r="G46" s="187"/>
      <c r="H46" s="178" t="s">
        <v>81</v>
      </c>
    </row>
    <row r="47" spans="1:8" ht="12.75" customHeight="1">
      <c r="A47" s="174"/>
      <c r="B47" s="181"/>
      <c r="C47" s="178"/>
      <c r="D47" s="174"/>
      <c r="E47" s="172"/>
      <c r="F47" s="185"/>
      <c r="G47" s="187"/>
      <c r="H47" s="178"/>
    </row>
    <row r="48" spans="1:8" ht="12.75" customHeight="1">
      <c r="A48" s="174">
        <v>22</v>
      </c>
      <c r="B48" s="181">
        <v>22</v>
      </c>
      <c r="C48" s="178" t="s">
        <v>72</v>
      </c>
      <c r="D48" s="174" t="s">
        <v>73</v>
      </c>
      <c r="E48" s="172" t="s">
        <v>25</v>
      </c>
      <c r="F48" s="175"/>
      <c r="G48" s="172"/>
      <c r="H48" s="172" t="s">
        <v>26</v>
      </c>
    </row>
    <row r="49" spans="1:8" ht="12.75" customHeight="1">
      <c r="A49" s="174"/>
      <c r="B49" s="181"/>
      <c r="C49" s="178"/>
      <c r="D49" s="174"/>
      <c r="E49" s="172"/>
      <c r="F49" s="175"/>
      <c r="G49" s="172"/>
      <c r="H49" s="172"/>
    </row>
    <row r="50" spans="1:8" ht="12.75" customHeight="1">
      <c r="A50" s="174">
        <v>23</v>
      </c>
      <c r="B50" s="181">
        <v>23</v>
      </c>
      <c r="C50" s="178" t="s">
        <v>58</v>
      </c>
      <c r="D50" s="174" t="s">
        <v>59</v>
      </c>
      <c r="E50" s="173" t="s">
        <v>22</v>
      </c>
      <c r="F50" s="185"/>
      <c r="G50" s="187"/>
      <c r="H50" s="178" t="s">
        <v>60</v>
      </c>
    </row>
    <row r="51" spans="1:8" ht="12.75" customHeight="1">
      <c r="A51" s="174"/>
      <c r="B51" s="181"/>
      <c r="C51" s="178"/>
      <c r="D51" s="174"/>
      <c r="E51" s="173"/>
      <c r="F51" s="185"/>
      <c r="G51" s="187"/>
      <c r="H51" s="178"/>
    </row>
    <row r="52" spans="1:8" ht="12.75" customHeight="1">
      <c r="A52" s="174">
        <v>24</v>
      </c>
      <c r="B52" s="181">
        <v>24</v>
      </c>
      <c r="C52" s="186" t="s">
        <v>104</v>
      </c>
      <c r="D52" s="172" t="s">
        <v>105</v>
      </c>
      <c r="E52" s="172" t="s">
        <v>34</v>
      </c>
      <c r="F52" s="175"/>
      <c r="G52" s="172"/>
      <c r="H52" s="186" t="s">
        <v>36</v>
      </c>
    </row>
    <row r="53" spans="1:8" ht="12.75" customHeight="1">
      <c r="A53" s="174"/>
      <c r="B53" s="181"/>
      <c r="C53" s="186"/>
      <c r="D53" s="172"/>
      <c r="E53" s="172"/>
      <c r="F53" s="175"/>
      <c r="G53" s="172"/>
      <c r="H53" s="186"/>
    </row>
    <row r="54" spans="1:8" ht="12.75" customHeight="1">
      <c r="A54" s="174">
        <v>25</v>
      </c>
      <c r="B54" s="181">
        <v>25</v>
      </c>
      <c r="C54" s="178" t="s">
        <v>76</v>
      </c>
      <c r="D54" s="174" t="s">
        <v>77</v>
      </c>
      <c r="E54" s="174" t="s">
        <v>27</v>
      </c>
      <c r="F54" s="185"/>
      <c r="G54" s="187"/>
      <c r="H54" s="185" t="s">
        <v>28</v>
      </c>
    </row>
    <row r="55" spans="1:8" ht="12.75" customHeight="1">
      <c r="A55" s="174"/>
      <c r="B55" s="181"/>
      <c r="C55" s="178"/>
      <c r="D55" s="174"/>
      <c r="E55" s="174"/>
      <c r="F55" s="185"/>
      <c r="G55" s="187"/>
      <c r="H55" s="185"/>
    </row>
    <row r="56" spans="1:8" ht="12.75" customHeight="1">
      <c r="A56" s="174">
        <v>26</v>
      </c>
      <c r="B56" s="181">
        <v>26</v>
      </c>
      <c r="C56" s="178" t="s">
        <v>150</v>
      </c>
      <c r="D56" s="174" t="s">
        <v>151</v>
      </c>
      <c r="E56" s="173" t="s">
        <v>152</v>
      </c>
      <c r="F56" s="185"/>
      <c r="G56" s="187"/>
      <c r="H56" s="178" t="s">
        <v>153</v>
      </c>
    </row>
    <row r="57" spans="1:8" ht="12.75" customHeight="1">
      <c r="A57" s="174"/>
      <c r="B57" s="181"/>
      <c r="C57" s="178"/>
      <c r="D57" s="174"/>
      <c r="E57" s="173"/>
      <c r="F57" s="185"/>
      <c r="G57" s="187"/>
      <c r="H57" s="178"/>
    </row>
    <row r="58" spans="1:8" ht="12.75" customHeight="1">
      <c r="A58" s="174">
        <v>27</v>
      </c>
      <c r="B58" s="184">
        <v>27</v>
      </c>
      <c r="C58" s="176" t="s">
        <v>154</v>
      </c>
      <c r="D58" s="173" t="s">
        <v>155</v>
      </c>
      <c r="E58" s="174" t="s">
        <v>23</v>
      </c>
      <c r="F58" s="176"/>
      <c r="G58" s="195"/>
      <c r="H58" s="176" t="s">
        <v>156</v>
      </c>
    </row>
    <row r="59" spans="1:8" ht="12.75" customHeight="1">
      <c r="A59" s="174"/>
      <c r="B59" s="184"/>
      <c r="C59" s="176"/>
      <c r="D59" s="173"/>
      <c r="E59" s="174"/>
      <c r="F59" s="176"/>
      <c r="G59" s="195"/>
      <c r="H59" s="176"/>
    </row>
    <row r="60" spans="1:8" ht="12.75" customHeight="1">
      <c r="A60" s="174">
        <v>28</v>
      </c>
      <c r="B60" s="181">
        <v>28</v>
      </c>
      <c r="C60" s="178" t="s">
        <v>113</v>
      </c>
      <c r="D60" s="174" t="s">
        <v>114</v>
      </c>
      <c r="E60" s="172" t="s">
        <v>115</v>
      </c>
      <c r="F60" s="176"/>
      <c r="G60" s="172"/>
      <c r="H60" s="175" t="s">
        <v>116</v>
      </c>
    </row>
    <row r="61" spans="1:8" ht="12.75" customHeight="1">
      <c r="A61" s="174"/>
      <c r="B61" s="181"/>
      <c r="C61" s="178"/>
      <c r="D61" s="174"/>
      <c r="E61" s="172"/>
      <c r="F61" s="176"/>
      <c r="G61" s="172"/>
      <c r="H61" s="175"/>
    </row>
    <row r="62" spans="1:8" ht="12.75" customHeight="1">
      <c r="A62" s="174">
        <v>29</v>
      </c>
      <c r="B62" s="181">
        <v>29</v>
      </c>
      <c r="C62" s="186" t="s">
        <v>121</v>
      </c>
      <c r="D62" s="172" t="s">
        <v>122</v>
      </c>
      <c r="E62" s="173" t="s">
        <v>123</v>
      </c>
      <c r="F62" s="175"/>
      <c r="G62" s="172"/>
      <c r="H62" s="186" t="s">
        <v>124</v>
      </c>
    </row>
    <row r="63" spans="1:8" ht="12.75" customHeight="1">
      <c r="A63" s="174"/>
      <c r="B63" s="181"/>
      <c r="C63" s="186"/>
      <c r="D63" s="172"/>
      <c r="E63" s="173"/>
      <c r="F63" s="175"/>
      <c r="G63" s="172"/>
      <c r="H63" s="186"/>
    </row>
    <row r="64" spans="1:8" ht="12.75" customHeight="1">
      <c r="A64" s="174">
        <v>30</v>
      </c>
      <c r="B64" s="181">
        <v>30</v>
      </c>
      <c r="C64" s="178" t="s">
        <v>91</v>
      </c>
      <c r="D64" s="174" t="s">
        <v>92</v>
      </c>
      <c r="E64" s="172" t="s">
        <v>30</v>
      </c>
      <c r="F64" s="186"/>
      <c r="G64" s="195"/>
      <c r="H64" s="186" t="s">
        <v>31</v>
      </c>
    </row>
    <row r="65" spans="1:8" ht="12.75" customHeight="1">
      <c r="A65" s="174"/>
      <c r="B65" s="181"/>
      <c r="C65" s="178"/>
      <c r="D65" s="174"/>
      <c r="E65" s="172"/>
      <c r="F65" s="186"/>
      <c r="G65" s="195"/>
      <c r="H65" s="186"/>
    </row>
    <row r="66" spans="1:8" ht="12.75" customHeight="1">
      <c r="A66" s="174">
        <v>31</v>
      </c>
      <c r="B66" s="184">
        <v>31</v>
      </c>
      <c r="C66" s="178" t="s">
        <v>125</v>
      </c>
      <c r="D66" s="174" t="s">
        <v>126</v>
      </c>
      <c r="E66" s="173" t="s">
        <v>127</v>
      </c>
      <c r="F66" s="185"/>
      <c r="G66" s="187"/>
      <c r="H66" s="178" t="s">
        <v>128</v>
      </c>
    </row>
    <row r="67" spans="1:8" ht="12.75" customHeight="1">
      <c r="A67" s="174"/>
      <c r="B67" s="184"/>
      <c r="C67" s="178"/>
      <c r="D67" s="174"/>
      <c r="E67" s="173"/>
      <c r="F67" s="185"/>
      <c r="G67" s="187"/>
      <c r="H67" s="178"/>
    </row>
    <row r="68" spans="1:8" ht="12.75" customHeight="1">
      <c r="A68" s="174">
        <v>32</v>
      </c>
      <c r="B68" s="181">
        <v>32</v>
      </c>
      <c r="C68" s="186" t="s">
        <v>149</v>
      </c>
      <c r="D68" s="199">
        <v>34303</v>
      </c>
      <c r="E68" s="173" t="s">
        <v>43</v>
      </c>
      <c r="F68" s="176"/>
      <c r="G68" s="187"/>
      <c r="H68" s="178" t="s">
        <v>44</v>
      </c>
    </row>
    <row r="69" spans="1:8" ht="12.75" customHeight="1">
      <c r="A69" s="174"/>
      <c r="B69" s="181"/>
      <c r="C69" s="186"/>
      <c r="D69" s="172"/>
      <c r="E69" s="173"/>
      <c r="F69" s="176"/>
      <c r="G69" s="187"/>
      <c r="H69" s="178"/>
    </row>
    <row r="70" spans="1:8" ht="12.75" customHeight="1">
      <c r="A70" s="174">
        <v>33</v>
      </c>
      <c r="B70" s="181">
        <v>33</v>
      </c>
      <c r="C70" s="178" t="s">
        <v>172</v>
      </c>
      <c r="D70" s="182" t="s">
        <v>173</v>
      </c>
      <c r="E70" s="173" t="s">
        <v>174</v>
      </c>
      <c r="F70" s="185"/>
      <c r="G70" s="187"/>
      <c r="H70" s="178" t="s">
        <v>175</v>
      </c>
    </row>
    <row r="71" spans="1:8" ht="12.75" customHeight="1">
      <c r="A71" s="174"/>
      <c r="B71" s="181"/>
      <c r="C71" s="178"/>
      <c r="D71" s="174"/>
      <c r="E71" s="173"/>
      <c r="F71" s="185"/>
      <c r="G71" s="187"/>
      <c r="H71" s="178"/>
    </row>
    <row r="72" spans="1:8" ht="12.75" customHeight="1">
      <c r="A72" s="198"/>
      <c r="B72" s="181">
        <v>34</v>
      </c>
      <c r="C72" s="178" t="s">
        <v>136</v>
      </c>
      <c r="D72" s="174" t="s">
        <v>137</v>
      </c>
      <c r="E72" s="172" t="s">
        <v>138</v>
      </c>
      <c r="F72" s="186"/>
      <c r="G72" s="187"/>
      <c r="H72" s="186" t="s">
        <v>139</v>
      </c>
    </row>
    <row r="73" spans="1:8" ht="12.75" customHeight="1">
      <c r="A73" s="198"/>
      <c r="B73" s="181"/>
      <c r="C73" s="178"/>
      <c r="D73" s="174"/>
      <c r="E73" s="172"/>
      <c r="F73" s="186"/>
      <c r="G73" s="187"/>
      <c r="H73" s="186"/>
    </row>
    <row r="74" spans="1:8" ht="12.75" customHeight="1">
      <c r="A74" s="198"/>
      <c r="B74" s="181">
        <v>35</v>
      </c>
      <c r="C74" s="178" t="s">
        <v>117</v>
      </c>
      <c r="D74" s="174" t="s">
        <v>118</v>
      </c>
      <c r="E74" s="172" t="s">
        <v>119</v>
      </c>
      <c r="F74" s="175"/>
      <c r="G74" s="187"/>
      <c r="H74" s="185" t="s">
        <v>120</v>
      </c>
    </row>
    <row r="75" spans="1:8" ht="12.75" customHeight="1">
      <c r="A75" s="198"/>
      <c r="B75" s="181"/>
      <c r="C75" s="178"/>
      <c r="D75" s="174"/>
      <c r="E75" s="172"/>
      <c r="F75" s="175"/>
      <c r="G75" s="187"/>
      <c r="H75" s="185"/>
    </row>
    <row r="76" spans="1:8" ht="12.75" customHeight="1">
      <c r="A76" s="198"/>
      <c r="B76" s="181">
        <v>36</v>
      </c>
      <c r="C76" s="186" t="s">
        <v>101</v>
      </c>
      <c r="D76" s="172" t="s">
        <v>102</v>
      </c>
      <c r="E76" s="172" t="s">
        <v>103</v>
      </c>
      <c r="F76" s="186"/>
      <c r="G76" s="172"/>
      <c r="H76" s="175" t="s">
        <v>20</v>
      </c>
    </row>
    <row r="77" spans="1:8" ht="12.75" customHeight="1">
      <c r="A77" s="198"/>
      <c r="B77" s="181"/>
      <c r="C77" s="186"/>
      <c r="D77" s="172"/>
      <c r="E77" s="172"/>
      <c r="F77" s="186"/>
      <c r="G77" s="172"/>
      <c r="H77" s="175"/>
    </row>
    <row r="78" spans="1:8" ht="12.75" customHeight="1">
      <c r="A78" s="198"/>
      <c r="B78" s="181">
        <v>37</v>
      </c>
      <c r="C78" s="176" t="s">
        <v>157</v>
      </c>
      <c r="D78" s="173" t="s">
        <v>158</v>
      </c>
      <c r="E78" s="172" t="s">
        <v>159</v>
      </c>
      <c r="F78" s="200"/>
      <c r="G78" s="172"/>
      <c r="H78" s="186" t="s">
        <v>160</v>
      </c>
    </row>
    <row r="79" spans="1:8" ht="12.75" customHeight="1">
      <c r="A79" s="198"/>
      <c r="B79" s="181"/>
      <c r="C79" s="176"/>
      <c r="D79" s="173"/>
      <c r="E79" s="172"/>
      <c r="F79" s="201"/>
      <c r="G79" s="172"/>
      <c r="H79" s="186"/>
    </row>
    <row r="80" spans="1:8" ht="12.75" customHeight="1">
      <c r="A80" s="198"/>
      <c r="B80" s="181">
        <v>38</v>
      </c>
      <c r="C80" s="186" t="s">
        <v>144</v>
      </c>
      <c r="D80" s="172" t="s">
        <v>145</v>
      </c>
      <c r="E80" s="172" t="s">
        <v>40</v>
      </c>
      <c r="F80" s="200"/>
      <c r="G80" s="172"/>
      <c r="H80" s="186" t="s">
        <v>41</v>
      </c>
    </row>
    <row r="81" spans="1:8" ht="12.75" customHeight="1">
      <c r="A81" s="198"/>
      <c r="B81" s="181"/>
      <c r="C81" s="186"/>
      <c r="D81" s="172"/>
      <c r="E81" s="172"/>
      <c r="F81" s="201"/>
      <c r="G81" s="172"/>
      <c r="H81" s="186"/>
    </row>
    <row r="82" spans="1:8" ht="12.75" customHeight="1">
      <c r="A82" s="198"/>
      <c r="B82" s="184">
        <v>39</v>
      </c>
      <c r="C82" s="186" t="s">
        <v>106</v>
      </c>
      <c r="D82" s="172" t="s">
        <v>107</v>
      </c>
      <c r="E82" s="172" t="s">
        <v>35</v>
      </c>
      <c r="F82" s="202"/>
      <c r="G82" s="172"/>
      <c r="H82" s="186" t="s">
        <v>36</v>
      </c>
    </row>
    <row r="83" spans="1:8" ht="12.75" customHeight="1">
      <c r="A83" s="198"/>
      <c r="B83" s="184"/>
      <c r="C83" s="186"/>
      <c r="D83" s="172"/>
      <c r="E83" s="172"/>
      <c r="F83" s="203"/>
      <c r="G83" s="172"/>
      <c r="H83" s="186"/>
    </row>
    <row r="84" spans="1:8" ht="12.75" customHeight="1">
      <c r="A84" s="204"/>
      <c r="B84" s="181">
        <v>40</v>
      </c>
      <c r="C84" s="186" t="s">
        <v>110</v>
      </c>
      <c r="D84" s="172" t="s">
        <v>111</v>
      </c>
      <c r="E84" s="172" t="s">
        <v>39</v>
      </c>
      <c r="F84" s="200"/>
      <c r="G84" s="172"/>
      <c r="H84" s="172" t="s">
        <v>112</v>
      </c>
    </row>
    <row r="85" spans="1:8" ht="12.75" customHeight="1">
      <c r="A85" s="204"/>
      <c r="B85" s="181"/>
      <c r="C85" s="186"/>
      <c r="D85" s="172"/>
      <c r="E85" s="172"/>
      <c r="F85" s="201"/>
      <c r="G85" s="172"/>
      <c r="H85" s="172"/>
    </row>
    <row r="86" spans="1:8" ht="12.75" customHeight="1">
      <c r="A86" s="204"/>
      <c r="B86" s="181">
        <v>41</v>
      </c>
      <c r="C86" s="178" t="s">
        <v>161</v>
      </c>
      <c r="D86" s="174" t="s">
        <v>162</v>
      </c>
      <c r="E86" s="173" t="s">
        <v>163</v>
      </c>
      <c r="F86" s="179"/>
      <c r="G86" s="187"/>
      <c r="H86" s="178"/>
    </row>
    <row r="87" spans="1:8" ht="12.75" customHeight="1">
      <c r="A87" s="204"/>
      <c r="B87" s="181"/>
      <c r="C87" s="178"/>
      <c r="D87" s="174"/>
      <c r="E87" s="173"/>
      <c r="F87" s="180"/>
      <c r="G87" s="187"/>
      <c r="H87" s="178"/>
    </row>
    <row r="88" spans="1:8" ht="12.75" customHeight="1">
      <c r="A88" s="204"/>
      <c r="B88" s="184">
        <v>42</v>
      </c>
      <c r="C88" s="178" t="s">
        <v>164</v>
      </c>
      <c r="D88" s="187" t="s">
        <v>165</v>
      </c>
      <c r="E88" s="173" t="s">
        <v>163</v>
      </c>
      <c r="F88" s="206"/>
      <c r="G88" s="187"/>
      <c r="H88" s="178"/>
    </row>
    <row r="89" spans="1:8" ht="12.75" customHeight="1">
      <c r="A89" s="204"/>
      <c r="B89" s="184"/>
      <c r="C89" s="178"/>
      <c r="D89" s="205"/>
      <c r="E89" s="173"/>
      <c r="F89" s="207"/>
      <c r="G89" s="187"/>
      <c r="H89" s="208"/>
    </row>
    <row r="90" spans="1:8" ht="12.75" customHeight="1">
      <c r="A90" s="204"/>
      <c r="B90" s="181">
        <v>43</v>
      </c>
      <c r="C90" s="176" t="s">
        <v>166</v>
      </c>
      <c r="D90" s="173" t="s">
        <v>167</v>
      </c>
      <c r="E90" s="173" t="s">
        <v>163</v>
      </c>
      <c r="F90" s="206"/>
      <c r="G90" s="209"/>
      <c r="H90" s="176"/>
    </row>
    <row r="91" spans="1:8" ht="12.75" customHeight="1">
      <c r="A91" s="204"/>
      <c r="B91" s="181"/>
      <c r="C91" s="176"/>
      <c r="D91" s="173"/>
      <c r="E91" s="173"/>
      <c r="F91" s="207"/>
      <c r="G91" s="209"/>
      <c r="H91" s="176"/>
    </row>
    <row r="92" spans="1:8" ht="12.75" customHeight="1">
      <c r="A92" s="204"/>
      <c r="B92" s="210">
        <v>44</v>
      </c>
      <c r="C92" s="211"/>
      <c r="D92" s="204"/>
      <c r="E92" s="170"/>
      <c r="F92" s="212"/>
      <c r="G92" s="187"/>
      <c r="H92" s="204"/>
    </row>
    <row r="93" spans="1:8" ht="12.75" customHeight="1">
      <c r="A93" s="204"/>
      <c r="B93" s="210"/>
      <c r="C93" s="211"/>
      <c r="D93" s="204"/>
      <c r="E93" s="171"/>
      <c r="F93" s="212"/>
      <c r="G93" s="187"/>
      <c r="H93" s="204"/>
    </row>
    <row r="94" spans="1:8" ht="12.75" customHeight="1">
      <c r="A94" s="204"/>
      <c r="B94" s="210">
        <v>45</v>
      </c>
      <c r="C94" s="211"/>
      <c r="D94" s="204"/>
      <c r="E94" s="170"/>
      <c r="F94" s="212"/>
      <c r="G94" s="187"/>
      <c r="H94" s="204"/>
    </row>
    <row r="95" spans="1:8" ht="12.75" customHeight="1">
      <c r="A95" s="204"/>
      <c r="B95" s="210"/>
      <c r="C95" s="211"/>
      <c r="D95" s="204"/>
      <c r="E95" s="171"/>
      <c r="F95" s="212"/>
      <c r="G95" s="187"/>
      <c r="H95" s="204"/>
    </row>
    <row r="96" spans="1:8" ht="12.75" customHeight="1">
      <c r="A96" s="204"/>
      <c r="B96" s="210">
        <v>46</v>
      </c>
      <c r="C96" s="211"/>
      <c r="D96" s="204"/>
      <c r="E96" s="170"/>
      <c r="F96" s="212"/>
      <c r="G96" s="187"/>
      <c r="H96" s="204"/>
    </row>
    <row r="97" spans="1:8" ht="12.75" customHeight="1">
      <c r="A97" s="204"/>
      <c r="B97" s="210"/>
      <c r="C97" s="211"/>
      <c r="D97" s="204"/>
      <c r="E97" s="171"/>
      <c r="F97" s="212"/>
      <c r="G97" s="187"/>
      <c r="H97" s="204"/>
    </row>
    <row r="98" spans="1:8" ht="12.75" customHeight="1">
      <c r="A98" s="204"/>
      <c r="B98" s="210">
        <v>47</v>
      </c>
      <c r="C98" s="211"/>
      <c r="D98" s="204"/>
      <c r="E98" s="170"/>
      <c r="F98" s="212"/>
      <c r="G98" s="187"/>
      <c r="H98" s="204"/>
    </row>
    <row r="99" spans="1:8" ht="12.75" customHeight="1">
      <c r="A99" s="204"/>
      <c r="B99" s="210"/>
      <c r="C99" s="211"/>
      <c r="D99" s="204"/>
      <c r="E99" s="171"/>
      <c r="F99" s="212"/>
      <c r="G99" s="187"/>
      <c r="H99" s="204"/>
    </row>
    <row r="100" spans="1:8" ht="12.75" customHeight="1">
      <c r="A100" s="204"/>
      <c r="B100" s="210">
        <v>48</v>
      </c>
      <c r="C100" s="211"/>
      <c r="D100" s="204"/>
      <c r="E100" s="170"/>
      <c r="F100" s="212"/>
      <c r="G100" s="187"/>
      <c r="H100" s="204"/>
    </row>
    <row r="101" spans="1:8" ht="12.75" customHeight="1">
      <c r="A101" s="204"/>
      <c r="B101" s="210"/>
      <c r="C101" s="211"/>
      <c r="D101" s="204"/>
      <c r="E101" s="171"/>
      <c r="F101" s="212"/>
      <c r="G101" s="187"/>
      <c r="H101" s="204"/>
    </row>
    <row r="102" spans="1:8" ht="12.75" customHeight="1">
      <c r="A102" s="204"/>
      <c r="B102" s="210">
        <v>49</v>
      </c>
      <c r="C102" s="211"/>
      <c r="D102" s="204"/>
      <c r="E102" s="170"/>
      <c r="F102" s="212"/>
      <c r="G102" s="187"/>
      <c r="H102" s="204"/>
    </row>
    <row r="103" spans="1:8" ht="12.75" customHeight="1">
      <c r="A103" s="204"/>
      <c r="B103" s="210"/>
      <c r="C103" s="211"/>
      <c r="D103" s="204"/>
      <c r="E103" s="171"/>
      <c r="F103" s="212"/>
      <c r="G103" s="187"/>
      <c r="H103" s="204"/>
    </row>
    <row r="104" spans="1:8" ht="12.75" customHeight="1">
      <c r="A104" s="204"/>
      <c r="B104" s="210">
        <v>50</v>
      </c>
      <c r="C104" s="211"/>
      <c r="D104" s="204"/>
      <c r="E104" s="170"/>
      <c r="F104" s="212"/>
      <c r="G104" s="187"/>
      <c r="H104" s="204"/>
    </row>
    <row r="105" spans="1:8" ht="12.75" customHeight="1">
      <c r="A105" s="204"/>
      <c r="B105" s="210"/>
      <c r="C105" s="211"/>
      <c r="D105" s="204"/>
      <c r="E105" s="171"/>
      <c r="F105" s="212"/>
      <c r="G105" s="187"/>
      <c r="H105" s="204"/>
    </row>
    <row r="106" spans="1:8" ht="12.75" customHeight="1">
      <c r="A106" s="204"/>
      <c r="B106" s="210">
        <v>51</v>
      </c>
      <c r="C106" s="211"/>
      <c r="D106" s="204"/>
      <c r="E106" s="170"/>
      <c r="F106" s="212"/>
      <c r="G106" s="187"/>
      <c r="H106" s="204"/>
    </row>
    <row r="107" spans="1:8" ht="12.75" customHeight="1">
      <c r="A107" s="204"/>
      <c r="B107" s="210"/>
      <c r="C107" s="211"/>
      <c r="D107" s="204"/>
      <c r="E107" s="171"/>
      <c r="F107" s="212"/>
      <c r="G107" s="187"/>
      <c r="H107" s="204"/>
    </row>
    <row r="108" spans="1:8" ht="12.75" customHeight="1">
      <c r="A108" s="204"/>
      <c r="B108" s="210">
        <v>52</v>
      </c>
      <c r="C108" s="211"/>
      <c r="D108" s="204"/>
      <c r="E108" s="170"/>
      <c r="F108" s="212"/>
      <c r="G108" s="187"/>
      <c r="H108" s="204"/>
    </row>
    <row r="109" spans="1:8" ht="12.75" customHeight="1">
      <c r="A109" s="204"/>
      <c r="B109" s="210"/>
      <c r="C109" s="211"/>
      <c r="D109" s="204"/>
      <c r="E109" s="171"/>
      <c r="F109" s="212"/>
      <c r="G109" s="187"/>
      <c r="H109" s="204"/>
    </row>
    <row r="110" spans="1:8" ht="12.75" customHeight="1">
      <c r="A110" s="204"/>
      <c r="B110" s="210">
        <v>53</v>
      </c>
      <c r="C110" s="211"/>
      <c r="D110" s="204"/>
      <c r="E110" s="170"/>
      <c r="F110" s="212"/>
      <c r="G110" s="187"/>
      <c r="H110" s="204"/>
    </row>
    <row r="111" spans="1:8" ht="12.75" customHeight="1">
      <c r="A111" s="204"/>
      <c r="B111" s="210"/>
      <c r="C111" s="211"/>
      <c r="D111" s="204"/>
      <c r="E111" s="171"/>
      <c r="F111" s="212"/>
      <c r="G111" s="187"/>
      <c r="H111" s="204"/>
    </row>
    <row r="112" spans="1:8" ht="12.75" customHeight="1">
      <c r="A112" s="204"/>
      <c r="B112" s="210">
        <v>54</v>
      </c>
      <c r="C112" s="211"/>
      <c r="D112" s="204"/>
      <c r="E112" s="170"/>
      <c r="F112" s="212"/>
      <c r="G112" s="187"/>
      <c r="H112" s="204"/>
    </row>
    <row r="113" spans="1:8" ht="12.75" customHeight="1">
      <c r="A113" s="204"/>
      <c r="B113" s="210"/>
      <c r="C113" s="211"/>
      <c r="D113" s="204"/>
      <c r="E113" s="171"/>
      <c r="F113" s="212"/>
      <c r="G113" s="187"/>
      <c r="H113" s="204"/>
    </row>
    <row r="114" spans="1:8" ht="12.75" customHeight="1">
      <c r="A114" s="204"/>
      <c r="B114" s="210">
        <v>55</v>
      </c>
      <c r="C114" s="211"/>
      <c r="D114" s="204"/>
      <c r="E114" s="170"/>
      <c r="F114" s="212"/>
      <c r="G114" s="187"/>
      <c r="H114" s="204"/>
    </row>
    <row r="115" spans="1:8" ht="12.75" customHeight="1">
      <c r="A115" s="204"/>
      <c r="B115" s="210"/>
      <c r="C115" s="211"/>
      <c r="D115" s="204"/>
      <c r="E115" s="171"/>
      <c r="F115" s="212"/>
      <c r="G115" s="187"/>
      <c r="H115" s="204"/>
    </row>
    <row r="116" spans="1:8" ht="12.75" customHeight="1">
      <c r="A116" s="204"/>
      <c r="B116" s="210">
        <v>56</v>
      </c>
      <c r="C116" s="211"/>
      <c r="D116" s="204"/>
      <c r="E116" s="170"/>
      <c r="F116" s="212"/>
      <c r="G116" s="187"/>
      <c r="H116" s="204"/>
    </row>
    <row r="117" spans="1:8" ht="12.75" customHeight="1">
      <c r="A117" s="204"/>
      <c r="B117" s="210"/>
      <c r="C117" s="211"/>
      <c r="D117" s="204"/>
      <c r="E117" s="171"/>
      <c r="F117" s="212"/>
      <c r="G117" s="187"/>
      <c r="H117" s="204"/>
    </row>
    <row r="118" spans="1:8" ht="12.75" customHeight="1">
      <c r="A118" s="204"/>
      <c r="B118" s="210">
        <v>57</v>
      </c>
      <c r="C118" s="211"/>
      <c r="D118" s="204"/>
      <c r="E118" s="170"/>
      <c r="F118" s="212"/>
      <c r="G118" s="187"/>
      <c r="H118" s="204"/>
    </row>
    <row r="119" spans="1:8" ht="12.75" customHeight="1">
      <c r="A119" s="204"/>
      <c r="B119" s="210"/>
      <c r="C119" s="211"/>
      <c r="D119" s="204"/>
      <c r="E119" s="171"/>
      <c r="F119" s="212"/>
      <c r="G119" s="187"/>
      <c r="H119" s="204"/>
    </row>
    <row r="120" spans="1:8" ht="12.75" customHeight="1">
      <c r="A120" s="204"/>
      <c r="B120" s="210">
        <v>58</v>
      </c>
      <c r="C120" s="211"/>
      <c r="D120" s="204"/>
      <c r="E120" s="170"/>
      <c r="F120" s="212"/>
      <c r="G120" s="187"/>
      <c r="H120" s="204"/>
    </row>
    <row r="121" spans="1:8" ht="12.75" customHeight="1">
      <c r="A121" s="204"/>
      <c r="B121" s="210"/>
      <c r="C121" s="211"/>
      <c r="D121" s="204"/>
      <c r="E121" s="171"/>
      <c r="F121" s="212"/>
      <c r="G121" s="187"/>
      <c r="H121" s="204"/>
    </row>
    <row r="122" spans="1:8" ht="12.75" customHeight="1">
      <c r="A122" s="204"/>
      <c r="B122" s="210">
        <v>59</v>
      </c>
      <c r="C122" s="211"/>
      <c r="D122" s="204"/>
      <c r="E122" s="170"/>
      <c r="F122" s="212"/>
      <c r="G122" s="187"/>
      <c r="H122" s="204"/>
    </row>
    <row r="123" spans="1:8" ht="12.75" customHeight="1">
      <c r="A123" s="204"/>
      <c r="B123" s="210"/>
      <c r="C123" s="211"/>
      <c r="D123" s="204"/>
      <c r="E123" s="171"/>
      <c r="F123" s="212"/>
      <c r="G123" s="187"/>
      <c r="H123" s="204"/>
    </row>
    <row r="124" spans="1:8" ht="12.75" customHeight="1">
      <c r="A124" s="204"/>
      <c r="B124" s="210">
        <v>60</v>
      </c>
      <c r="C124" s="211"/>
      <c r="D124" s="204"/>
      <c r="E124" s="170"/>
      <c r="F124" s="212"/>
      <c r="G124" s="187"/>
      <c r="H124" s="204"/>
    </row>
    <row r="125" spans="1:8" ht="12.75" customHeight="1">
      <c r="A125" s="204"/>
      <c r="B125" s="210"/>
      <c r="C125" s="211"/>
      <c r="D125" s="204"/>
      <c r="E125" s="171"/>
      <c r="F125" s="212"/>
      <c r="G125" s="187"/>
      <c r="H125" s="204"/>
    </row>
    <row r="126" spans="1:8" ht="12.75" customHeight="1">
      <c r="A126" s="204"/>
      <c r="B126" s="210">
        <v>61</v>
      </c>
      <c r="C126" s="211"/>
      <c r="D126" s="204"/>
      <c r="E126" s="170"/>
      <c r="F126" s="212"/>
      <c r="G126" s="187"/>
      <c r="H126" s="204"/>
    </row>
    <row r="127" spans="1:8" ht="12.75" customHeight="1">
      <c r="A127" s="204"/>
      <c r="B127" s="210"/>
      <c r="C127" s="211"/>
      <c r="D127" s="204"/>
      <c r="E127" s="171"/>
      <c r="F127" s="212"/>
      <c r="G127" s="187"/>
      <c r="H127" s="204"/>
    </row>
    <row r="128" spans="1:8" ht="12.75" customHeight="1">
      <c r="A128" s="204"/>
      <c r="B128" s="210">
        <v>62</v>
      </c>
      <c r="C128" s="211"/>
      <c r="D128" s="204"/>
      <c r="E128" s="170"/>
      <c r="F128" s="212"/>
      <c r="G128" s="187"/>
      <c r="H128" s="204"/>
    </row>
    <row r="129" spans="1:8" ht="12.75" customHeight="1">
      <c r="A129" s="204"/>
      <c r="B129" s="210"/>
      <c r="C129" s="211"/>
      <c r="D129" s="204"/>
      <c r="E129" s="171"/>
      <c r="F129" s="212"/>
      <c r="G129" s="187"/>
      <c r="H129" s="204"/>
    </row>
    <row r="130" spans="1:8" ht="12.75">
      <c r="A130" s="204"/>
      <c r="B130" s="210">
        <v>63</v>
      </c>
      <c r="C130" s="211"/>
      <c r="D130" s="204"/>
      <c r="E130" s="170"/>
      <c r="F130" s="212"/>
      <c r="G130" s="187"/>
      <c r="H130" s="204"/>
    </row>
    <row r="131" spans="1:8" ht="12.75">
      <c r="A131" s="204"/>
      <c r="B131" s="210"/>
      <c r="C131" s="211"/>
      <c r="D131" s="204"/>
      <c r="E131" s="171"/>
      <c r="F131" s="212"/>
      <c r="G131" s="187"/>
      <c r="H131" s="204"/>
    </row>
    <row r="132" spans="1:8" ht="12.75">
      <c r="A132" s="204"/>
      <c r="B132" s="210">
        <v>64</v>
      </c>
      <c r="C132" s="211"/>
      <c r="D132" s="204"/>
      <c r="E132" s="170"/>
      <c r="F132" s="212"/>
      <c r="G132" s="187"/>
      <c r="H132" s="204"/>
    </row>
    <row r="133" spans="1:8" ht="12.75">
      <c r="A133" s="204"/>
      <c r="B133" s="210"/>
      <c r="C133" s="211"/>
      <c r="D133" s="204"/>
      <c r="E133" s="171"/>
      <c r="F133" s="212"/>
      <c r="G133" s="187"/>
      <c r="H133" s="204"/>
    </row>
    <row r="134" spans="1:7" ht="12.75">
      <c r="A134" s="10"/>
      <c r="B134" s="3"/>
      <c r="C134" s="11"/>
      <c r="D134" s="11"/>
      <c r="E134" s="11"/>
      <c r="F134" s="12"/>
      <c r="G134" s="13"/>
    </row>
    <row r="135" spans="1:8" ht="12.75">
      <c r="A135" s="10"/>
      <c r="B135" s="3"/>
      <c r="C135" s="11"/>
      <c r="D135" s="11"/>
      <c r="E135" s="11"/>
      <c r="F135" s="12"/>
      <c r="G135" s="13"/>
      <c r="H135" s="3"/>
    </row>
    <row r="136" spans="1:8" ht="12.75">
      <c r="A136" s="3"/>
      <c r="B136" s="3"/>
      <c r="C136" s="3"/>
      <c r="D136" s="3"/>
      <c r="E136" s="3"/>
      <c r="F136" s="3"/>
      <c r="H136" s="3"/>
    </row>
  </sheetData>
  <sheetProtection/>
  <mergeCells count="524">
    <mergeCell ref="H130:H131"/>
    <mergeCell ref="C128:C129"/>
    <mergeCell ref="D128:D129"/>
    <mergeCell ref="A1:H1"/>
    <mergeCell ref="B2:C2"/>
    <mergeCell ref="D2:H2"/>
    <mergeCell ref="C3:D3"/>
    <mergeCell ref="G3:H3"/>
    <mergeCell ref="H128:H129"/>
    <mergeCell ref="A126:A127"/>
    <mergeCell ref="A132:A133"/>
    <mergeCell ref="B132:B133"/>
    <mergeCell ref="H132:H133"/>
    <mergeCell ref="A130:A131"/>
    <mergeCell ref="B130:B131"/>
    <mergeCell ref="C130:C131"/>
    <mergeCell ref="D130:D131"/>
    <mergeCell ref="C132:C133"/>
    <mergeCell ref="F130:F131"/>
    <mergeCell ref="G130:G131"/>
    <mergeCell ref="D132:D133"/>
    <mergeCell ref="F132:F133"/>
    <mergeCell ref="G132:G133"/>
    <mergeCell ref="E132:E133"/>
    <mergeCell ref="F128:F129"/>
    <mergeCell ref="G128:G129"/>
    <mergeCell ref="B126:B127"/>
    <mergeCell ref="C126:C127"/>
    <mergeCell ref="D126:D127"/>
    <mergeCell ref="F126:F127"/>
    <mergeCell ref="G126:G127"/>
    <mergeCell ref="H126:H127"/>
    <mergeCell ref="A128:A129"/>
    <mergeCell ref="B128:B129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0:C111"/>
    <mergeCell ref="D110:D111"/>
    <mergeCell ref="E110:E111"/>
    <mergeCell ref="F112:F113"/>
    <mergeCell ref="G112:G113"/>
    <mergeCell ref="F114:F115"/>
    <mergeCell ref="G114:G115"/>
    <mergeCell ref="C114:C115"/>
    <mergeCell ref="D114:D115"/>
    <mergeCell ref="E112:E113"/>
    <mergeCell ref="E114:E115"/>
    <mergeCell ref="H110:H111"/>
    <mergeCell ref="A112:A113"/>
    <mergeCell ref="B112:B113"/>
    <mergeCell ref="C112:C113"/>
    <mergeCell ref="D112:D113"/>
    <mergeCell ref="A110:A111"/>
    <mergeCell ref="B110:B111"/>
    <mergeCell ref="H112:H113"/>
    <mergeCell ref="F110:F111"/>
    <mergeCell ref="G110:G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B102:B103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H100:H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G96:G97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A98:A99"/>
    <mergeCell ref="B98:B99"/>
    <mergeCell ref="C98:C99"/>
    <mergeCell ref="D98:D99"/>
    <mergeCell ref="E98:E99"/>
    <mergeCell ref="F94:F95"/>
    <mergeCell ref="C94:C95"/>
    <mergeCell ref="D94:D95"/>
    <mergeCell ref="E94:E95"/>
    <mergeCell ref="F96:F97"/>
    <mergeCell ref="H94:H95"/>
    <mergeCell ref="E96:E97"/>
    <mergeCell ref="H96:H97"/>
    <mergeCell ref="G94:G95"/>
    <mergeCell ref="A96:A97"/>
    <mergeCell ref="B96:B97"/>
    <mergeCell ref="C96:C97"/>
    <mergeCell ref="D96:D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90:E91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F78:F79"/>
    <mergeCell ref="E82:E83"/>
    <mergeCell ref="G78:G79"/>
    <mergeCell ref="C78:C79"/>
    <mergeCell ref="D78:D79"/>
    <mergeCell ref="E78:E79"/>
    <mergeCell ref="E80:E81"/>
    <mergeCell ref="F82:F83"/>
    <mergeCell ref="G82:G83"/>
    <mergeCell ref="C82:C83"/>
    <mergeCell ref="D82:D83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H74:H75"/>
    <mergeCell ref="A76:A77"/>
    <mergeCell ref="B76:B77"/>
    <mergeCell ref="C76:C77"/>
    <mergeCell ref="D76:D77"/>
    <mergeCell ref="F76:F77"/>
    <mergeCell ref="G76:G77"/>
    <mergeCell ref="H76:H77"/>
    <mergeCell ref="C74:C75"/>
    <mergeCell ref="D74:D75"/>
    <mergeCell ref="F70:F71"/>
    <mergeCell ref="G70:G71"/>
    <mergeCell ref="C70:C71"/>
    <mergeCell ref="D70:D71"/>
    <mergeCell ref="F74:F75"/>
    <mergeCell ref="G74:G75"/>
    <mergeCell ref="A70:A71"/>
    <mergeCell ref="B70:B71"/>
    <mergeCell ref="A74:A75"/>
    <mergeCell ref="B74:B75"/>
    <mergeCell ref="G10:G11"/>
    <mergeCell ref="H70:H71"/>
    <mergeCell ref="A68:A69"/>
    <mergeCell ref="B68:B69"/>
    <mergeCell ref="C68:C69"/>
    <mergeCell ref="D68:D69"/>
    <mergeCell ref="H8:H9"/>
    <mergeCell ref="A72:A73"/>
    <mergeCell ref="B72:B73"/>
    <mergeCell ref="C72:C73"/>
    <mergeCell ref="D72:D73"/>
    <mergeCell ref="F72:F73"/>
    <mergeCell ref="G72:G73"/>
    <mergeCell ref="H72:H73"/>
    <mergeCell ref="F66:F67"/>
    <mergeCell ref="H66:H67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8:F69"/>
    <mergeCell ref="H68:H69"/>
    <mergeCell ref="G66:G67"/>
    <mergeCell ref="G68:G69"/>
    <mergeCell ref="E62:E63"/>
    <mergeCell ref="E64:E65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F64:F65"/>
    <mergeCell ref="H64:H65"/>
    <mergeCell ref="G62:G63"/>
    <mergeCell ref="G64:G65"/>
    <mergeCell ref="F62:F63"/>
    <mergeCell ref="H62:H63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E60:E61"/>
    <mergeCell ref="A56:A57"/>
    <mergeCell ref="B56:B57"/>
    <mergeCell ref="C56:C57"/>
    <mergeCell ref="D56:D57"/>
    <mergeCell ref="A58:A59"/>
    <mergeCell ref="B58:B59"/>
    <mergeCell ref="C58:C59"/>
    <mergeCell ref="D58:D59"/>
    <mergeCell ref="A54:A55"/>
    <mergeCell ref="B54:B55"/>
    <mergeCell ref="C54:C55"/>
    <mergeCell ref="D54:D55"/>
    <mergeCell ref="F56:F57"/>
    <mergeCell ref="H56:H57"/>
    <mergeCell ref="G54:G55"/>
    <mergeCell ref="G56:G57"/>
    <mergeCell ref="F54:F55"/>
    <mergeCell ref="H54:H55"/>
    <mergeCell ref="A52:A53"/>
    <mergeCell ref="B52:B53"/>
    <mergeCell ref="C52:C53"/>
    <mergeCell ref="D52:D53"/>
    <mergeCell ref="F52:F53"/>
    <mergeCell ref="H52:H53"/>
    <mergeCell ref="G52:G53"/>
    <mergeCell ref="A50:A51"/>
    <mergeCell ref="B50:B51"/>
    <mergeCell ref="C50:C51"/>
    <mergeCell ref="D50:D51"/>
    <mergeCell ref="F50:F51"/>
    <mergeCell ref="H50:H51"/>
    <mergeCell ref="G50:G51"/>
    <mergeCell ref="H48:H49"/>
    <mergeCell ref="G46:G47"/>
    <mergeCell ref="G48:G49"/>
    <mergeCell ref="F46:F47"/>
    <mergeCell ref="H46:H47"/>
    <mergeCell ref="A48:A49"/>
    <mergeCell ref="B48:B49"/>
    <mergeCell ref="C48:C49"/>
    <mergeCell ref="D48:D49"/>
    <mergeCell ref="E46:E47"/>
    <mergeCell ref="G42:G43"/>
    <mergeCell ref="G44:G45"/>
    <mergeCell ref="A46:A47"/>
    <mergeCell ref="B46:B47"/>
    <mergeCell ref="C46:C47"/>
    <mergeCell ref="D46:D47"/>
    <mergeCell ref="A44:A45"/>
    <mergeCell ref="B44:B45"/>
    <mergeCell ref="C44:C45"/>
    <mergeCell ref="D44:D45"/>
    <mergeCell ref="F44:F45"/>
    <mergeCell ref="H44:H45"/>
    <mergeCell ref="A36:A37"/>
    <mergeCell ref="A38:A39"/>
    <mergeCell ref="A40:A41"/>
    <mergeCell ref="B34:B35"/>
    <mergeCell ref="B36:B37"/>
    <mergeCell ref="A42:A43"/>
    <mergeCell ref="B42:B43"/>
    <mergeCell ref="B38:B39"/>
    <mergeCell ref="B40:B41"/>
    <mergeCell ref="C42:C43"/>
    <mergeCell ref="D42:D43"/>
    <mergeCell ref="F40:F41"/>
    <mergeCell ref="H40:H41"/>
    <mergeCell ref="G40:G41"/>
    <mergeCell ref="E40:E41"/>
    <mergeCell ref="C40:C41"/>
    <mergeCell ref="D40:D41"/>
    <mergeCell ref="F42:F43"/>
    <mergeCell ref="H42:H43"/>
    <mergeCell ref="C38:C39"/>
    <mergeCell ref="D38:D39"/>
    <mergeCell ref="C36:C37"/>
    <mergeCell ref="D36:D37"/>
    <mergeCell ref="F36:F37"/>
    <mergeCell ref="H36:H37"/>
    <mergeCell ref="G36:G37"/>
    <mergeCell ref="E36:E37"/>
    <mergeCell ref="F38:F39"/>
    <mergeCell ref="H38:H39"/>
    <mergeCell ref="G38:G39"/>
    <mergeCell ref="E38:E39"/>
    <mergeCell ref="H34:H35"/>
    <mergeCell ref="G34:G35"/>
    <mergeCell ref="H4:H5"/>
    <mergeCell ref="H16:H17"/>
    <mergeCell ref="H18:H19"/>
    <mergeCell ref="E26:E27"/>
    <mergeCell ref="F26:F27"/>
    <mergeCell ref="D8:D9"/>
    <mergeCell ref="H6:H7"/>
    <mergeCell ref="F10:F11"/>
    <mergeCell ref="H10:H11"/>
    <mergeCell ref="G4:G5"/>
    <mergeCell ref="G6:G7"/>
    <mergeCell ref="G8:G9"/>
    <mergeCell ref="F8:F9"/>
    <mergeCell ref="E4:F5"/>
    <mergeCell ref="E6:E7"/>
    <mergeCell ref="C34:C35"/>
    <mergeCell ref="D34:D35"/>
    <mergeCell ref="F34:F35"/>
    <mergeCell ref="A34:A35"/>
    <mergeCell ref="A10:A11"/>
    <mergeCell ref="A12:A13"/>
    <mergeCell ref="B12:B13"/>
    <mergeCell ref="C12:C13"/>
    <mergeCell ref="D12:D13"/>
    <mergeCell ref="F12:F13"/>
    <mergeCell ref="A6:A7"/>
    <mergeCell ref="B6:B7"/>
    <mergeCell ref="C6:C7"/>
    <mergeCell ref="D6:D7"/>
    <mergeCell ref="B10:B11"/>
    <mergeCell ref="C10:C11"/>
    <mergeCell ref="D10:D11"/>
    <mergeCell ref="C8:C9"/>
    <mergeCell ref="A8:A9"/>
    <mergeCell ref="B8:B9"/>
    <mergeCell ref="H12:H13"/>
    <mergeCell ref="D16:D17"/>
    <mergeCell ref="F14:F15"/>
    <mergeCell ref="H14:H15"/>
    <mergeCell ref="G12:G13"/>
    <mergeCell ref="A18:A19"/>
    <mergeCell ref="B18:B19"/>
    <mergeCell ref="F16:F17"/>
    <mergeCell ref="A16:A17"/>
    <mergeCell ref="B16:B17"/>
    <mergeCell ref="E20:E21"/>
    <mergeCell ref="A14:A15"/>
    <mergeCell ref="B14:B15"/>
    <mergeCell ref="C14:C15"/>
    <mergeCell ref="D14:D15"/>
    <mergeCell ref="C16:C17"/>
    <mergeCell ref="C18:C19"/>
    <mergeCell ref="D18:D19"/>
    <mergeCell ref="A22:A23"/>
    <mergeCell ref="B22:B23"/>
    <mergeCell ref="C22:C23"/>
    <mergeCell ref="D22:D23"/>
    <mergeCell ref="A20:A21"/>
    <mergeCell ref="B20:B21"/>
    <mergeCell ref="C20:C21"/>
    <mergeCell ref="D20:D21"/>
    <mergeCell ref="B26:B27"/>
    <mergeCell ref="C26:C27"/>
    <mergeCell ref="D26:D27"/>
    <mergeCell ref="C24:C25"/>
    <mergeCell ref="A24:A25"/>
    <mergeCell ref="A26:A27"/>
    <mergeCell ref="B24:B25"/>
    <mergeCell ref="D24:D25"/>
    <mergeCell ref="E24:E25"/>
    <mergeCell ref="H26:H27"/>
    <mergeCell ref="F24:F25"/>
    <mergeCell ref="H24:H25"/>
    <mergeCell ref="G26:G27"/>
    <mergeCell ref="G24:G25"/>
    <mergeCell ref="B30:B31"/>
    <mergeCell ref="C30:C31"/>
    <mergeCell ref="D30:D31"/>
    <mergeCell ref="F20:F21"/>
    <mergeCell ref="H20:H21"/>
    <mergeCell ref="F22:F23"/>
    <mergeCell ref="H22:H23"/>
    <mergeCell ref="G22:G23"/>
    <mergeCell ref="F28:F29"/>
    <mergeCell ref="E22:E23"/>
    <mergeCell ref="F32:F33"/>
    <mergeCell ref="H32:H33"/>
    <mergeCell ref="H28:H29"/>
    <mergeCell ref="F30:F31"/>
    <mergeCell ref="H30:H31"/>
    <mergeCell ref="G30:G31"/>
    <mergeCell ref="A32:A33"/>
    <mergeCell ref="B32:B33"/>
    <mergeCell ref="C32:C33"/>
    <mergeCell ref="D32:D33"/>
    <mergeCell ref="E28:E29"/>
    <mergeCell ref="A28:A29"/>
    <mergeCell ref="B28:B29"/>
    <mergeCell ref="C28:C29"/>
    <mergeCell ref="D28:D29"/>
    <mergeCell ref="A30:A31"/>
    <mergeCell ref="E8:E9"/>
    <mergeCell ref="E10:E11"/>
    <mergeCell ref="E12:E13"/>
    <mergeCell ref="E14:E15"/>
    <mergeCell ref="F6:F7"/>
    <mergeCell ref="F18:F19"/>
    <mergeCell ref="E16:E17"/>
    <mergeCell ref="E18:E19"/>
    <mergeCell ref="E58:E59"/>
    <mergeCell ref="E54:E55"/>
    <mergeCell ref="E56:E57"/>
    <mergeCell ref="F48:F49"/>
    <mergeCell ref="F58:F59"/>
    <mergeCell ref="E30:E31"/>
    <mergeCell ref="E32:E33"/>
    <mergeCell ref="E34:E35"/>
    <mergeCell ref="E42:E43"/>
    <mergeCell ref="E44:E45"/>
    <mergeCell ref="E48:E49"/>
    <mergeCell ref="E50:E51"/>
    <mergeCell ref="E52:E53"/>
    <mergeCell ref="E104:E105"/>
    <mergeCell ref="E66:E67"/>
    <mergeCell ref="E68:E69"/>
    <mergeCell ref="E70:E71"/>
    <mergeCell ref="E72:E73"/>
    <mergeCell ref="E74:E75"/>
    <mergeCell ref="E76:E77"/>
    <mergeCell ref="E92:E93"/>
    <mergeCell ref="E100:E101"/>
    <mergeCell ref="E84:E85"/>
    <mergeCell ref="E86:E87"/>
    <mergeCell ref="E88:E89"/>
    <mergeCell ref="E108:E109"/>
    <mergeCell ref="E102:E103"/>
    <mergeCell ref="E106:E107"/>
    <mergeCell ref="E116:E117"/>
    <mergeCell ref="E120:E121"/>
    <mergeCell ref="E130:E131"/>
    <mergeCell ref="E122:E123"/>
    <mergeCell ref="E124:E125"/>
    <mergeCell ref="E126:E127"/>
    <mergeCell ref="E128:E129"/>
    <mergeCell ref="E118:E1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C1">
      <selection activeCell="A73" sqref="A1:AE7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77"/>
      <c r="C1" s="77"/>
      <c r="D1" s="77"/>
      <c r="E1" s="77"/>
      <c r="F1" s="219" t="s">
        <v>13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77"/>
      <c r="AC1" s="220" t="str">
        <f>HYPERLINK('пр.взв.'!G3)</f>
        <v>в.к. 68  кг</v>
      </c>
      <c r="AD1" s="221"/>
      <c r="AE1" s="222"/>
    </row>
    <row r="2" spans="2:31" ht="14.25" customHeight="1" thickBot="1">
      <c r="B2" s="17"/>
      <c r="C2" s="17"/>
      <c r="D2" s="17"/>
      <c r="E2" s="17"/>
      <c r="F2" s="218" t="s">
        <v>14</v>
      </c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7"/>
      <c r="AB2" s="78"/>
      <c r="AC2" s="223"/>
      <c r="AD2" s="224"/>
      <c r="AE2" s="225"/>
    </row>
    <row r="3" spans="1:31" ht="24.75" customHeight="1" thickBot="1">
      <c r="A3" s="16"/>
      <c r="B3" s="17"/>
      <c r="F3" s="231" t="str">
        <f>HYPERLINK('[1]реквизиты'!$A$2)</f>
        <v>Всероссийские соревнования по самбо среди студентов мужчин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3"/>
      <c r="AB3" s="79"/>
      <c r="AC3" s="226" t="s">
        <v>186</v>
      </c>
      <c r="AD3" s="227"/>
      <c r="AE3" s="228"/>
    </row>
    <row r="4" spans="1:31" ht="18" customHeight="1" thickBot="1">
      <c r="A4" s="22" t="s">
        <v>7</v>
      </c>
      <c r="B4" s="5"/>
      <c r="C4" s="18"/>
      <c r="D4" s="19"/>
      <c r="K4" s="243" t="str">
        <f>HYPERLINK('[1]реквизиты'!$A$3)</f>
        <v>27-30 апреля 2015г.           г.Кстово</v>
      </c>
      <c r="L4" s="243"/>
      <c r="M4" s="243"/>
      <c r="N4" s="243"/>
      <c r="O4" s="243"/>
      <c r="P4" s="243"/>
      <c r="Q4" s="243"/>
      <c r="R4" s="243"/>
      <c r="S4" s="243"/>
      <c r="T4" s="243"/>
      <c r="U4" s="16"/>
      <c r="AB4" s="229" t="s">
        <v>8</v>
      </c>
      <c r="AC4" s="229"/>
      <c r="AD4" s="229"/>
      <c r="AE4" s="229"/>
    </row>
    <row r="5" spans="1:31" ht="12" customHeight="1" thickBot="1">
      <c r="A5" s="248">
        <v>1</v>
      </c>
      <c r="B5" s="247" t="str">
        <f>VLOOKUP(A5,'пр.взв.'!B6:C133,2,FALSE)</f>
        <v>ФИЛИППОВ Александр Юрьевич</v>
      </c>
      <c r="C5" s="247" t="str">
        <f>VLOOKUP(A5,'пр.взв.'!B6:H133,3,FALSE)</f>
        <v>27.08.1996 1</v>
      </c>
      <c r="D5" s="247" t="str">
        <f>VLOOKUP(A5,'пр.взв.'!B6:F133,4,FALSE)</f>
        <v>Волж. ГУ водного транспорта</v>
      </c>
      <c r="E5" s="20"/>
      <c r="F5" s="20"/>
      <c r="G5" s="21"/>
      <c r="K5" s="25"/>
      <c r="L5" s="25"/>
      <c r="M5" s="25"/>
      <c r="N5" s="25"/>
      <c r="O5" s="26"/>
      <c r="S5" s="16"/>
      <c r="T5" s="16"/>
      <c r="U5" s="16"/>
      <c r="AB5" s="237" t="str">
        <f>VLOOKUP(AE5,'пр.взв.'!B1:H211,2,FALSE)</f>
        <v>РАДЖАБОВ Курбан Раджабович</v>
      </c>
      <c r="AC5" s="237" t="str">
        <f>VLOOKUP(AE5,'пр.взв.'!B1:AH133,3,FALSE)</f>
        <v>14.07.1991 мс</v>
      </c>
      <c r="AD5" s="237" t="str">
        <f>VLOOKUP(AE5,'пр.взв.'!B1:H133,4,FALSE)</f>
        <v>Великолук. ГА ФКиС</v>
      </c>
      <c r="AE5" s="234">
        <v>2</v>
      </c>
    </row>
    <row r="6" spans="1:31" ht="12" customHeight="1">
      <c r="A6" s="244"/>
      <c r="B6" s="246"/>
      <c r="C6" s="246"/>
      <c r="D6" s="246"/>
      <c r="E6" s="6">
        <v>33</v>
      </c>
      <c r="F6" s="27"/>
      <c r="G6" s="28"/>
      <c r="H6" s="29"/>
      <c r="I6" s="30"/>
      <c r="K6" s="81"/>
      <c r="L6" s="38"/>
      <c r="M6" s="38"/>
      <c r="N6" s="230" t="s">
        <v>10</v>
      </c>
      <c r="O6" s="230"/>
      <c r="P6" s="25"/>
      <c r="Q6" s="25"/>
      <c r="R6" s="35"/>
      <c r="AA6" s="6">
        <v>34</v>
      </c>
      <c r="AB6" s="238"/>
      <c r="AC6" s="238"/>
      <c r="AD6" s="238"/>
      <c r="AE6" s="235"/>
    </row>
    <row r="7" spans="1:31" ht="12" customHeight="1" thickBot="1">
      <c r="A7" s="244">
        <v>33</v>
      </c>
      <c r="B7" s="238" t="str">
        <f>VLOOKUP(A7,'пр.взв.'!B8:C135,2,FALSE)</f>
        <v>ЛАЗАРЕВ Сергей Сергеевич</v>
      </c>
      <c r="C7" s="238" t="str">
        <f>VLOOKUP(A7,'пр.взв.'!B8:H135,3,FALSE)</f>
        <v>04.11.1994 кмс</v>
      </c>
      <c r="D7" s="238" t="str">
        <f>VLOOKUP(A7,'пр.взв.'!B8:F135,4,FALSE)</f>
        <v>Перм. ПВИ</v>
      </c>
      <c r="E7" s="82" t="s">
        <v>177</v>
      </c>
      <c r="F7" s="32"/>
      <c r="G7" s="27"/>
      <c r="H7" s="33"/>
      <c r="I7" s="34"/>
      <c r="J7" s="81"/>
      <c r="K7" s="81"/>
      <c r="L7" s="271"/>
      <c r="M7" s="271"/>
      <c r="N7" s="20"/>
      <c r="O7" s="20"/>
      <c r="P7" s="20"/>
      <c r="Q7" s="20"/>
      <c r="R7" s="35"/>
      <c r="Z7" s="75"/>
      <c r="AA7" s="82" t="s">
        <v>177</v>
      </c>
      <c r="AB7" s="241" t="str">
        <f>VLOOKUP(AE7,'пр.взв.'!B1:H213,2,FALSE)</f>
        <v>КОМЛЕВ Сергей Владимирович</v>
      </c>
      <c r="AC7" s="241" t="str">
        <f>VLOOKUP(AE7,'пр.взв.'!B1:AH135,3,FALSE)</f>
        <v>01.07.1993 кмс</v>
      </c>
      <c r="AD7" s="241" t="str">
        <f>VLOOKUP(AE7,'пр.взв.'!B1:H135,4,FALSE)</f>
        <v>ЧГИФК, Чайковский</v>
      </c>
      <c r="AE7" s="235">
        <v>34</v>
      </c>
    </row>
    <row r="8" spans="1:31" ht="12" customHeight="1" thickBot="1">
      <c r="A8" s="245"/>
      <c r="B8" s="246"/>
      <c r="C8" s="246"/>
      <c r="D8" s="246"/>
      <c r="E8" s="27"/>
      <c r="F8" s="15"/>
      <c r="G8" s="6">
        <v>17</v>
      </c>
      <c r="H8" s="37"/>
      <c r="I8" s="30"/>
      <c r="J8" s="38"/>
      <c r="K8" s="20"/>
      <c r="L8" s="272"/>
      <c r="M8" s="273"/>
      <c r="N8" s="90">
        <v>29</v>
      </c>
      <c r="O8" s="90"/>
      <c r="P8" s="90"/>
      <c r="Q8" s="66"/>
      <c r="X8" s="1"/>
      <c r="Y8" s="6">
        <v>18</v>
      </c>
      <c r="Z8" s="74"/>
      <c r="AB8" s="242"/>
      <c r="AC8" s="242"/>
      <c r="AD8" s="242"/>
      <c r="AE8" s="236"/>
    </row>
    <row r="9" spans="1:31" ht="12" customHeight="1" thickBot="1">
      <c r="A9" s="248">
        <v>17</v>
      </c>
      <c r="B9" s="247" t="str">
        <f>VLOOKUP(A9,'пр.взв.'!B10:C137,2,FALSE)</f>
        <v>БЕЛЯЕВ Алексей Владимирович</v>
      </c>
      <c r="C9" s="247" t="str">
        <f>VLOOKUP(A9,'пр.взв.'!B10:H137,3,FALSE)</f>
        <v>16.03.1996 кмс</v>
      </c>
      <c r="D9" s="247" t="str">
        <f>VLOOKUP(A9,'пр.взв.'!B10:F137,4,FALSE)</f>
        <v>Самарс. ГУ путей сообщения</v>
      </c>
      <c r="E9" s="20"/>
      <c r="F9" s="27"/>
      <c r="G9" s="82" t="s">
        <v>178</v>
      </c>
      <c r="H9" s="39"/>
      <c r="I9" s="40"/>
      <c r="K9" s="23"/>
      <c r="L9" s="93"/>
      <c r="M9" s="95"/>
      <c r="N9" s="96"/>
      <c r="O9" s="90"/>
      <c r="P9" s="90"/>
      <c r="Q9" s="66"/>
      <c r="X9" s="74"/>
      <c r="Y9" s="82" t="s">
        <v>177</v>
      </c>
      <c r="Z9" s="74"/>
      <c r="AB9" s="237" t="str">
        <f>VLOOKUP(AE9,'пр.взв.'!B5:H215,2,FALSE)</f>
        <v>БОНДАРЕВ Александр Витальевич</v>
      </c>
      <c r="AC9" s="237" t="str">
        <f>VLOOKUP(AE9,'пр.взв.'!B5:AH137,3,FALSE)</f>
        <v>27.01.1990 мсмк</v>
      </c>
      <c r="AD9" s="237" t="str">
        <f>VLOOKUP(AE9,'пр.взв.'!B5:H137,4,FALSE)</f>
        <v>Чувашс. ГПУ им. И.Я. Яковлева</v>
      </c>
      <c r="AE9" s="234">
        <v>18</v>
      </c>
    </row>
    <row r="10" spans="1:31" ht="12" customHeight="1">
      <c r="A10" s="244"/>
      <c r="B10" s="246"/>
      <c r="C10" s="246"/>
      <c r="D10" s="246"/>
      <c r="E10" s="6">
        <v>17</v>
      </c>
      <c r="F10" s="44"/>
      <c r="G10" s="27"/>
      <c r="H10" s="29"/>
      <c r="I10" s="45"/>
      <c r="J10" s="34"/>
      <c r="K10" s="25"/>
      <c r="L10" s="274"/>
      <c r="M10" s="275"/>
      <c r="N10" s="98"/>
      <c r="O10" s="90">
        <v>5</v>
      </c>
      <c r="P10" s="90"/>
      <c r="Q10" s="90"/>
      <c r="S10" s="47"/>
      <c r="X10" s="74"/>
      <c r="Z10" s="76"/>
      <c r="AA10" s="6">
        <v>18</v>
      </c>
      <c r="AB10" s="238"/>
      <c r="AC10" s="238"/>
      <c r="AD10" s="238"/>
      <c r="AE10" s="235"/>
    </row>
    <row r="11" spans="1:31" ht="12" customHeight="1" thickBot="1">
      <c r="A11" s="244">
        <v>49</v>
      </c>
      <c r="B11" s="261">
        <f>VLOOKUP(A11,'пр.взв.'!B12:C139,2,FALSE)</f>
        <v>0</v>
      </c>
      <c r="C11" s="261">
        <f>VLOOKUP(A11,'пр.взв.'!B12:H139,3,FALSE)</f>
        <v>0</v>
      </c>
      <c r="D11" s="261">
        <f>VLOOKUP(A11,'пр.взв.'!B12:F139,4,FALSE)</f>
        <v>0</v>
      </c>
      <c r="E11" s="68"/>
      <c r="F11" s="27"/>
      <c r="G11" s="27"/>
      <c r="H11" s="33"/>
      <c r="I11" s="45"/>
      <c r="J11" s="34"/>
      <c r="L11" s="272"/>
      <c r="M11" s="272"/>
      <c r="N11" s="99">
        <v>5</v>
      </c>
      <c r="O11" s="104" t="s">
        <v>177</v>
      </c>
      <c r="P11" s="90"/>
      <c r="Q11" s="66"/>
      <c r="S11" s="36"/>
      <c r="T11" s="25"/>
      <c r="X11" s="74"/>
      <c r="AA11" s="82"/>
      <c r="AB11" s="239">
        <f>VLOOKUP(AE11,'пр.взв.'!B5:H217,2,FALSE)</f>
        <v>0</v>
      </c>
      <c r="AC11" s="239">
        <f>VLOOKUP(AE11,'пр.взв.'!B5:AH139,3,FALSE)</f>
        <v>0</v>
      </c>
      <c r="AD11" s="239">
        <f>VLOOKUP(AE11,'пр.взв.'!B5:H139,4,FALSE)</f>
        <v>0</v>
      </c>
      <c r="AE11" s="235">
        <v>50</v>
      </c>
    </row>
    <row r="12" spans="1:31" ht="12" customHeight="1" thickBot="1">
      <c r="A12" s="245"/>
      <c r="B12" s="262"/>
      <c r="C12" s="262"/>
      <c r="D12" s="262"/>
      <c r="E12" s="27"/>
      <c r="F12" s="27"/>
      <c r="G12" s="15"/>
      <c r="H12" s="34"/>
      <c r="I12" s="6">
        <v>17</v>
      </c>
      <c r="J12" s="50"/>
      <c r="L12" s="90"/>
      <c r="M12" s="90"/>
      <c r="N12" s="66"/>
      <c r="O12" s="98"/>
      <c r="P12" s="90">
        <v>5</v>
      </c>
      <c r="Q12" s="66"/>
      <c r="S12" s="36"/>
      <c r="T12" s="24"/>
      <c r="W12" s="6">
        <v>18</v>
      </c>
      <c r="X12" s="74"/>
      <c r="AB12" s="240"/>
      <c r="AC12" s="240"/>
      <c r="AD12" s="240"/>
      <c r="AE12" s="236"/>
    </row>
    <row r="13" spans="1:31" ht="12" customHeight="1" thickBot="1">
      <c r="A13" s="248">
        <v>9</v>
      </c>
      <c r="B13" s="247" t="str">
        <f>VLOOKUP(A13,'пр.взв.'!B14:C141,2,FALSE)</f>
        <v>СОЛОДКИЙ Игорь Олегович</v>
      </c>
      <c r="C13" s="247" t="str">
        <f>VLOOKUP(A13,'пр.взв.'!B14:H141,3,FALSE)</f>
        <v>1993 мс</v>
      </c>
      <c r="D13" s="247" t="str">
        <f>VLOOKUP(A13,'пр.взв.'!B14:F141,4,FALSE)</f>
        <v>Гос. Морской Ун. им. Ф.Ф. Ушакова</v>
      </c>
      <c r="E13" s="20"/>
      <c r="F13" s="20"/>
      <c r="G13" s="27"/>
      <c r="H13" s="30"/>
      <c r="I13" s="82" t="s">
        <v>178</v>
      </c>
      <c r="J13" s="24"/>
      <c r="K13" s="8"/>
      <c r="L13" s="90"/>
      <c r="M13" s="90"/>
      <c r="N13" s="66"/>
      <c r="O13" s="99">
        <v>17</v>
      </c>
      <c r="P13" s="104" t="s">
        <v>177</v>
      </c>
      <c r="Q13" s="66"/>
      <c r="S13" s="29"/>
      <c r="T13" s="47"/>
      <c r="V13" s="75"/>
      <c r="W13" s="82" t="s">
        <v>177</v>
      </c>
      <c r="X13" s="74"/>
      <c r="AB13" s="237" t="str">
        <f>VLOOKUP(AE13,'пр.взв.'!B9:H219,2,FALSE)</f>
        <v>СЕЛИВАНОВ Андрей Васильевич</v>
      </c>
      <c r="AC13" s="237" t="str">
        <f>VLOOKUP(AE13,'пр.взв.'!B9:AH141,3,FALSE)</f>
        <v>05.09.1996 кмс</v>
      </c>
      <c r="AD13" s="237" t="str">
        <f>VLOOKUP(AE13,'пр.взв.'!B9:H141,4,FALSE)</f>
        <v>РГ проф.-пед. университ.</v>
      </c>
      <c r="AE13" s="234">
        <v>10</v>
      </c>
    </row>
    <row r="14" spans="1:31" ht="12" customHeight="1">
      <c r="A14" s="244"/>
      <c r="B14" s="246"/>
      <c r="C14" s="246"/>
      <c r="D14" s="246"/>
      <c r="E14" s="6">
        <v>9</v>
      </c>
      <c r="F14" s="27"/>
      <c r="G14" s="27"/>
      <c r="H14" s="46"/>
      <c r="J14" s="24"/>
      <c r="K14" s="8"/>
      <c r="L14" s="274">
        <v>43</v>
      </c>
      <c r="M14" s="274"/>
      <c r="N14" s="66"/>
      <c r="O14" s="66"/>
      <c r="P14" s="95"/>
      <c r="Q14" s="66"/>
      <c r="S14" s="29"/>
      <c r="T14" s="47"/>
      <c r="V14" s="74"/>
      <c r="X14" s="74"/>
      <c r="AA14" s="6">
        <v>10</v>
      </c>
      <c r="AB14" s="238"/>
      <c r="AC14" s="238"/>
      <c r="AD14" s="238"/>
      <c r="AE14" s="235"/>
    </row>
    <row r="15" spans="1:31" ht="12" customHeight="1" thickBot="1">
      <c r="A15" s="244">
        <v>41</v>
      </c>
      <c r="B15" s="238" t="str">
        <f>VLOOKUP(A15,'пр.взв.'!B16:C143,2,FALSE)</f>
        <v>НАЗАРОВ Максим Владиславович</v>
      </c>
      <c r="C15" s="238" t="str">
        <f>VLOOKUP(A15,'пр.взв.'!B16:H143,3,FALSE)</f>
        <v>17.02.1996 1</v>
      </c>
      <c r="D15" s="238" t="str">
        <f>VLOOKUP(A15,'пр.взв.'!B16:F143,4,FALSE)</f>
        <v>Нижегор. АМВД Р</v>
      </c>
      <c r="E15" s="68" t="s">
        <v>179</v>
      </c>
      <c r="F15" s="32"/>
      <c r="G15" s="27"/>
      <c r="H15" s="52"/>
      <c r="I15" s="38"/>
      <c r="J15" s="38"/>
      <c r="K15" s="9"/>
      <c r="L15" s="94"/>
      <c r="M15" s="91"/>
      <c r="N15" s="66">
        <v>27</v>
      </c>
      <c r="O15" s="66"/>
      <c r="P15" s="92"/>
      <c r="Q15" s="66">
        <v>5</v>
      </c>
      <c r="S15" s="34"/>
      <c r="T15" s="47"/>
      <c r="V15" s="74"/>
      <c r="X15" s="74"/>
      <c r="Z15" s="75"/>
      <c r="AA15" s="82" t="s">
        <v>177</v>
      </c>
      <c r="AB15" s="241" t="str">
        <f>VLOOKUP(AE15,'пр.взв.'!B9:H221,2,FALSE)</f>
        <v>ЛАПШИН Ростислав Геннадьевич</v>
      </c>
      <c r="AC15" s="241" t="str">
        <f>VLOOKUP(AE15,'пр.взв.'!B9:AH143,3,FALSE)</f>
        <v>30.01.1996 1</v>
      </c>
      <c r="AD15" s="241" t="str">
        <f>VLOOKUP(AE15,'пр.взв.'!B9:H143,4,FALSE)</f>
        <v>Нижегор. АМВД Р</v>
      </c>
      <c r="AE15" s="235">
        <v>42</v>
      </c>
    </row>
    <row r="16" spans="1:31" ht="12" customHeight="1" thickBot="1">
      <c r="A16" s="245"/>
      <c r="B16" s="246"/>
      <c r="C16" s="246"/>
      <c r="D16" s="246"/>
      <c r="E16" s="27"/>
      <c r="F16" s="15"/>
      <c r="G16" s="6">
        <v>9</v>
      </c>
      <c r="H16" s="49"/>
      <c r="I16" s="24"/>
      <c r="J16" s="24"/>
      <c r="K16" s="8"/>
      <c r="L16" s="93"/>
      <c r="M16" s="95"/>
      <c r="N16" s="104" t="s">
        <v>177</v>
      </c>
      <c r="O16" s="66"/>
      <c r="P16" s="95"/>
      <c r="Q16" s="104" t="s">
        <v>178</v>
      </c>
      <c r="S16" s="29"/>
      <c r="T16" s="25"/>
      <c r="V16" s="74"/>
      <c r="X16" s="76"/>
      <c r="Y16" s="6">
        <v>10</v>
      </c>
      <c r="Z16" s="74"/>
      <c r="AB16" s="242"/>
      <c r="AC16" s="242"/>
      <c r="AD16" s="242"/>
      <c r="AE16" s="236"/>
    </row>
    <row r="17" spans="1:31" ht="12" customHeight="1" thickBot="1">
      <c r="A17" s="248">
        <v>25</v>
      </c>
      <c r="B17" s="247" t="str">
        <f>VLOOKUP(A17,'пр.взв.'!B18:C145,2,FALSE)</f>
        <v>ЧИЖИКОВ Сергей Евгеньевич</v>
      </c>
      <c r="C17" s="247" t="str">
        <f>VLOOKUP(A17,'пр.взв.'!B18:H145,3,FALSE)</f>
        <v>04.01.1996 кмс</v>
      </c>
      <c r="D17" s="247" t="str">
        <f>VLOOKUP(A17,'пр.взв.'!B18:F145,4,FALSE)</f>
        <v>МГСУ Москва</v>
      </c>
      <c r="E17" s="20"/>
      <c r="F17" s="27"/>
      <c r="G17" s="82" t="s">
        <v>179</v>
      </c>
      <c r="H17" s="33"/>
      <c r="I17" s="38"/>
      <c r="J17" s="38"/>
      <c r="K17" s="9"/>
      <c r="L17" s="274">
        <v>27</v>
      </c>
      <c r="M17" s="275"/>
      <c r="N17" s="98"/>
      <c r="O17" s="66">
        <v>27</v>
      </c>
      <c r="P17" s="95"/>
      <c r="Q17" s="98"/>
      <c r="S17" s="29"/>
      <c r="T17" s="25"/>
      <c r="V17" s="74"/>
      <c r="Y17" s="82" t="s">
        <v>179</v>
      </c>
      <c r="Z17" s="74"/>
      <c r="AB17" s="237" t="str">
        <f>VLOOKUP(AE17,'пр.взв.'!B13:H223,2,FALSE)</f>
        <v>ВОРОНИН Александр Дмитриевич</v>
      </c>
      <c r="AC17" s="237" t="str">
        <f>VLOOKUP(AE17,'пр.взв.'!B13:AH145,3,FALSE)</f>
        <v>23.02.1994 кмс</v>
      </c>
      <c r="AD17" s="237" t="str">
        <f>VLOOKUP(AE17,'пр.взв.'!B13:H145,4,FALSE)</f>
        <v>ПГС-ГА Самара</v>
      </c>
      <c r="AE17" s="234">
        <v>26</v>
      </c>
    </row>
    <row r="18" spans="1:31" ht="12" customHeight="1">
      <c r="A18" s="244"/>
      <c r="B18" s="246"/>
      <c r="C18" s="246"/>
      <c r="D18" s="246"/>
      <c r="E18" s="6">
        <v>25</v>
      </c>
      <c r="F18" s="44"/>
      <c r="G18" s="27"/>
      <c r="H18" s="29"/>
      <c r="I18" s="24"/>
      <c r="J18" s="24"/>
      <c r="K18" s="8"/>
      <c r="L18" s="90"/>
      <c r="M18" s="90"/>
      <c r="N18" s="99">
        <v>19</v>
      </c>
      <c r="O18" s="104" t="s">
        <v>179</v>
      </c>
      <c r="P18" s="95"/>
      <c r="Q18" s="98"/>
      <c r="R18" s="6">
        <v>5</v>
      </c>
      <c r="S18" s="29"/>
      <c r="T18" s="25"/>
      <c r="V18" s="74"/>
      <c r="Z18" s="76"/>
      <c r="AA18" s="6">
        <v>26</v>
      </c>
      <c r="AB18" s="238"/>
      <c r="AC18" s="238"/>
      <c r="AD18" s="238"/>
      <c r="AE18" s="235"/>
    </row>
    <row r="19" spans="1:31" ht="12" customHeight="1" thickBot="1">
      <c r="A19" s="244">
        <v>57</v>
      </c>
      <c r="B19" s="261">
        <f>VLOOKUP(A19,'пр.взв.'!B20:C147,2,FALSE)</f>
        <v>0</v>
      </c>
      <c r="C19" s="261">
        <f>VLOOKUP(A19,'пр.взв.'!B20:H147,3,FALSE)</f>
        <v>0</v>
      </c>
      <c r="D19" s="261">
        <f>VLOOKUP(A19,'пр.взв.'!B20:F147,4,FALSE)</f>
        <v>0</v>
      </c>
      <c r="E19" s="68"/>
      <c r="F19" s="27"/>
      <c r="G19" s="27"/>
      <c r="H19" s="33"/>
      <c r="I19" s="38"/>
      <c r="J19" s="38"/>
      <c r="K19" s="9"/>
      <c r="L19" s="90"/>
      <c r="M19" s="90"/>
      <c r="N19" s="66"/>
      <c r="O19" s="98"/>
      <c r="P19" s="97">
        <v>27</v>
      </c>
      <c r="Q19" s="98"/>
      <c r="R19" s="82" t="s">
        <v>177</v>
      </c>
      <c r="S19" s="29"/>
      <c r="V19" s="74"/>
      <c r="AA19" s="68"/>
      <c r="AB19" s="239">
        <f>VLOOKUP(AE19,'пр.взв.'!B13:H225,2,FALSE)</f>
        <v>0</v>
      </c>
      <c r="AC19" s="239">
        <f>VLOOKUP(AE19,'пр.взв.'!B13:AH147,3,FALSE)</f>
        <v>0</v>
      </c>
      <c r="AD19" s="239">
        <f>VLOOKUP(AE19,'пр.взв.'!B13:H147,4,FALSE)</f>
        <v>0</v>
      </c>
      <c r="AE19" s="235">
        <v>58</v>
      </c>
    </row>
    <row r="20" spans="1:31" ht="12" customHeight="1" thickBot="1">
      <c r="A20" s="245"/>
      <c r="B20" s="262"/>
      <c r="C20" s="262"/>
      <c r="D20" s="262"/>
      <c r="E20" s="27"/>
      <c r="F20" s="27"/>
      <c r="G20" s="27"/>
      <c r="H20" s="29"/>
      <c r="I20" s="24"/>
      <c r="J20" s="24"/>
      <c r="K20" s="6">
        <v>13</v>
      </c>
      <c r="L20" s="100"/>
      <c r="M20" s="93"/>
      <c r="N20" s="66"/>
      <c r="O20" s="99">
        <v>23</v>
      </c>
      <c r="P20" s="105" t="s">
        <v>178</v>
      </c>
      <c r="Q20" s="98"/>
      <c r="S20" s="29"/>
      <c r="T20" s="1"/>
      <c r="U20" s="6">
        <v>18</v>
      </c>
      <c r="V20" s="74"/>
      <c r="AB20" s="240"/>
      <c r="AC20" s="240"/>
      <c r="AD20" s="240"/>
      <c r="AE20" s="236"/>
    </row>
    <row r="21" spans="1:31" ht="12" customHeight="1" thickBot="1">
      <c r="A21" s="248">
        <v>5</v>
      </c>
      <c r="B21" s="247" t="str">
        <f>VLOOKUP(A21,'пр.взв.'!B6:C133,2,FALSE)</f>
        <v>БУРДАЕВ Михаил Михайлович</v>
      </c>
      <c r="C21" s="247" t="str">
        <f>VLOOKUP(A21,'пр.взв.'!B6:H133,3,FALSE)</f>
        <v>14.02.1995 кмс</v>
      </c>
      <c r="D21" s="247" t="str">
        <f>VLOOKUP(A21,'пр.взв.'!B6:H133,4,FALSE)</f>
        <v>Пензен. ГУ</v>
      </c>
      <c r="E21" s="20"/>
      <c r="F21" s="20"/>
      <c r="G21" s="21"/>
      <c r="H21" s="21"/>
      <c r="I21" s="35"/>
      <c r="J21" s="43"/>
      <c r="K21" s="82" t="s">
        <v>177</v>
      </c>
      <c r="L21" s="101"/>
      <c r="M21" s="90"/>
      <c r="N21" s="90"/>
      <c r="O21" s="66"/>
      <c r="P21" s="90"/>
      <c r="Q21" s="99">
        <v>28</v>
      </c>
      <c r="R21" s="30"/>
      <c r="S21" s="38"/>
      <c r="T21" s="9"/>
      <c r="U21" s="82" t="s">
        <v>177</v>
      </c>
      <c r="V21" s="74"/>
      <c r="AB21" s="237" t="str">
        <f>VLOOKUP(AE21,'пр.взв.'!B1:H227,2,FALSE)</f>
        <v>ТЕСАЕВ Владислав Русланович</v>
      </c>
      <c r="AC21" s="237" t="str">
        <f>VLOOKUP(AE21,'пр.взв.'!B1:AH149,3,FALSE)</f>
        <v>07.12.1995 кмс</v>
      </c>
      <c r="AD21" s="237" t="str">
        <f>VLOOKUP(AE21,'пр.взв.'!B1:H149,4,FALSE)</f>
        <v>РГУФКСМиТ Москва</v>
      </c>
      <c r="AE21" s="234">
        <v>6</v>
      </c>
    </row>
    <row r="22" spans="1:31" ht="12" customHeight="1">
      <c r="A22" s="244"/>
      <c r="B22" s="246"/>
      <c r="C22" s="246"/>
      <c r="D22" s="246"/>
      <c r="E22" s="6">
        <v>5</v>
      </c>
      <c r="F22" s="27"/>
      <c r="G22" s="28"/>
      <c r="H22" s="29"/>
      <c r="I22" s="30"/>
      <c r="J22" s="37"/>
      <c r="K22" s="54"/>
      <c r="L22" s="80"/>
      <c r="M22" s="20"/>
      <c r="N22" s="20"/>
      <c r="P22" s="20"/>
      <c r="R22" s="47"/>
      <c r="S22" s="24"/>
      <c r="T22" s="8"/>
      <c r="U22" s="4"/>
      <c r="V22" s="74"/>
      <c r="AA22" s="6">
        <v>38</v>
      </c>
      <c r="AB22" s="238"/>
      <c r="AC22" s="238"/>
      <c r="AD22" s="238"/>
      <c r="AE22" s="235"/>
    </row>
    <row r="23" spans="1:31" ht="12" customHeight="1" thickBot="1">
      <c r="A23" s="244">
        <v>37</v>
      </c>
      <c r="B23" s="238" t="str">
        <f>VLOOKUP(A23,'пр.взв.'!B24:C151,2,FALSE)</f>
        <v>ОСИНЦЕВ Егор Михайлович</v>
      </c>
      <c r="C23" s="238" t="str">
        <f>VLOOKUP(A23,'пр.взв.'!B24:H151,3,FALSE)</f>
        <v>28.11.1994 1</v>
      </c>
      <c r="D23" s="238" t="str">
        <f>VLOOKUP(A23,'пр.взв.'!B24:F151,4,FALSE)</f>
        <v>Шадрин. ГПИ Курганская</v>
      </c>
      <c r="E23" s="82" t="s">
        <v>178</v>
      </c>
      <c r="F23" s="32"/>
      <c r="G23" s="27"/>
      <c r="H23" s="33"/>
      <c r="I23" s="34"/>
      <c r="J23" s="30"/>
      <c r="K23" s="9"/>
      <c r="L23" s="80"/>
      <c r="M23" s="24"/>
      <c r="N23" s="25"/>
      <c r="P23" s="25"/>
      <c r="R23" s="25"/>
      <c r="S23" s="24"/>
      <c r="T23" s="8"/>
      <c r="U23" s="4"/>
      <c r="V23" s="74"/>
      <c r="Z23" s="75"/>
      <c r="AA23" s="82" t="s">
        <v>177</v>
      </c>
      <c r="AB23" s="241" t="str">
        <f>VLOOKUP(AE23,'пр.взв.'!B17:H229,2,FALSE)</f>
        <v>ДУГИЕВ Ибрагим Хасанович</v>
      </c>
      <c r="AC23" s="241" t="str">
        <f>VLOOKUP(AE23,'пр.взв.'!B17:AH151,3,FALSE)</f>
        <v>29.12.1991 кмс</v>
      </c>
      <c r="AD23" s="241" t="str">
        <f>VLOOKUP(AE23,'пр.взв.'!B17:H151,4,FALSE)</f>
        <v>Яросл. ГУ им. П.Г. Демидова</v>
      </c>
      <c r="AE23" s="235">
        <v>38</v>
      </c>
    </row>
    <row r="24" spans="1:31" ht="12" customHeight="1" thickBot="1">
      <c r="A24" s="245"/>
      <c r="B24" s="246"/>
      <c r="C24" s="246"/>
      <c r="D24" s="246"/>
      <c r="E24" s="27"/>
      <c r="F24" s="15"/>
      <c r="G24" s="6">
        <v>5</v>
      </c>
      <c r="H24" s="37"/>
      <c r="I24" s="30"/>
      <c r="J24" s="34"/>
      <c r="K24" s="8"/>
      <c r="L24" s="24"/>
      <c r="M24" s="8"/>
      <c r="N24" s="25"/>
      <c r="O24" s="24"/>
      <c r="P24" s="24"/>
      <c r="Q24" s="24"/>
      <c r="R24" s="24"/>
      <c r="S24" s="27"/>
      <c r="T24" s="72"/>
      <c r="U24" s="53"/>
      <c r="V24" s="74"/>
      <c r="Y24" s="6">
        <v>22</v>
      </c>
      <c r="Z24" s="74"/>
      <c r="AB24" s="242"/>
      <c r="AC24" s="242"/>
      <c r="AD24" s="242"/>
      <c r="AE24" s="236"/>
    </row>
    <row r="25" spans="1:31" ht="12" customHeight="1" thickBot="1">
      <c r="A25" s="248">
        <v>21</v>
      </c>
      <c r="B25" s="247" t="str">
        <f>VLOOKUP(A25,'пр.взв.'!B26:C153,2,FALSE)</f>
        <v>РОЩИН Илья Юрьевич</v>
      </c>
      <c r="C25" s="247" t="str">
        <f>VLOOKUP(A25,'пр.взв.'!B26:H153,3,FALSE)</f>
        <v>03.01.1995 кмс</v>
      </c>
      <c r="D25" s="247" t="str">
        <f>VLOOKUP(A25,'пр.взв.'!B26:F153,4,FALSE)</f>
        <v>Москов. ин. Гос.и корпоратив управ.</v>
      </c>
      <c r="E25" s="20"/>
      <c r="F25" s="27"/>
      <c r="G25" s="82" t="s">
        <v>177</v>
      </c>
      <c r="H25" s="55"/>
      <c r="I25" s="37"/>
      <c r="J25" s="34"/>
      <c r="K25" s="54"/>
      <c r="L25" s="24"/>
      <c r="M25" s="8"/>
      <c r="N25" s="24"/>
      <c r="O25" s="30"/>
      <c r="P25" s="34"/>
      <c r="Q25" s="37"/>
      <c r="R25" s="47"/>
      <c r="S25" s="53"/>
      <c r="T25" s="72"/>
      <c r="U25" s="53"/>
      <c r="V25" s="74"/>
      <c r="X25" s="75"/>
      <c r="Y25" s="82" t="s">
        <v>177</v>
      </c>
      <c r="Z25" s="74"/>
      <c r="AB25" s="237" t="str">
        <f>VLOOKUP(AE25,'пр.взв.'!B21:H231,2,FALSE)</f>
        <v>ШАМХАЛОВ Эльдар Ильясович</v>
      </c>
      <c r="AC25" s="237" t="str">
        <f>VLOOKUP(AE25,'пр.взв.'!B21:AH153,3,FALSE)</f>
        <v>02.08.1994 кмс</v>
      </c>
      <c r="AD25" s="237" t="str">
        <f>VLOOKUP(AE25,'пр.взв.'!B21:H153,4,FALSE)</f>
        <v>Дагестан. гос. пед. универ.</v>
      </c>
      <c r="AE25" s="234">
        <v>22</v>
      </c>
    </row>
    <row r="26" spans="1:31" ht="12" customHeight="1" thickBot="1">
      <c r="A26" s="244"/>
      <c r="B26" s="246"/>
      <c r="C26" s="246"/>
      <c r="D26" s="246"/>
      <c r="E26" s="6">
        <v>21</v>
      </c>
      <c r="F26" s="44"/>
      <c r="G26" s="27"/>
      <c r="H26" s="51"/>
      <c r="I26" s="34"/>
      <c r="J26" s="37"/>
      <c r="K26" s="8"/>
      <c r="L26" s="24"/>
      <c r="M26" s="8"/>
      <c r="N26" s="24"/>
      <c r="O26" s="24"/>
      <c r="P26" s="31" t="s">
        <v>9</v>
      </c>
      <c r="Q26" s="24"/>
      <c r="R26" s="24"/>
      <c r="S26" s="53"/>
      <c r="T26" s="72"/>
      <c r="U26" s="53"/>
      <c r="V26" s="74"/>
      <c r="X26" s="74"/>
      <c r="Z26" s="76"/>
      <c r="AA26" s="6">
        <v>22</v>
      </c>
      <c r="AB26" s="238"/>
      <c r="AC26" s="238"/>
      <c r="AD26" s="238"/>
      <c r="AE26" s="235"/>
    </row>
    <row r="27" spans="1:31" ht="12" customHeight="1" thickBot="1">
      <c r="A27" s="244">
        <v>53</v>
      </c>
      <c r="B27" s="261">
        <f>VLOOKUP(A27,'пр.взв.'!B28:C155,2,FALSE)</f>
        <v>0</v>
      </c>
      <c r="C27" s="261">
        <f>VLOOKUP(A27,'пр.взв.'!B28:H155,3,FALSE)</f>
        <v>0</v>
      </c>
      <c r="D27" s="261">
        <f>VLOOKUP(A27,'пр.взв.'!B28:F155,4,FALSE)</f>
        <v>0</v>
      </c>
      <c r="E27" s="82"/>
      <c r="F27" s="27"/>
      <c r="G27" s="27"/>
      <c r="H27" s="52"/>
      <c r="I27" s="34"/>
      <c r="J27" s="30"/>
      <c r="K27" s="9"/>
      <c r="L27" s="38"/>
      <c r="M27" s="9"/>
      <c r="N27" s="255" t="str">
        <f>VLOOKUP(R18,'пр.взв.'!B6:D133,2,FALSE)</f>
        <v>БУРДАЕВ Михаил Михайлович</v>
      </c>
      <c r="O27" s="256"/>
      <c r="P27" s="256"/>
      <c r="Q27" s="256"/>
      <c r="R27" s="257"/>
      <c r="S27" s="53"/>
      <c r="T27" s="72"/>
      <c r="U27" s="53"/>
      <c r="V27" s="74"/>
      <c r="X27" s="74"/>
      <c r="AA27" s="82"/>
      <c r="AB27" s="239">
        <f>VLOOKUP(AE27,'пр.взв.'!B21:H233,2,FALSE)</f>
        <v>0</v>
      </c>
      <c r="AC27" s="239">
        <f>VLOOKUP(AE27,'пр.взв.'!B21:AH155,3,FALSE)</f>
        <v>0</v>
      </c>
      <c r="AD27" s="239">
        <f>VLOOKUP(AE27,'пр.взв.'!B21:H155,4,FALSE)</f>
        <v>0</v>
      </c>
      <c r="AE27" s="235">
        <v>53</v>
      </c>
    </row>
    <row r="28" spans="1:31" ht="12" customHeight="1" thickBot="1">
      <c r="A28" s="245"/>
      <c r="B28" s="262"/>
      <c r="C28" s="262"/>
      <c r="D28" s="262"/>
      <c r="E28" s="27"/>
      <c r="F28" s="27"/>
      <c r="G28" s="15"/>
      <c r="H28" s="34"/>
      <c r="I28" s="6">
        <v>13</v>
      </c>
      <c r="J28" s="56"/>
      <c r="K28" s="8"/>
      <c r="L28" s="24"/>
      <c r="M28" s="8"/>
      <c r="N28" s="258"/>
      <c r="O28" s="259"/>
      <c r="P28" s="259"/>
      <c r="Q28" s="259"/>
      <c r="R28" s="260"/>
      <c r="S28" s="53"/>
      <c r="T28" s="72"/>
      <c r="U28" s="53"/>
      <c r="V28" s="76"/>
      <c r="W28" s="70">
        <v>30</v>
      </c>
      <c r="X28" s="74"/>
      <c r="AB28" s="240"/>
      <c r="AC28" s="240"/>
      <c r="AD28" s="240"/>
      <c r="AE28" s="236"/>
    </row>
    <row r="29" spans="1:31" ht="12" customHeight="1" thickBot="1">
      <c r="A29" s="248">
        <v>13</v>
      </c>
      <c r="B29" s="247" t="str">
        <f>VLOOKUP(A29,'пр.взв.'!B30:C157,2,FALSE)</f>
        <v>ЛАГВЕНКИН Павел Михайлович</v>
      </c>
      <c r="C29" s="247" t="str">
        <f>VLOOKUP(A29,'пр.взв.'!B30:H157,3,FALSE)</f>
        <v>13.02.1992 мс</v>
      </c>
      <c r="D29" s="247" t="str">
        <f>VLOOKUP(A29,'пр.взв.'!B30:F157,4,FALSE)</f>
        <v>Акад. права и управл. ФСИН России</v>
      </c>
      <c r="E29" s="20"/>
      <c r="F29" s="20"/>
      <c r="G29" s="27"/>
      <c r="H29" s="30"/>
      <c r="I29" s="82" t="s">
        <v>177</v>
      </c>
      <c r="J29" s="34"/>
      <c r="K29" s="24"/>
      <c r="L29" s="24"/>
      <c r="M29" s="8"/>
      <c r="N29" s="34"/>
      <c r="O29" s="24"/>
      <c r="P29" s="37"/>
      <c r="Q29" s="34"/>
      <c r="R29" s="47"/>
      <c r="S29" s="53"/>
      <c r="T29" s="72"/>
      <c r="U29" s="53"/>
      <c r="W29" s="84" t="s">
        <v>178</v>
      </c>
      <c r="X29" s="74"/>
      <c r="AB29" s="237" t="str">
        <f>VLOOKUP(AE29,'пр.взв.'!B25:H235,2,FALSE)</f>
        <v>АГАФОНОВ Александр Владмирович</v>
      </c>
      <c r="AC29" s="237" t="str">
        <f>VLOOKUP(AE29,'пр.взв.'!B25:AH157,3,FALSE)</f>
        <v>06.10.1989 мс</v>
      </c>
      <c r="AD29" s="237" t="str">
        <f>VLOOKUP(AE29,'пр.взв.'!B25:H157,4,FALSE)</f>
        <v>Воронеж. ГАСУ</v>
      </c>
      <c r="AE29" s="234">
        <v>14</v>
      </c>
    </row>
    <row r="30" spans="1:31" ht="12" customHeight="1">
      <c r="A30" s="244"/>
      <c r="B30" s="246"/>
      <c r="C30" s="246"/>
      <c r="D30" s="246"/>
      <c r="E30" s="6">
        <v>13</v>
      </c>
      <c r="F30" s="27"/>
      <c r="G30" s="27"/>
      <c r="H30" s="46"/>
      <c r="I30" s="24"/>
      <c r="J30" s="25"/>
      <c r="K30" s="25"/>
      <c r="L30" s="24"/>
      <c r="M30" s="8"/>
      <c r="N30" s="24"/>
      <c r="O30" s="16"/>
      <c r="P30" s="30"/>
      <c r="Q30" s="34"/>
      <c r="R30" s="47"/>
      <c r="S30" s="53"/>
      <c r="T30" s="72"/>
      <c r="U30" s="53"/>
      <c r="X30" s="74"/>
      <c r="AA30" s="6">
        <v>14</v>
      </c>
      <c r="AB30" s="238"/>
      <c r="AC30" s="238"/>
      <c r="AD30" s="238"/>
      <c r="AE30" s="235"/>
    </row>
    <row r="31" spans="1:31" ht="12" customHeight="1" thickBot="1">
      <c r="A31" s="244">
        <v>45</v>
      </c>
      <c r="B31" s="261">
        <f>VLOOKUP(A31,'пр.взв.'!B32:C159,2,FALSE)</f>
        <v>0</v>
      </c>
      <c r="C31" s="261">
        <f>VLOOKUP(A31,'пр.взв.'!B32:H159,3,FALSE)</f>
        <v>0</v>
      </c>
      <c r="D31" s="261">
        <f>VLOOKUP(A31,'пр.взв.'!B32:F159,4,FALSE)</f>
        <v>0</v>
      </c>
      <c r="E31" s="83"/>
      <c r="F31" s="32"/>
      <c r="G31" s="27"/>
      <c r="H31" s="52"/>
      <c r="I31" s="38"/>
      <c r="J31" s="20"/>
      <c r="K31" s="20"/>
      <c r="L31" s="38"/>
      <c r="M31" s="9"/>
      <c r="N31" s="24"/>
      <c r="O31" s="24"/>
      <c r="P31" s="31" t="s">
        <v>12</v>
      </c>
      <c r="Q31" s="25"/>
      <c r="R31" s="25"/>
      <c r="S31" s="53"/>
      <c r="T31" s="72"/>
      <c r="U31" s="53"/>
      <c r="X31" s="74"/>
      <c r="Z31" s="75"/>
      <c r="AA31" s="82"/>
      <c r="AB31" s="239">
        <f>VLOOKUP(AE31,'пр.взв.'!B25:H237,2,FALSE)</f>
        <v>0</v>
      </c>
      <c r="AC31" s="239">
        <f>VLOOKUP(AE31,'пр.взв.'!B25:AH159,3,FALSE)</f>
        <v>0</v>
      </c>
      <c r="AD31" s="239">
        <f>VLOOKUP(AE31,'пр.взв.'!B25:H159,4,FALSE)</f>
        <v>0</v>
      </c>
      <c r="AE31" s="235">
        <v>46</v>
      </c>
    </row>
    <row r="32" spans="1:31" ht="12" customHeight="1" thickBot="1">
      <c r="A32" s="245"/>
      <c r="B32" s="262"/>
      <c r="C32" s="262"/>
      <c r="D32" s="262"/>
      <c r="E32" s="27"/>
      <c r="F32" s="15"/>
      <c r="G32" s="6">
        <v>13</v>
      </c>
      <c r="H32" s="49"/>
      <c r="I32" s="24"/>
      <c r="J32" s="25"/>
      <c r="K32" s="25"/>
      <c r="L32" s="24"/>
      <c r="M32" s="85">
        <v>13</v>
      </c>
      <c r="N32" s="86"/>
      <c r="O32" s="86"/>
      <c r="P32" s="87"/>
      <c r="Q32" s="87"/>
      <c r="R32" s="87"/>
      <c r="S32" s="53"/>
      <c r="T32" s="72"/>
      <c r="U32" s="53"/>
      <c r="X32" s="76"/>
      <c r="Y32" s="6">
        <v>30</v>
      </c>
      <c r="Z32" s="74"/>
      <c r="AB32" s="240"/>
      <c r="AC32" s="240"/>
      <c r="AD32" s="240"/>
      <c r="AE32" s="236"/>
    </row>
    <row r="33" spans="1:31" ht="12" customHeight="1" thickBot="1">
      <c r="A33" s="248">
        <v>29</v>
      </c>
      <c r="B33" s="247" t="str">
        <f>VLOOKUP(A33,'пр.взв.'!B34:C161,2,FALSE)</f>
        <v>ПЫЛАЕВ Павел Иванович</v>
      </c>
      <c r="C33" s="247" t="str">
        <f>VLOOKUP(A33,'пр.взв.'!B34:H161,3,FALSE)</f>
        <v>02.02.1995 кмс</v>
      </c>
      <c r="D33" s="247" t="str">
        <f>VLOOKUP(A33,'пр.взв.'!B34:F161,4,FALSE)</f>
        <v>Сыктывкарский ГУ им. П. Сорокина</v>
      </c>
      <c r="E33" s="20"/>
      <c r="F33" s="27"/>
      <c r="G33" s="82" t="s">
        <v>177</v>
      </c>
      <c r="H33" s="33"/>
      <c r="I33" s="38"/>
      <c r="J33" s="20"/>
      <c r="K33" s="20"/>
      <c r="L33" s="38"/>
      <c r="M33" s="88"/>
      <c r="N33" s="249" t="str">
        <f>VLOOKUP(M32,'пр.взв.'!B6:H133,2,FALSE)</f>
        <v>ЛАГВЕНКИН Павел Михайлович</v>
      </c>
      <c r="O33" s="250"/>
      <c r="P33" s="250"/>
      <c r="Q33" s="250"/>
      <c r="R33" s="251"/>
      <c r="S33" s="53"/>
      <c r="T33" s="72"/>
      <c r="U33" s="53"/>
      <c r="Y33" s="82" t="s">
        <v>179</v>
      </c>
      <c r="Z33" s="74"/>
      <c r="AB33" s="237" t="str">
        <f>VLOOKUP(AE33,'пр.взв.'!B1:H239,2,FALSE)</f>
        <v>БУРДАЕВ Роман Михайлович</v>
      </c>
      <c r="AC33" s="237" t="str">
        <f>VLOOKUP(AE33,'пр.взв.'!B1:AH161,3,FALSE)</f>
        <v>22.05.1993 мсмк</v>
      </c>
      <c r="AD33" s="237" t="str">
        <f>VLOOKUP(AE33,'пр.взв.'!B1:H161,4,FALSE)</f>
        <v>Пензен. ГУ</v>
      </c>
      <c r="AE33" s="234">
        <v>30</v>
      </c>
    </row>
    <row r="34" spans="1:31" ht="12" customHeight="1" thickBot="1">
      <c r="A34" s="244"/>
      <c r="B34" s="246"/>
      <c r="C34" s="246"/>
      <c r="D34" s="246"/>
      <c r="E34" s="6">
        <v>29</v>
      </c>
      <c r="F34" s="44"/>
      <c r="G34" s="27"/>
      <c r="H34" s="29"/>
      <c r="I34" s="24"/>
      <c r="J34" s="25"/>
      <c r="K34" s="25"/>
      <c r="L34" s="24"/>
      <c r="M34" s="88"/>
      <c r="N34" s="252"/>
      <c r="O34" s="253"/>
      <c r="P34" s="253"/>
      <c r="Q34" s="253"/>
      <c r="R34" s="254"/>
      <c r="S34" s="53"/>
      <c r="T34" s="72"/>
      <c r="U34" s="16"/>
      <c r="Z34" s="76"/>
      <c r="AA34" s="6">
        <v>30</v>
      </c>
      <c r="AB34" s="238"/>
      <c r="AC34" s="238"/>
      <c r="AD34" s="238"/>
      <c r="AE34" s="235"/>
    </row>
    <row r="35" spans="1:31" ht="12" customHeight="1" thickBot="1">
      <c r="A35" s="244">
        <v>61</v>
      </c>
      <c r="B35" s="263">
        <f>VLOOKUP(A35,'пр.взв.'!B36:C163,2,FALSE)</f>
        <v>0</v>
      </c>
      <c r="C35" s="263">
        <f>VLOOKUP(A35,'пр.взв.'!B36:H163,3,FALSE)</f>
        <v>0</v>
      </c>
      <c r="D35" s="263">
        <f>VLOOKUP(A35,'пр.взв.'!B36:F163,4,FALSE)</f>
        <v>0</v>
      </c>
      <c r="E35" s="83"/>
      <c r="F35" s="27"/>
      <c r="G35" s="27"/>
      <c r="H35" s="33"/>
      <c r="I35" s="38"/>
      <c r="J35" s="20"/>
      <c r="K35" s="20"/>
      <c r="L35" s="38"/>
      <c r="M35" s="9"/>
      <c r="N35" s="38"/>
      <c r="O35" s="38"/>
      <c r="P35" s="20"/>
      <c r="Q35" s="20"/>
      <c r="R35" s="20"/>
      <c r="S35" s="16"/>
      <c r="T35" s="72"/>
      <c r="U35" s="16"/>
      <c r="AA35" s="82"/>
      <c r="AB35" s="239">
        <f>VLOOKUP(AE35,'пр.взв.'!B1:H241,2,FALSE)</f>
        <v>0</v>
      </c>
      <c r="AC35" s="239">
        <f>VLOOKUP(AE35,'пр.взв.'!B1:AH163,3,FALSE)</f>
        <v>0</v>
      </c>
      <c r="AD35" s="239">
        <f>VLOOKUP(AE35,'пр.взв.'!B1:H163,4,FALSE)</f>
        <v>0</v>
      </c>
      <c r="AE35" s="235">
        <v>62</v>
      </c>
    </row>
    <row r="36" spans="1:31" ht="12" customHeight="1" thickBot="1">
      <c r="A36" s="245"/>
      <c r="B36" s="264"/>
      <c r="C36" s="264"/>
      <c r="D36" s="264"/>
      <c r="E36" s="27"/>
      <c r="F36" s="27"/>
      <c r="G36" s="27"/>
      <c r="H36" s="29"/>
      <c r="I36" s="24"/>
      <c r="J36" s="25"/>
      <c r="K36" s="25"/>
      <c r="L36" s="24"/>
      <c r="M36" s="7">
        <v>13</v>
      </c>
      <c r="N36" s="24"/>
      <c r="O36" s="24"/>
      <c r="P36" s="25"/>
      <c r="Q36" s="25"/>
      <c r="R36" s="25"/>
      <c r="S36" s="7">
        <v>18</v>
      </c>
      <c r="T36" s="72"/>
      <c r="U36" s="16"/>
      <c r="AB36" s="240"/>
      <c r="AC36" s="240"/>
      <c r="AD36" s="240"/>
      <c r="AE36" s="236"/>
    </row>
    <row r="37" spans="1:31" ht="3" customHeight="1" thickBot="1">
      <c r="A37" s="57"/>
      <c r="B37" s="58"/>
      <c r="C37" s="58"/>
      <c r="D37" s="20"/>
      <c r="E37" s="27"/>
      <c r="F37" s="27"/>
      <c r="G37" s="27"/>
      <c r="H37" s="24"/>
      <c r="I37" s="34"/>
      <c r="J37" s="25"/>
      <c r="K37" s="25"/>
      <c r="L37" s="24"/>
      <c r="M37" s="59"/>
      <c r="N37" s="24"/>
      <c r="O37" s="24"/>
      <c r="P37" s="25"/>
      <c r="Q37" s="25"/>
      <c r="R37" s="25"/>
      <c r="S37" s="59"/>
      <c r="T37" s="72"/>
      <c r="U37" s="16"/>
      <c r="AB37" s="58"/>
      <c r="AC37" s="58"/>
      <c r="AD37" s="20"/>
      <c r="AE37" s="57"/>
    </row>
    <row r="38" spans="1:31" ht="12" customHeight="1" thickBot="1">
      <c r="A38" s="248">
        <v>3</v>
      </c>
      <c r="B38" s="247" t="str">
        <f>VLOOKUP(A38,'пр.взв.'!B6:H133,2,FALSE)</f>
        <v>САНГАРАЕВ Турпал Магомедович</v>
      </c>
      <c r="C38" s="247" t="str">
        <f>VLOOKUP(A38,'пр.взв.'!B6:H133,3,FALSE)</f>
        <v>23.12.1993 кмс</v>
      </c>
      <c r="D38" s="247" t="str">
        <f>VLOOKUP(A38,'пр.взв.'!B6:H133,4,FALSE)</f>
        <v>Самарс. УФСИН</v>
      </c>
      <c r="E38" s="20"/>
      <c r="F38" s="20"/>
      <c r="G38" s="21"/>
      <c r="H38" s="25"/>
      <c r="I38" s="23"/>
      <c r="J38" s="24"/>
      <c r="K38" s="25"/>
      <c r="L38" s="24"/>
      <c r="M38" s="69" t="s">
        <v>178</v>
      </c>
      <c r="N38" s="24"/>
      <c r="O38" s="24"/>
      <c r="P38" s="25"/>
      <c r="Q38" s="25"/>
      <c r="R38" s="25"/>
      <c r="S38" s="69" t="s">
        <v>177</v>
      </c>
      <c r="T38" s="72"/>
      <c r="U38" s="16"/>
      <c r="AB38" s="237" t="str">
        <f>VLOOKUP(AE38,'пр.взв.'!B6:H244,2,FALSE)</f>
        <v>ЩУКИН Дмитрий Сергеевич</v>
      </c>
      <c r="AC38" s="237" t="str">
        <f>VLOOKUP(AE38,'пр.взв.'!B6:AH166,3,FALSE)</f>
        <v>24.02.1996 1</v>
      </c>
      <c r="AD38" s="237" t="str">
        <f>VLOOKUP(AE38,'пр.взв.'!B6:H166,4,FALSE)</f>
        <v>РГ Аграр. У - МСХА им. К.А. Тимирзяева</v>
      </c>
      <c r="AE38" s="234">
        <v>4</v>
      </c>
    </row>
    <row r="39" spans="1:31" ht="12" customHeight="1">
      <c r="A39" s="244"/>
      <c r="B39" s="246"/>
      <c r="C39" s="246"/>
      <c r="D39" s="246"/>
      <c r="E39" s="6">
        <v>3</v>
      </c>
      <c r="F39" s="27"/>
      <c r="G39" s="28"/>
      <c r="H39" s="29"/>
      <c r="I39" s="30"/>
      <c r="J39" s="31"/>
      <c r="K39" s="25"/>
      <c r="L39" s="24"/>
      <c r="M39" s="8"/>
      <c r="N39" s="16"/>
      <c r="O39" s="16"/>
      <c r="P39" s="16"/>
      <c r="Q39" s="16"/>
      <c r="R39" s="16"/>
      <c r="S39" s="16"/>
      <c r="T39" s="72"/>
      <c r="U39" s="16"/>
      <c r="AA39" s="6">
        <v>36</v>
      </c>
      <c r="AB39" s="238"/>
      <c r="AC39" s="238"/>
      <c r="AD39" s="238"/>
      <c r="AE39" s="235"/>
    </row>
    <row r="40" spans="1:43" ht="12" customHeight="1" thickBot="1">
      <c r="A40" s="244">
        <v>35</v>
      </c>
      <c r="B40" s="238" t="str">
        <f>VLOOKUP(A40,'пр.взв.'!B8:H135,2,FALSE)</f>
        <v>АЛИМОВ Руслан Манафович</v>
      </c>
      <c r="C40" s="238" t="str">
        <f>VLOOKUP(A40,'пр.взв.'!B8:H135,3,FALSE)</f>
        <v>06.03.1995 кмс</v>
      </c>
      <c r="D40" s="238" t="str">
        <f>VLOOKUP(A40,'пр.взв.'!B8:H135,4,FALSE)</f>
        <v>СПб Гос. Архит.-строит. У</v>
      </c>
      <c r="E40" s="82" t="s">
        <v>177</v>
      </c>
      <c r="F40" s="32"/>
      <c r="G40" s="27"/>
      <c r="H40" s="33"/>
      <c r="I40" s="34"/>
      <c r="J40" s="24"/>
      <c r="K40" s="25"/>
      <c r="L40" s="24"/>
      <c r="M40" s="85">
        <v>18</v>
      </c>
      <c r="N40" s="86"/>
      <c r="O40" s="86"/>
      <c r="P40" s="87"/>
      <c r="Q40" s="87"/>
      <c r="R40" s="87"/>
      <c r="S40" s="16"/>
      <c r="T40" s="72"/>
      <c r="U40" s="16"/>
      <c r="Z40" s="75"/>
      <c r="AA40" s="82" t="s">
        <v>177</v>
      </c>
      <c r="AB40" s="241" t="str">
        <f>VLOOKUP(AE40,'пр.взв.'!B6:H246,2,FALSE)</f>
        <v>НИКОЛАЕВ Владимир Викторович</v>
      </c>
      <c r="AC40" s="241" t="str">
        <f>VLOOKUP(AE40,'пр.взв.'!B6:AH168,3,FALSE)</f>
        <v>01.11.1996 мс</v>
      </c>
      <c r="AD40" s="241" t="str">
        <f>VLOOKUP(AE40,'пр.взв.'!B6:H168,4,FALSE)</f>
        <v>Рос. Акад. Народ. Хоз. И Госслужбы при Презид. РФ</v>
      </c>
      <c r="AE40" s="235">
        <v>36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" customHeight="1" thickBot="1">
      <c r="A41" s="245"/>
      <c r="B41" s="246"/>
      <c r="C41" s="246"/>
      <c r="D41" s="246"/>
      <c r="E41" s="27"/>
      <c r="F41" s="15"/>
      <c r="G41" s="6">
        <v>19</v>
      </c>
      <c r="H41" s="37"/>
      <c r="I41" s="30"/>
      <c r="J41" s="38"/>
      <c r="K41" s="20"/>
      <c r="L41" s="38"/>
      <c r="M41" s="88">
        <v>18</v>
      </c>
      <c r="N41" s="265" t="str">
        <f>VLOOKUP(M40,'пр.взв.'!B6:H147,2,FALSE)</f>
        <v>БОНДАРЕВ Александр Витальевич</v>
      </c>
      <c r="O41" s="266"/>
      <c r="P41" s="266"/>
      <c r="Q41" s="266"/>
      <c r="R41" s="267"/>
      <c r="S41" s="16"/>
      <c r="T41" s="72"/>
      <c r="U41" s="16"/>
      <c r="X41" s="1"/>
      <c r="Y41" s="6">
        <v>36</v>
      </c>
      <c r="Z41" s="74"/>
      <c r="AB41" s="242"/>
      <c r="AC41" s="242"/>
      <c r="AD41" s="242"/>
      <c r="AE41" s="236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" customHeight="1" thickBot="1">
      <c r="A42" s="248">
        <v>19</v>
      </c>
      <c r="B42" s="247" t="str">
        <f>VLOOKUP(A42,'пр.взв.'!B10:H137,2,FALSE)</f>
        <v>ОЗОРНИН Никита Алексеевич</v>
      </c>
      <c r="C42" s="247" t="str">
        <f>VLOOKUP(A42,'пр.взв.'!B10:H137,3,FALSE)</f>
        <v>27.07.1992 мс</v>
      </c>
      <c r="D42" s="247" t="str">
        <f>VLOOKUP(A42,'пр.взв.'!B10:H137,4,FALSE)</f>
        <v>Уральс. Гос. Экономич. универ.</v>
      </c>
      <c r="E42" s="20"/>
      <c r="F42" s="27"/>
      <c r="G42" s="82" t="s">
        <v>177</v>
      </c>
      <c r="H42" s="39"/>
      <c r="I42" s="40"/>
      <c r="J42" s="24"/>
      <c r="K42" s="25"/>
      <c r="L42" s="24"/>
      <c r="M42" s="88"/>
      <c r="N42" s="268"/>
      <c r="O42" s="269"/>
      <c r="P42" s="269"/>
      <c r="Q42" s="269"/>
      <c r="R42" s="270"/>
      <c r="S42" s="16"/>
      <c r="T42" s="72"/>
      <c r="U42" s="16"/>
      <c r="X42" s="74"/>
      <c r="Y42" s="82" t="s">
        <v>178</v>
      </c>
      <c r="Z42" s="74"/>
      <c r="AB42" s="237" t="str">
        <f>VLOOKUP(AE42,'пр.взв.'!B10:H248,2,FALSE)</f>
        <v>ТАРАСОВ Юрий Андреевич</v>
      </c>
      <c r="AC42" s="237" t="str">
        <f>VLOOKUP(AE42,'пр.взв.'!B10:AH170,3,FALSE)</f>
        <v>03.09.1994 кмс</v>
      </c>
      <c r="AD42" s="237" t="str">
        <f>VLOOKUP(AE42,'пр.взв.'!B10:H170,4,FALSE)</f>
        <v>МГСУ Москва</v>
      </c>
      <c r="AE42" s="234">
        <v>20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" customHeight="1">
      <c r="A43" s="244"/>
      <c r="B43" s="246"/>
      <c r="C43" s="246"/>
      <c r="D43" s="246"/>
      <c r="E43" s="6">
        <v>19</v>
      </c>
      <c r="F43" s="44"/>
      <c r="G43" s="27"/>
      <c r="H43" s="29"/>
      <c r="I43" s="45"/>
      <c r="J43" s="34"/>
      <c r="K43" s="25"/>
      <c r="L43" s="24"/>
      <c r="M43" s="8"/>
      <c r="N43" s="34"/>
      <c r="O43" s="24"/>
      <c r="P43" s="37"/>
      <c r="Q43" s="34"/>
      <c r="R43" s="47"/>
      <c r="S43" s="16"/>
      <c r="T43" s="72"/>
      <c r="U43" s="16"/>
      <c r="X43" s="74"/>
      <c r="Z43" s="76"/>
      <c r="AA43" s="6">
        <v>20</v>
      </c>
      <c r="AB43" s="238"/>
      <c r="AC43" s="238"/>
      <c r="AD43" s="238"/>
      <c r="AE43" s="235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" customHeight="1" thickBot="1">
      <c r="A44" s="244">
        <v>51</v>
      </c>
      <c r="B44" s="261">
        <f>VLOOKUP(A44,'пр.взв.'!B12:H139,2,FALSE)</f>
        <v>0</v>
      </c>
      <c r="C44" s="261">
        <f>VLOOKUP(A44,'пр.взв.'!B12:H139,3,FALSE)</f>
        <v>0</v>
      </c>
      <c r="D44" s="261">
        <f>VLOOKUP(A44,'пр.взв.'!B12:H139,4,FALSE)</f>
        <v>0</v>
      </c>
      <c r="E44" s="82"/>
      <c r="F44" s="27"/>
      <c r="G44" s="27"/>
      <c r="H44" s="33"/>
      <c r="I44" s="45"/>
      <c r="J44" s="34"/>
      <c r="K44" s="25"/>
      <c r="L44" s="24"/>
      <c r="M44" s="8"/>
      <c r="N44" s="24"/>
      <c r="O44" s="31"/>
      <c r="P44" s="30"/>
      <c r="Q44" s="34"/>
      <c r="R44" s="47"/>
      <c r="S44" s="16"/>
      <c r="T44" s="72"/>
      <c r="U44" s="16"/>
      <c r="X44" s="74"/>
      <c r="AA44" s="68"/>
      <c r="AB44" s="239">
        <f>VLOOKUP(AE44,'пр.взв.'!B10:H250,2,FALSE)</f>
        <v>0</v>
      </c>
      <c r="AC44" s="239">
        <f>VLOOKUP(AE44,'пр.взв.'!B10:AH172,3,FALSE)</f>
        <v>0</v>
      </c>
      <c r="AD44" s="239">
        <f>VLOOKUP(AE44,'пр.взв.'!B10:H172,4,FALSE)</f>
        <v>0</v>
      </c>
      <c r="AE44" s="235">
        <v>52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31" ht="12" customHeight="1" thickBot="1">
      <c r="A45" s="245"/>
      <c r="B45" s="262"/>
      <c r="C45" s="262"/>
      <c r="D45" s="262"/>
      <c r="E45" s="27"/>
      <c r="F45" s="27"/>
      <c r="G45" s="15"/>
      <c r="H45" s="34"/>
      <c r="I45" s="48"/>
      <c r="J45" s="24"/>
      <c r="K45" s="25"/>
      <c r="L45" s="24"/>
      <c r="M45" s="8"/>
      <c r="N45" s="24"/>
      <c r="O45" s="24"/>
      <c r="P45" s="25"/>
      <c r="Q45" s="25"/>
      <c r="R45" s="25"/>
      <c r="S45" s="16"/>
      <c r="T45" s="72"/>
      <c r="U45" s="16"/>
      <c r="W45" s="6">
        <v>28</v>
      </c>
      <c r="X45" s="74"/>
      <c r="AB45" s="240"/>
      <c r="AC45" s="240"/>
      <c r="AD45" s="240"/>
      <c r="AE45" s="236"/>
    </row>
    <row r="46" spans="1:31" ht="12" customHeight="1" thickBot="1">
      <c r="A46" s="248">
        <v>11</v>
      </c>
      <c r="B46" s="247" t="str">
        <f>VLOOKUP(A46,'пр.взв.'!B14:H141,2,FALSE)</f>
        <v>ТАРАСОВ Евгений Игоревич</v>
      </c>
      <c r="C46" s="247" t="str">
        <f>VLOOKUP(A46,'пр.взв.'!B14:H141,3,FALSE)</f>
        <v>28.01.1995 мс</v>
      </c>
      <c r="D46" s="247" t="str">
        <f>VLOOKUP(A46,'пр.взв.'!B14:H141,4,FALSE)</f>
        <v>МПГУ Москва</v>
      </c>
      <c r="E46" s="20"/>
      <c r="F46" s="20"/>
      <c r="G46" s="27"/>
      <c r="H46" s="30"/>
      <c r="I46" s="6">
        <v>11</v>
      </c>
      <c r="J46" s="50"/>
      <c r="K46" s="24"/>
      <c r="L46" s="24"/>
      <c r="M46" s="8"/>
      <c r="N46" s="24"/>
      <c r="O46" s="24"/>
      <c r="P46" s="25"/>
      <c r="Q46" s="25"/>
      <c r="R46" s="25"/>
      <c r="S46" s="16"/>
      <c r="T46" s="72"/>
      <c r="U46" s="16"/>
      <c r="V46" s="75"/>
      <c r="W46" s="82" t="s">
        <v>179</v>
      </c>
      <c r="X46" s="74"/>
      <c r="AB46" s="237" t="str">
        <f>VLOOKUP(AE46,'пр.взв.'!B14:H252,2,FALSE)</f>
        <v>ПАТЕЕВ Дмитрий Васильевич</v>
      </c>
      <c r="AC46" s="237" t="str">
        <f>VLOOKUP(AE46,'пр.взв.'!B14:AH174,3,FALSE)</f>
        <v>28.05.1995 кмс</v>
      </c>
      <c r="AD46" s="237" t="str">
        <f>VLOOKUP(AE46,'пр.взв.'!B14:H174,4,FALSE)</f>
        <v>НГПУ им. К. Минина</v>
      </c>
      <c r="AE46" s="234">
        <v>12</v>
      </c>
    </row>
    <row r="47" spans="1:31" ht="12" customHeight="1" thickBot="1">
      <c r="A47" s="244"/>
      <c r="B47" s="246"/>
      <c r="C47" s="246"/>
      <c r="D47" s="246"/>
      <c r="E47" s="6">
        <v>11</v>
      </c>
      <c r="F47" s="27"/>
      <c r="G47" s="27"/>
      <c r="H47" s="46"/>
      <c r="I47" s="82" t="s">
        <v>179</v>
      </c>
      <c r="J47" s="24"/>
      <c r="K47" s="8"/>
      <c r="L47" s="24"/>
      <c r="M47" s="8"/>
      <c r="N47" s="24"/>
      <c r="O47" s="24"/>
      <c r="P47" s="31" t="s">
        <v>9</v>
      </c>
      <c r="Q47" s="24"/>
      <c r="R47" s="24"/>
      <c r="S47" s="16"/>
      <c r="T47" s="72"/>
      <c r="U47" s="16"/>
      <c r="V47" s="74"/>
      <c r="X47" s="74"/>
      <c r="AA47" s="6">
        <v>12</v>
      </c>
      <c r="AB47" s="238"/>
      <c r="AC47" s="238"/>
      <c r="AD47" s="238"/>
      <c r="AE47" s="235"/>
    </row>
    <row r="48" spans="1:31" ht="12" customHeight="1" thickBot="1">
      <c r="A48" s="244">
        <v>43</v>
      </c>
      <c r="B48" s="238" t="str">
        <f>VLOOKUP(A48,'пр.взв.'!B16:H143,2,FALSE)</f>
        <v>МИХАЙЛОВ Дмитрий Олегович</v>
      </c>
      <c r="C48" s="238" t="str">
        <f>VLOOKUP(A48,'пр.взв.'!B16:H143,3,FALSE)</f>
        <v>22.09.1995 кмс</v>
      </c>
      <c r="D48" s="238" t="str">
        <f>VLOOKUP(A48,'пр.взв.'!B16:H143,4,FALSE)</f>
        <v>Нижегор. АМВД Р</v>
      </c>
      <c r="E48" s="82" t="s">
        <v>177</v>
      </c>
      <c r="F48" s="32"/>
      <c r="G48" s="27"/>
      <c r="H48" s="52"/>
      <c r="I48" s="38"/>
      <c r="J48" s="38"/>
      <c r="K48" s="9"/>
      <c r="L48" s="38"/>
      <c r="M48" s="9"/>
      <c r="N48" s="255" t="str">
        <f>VLOOKUP(R67,'пр.взв.'!B6:H133,2,FALSE)</f>
        <v>ТАРАСОВ Евгений Игоревич</v>
      </c>
      <c r="O48" s="256"/>
      <c r="P48" s="256"/>
      <c r="Q48" s="256"/>
      <c r="R48" s="257"/>
      <c r="S48" s="16"/>
      <c r="T48" s="72"/>
      <c r="U48" s="16"/>
      <c r="V48" s="74"/>
      <c r="X48" s="74"/>
      <c r="Z48" s="75"/>
      <c r="AA48" s="82"/>
      <c r="AB48" s="239">
        <f>VLOOKUP(AE48,'пр.взв.'!B14:H254,2,FALSE)</f>
        <v>0</v>
      </c>
      <c r="AC48" s="239">
        <f>VLOOKUP(AE48,'пр.взв.'!B14:AH176,3,FALSE)</f>
        <v>0</v>
      </c>
      <c r="AD48" s="239">
        <f>VLOOKUP(AE48,'пр.взв.'!B14:H176,4,FALSE)</f>
        <v>0</v>
      </c>
      <c r="AE48" s="235">
        <v>44</v>
      </c>
    </row>
    <row r="49" spans="1:31" ht="12" customHeight="1" thickBot="1">
      <c r="A49" s="245"/>
      <c r="B49" s="246"/>
      <c r="C49" s="246"/>
      <c r="D49" s="246"/>
      <c r="E49" s="27"/>
      <c r="F49" s="15"/>
      <c r="G49" s="6">
        <v>11</v>
      </c>
      <c r="H49" s="49"/>
      <c r="I49" s="24"/>
      <c r="J49" s="24"/>
      <c r="K49" s="8"/>
      <c r="L49" s="24"/>
      <c r="M49" s="8"/>
      <c r="N49" s="258"/>
      <c r="O49" s="259"/>
      <c r="P49" s="259"/>
      <c r="Q49" s="259"/>
      <c r="R49" s="260"/>
      <c r="S49" s="16"/>
      <c r="T49" s="72"/>
      <c r="U49" s="16"/>
      <c r="V49" s="74"/>
      <c r="X49" s="76"/>
      <c r="Y49" s="6">
        <v>28</v>
      </c>
      <c r="Z49" s="74"/>
      <c r="AB49" s="240"/>
      <c r="AC49" s="240"/>
      <c r="AD49" s="240"/>
      <c r="AE49" s="236"/>
    </row>
    <row r="50" spans="1:31" ht="12" customHeight="1" thickBot="1">
      <c r="A50" s="248">
        <v>27</v>
      </c>
      <c r="B50" s="247" t="str">
        <f>VLOOKUP(A50,'пр.взв.'!B18:H145,2,FALSE)</f>
        <v>МЕЛЬНИКОВ Антон Сергеевич</v>
      </c>
      <c r="C50" s="247" t="str">
        <f>VLOOKUP(A50,'пр.взв.'!B18:H145,3,FALSE)</f>
        <v>15.05.1991 мс</v>
      </c>
      <c r="D50" s="247" t="str">
        <f>VLOOKUP(A50,'пр.взв.'!B18:H145,4,FALSE)</f>
        <v>Влад. юрид. ИФСИН России</v>
      </c>
      <c r="E50" s="20"/>
      <c r="F50" s="27"/>
      <c r="G50" s="82" t="s">
        <v>177</v>
      </c>
      <c r="H50" s="33"/>
      <c r="I50" s="38"/>
      <c r="J50" s="38"/>
      <c r="K50" s="9"/>
      <c r="L50" s="38"/>
      <c r="M50" s="9"/>
      <c r="N50" s="38"/>
      <c r="O50" s="38"/>
      <c r="P50" s="20"/>
      <c r="Q50" s="20"/>
      <c r="R50" s="20"/>
      <c r="S50" s="16"/>
      <c r="T50" s="72"/>
      <c r="U50" s="53"/>
      <c r="V50" s="74"/>
      <c r="Y50" s="82" t="s">
        <v>177</v>
      </c>
      <c r="Z50" s="74"/>
      <c r="AB50" s="237" t="str">
        <f>VLOOKUP(AE50,'пр.взв.'!B18:H256,2,FALSE)</f>
        <v>ГУКЕВ Рамед Мухамедович</v>
      </c>
      <c r="AC50" s="237" t="str">
        <f>VLOOKUP(AE50,'пр.взв.'!B18:AH178,3,FALSE)</f>
        <v>08.04.1993 мс</v>
      </c>
      <c r="AD50" s="237" t="str">
        <f>VLOOKUP(AE50,'пр.взв.'!B18:H178,4,FALSE)</f>
        <v>СК Г гуманитарно-технол. акад.</v>
      </c>
      <c r="AE50" s="234">
        <v>28</v>
      </c>
    </row>
    <row r="51" spans="1:31" ht="12" customHeight="1">
      <c r="A51" s="244"/>
      <c r="B51" s="246"/>
      <c r="C51" s="246"/>
      <c r="D51" s="246"/>
      <c r="E51" s="6">
        <v>27</v>
      </c>
      <c r="F51" s="44"/>
      <c r="G51" s="27"/>
      <c r="H51" s="29"/>
      <c r="I51" s="24"/>
      <c r="J51" s="24"/>
      <c r="K51" s="8"/>
      <c r="L51" s="24"/>
      <c r="M51" s="8"/>
      <c r="N51" s="24"/>
      <c r="O51" s="24"/>
      <c r="P51" s="25"/>
      <c r="Q51" s="25"/>
      <c r="R51" s="25"/>
      <c r="S51" s="16"/>
      <c r="T51" s="72"/>
      <c r="U51" s="53"/>
      <c r="V51" s="74"/>
      <c r="Z51" s="76"/>
      <c r="AA51" s="6">
        <v>28</v>
      </c>
      <c r="AB51" s="238"/>
      <c r="AC51" s="238"/>
      <c r="AD51" s="238"/>
      <c r="AE51" s="235"/>
    </row>
    <row r="52" spans="1:31" ht="12" customHeight="1" thickBot="1">
      <c r="A52" s="244">
        <v>59</v>
      </c>
      <c r="B52" s="261">
        <f>VLOOKUP(A52,'пр.взв.'!B20:H147,2,FALSE)</f>
        <v>0</v>
      </c>
      <c r="C52" s="261">
        <f>VLOOKUP(A52,'пр.взв.'!B20:H147,3,FALSE)</f>
        <v>0</v>
      </c>
      <c r="D52" s="261">
        <f>VLOOKUP(A52,'пр.взв.'!B20:H147,4,FALSE)</f>
        <v>0</v>
      </c>
      <c r="E52" s="68"/>
      <c r="F52" s="27"/>
      <c r="G52" s="27"/>
      <c r="H52" s="33"/>
      <c r="I52" s="38"/>
      <c r="J52" s="38"/>
      <c r="K52" s="9"/>
      <c r="L52" s="38"/>
      <c r="M52" s="9"/>
      <c r="N52" s="38"/>
      <c r="O52" s="38"/>
      <c r="P52" s="20"/>
      <c r="Q52" s="20"/>
      <c r="R52" s="20"/>
      <c r="S52" s="16"/>
      <c r="T52" s="72"/>
      <c r="U52" s="53"/>
      <c r="V52" s="74"/>
      <c r="AA52" s="82"/>
      <c r="AB52" s="239">
        <f>VLOOKUP(AE52,'пр.взв.'!B18:H258,2,FALSE)</f>
        <v>0</v>
      </c>
      <c r="AC52" s="239">
        <f>VLOOKUP(AE52,'пр.взв.'!B18:AH180,3,FALSE)</f>
        <v>0</v>
      </c>
      <c r="AD52" s="239">
        <f>VLOOKUP(AE52,'пр.взв.'!B18:H180,4,FALSE)</f>
        <v>0</v>
      </c>
      <c r="AE52" s="235">
        <v>60</v>
      </c>
    </row>
    <row r="53" spans="1:31" ht="12" customHeight="1" thickBot="1">
      <c r="A53" s="245"/>
      <c r="B53" s="262"/>
      <c r="C53" s="262"/>
      <c r="D53" s="262"/>
      <c r="E53" s="27"/>
      <c r="F53" s="27"/>
      <c r="G53" s="27"/>
      <c r="H53" s="29"/>
      <c r="I53" s="24"/>
      <c r="J53" s="24"/>
      <c r="K53" s="6">
        <v>11</v>
      </c>
      <c r="L53" s="60"/>
      <c r="M53" s="8"/>
      <c r="N53" s="24"/>
      <c r="O53" s="24"/>
      <c r="P53" s="25"/>
      <c r="Q53" s="25"/>
      <c r="R53" s="25"/>
      <c r="S53" s="16"/>
      <c r="T53" s="73"/>
      <c r="U53" s="6">
        <v>28</v>
      </c>
      <c r="V53" s="74"/>
      <c r="AB53" s="240"/>
      <c r="AC53" s="240"/>
      <c r="AD53" s="240"/>
      <c r="AE53" s="236"/>
    </row>
    <row r="54" spans="1:31" ht="12" customHeight="1" thickBot="1">
      <c r="A54" s="248">
        <v>7</v>
      </c>
      <c r="B54" s="247" t="str">
        <f>VLOOKUP(A54,'пр.взв.'!B6:H133,2,FALSE)</f>
        <v>СЛИВИН Александр Игоревич</v>
      </c>
      <c r="C54" s="247" t="str">
        <f>VLOOKUP(A54,'пр.взв.'!B6:H133,3,FALSE)</f>
        <v>11.12.1989 мсмк</v>
      </c>
      <c r="D54" s="247" t="str">
        <f>VLOOKUP(A54,'пр.взв.'!B6:H133,4,FALSE)</f>
        <v>Яросл. ГУ им. П.Г. Демидова</v>
      </c>
      <c r="E54" s="20"/>
      <c r="F54" s="20"/>
      <c r="G54" s="21"/>
      <c r="H54" s="21"/>
      <c r="I54" s="35"/>
      <c r="J54" s="43"/>
      <c r="K54" s="82" t="s">
        <v>178</v>
      </c>
      <c r="L54" s="25"/>
      <c r="M54" s="25"/>
      <c r="N54" s="230" t="s">
        <v>11</v>
      </c>
      <c r="O54" s="230"/>
      <c r="P54" s="25"/>
      <c r="Q54" s="25"/>
      <c r="R54" s="25"/>
      <c r="S54" s="16"/>
      <c r="T54" s="16"/>
      <c r="U54" s="68" t="s">
        <v>177</v>
      </c>
      <c r="V54" s="74"/>
      <c r="AB54" s="237" t="str">
        <f>VLOOKUP(AE54,'пр.взв.'!B2:H260,2,FALSE)</f>
        <v>БАЛАКИН Алексей Петрович</v>
      </c>
      <c r="AC54" s="237" t="str">
        <f>VLOOKUP(AE54,'пр.взв.'!B2:AH182,3,FALSE)</f>
        <v>26.06.1995 кмс</v>
      </c>
      <c r="AD54" s="237" t="str">
        <f>VLOOKUP(AE54,'пр.взв.'!B2:H182,4,FALSE)</f>
        <v>НГПУ им. К. Минина</v>
      </c>
      <c r="AE54" s="234">
        <v>8</v>
      </c>
    </row>
    <row r="55" spans="1:31" ht="12" customHeight="1">
      <c r="A55" s="244"/>
      <c r="B55" s="246"/>
      <c r="C55" s="246"/>
      <c r="D55" s="246"/>
      <c r="E55" s="6">
        <v>39</v>
      </c>
      <c r="F55" s="27"/>
      <c r="G55" s="28"/>
      <c r="H55" s="29"/>
      <c r="I55" s="30"/>
      <c r="J55" s="37"/>
      <c r="K55" s="54"/>
      <c r="L55" s="25"/>
      <c r="M55" s="25"/>
      <c r="N55" s="230"/>
      <c r="O55" s="230"/>
      <c r="P55" s="25"/>
      <c r="Q55" s="25"/>
      <c r="R55" s="25"/>
      <c r="S55" s="16"/>
      <c r="T55" s="16"/>
      <c r="U55" s="53"/>
      <c r="V55" s="74"/>
      <c r="AA55" s="6">
        <v>8</v>
      </c>
      <c r="AB55" s="238"/>
      <c r="AC55" s="238"/>
      <c r="AD55" s="238"/>
      <c r="AE55" s="235"/>
    </row>
    <row r="56" spans="1:31" ht="12" customHeight="1" thickBot="1">
      <c r="A56" s="244">
        <v>39</v>
      </c>
      <c r="B56" s="238" t="str">
        <f>VLOOKUP(A56,'пр.взв.'!B24:H151,2,FALSE)</f>
        <v>КУЛЕШОВ Никита Сергеевич</v>
      </c>
      <c r="C56" s="238" t="str">
        <f>VLOOKUP(A56,'пр.взв.'!B24:H151,3,FALSE)</f>
        <v>06.07.1995 мс</v>
      </c>
      <c r="D56" s="238" t="str">
        <f>VLOOKUP(A56,'пр.взв.'!B24:H151,4,FALSE)</f>
        <v>Ряз. Ф Москов. УМВД России им. В.Я. Кикотя</v>
      </c>
      <c r="E56" s="82" t="s">
        <v>179</v>
      </c>
      <c r="F56" s="32"/>
      <c r="G56" s="27"/>
      <c r="H56" s="33"/>
      <c r="I56" s="34"/>
      <c r="J56" s="30"/>
      <c r="K56" s="9"/>
      <c r="L56" s="271"/>
      <c r="M56" s="271"/>
      <c r="N56" s="20"/>
      <c r="O56" s="20"/>
      <c r="P56" s="20"/>
      <c r="Q56" s="20"/>
      <c r="R56" s="35"/>
      <c r="T56" s="16"/>
      <c r="U56" s="53"/>
      <c r="V56" s="74"/>
      <c r="Z56" s="75"/>
      <c r="AA56" s="82" t="s">
        <v>177</v>
      </c>
      <c r="AB56" s="241" t="str">
        <f>VLOOKUP(AE56,'пр.взв.'!B22:H262,2,FALSE)</f>
        <v>ВЯТКИН Сергей Сергеевич</v>
      </c>
      <c r="AC56" s="241" t="str">
        <f>VLOOKUP(AE56,'пр.взв.'!B22:AH184,3,FALSE)</f>
        <v>30.04.1993 мс</v>
      </c>
      <c r="AD56" s="241" t="str">
        <f>VLOOKUP(AE56,'пр.взв.'!B22:H184,4,FALSE)</f>
        <v>СибГУФК Омская обл.</v>
      </c>
      <c r="AE56" s="235">
        <v>40</v>
      </c>
    </row>
    <row r="57" spans="1:31" ht="12" customHeight="1" thickBot="1">
      <c r="A57" s="245"/>
      <c r="B57" s="246"/>
      <c r="C57" s="246"/>
      <c r="D57" s="246"/>
      <c r="E57" s="27"/>
      <c r="F57" s="15"/>
      <c r="G57" s="6">
        <v>23</v>
      </c>
      <c r="H57" s="37"/>
      <c r="I57" s="30"/>
      <c r="J57" s="34"/>
      <c r="K57" s="8"/>
      <c r="L57" s="279"/>
      <c r="M57" s="280"/>
      <c r="N57" s="90">
        <v>34</v>
      </c>
      <c r="O57" s="90"/>
      <c r="P57" s="90"/>
      <c r="Q57" s="66"/>
      <c r="T57" s="16"/>
      <c r="U57" s="53"/>
      <c r="V57" s="74"/>
      <c r="Y57" s="6">
        <v>8</v>
      </c>
      <c r="Z57" s="74"/>
      <c r="AB57" s="242"/>
      <c r="AC57" s="242"/>
      <c r="AD57" s="242"/>
      <c r="AE57" s="236"/>
    </row>
    <row r="58" spans="1:31" ht="12" customHeight="1" thickBot="1">
      <c r="A58" s="248">
        <v>23</v>
      </c>
      <c r="B58" s="247" t="str">
        <f>VLOOKUP(A58,'пр.взв.'!B26:H153,2,FALSE)</f>
        <v>ТАГИЕВ Эльшд Рашид Оглы</v>
      </c>
      <c r="C58" s="247" t="str">
        <f>VLOOKUP(A58,'пр.взв.'!B26:H153,3,FALSE)</f>
        <v>10.08.1993 мс</v>
      </c>
      <c r="D58" s="247" t="str">
        <f>VLOOKUP(A58,'пр.взв.'!B26:H153,4,FALSE)</f>
        <v>Великолук. ГА ФКиС</v>
      </c>
      <c r="E58" s="20"/>
      <c r="F58" s="27"/>
      <c r="G58" s="82" t="s">
        <v>178</v>
      </c>
      <c r="H58" s="55"/>
      <c r="I58" s="37"/>
      <c r="J58" s="34"/>
      <c r="K58" s="54"/>
      <c r="L58" s="53"/>
      <c r="M58" s="46"/>
      <c r="N58" s="96"/>
      <c r="O58" s="90"/>
      <c r="P58" s="90"/>
      <c r="Q58" s="66"/>
      <c r="T58" s="16"/>
      <c r="U58" s="53"/>
      <c r="V58" s="74"/>
      <c r="X58" s="75"/>
      <c r="Y58" s="82" t="s">
        <v>177</v>
      </c>
      <c r="Z58" s="74"/>
      <c r="AB58" s="237" t="str">
        <f>VLOOKUP(AE58,'пр.взв.'!B26:H264,2,FALSE)</f>
        <v>ЮДИН Максим Валерьевич</v>
      </c>
      <c r="AC58" s="237" t="str">
        <f>VLOOKUP(AE58,'пр.взв.'!B26:AH186,3,FALSE)</f>
        <v>13.05.1995 мс</v>
      </c>
      <c r="AD58" s="237" t="str">
        <f>VLOOKUP(AE58,'пр.взв.'!B26:H186,4,FALSE)</f>
        <v>Ряз. Г. Радиотихнический универ.</v>
      </c>
      <c r="AE58" s="234">
        <v>24</v>
      </c>
    </row>
    <row r="59" spans="1:31" ht="12" customHeight="1">
      <c r="A59" s="244"/>
      <c r="B59" s="246"/>
      <c r="C59" s="246"/>
      <c r="D59" s="246"/>
      <c r="E59" s="6">
        <v>23</v>
      </c>
      <c r="F59" s="44"/>
      <c r="G59" s="27"/>
      <c r="H59" s="51"/>
      <c r="I59" s="34"/>
      <c r="J59" s="37"/>
      <c r="K59" s="8"/>
      <c r="L59" s="277"/>
      <c r="M59" s="278"/>
      <c r="N59" s="98"/>
      <c r="O59" s="90">
        <v>10</v>
      </c>
      <c r="P59" s="90"/>
      <c r="Q59" s="90"/>
      <c r="S59" s="47"/>
      <c r="T59" s="16"/>
      <c r="U59" s="53"/>
      <c r="V59" s="74"/>
      <c r="X59" s="74"/>
      <c r="Z59" s="76"/>
      <c r="AA59" s="6">
        <v>24</v>
      </c>
      <c r="AB59" s="238"/>
      <c r="AC59" s="238"/>
      <c r="AD59" s="238"/>
      <c r="AE59" s="235"/>
    </row>
    <row r="60" spans="1:31" ht="12" customHeight="1" thickBot="1">
      <c r="A60" s="244">
        <v>55</v>
      </c>
      <c r="B60" s="261">
        <f>VLOOKUP(A60,'пр.взв.'!B28:H155,2,FALSE)</f>
        <v>0</v>
      </c>
      <c r="C60" s="261">
        <f>VLOOKUP(A60,'пр.взв.'!B28:H155,3,FALSE)</f>
        <v>0</v>
      </c>
      <c r="D60" s="261">
        <f>VLOOKUP(A60,'пр.взв.'!B28:H155,4,FALSE)</f>
        <v>0</v>
      </c>
      <c r="E60" s="82"/>
      <c r="F60" s="27"/>
      <c r="G60" s="27"/>
      <c r="H60" s="52"/>
      <c r="I60" s="34"/>
      <c r="J60" s="30"/>
      <c r="K60" s="9"/>
      <c r="L60" s="279"/>
      <c r="M60" s="279"/>
      <c r="N60" s="99">
        <v>10</v>
      </c>
      <c r="O60" s="104" t="s">
        <v>177</v>
      </c>
      <c r="P60" s="90"/>
      <c r="Q60" s="66"/>
      <c r="S60" s="36"/>
      <c r="T60" s="16"/>
      <c r="U60" s="53"/>
      <c r="V60" s="74"/>
      <c r="X60" s="74"/>
      <c r="AA60" s="82"/>
      <c r="AB60" s="239">
        <f>VLOOKUP(AE60,'пр.взв.'!B26:H266,2,FALSE)</f>
        <v>0</v>
      </c>
      <c r="AC60" s="239">
        <f>VLOOKUP(AE60,'пр.взв.'!B26:AH188,3,FALSE)</f>
        <v>0</v>
      </c>
      <c r="AD60" s="239">
        <f>VLOOKUP(AE60,'пр.взв.'!B26:H188,4,FALSE)</f>
        <v>0</v>
      </c>
      <c r="AE60" s="235">
        <v>56</v>
      </c>
    </row>
    <row r="61" spans="1:31" ht="12" customHeight="1" thickBot="1">
      <c r="A61" s="245"/>
      <c r="B61" s="262"/>
      <c r="C61" s="262"/>
      <c r="D61" s="262"/>
      <c r="E61" s="27"/>
      <c r="F61" s="27"/>
      <c r="G61" s="15"/>
      <c r="H61" s="34"/>
      <c r="I61" s="6">
        <v>23</v>
      </c>
      <c r="J61" s="56"/>
      <c r="K61" s="8"/>
      <c r="L61" s="16"/>
      <c r="M61" s="36"/>
      <c r="N61" s="66"/>
      <c r="O61" s="98"/>
      <c r="P61" s="90">
        <v>30</v>
      </c>
      <c r="Q61" s="66"/>
      <c r="S61" s="36"/>
      <c r="T61" s="16"/>
      <c r="U61" s="53"/>
      <c r="V61" s="76"/>
      <c r="W61" s="70">
        <v>8</v>
      </c>
      <c r="X61" s="74"/>
      <c r="AB61" s="240"/>
      <c r="AC61" s="240"/>
      <c r="AD61" s="240"/>
      <c r="AE61" s="236"/>
    </row>
    <row r="62" spans="1:31" ht="12" customHeight="1" thickBot="1">
      <c r="A62" s="248">
        <v>15</v>
      </c>
      <c r="B62" s="247" t="str">
        <f>VLOOKUP(A62,'пр.взв.'!B30:H157,2,FALSE)</f>
        <v>ДЖАВАДОВ Имран Аяз Оглы</v>
      </c>
      <c r="C62" s="247" t="str">
        <f>VLOOKUP(A62,'пр.взв.'!B30:H157,3,FALSE)</f>
        <v>03.03.1994 мс</v>
      </c>
      <c r="D62" s="247" t="str">
        <f>VLOOKUP(A62,'пр.взв.'!B30:H157,4,FALSE)</f>
        <v>НГПУ им. К. Минина</v>
      </c>
      <c r="E62" s="20"/>
      <c r="F62" s="20"/>
      <c r="G62" s="27"/>
      <c r="H62" s="30"/>
      <c r="I62" s="82" t="s">
        <v>177</v>
      </c>
      <c r="J62" s="34"/>
      <c r="K62" s="24"/>
      <c r="L62" s="16"/>
      <c r="M62" s="36"/>
      <c r="N62" s="66"/>
      <c r="O62" s="99">
        <v>30</v>
      </c>
      <c r="P62" s="104" t="s">
        <v>178</v>
      </c>
      <c r="Q62" s="66"/>
      <c r="S62" s="29"/>
      <c r="T62" s="16"/>
      <c r="U62" s="53"/>
      <c r="W62" s="84" t="s">
        <v>178</v>
      </c>
      <c r="X62" s="74"/>
      <c r="AB62" s="237" t="str">
        <f>VLOOKUP(AE62,'пр.взв.'!B30:H268,2,FALSE)</f>
        <v>ГРИГОРЬЕВ Игорь Александрович</v>
      </c>
      <c r="AC62" s="237" t="str">
        <f>VLOOKUP(AE62,'пр.взв.'!B30:AH190,3,FALSE)</f>
        <v>05.02.1995 кмс</v>
      </c>
      <c r="AD62" s="237" t="str">
        <f>VLOOKUP(AE62,'пр.взв.'!B30:H190,4,FALSE)</f>
        <v>Уральский Гос. Горный универ.</v>
      </c>
      <c r="AE62" s="234">
        <v>16</v>
      </c>
    </row>
    <row r="63" spans="1:31" ht="12" customHeight="1">
      <c r="A63" s="244"/>
      <c r="B63" s="246"/>
      <c r="C63" s="246"/>
      <c r="D63" s="246"/>
      <c r="E63" s="6">
        <v>15</v>
      </c>
      <c r="F63" s="27"/>
      <c r="G63" s="27"/>
      <c r="H63" s="46"/>
      <c r="I63" s="24"/>
      <c r="J63" s="25"/>
      <c r="K63" s="25"/>
      <c r="L63" s="277"/>
      <c r="M63" s="277"/>
      <c r="N63" s="66"/>
      <c r="O63" s="66"/>
      <c r="P63" s="95"/>
      <c r="Q63" s="66"/>
      <c r="S63" s="29"/>
      <c r="T63" s="16"/>
      <c r="U63" s="53"/>
      <c r="X63" s="74"/>
      <c r="AA63" s="6">
        <v>16</v>
      </c>
      <c r="AB63" s="238"/>
      <c r="AC63" s="238"/>
      <c r="AD63" s="238"/>
      <c r="AE63" s="235"/>
    </row>
    <row r="64" spans="1:31" ht="12" customHeight="1" thickBot="1">
      <c r="A64" s="244">
        <v>47</v>
      </c>
      <c r="B64" s="261">
        <f>VLOOKUP(A64,'пр.взв.'!B32:H159,2,FALSE)</f>
        <v>0</v>
      </c>
      <c r="C64" s="261">
        <f>VLOOKUP(A64,'пр.взв.'!B32:H159,3,FALSE)</f>
        <v>0</v>
      </c>
      <c r="D64" s="261">
        <f>VLOOKUP(A64,'пр.взв.'!B32:H159,4,FALSE)</f>
        <v>0</v>
      </c>
      <c r="E64" s="83" t="s">
        <v>180</v>
      </c>
      <c r="F64" s="32"/>
      <c r="G64" s="27"/>
      <c r="H64" s="52"/>
      <c r="I64" s="38"/>
      <c r="L64" s="71"/>
      <c r="M64" s="41"/>
      <c r="N64" s="66">
        <v>12</v>
      </c>
      <c r="O64" s="66"/>
      <c r="P64" s="92"/>
      <c r="Q64" s="66">
        <v>22</v>
      </c>
      <c r="S64" s="34"/>
      <c r="T64" s="16"/>
      <c r="U64" s="53"/>
      <c r="X64" s="74"/>
      <c r="Z64" s="75"/>
      <c r="AA64" s="82"/>
      <c r="AB64" s="239">
        <f>VLOOKUP(AE64,'пр.взв.'!B30:H270,2,FALSE)</f>
        <v>0</v>
      </c>
      <c r="AC64" s="239">
        <f>VLOOKUP(AE64,'пр.взв.'!B30:AH192,3,FALSE)</f>
        <v>0</v>
      </c>
      <c r="AD64" s="239">
        <f>VLOOKUP(AE64,'пр.взв.'!B30:H192,4,FALSE)</f>
        <v>0</v>
      </c>
      <c r="AE64" s="235">
        <v>48</v>
      </c>
    </row>
    <row r="65" spans="1:31" ht="12" customHeight="1" thickBot="1">
      <c r="A65" s="245"/>
      <c r="B65" s="262"/>
      <c r="C65" s="262"/>
      <c r="D65" s="262"/>
      <c r="E65" s="27"/>
      <c r="F65" s="15"/>
      <c r="G65" s="6">
        <v>15</v>
      </c>
      <c r="H65" s="49"/>
      <c r="I65" s="24"/>
      <c r="L65" s="53"/>
      <c r="M65" s="46"/>
      <c r="N65" s="96"/>
      <c r="O65" s="66"/>
      <c r="P65" s="95"/>
      <c r="Q65" s="104" t="s">
        <v>177</v>
      </c>
      <c r="S65" s="29"/>
      <c r="T65" s="16"/>
      <c r="U65" s="53"/>
      <c r="X65" s="76"/>
      <c r="Y65" s="6">
        <v>16</v>
      </c>
      <c r="Z65" s="74"/>
      <c r="AB65" s="240"/>
      <c r="AC65" s="240"/>
      <c r="AD65" s="240"/>
      <c r="AE65" s="236"/>
    </row>
    <row r="66" spans="1:31" ht="12" customHeight="1" thickBot="1">
      <c r="A66" s="248">
        <v>31</v>
      </c>
      <c r="B66" s="247" t="str">
        <f>VLOOKUP(A66,'пр.взв.'!B34:H161,2,FALSE)</f>
        <v>ШАРАВИН Айдыс Андриянович</v>
      </c>
      <c r="C66" s="247" t="str">
        <f>VLOOKUP(A66,'пр.взв.'!B34:H161,3,FALSE)</f>
        <v>05.02.1995 кмс</v>
      </c>
      <c r="D66" s="247" t="str">
        <f>VLOOKUP(A66,'пр.взв.'!B34:H161,4,FALSE)</f>
        <v>Тувин. ГУ, Р. Тува</v>
      </c>
      <c r="E66" s="20"/>
      <c r="F66" s="27"/>
      <c r="G66" s="82" t="s">
        <v>180</v>
      </c>
      <c r="H66" s="33"/>
      <c r="I66" s="38"/>
      <c r="L66" s="277"/>
      <c r="M66" s="278"/>
      <c r="N66" s="98"/>
      <c r="O66" s="66">
        <v>12</v>
      </c>
      <c r="P66" s="95"/>
      <c r="Q66" s="98"/>
      <c r="S66" s="29"/>
      <c r="T66" s="16"/>
      <c r="U66" s="53"/>
      <c r="Y66" s="82" t="s">
        <v>177</v>
      </c>
      <c r="Z66" s="74"/>
      <c r="AB66" s="237" t="str">
        <f>VLOOKUP(AE66,'пр.взв.'!B34:H272,2,FALSE)</f>
        <v>ТУНГИЯ Левани Малхазович</v>
      </c>
      <c r="AC66" s="237">
        <f>VLOOKUP(AE66,'пр.взв.'!B34:AH194,3,FALSE)</f>
        <v>34303</v>
      </c>
      <c r="AD66" s="237" t="str">
        <f>VLOOKUP(AE66,'пр.взв.'!B34:H194,4,FALSE)</f>
        <v>МГОСГИ Коломна</v>
      </c>
      <c r="AE66" s="234">
        <v>32</v>
      </c>
    </row>
    <row r="67" spans="1:31" ht="12" customHeight="1">
      <c r="A67" s="244"/>
      <c r="B67" s="246"/>
      <c r="C67" s="246"/>
      <c r="D67" s="246"/>
      <c r="E67" s="6">
        <v>31</v>
      </c>
      <c r="F67" s="44"/>
      <c r="G67" s="27"/>
      <c r="H67" s="29"/>
      <c r="I67" s="24"/>
      <c r="L67" s="16"/>
      <c r="M67" s="42"/>
      <c r="N67" s="99">
        <v>36</v>
      </c>
      <c r="O67" s="104" t="s">
        <v>178</v>
      </c>
      <c r="P67" s="95"/>
      <c r="Q67" s="98"/>
      <c r="R67" s="6">
        <v>11</v>
      </c>
      <c r="S67" s="29"/>
      <c r="T67" s="16"/>
      <c r="U67" s="16"/>
      <c r="Z67" s="76"/>
      <c r="AA67" s="6">
        <v>32</v>
      </c>
      <c r="AB67" s="238"/>
      <c r="AC67" s="238"/>
      <c r="AD67" s="238"/>
      <c r="AE67" s="235"/>
    </row>
    <row r="68" spans="1:31" ht="12" customHeight="1" thickBot="1">
      <c r="A68" s="244">
        <v>63</v>
      </c>
      <c r="B68" s="263">
        <f>VLOOKUP(A68,'пр.взв.'!B36:H163,2,FALSE)</f>
        <v>0</v>
      </c>
      <c r="C68" s="263">
        <f>VLOOKUP(A68,'пр.взв.'!B36:H163,3,FALSE)</f>
        <v>0</v>
      </c>
      <c r="D68" s="263">
        <f>VLOOKUP(A68,'пр.взв.'!B36:H163,4,FALSE)</f>
        <v>0</v>
      </c>
      <c r="E68" s="83" t="s">
        <v>180</v>
      </c>
      <c r="F68" s="27"/>
      <c r="G68" s="27"/>
      <c r="H68" s="33">
        <f>HYPERLINK('[1]реквизиты'!$A$20)</f>
      </c>
      <c r="I68" s="38"/>
      <c r="L68" s="16"/>
      <c r="M68" s="36"/>
      <c r="N68" s="66"/>
      <c r="O68" s="98"/>
      <c r="P68" s="97">
        <v>12</v>
      </c>
      <c r="Q68" s="98"/>
      <c r="R68" s="82" t="s">
        <v>177</v>
      </c>
      <c r="S68" s="29"/>
      <c r="T68" s="16"/>
      <c r="U68" s="16"/>
      <c r="AA68" s="82"/>
      <c r="AB68" s="239">
        <f>VLOOKUP(AE68,'пр.взв.'!B34:H274,2,FALSE)</f>
        <v>0</v>
      </c>
      <c r="AC68" s="239">
        <f>VLOOKUP(AE68,'пр.взв.'!B34:AH196,3,FALSE)</f>
        <v>0</v>
      </c>
      <c r="AD68" s="239">
        <f>VLOOKUP(AE68,'пр.взв.'!B34:H196,4,FALSE)</f>
        <v>0</v>
      </c>
      <c r="AE68" s="235">
        <v>64</v>
      </c>
    </row>
    <row r="69" spans="1:31" ht="12" customHeight="1" thickBot="1">
      <c r="A69" s="245"/>
      <c r="B69" s="264"/>
      <c r="C69" s="264"/>
      <c r="D69" s="264"/>
      <c r="E69" s="70"/>
      <c r="F69" s="27"/>
      <c r="G69" s="28"/>
      <c r="H69" s="29"/>
      <c r="I69" s="30"/>
      <c r="L69" s="53"/>
      <c r="M69" s="37"/>
      <c r="N69" s="66"/>
      <c r="O69" s="99">
        <v>8</v>
      </c>
      <c r="P69" s="105" t="s">
        <v>178</v>
      </c>
      <c r="Q69" s="98"/>
      <c r="S69" s="29"/>
      <c r="T69" s="16"/>
      <c r="U69" s="16"/>
      <c r="AB69" s="240"/>
      <c r="AC69" s="240"/>
      <c r="AD69" s="240"/>
      <c r="AE69" s="236"/>
    </row>
    <row r="70" spans="1:21" ht="9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61"/>
      <c r="L70" s="63"/>
      <c r="M70" s="24"/>
      <c r="N70" s="90"/>
      <c r="O70" s="66"/>
      <c r="P70" s="90"/>
      <c r="Q70" s="99">
        <v>11</v>
      </c>
      <c r="R70" s="30"/>
      <c r="S70" s="38"/>
      <c r="T70" s="16"/>
      <c r="U70" s="16"/>
    </row>
    <row r="71" spans="1:21" ht="12.75">
      <c r="A71" s="20"/>
      <c r="B71" s="20"/>
      <c r="C71" s="20"/>
      <c r="D71" s="20"/>
      <c r="E71" s="20"/>
      <c r="F71" s="20"/>
      <c r="G71" s="20"/>
      <c r="H71" s="64">
        <f>HYPERLINK('[1]реквизиты'!$A$22)</f>
      </c>
      <c r="I71" s="31"/>
      <c r="J71" s="31"/>
      <c r="K71" s="61"/>
      <c r="L71" s="63"/>
      <c r="M71" s="63"/>
      <c r="N71" s="102"/>
      <c r="O71" s="102"/>
      <c r="P71" s="103"/>
      <c r="Q71" s="93"/>
      <c r="R71" s="20"/>
      <c r="S71" s="16"/>
      <c r="T71" s="16"/>
      <c r="U71" s="16"/>
    </row>
    <row r="72" spans="1:9" ht="12.75">
      <c r="A72" s="16"/>
      <c r="B72" s="16"/>
      <c r="C72" s="16"/>
      <c r="D72" s="16"/>
      <c r="E72" s="16"/>
      <c r="F72" s="16"/>
      <c r="G72" s="16"/>
      <c r="H72" s="16"/>
      <c r="I72" s="16"/>
    </row>
    <row r="73" spans="1:31" ht="12.75">
      <c r="A73" s="25" t="str">
        <f>HYPERLINK('[1]реквизиты'!$A$6)</f>
        <v>Гл. судья, судья МК</v>
      </c>
      <c r="B73" s="25"/>
      <c r="C73" s="61"/>
      <c r="D73" s="63"/>
      <c r="E73" s="63"/>
      <c r="F73" s="63"/>
      <c r="G73" s="113" t="str">
        <f>'[1]реквизиты'!$G$7</f>
        <v>Б.Л. Сова</v>
      </c>
      <c r="H73" s="113"/>
      <c r="I73" s="113"/>
      <c r="J73" s="276" t="str">
        <f>'[1]реквизиты'!$G$8</f>
        <v>/г. Рязань/</v>
      </c>
      <c r="K73" s="276"/>
      <c r="L73" s="61"/>
      <c r="M73" s="63"/>
      <c r="N73" s="63"/>
      <c r="O73" s="63"/>
      <c r="T73" s="20" t="str">
        <f>HYPERLINK('[1]реквизиты'!$A$8)</f>
        <v>Гл. секретарь, судья РК</v>
      </c>
      <c r="U73" s="20"/>
      <c r="V73" s="61"/>
      <c r="W73" s="63"/>
      <c r="X73" s="63"/>
      <c r="Y73" s="63"/>
      <c r="AB73" s="112" t="str">
        <f>'[1]реквизиты'!$G$9</f>
        <v>М.Р. Шарифзянов</v>
      </c>
      <c r="AC73" s="112"/>
      <c r="AD73" s="276" t="str">
        <f>'[1]реквизиты'!$G$10</f>
        <v>/ПГТ Шемордан/</v>
      </c>
      <c r="AE73" s="276"/>
    </row>
    <row r="74" spans="1:25" ht="12.75">
      <c r="A74" s="20"/>
      <c r="B74" s="20"/>
      <c r="C74" s="61"/>
      <c r="D74" s="63"/>
      <c r="E74" s="63"/>
      <c r="F74" s="63"/>
      <c r="H74" s="16"/>
      <c r="I74" s="16"/>
      <c r="Q74" s="61"/>
      <c r="R74" s="16"/>
      <c r="S74" s="16"/>
      <c r="T74" s="31"/>
      <c r="U74" s="25"/>
      <c r="V74" s="61"/>
      <c r="W74" s="61"/>
      <c r="X74" s="63"/>
      <c r="Y74" s="63"/>
    </row>
    <row r="75" spans="9:19" ht="12.75">
      <c r="I75" s="16"/>
      <c r="Q75" s="61"/>
      <c r="R75" s="16"/>
      <c r="S75" s="16"/>
    </row>
    <row r="76" spans="9:19" ht="12.75"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2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1:21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1:21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1:21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1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</sheetData>
  <sheetProtection/>
  <mergeCells count="285">
    <mergeCell ref="G73:I73"/>
    <mergeCell ref="J73:K73"/>
    <mergeCell ref="L56:M56"/>
    <mergeCell ref="L57:M57"/>
    <mergeCell ref="L59:M59"/>
    <mergeCell ref="AB73:AC73"/>
    <mergeCell ref="AB58:AB59"/>
    <mergeCell ref="AC58:AC59"/>
    <mergeCell ref="AB64:AB65"/>
    <mergeCell ref="AC64:AC65"/>
    <mergeCell ref="AD73:AE73"/>
    <mergeCell ref="L63:M63"/>
    <mergeCell ref="L66:M66"/>
    <mergeCell ref="L60:M60"/>
    <mergeCell ref="D19:D20"/>
    <mergeCell ref="D35:D36"/>
    <mergeCell ref="D44:D45"/>
    <mergeCell ref="D68:D69"/>
    <mergeCell ref="D46:D47"/>
    <mergeCell ref="D42:D43"/>
    <mergeCell ref="A64:A65"/>
    <mergeCell ref="L7:M7"/>
    <mergeCell ref="L8:M8"/>
    <mergeCell ref="L10:M10"/>
    <mergeCell ref="L11:M11"/>
    <mergeCell ref="L14:M14"/>
    <mergeCell ref="L17:M17"/>
    <mergeCell ref="B56:B57"/>
    <mergeCell ref="A58:A59"/>
    <mergeCell ref="B58:B59"/>
    <mergeCell ref="D66:D67"/>
    <mergeCell ref="N48:R49"/>
    <mergeCell ref="N41:R42"/>
    <mergeCell ref="D60:D61"/>
    <mergeCell ref="C62:C63"/>
    <mergeCell ref="D62:D63"/>
    <mergeCell ref="C56:C57"/>
    <mergeCell ref="D56:D57"/>
    <mergeCell ref="C58:C59"/>
    <mergeCell ref="D58:D59"/>
    <mergeCell ref="A68:A69"/>
    <mergeCell ref="B68:B69"/>
    <mergeCell ref="C68:C69"/>
    <mergeCell ref="A60:A61"/>
    <mergeCell ref="B60:B61"/>
    <mergeCell ref="C60:C61"/>
    <mergeCell ref="B62:B63"/>
    <mergeCell ref="A66:A67"/>
    <mergeCell ref="B66:B67"/>
    <mergeCell ref="C66:C67"/>
    <mergeCell ref="A38:A39"/>
    <mergeCell ref="B38:B39"/>
    <mergeCell ref="C38:C39"/>
    <mergeCell ref="D52:D53"/>
    <mergeCell ref="A54:A55"/>
    <mergeCell ref="B54:B55"/>
    <mergeCell ref="C54:C55"/>
    <mergeCell ref="D54:D55"/>
    <mergeCell ref="A52:A53"/>
    <mergeCell ref="B52:B53"/>
    <mergeCell ref="B64:B65"/>
    <mergeCell ref="C64:C65"/>
    <mergeCell ref="D64:D65"/>
    <mergeCell ref="A62:A63"/>
    <mergeCell ref="A56:A57"/>
    <mergeCell ref="D48:D49"/>
    <mergeCell ref="A50:A51"/>
    <mergeCell ref="B50:B51"/>
    <mergeCell ref="C50:C51"/>
    <mergeCell ref="D50:D51"/>
    <mergeCell ref="C52:C53"/>
    <mergeCell ref="A40:A41"/>
    <mergeCell ref="B40:B41"/>
    <mergeCell ref="C40:C41"/>
    <mergeCell ref="A48:A49"/>
    <mergeCell ref="B48:B49"/>
    <mergeCell ref="C48:C49"/>
    <mergeCell ref="A46:A47"/>
    <mergeCell ref="B46:B47"/>
    <mergeCell ref="C46:C47"/>
    <mergeCell ref="A42:A43"/>
    <mergeCell ref="B42:B43"/>
    <mergeCell ref="C42:C43"/>
    <mergeCell ref="A44:A45"/>
    <mergeCell ref="B44:B45"/>
    <mergeCell ref="C44:C45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3:A24"/>
    <mergeCell ref="B23:B24"/>
    <mergeCell ref="C23:C24"/>
    <mergeCell ref="A25:A26"/>
    <mergeCell ref="B25:B26"/>
    <mergeCell ref="C25:C26"/>
    <mergeCell ref="A27:A28"/>
    <mergeCell ref="B27:B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B11:B12"/>
    <mergeCell ref="C11:C12"/>
    <mergeCell ref="A13:A14"/>
    <mergeCell ref="B13:B14"/>
    <mergeCell ref="C13:C14"/>
    <mergeCell ref="A9:A10"/>
    <mergeCell ref="B9:B10"/>
    <mergeCell ref="C9:C10"/>
    <mergeCell ref="A11:A12"/>
    <mergeCell ref="N33:R34"/>
    <mergeCell ref="N27:R28"/>
    <mergeCell ref="D17:D18"/>
    <mergeCell ref="D9:D10"/>
    <mergeCell ref="D11:D12"/>
    <mergeCell ref="D13:D14"/>
    <mergeCell ref="D15:D16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N6:O6"/>
    <mergeCell ref="AB5:AB6"/>
    <mergeCell ref="AC5:AC6"/>
    <mergeCell ref="AD5:AD6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6:AB57"/>
    <mergeCell ref="AC56:AC57"/>
    <mergeCell ref="AD56:AD57"/>
    <mergeCell ref="AB50:AB51"/>
    <mergeCell ref="AC50:AC51"/>
    <mergeCell ref="AD50:AD51"/>
    <mergeCell ref="AB52:AB53"/>
    <mergeCell ref="AC52:AC53"/>
    <mergeCell ref="AD52:AD53"/>
    <mergeCell ref="AB68:AB69"/>
    <mergeCell ref="AC68:AC69"/>
    <mergeCell ref="AD68:AD69"/>
    <mergeCell ref="AB60:AB61"/>
    <mergeCell ref="AC60:AC61"/>
    <mergeCell ref="AD60:AD61"/>
    <mergeCell ref="AB62:AB63"/>
    <mergeCell ref="AC62:AC63"/>
    <mergeCell ref="AD62:AD63"/>
    <mergeCell ref="AD64:AD65"/>
    <mergeCell ref="AD58:AD59"/>
    <mergeCell ref="AE52:AE53"/>
    <mergeCell ref="AE62:AE63"/>
    <mergeCell ref="AE54:AE55"/>
    <mergeCell ref="AB66:AB67"/>
    <mergeCell ref="AC66:AC67"/>
    <mergeCell ref="AD66:AD67"/>
    <mergeCell ref="AB54:AB55"/>
    <mergeCell ref="AC54:AC55"/>
    <mergeCell ref="AD54:AD55"/>
    <mergeCell ref="AE23:AE24"/>
    <mergeCell ref="AE25:AE26"/>
    <mergeCell ref="AE27:AE28"/>
    <mergeCell ref="AE56:AE57"/>
    <mergeCell ref="AE31:AE32"/>
    <mergeCell ref="AE33:AE34"/>
    <mergeCell ref="AE38:AE39"/>
    <mergeCell ref="AE40:AE41"/>
    <mergeCell ref="AE68:AE69"/>
    <mergeCell ref="AE60:AE61"/>
    <mergeCell ref="AE64:AE65"/>
    <mergeCell ref="AE48:AE49"/>
    <mergeCell ref="AE50:AE51"/>
    <mergeCell ref="AE29:AE30"/>
    <mergeCell ref="AE35:AE36"/>
    <mergeCell ref="AE46:AE47"/>
    <mergeCell ref="AE7:AE8"/>
    <mergeCell ref="AE9:AE10"/>
    <mergeCell ref="AE11:AE12"/>
    <mergeCell ref="AE66:AE67"/>
    <mergeCell ref="AE13:AE14"/>
    <mergeCell ref="AE15:AE16"/>
    <mergeCell ref="AE17:AE18"/>
    <mergeCell ref="AE19:AE20"/>
    <mergeCell ref="AE58:AE59"/>
    <mergeCell ref="AE21:AE22"/>
    <mergeCell ref="F2:Z2"/>
    <mergeCell ref="F1:Z1"/>
    <mergeCell ref="AC1:AE2"/>
    <mergeCell ref="AC3:AE3"/>
    <mergeCell ref="AB4:AE4"/>
    <mergeCell ref="N54:O55"/>
    <mergeCell ref="F3:Z3"/>
    <mergeCell ref="AE42:AE43"/>
    <mergeCell ref="AE44:AE45"/>
    <mergeCell ref="AE5:AE6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2015-04-29T13:26:27Z</cp:lastPrinted>
  <dcterms:created xsi:type="dcterms:W3CDTF">1996-10-08T23:32:33Z</dcterms:created>
  <dcterms:modified xsi:type="dcterms:W3CDTF">2015-04-30T04:14:17Z</dcterms:modified>
  <cp:category/>
  <cp:version/>
  <cp:contentType/>
  <cp:contentStatus/>
</cp:coreProperties>
</file>