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<sst xmlns="http://schemas.openxmlformats.org/spreadsheetml/2006/main" count="205" uniqueCount="136">
  <si>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</si>
  <si>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</si>
  <si>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</si>
  <si>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</si>
  <si>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</si>
  <si>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</si>
  <si>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</si>
  <si>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</si>
  <si>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</si>
  <si>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</si>
  <si>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</si>
  <si>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</si>
  <si>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</si>
  <si>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</si>
  <si>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</si>
  <si>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</si>
  <si>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</si>
  <si>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</si>
  <si>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</si>
  <si>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</si>
  <si>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ПРОХОРОВ Алексей Сергеевич</t>
  </si>
  <si>
    <t>01.06.1992 мс</t>
  </si>
  <si>
    <t>Влад. юрид. ИФСИН России</t>
  </si>
  <si>
    <t>Сенюков ЮА, Анисимов АВ</t>
  </si>
  <si>
    <t>КАРАСЕВ Александр Сергеевич</t>
  </si>
  <si>
    <t>14.02.1996 кмс</t>
  </si>
  <si>
    <t>Иванов. гос. энергет. уни.</t>
  </si>
  <si>
    <t>Новиков ВВ</t>
  </si>
  <si>
    <t>ВОДОВСКОВ Михаил Юрьевич</t>
  </si>
  <si>
    <t>17.03.1995 мс</t>
  </si>
  <si>
    <t>Акад. права и управл. ФСИН России</t>
  </si>
  <si>
    <t>Перетрухин ВН, Фофанов КН</t>
  </si>
  <si>
    <t>САРАЙКИН Александр Вячеславович</t>
  </si>
  <si>
    <t>03.07.1993 мс</t>
  </si>
  <si>
    <t>Фофанов КН, Яковенко ДВ</t>
  </si>
  <si>
    <t>ПЕТРОВ Федор Михайлович</t>
  </si>
  <si>
    <t>17.03.1993 кмс</t>
  </si>
  <si>
    <t>Великолук. ГА ФКиС</t>
  </si>
  <si>
    <t>Хмелев ПИ, Шумейко ВФ</t>
  </si>
  <si>
    <t>ПОЛЕТАЕВ Кирилл Сергеевич</t>
  </si>
  <si>
    <t>17.06.1993 кмс</t>
  </si>
  <si>
    <t>Логвинов АВ, Анисимов АВ</t>
  </si>
  <si>
    <t>КУРЗАКОВ Александр Павлович</t>
  </si>
  <si>
    <t>13.02.1995 1</t>
  </si>
  <si>
    <t>Волж. ГУ водного транспорта</t>
  </si>
  <si>
    <t>Разин СА</t>
  </si>
  <si>
    <t>ЗОРЬКИН Евгений Владимирович</t>
  </si>
  <si>
    <t>11.01.1996 кмс</t>
  </si>
  <si>
    <t>Вятский ГУ</t>
  </si>
  <si>
    <t>Николаев АИ</t>
  </si>
  <si>
    <t>ГРЕБЕННИКОВ Дмитрий Олегович</t>
  </si>
  <si>
    <t>17.03.1996 1</t>
  </si>
  <si>
    <t>Гос. Морской Ун. им. Ф.Ф. Ушакова</t>
  </si>
  <si>
    <t>Дученко ВФ, Гарькуша АВ</t>
  </si>
  <si>
    <t>АМИРБЕГОВ Салман Сулейманович</t>
  </si>
  <si>
    <t>02.09.1992 мс</t>
  </si>
  <si>
    <t>Дагестан. гос. пед. универ.</t>
  </si>
  <si>
    <t>Магомедов ОИ</t>
  </si>
  <si>
    <t>ЗЫСКИН Евгений Михайлович</t>
  </si>
  <si>
    <t>09.01.1995 кмс</t>
  </si>
  <si>
    <t>МГСУ Москва</t>
  </si>
  <si>
    <t>Гарник ВС, Никишкин ВВ</t>
  </si>
  <si>
    <t>ГУЛИКЯН Армен Арменович</t>
  </si>
  <si>
    <t>24.10.1994 кмс</t>
  </si>
  <si>
    <t>Москов. УМВД России им. В.Я. Кикотя</t>
  </si>
  <si>
    <t>Шаронов АВ</t>
  </si>
  <si>
    <t>МАШАКИН Михаил Владимирович</t>
  </si>
  <si>
    <t>08.09.1993 кмс</t>
  </si>
  <si>
    <t>НГПУ им. К. Минина</t>
  </si>
  <si>
    <t>Душкин АН</t>
  </si>
  <si>
    <t>ЗУБКОВ Дмитрий Олегович</t>
  </si>
  <si>
    <t>14.06.1996 кмс</t>
  </si>
  <si>
    <t>Пензен. ГУ</t>
  </si>
  <si>
    <t>Волков ВГ</t>
  </si>
  <si>
    <t>СПИРИН Юрий Викторович</t>
  </si>
  <si>
    <t>07.12.1995 кмс</t>
  </si>
  <si>
    <t>Перм. науч-исслед. политех. ун.</t>
  </si>
  <si>
    <t>Забалуев СА</t>
  </si>
  <si>
    <t>ИВАНОВ Максим Константинович</t>
  </si>
  <si>
    <t>21.02.1993 мсмк</t>
  </si>
  <si>
    <t>РГУФКСМиТ фил. Новочебоксарск</t>
  </si>
  <si>
    <t>Ильин ГА</t>
  </si>
  <si>
    <t>СЕДРАКЯН Сипан Нерсесович</t>
  </si>
  <si>
    <t>28.11.1994 мс</t>
  </si>
  <si>
    <t>Ряз. Г. Радиотихнический универ.</t>
  </si>
  <si>
    <t>Мальцев СА</t>
  </si>
  <si>
    <t>ВИНОГРАДОВ Никита Дмитриевич</t>
  </si>
  <si>
    <t>10.04.1996 кмс</t>
  </si>
  <si>
    <t>Южно-Уральский ГУ (ЮУрГУ (НИУ)</t>
  </si>
  <si>
    <t>Кадолин ВИ, Абдурахманов ИА</t>
  </si>
  <si>
    <t>ГЛАДЫШЕВ Петр Алексеевич</t>
  </si>
  <si>
    <t>03.02.1989 мс</t>
  </si>
  <si>
    <t>Яросл. ГУ им. П.Г. Демидова</t>
  </si>
  <si>
    <t>Жиляев ДС</t>
  </si>
  <si>
    <t>ВТУЛОВ Виталий Валерьевич</t>
  </si>
  <si>
    <t>22.12.1994 кмс</t>
  </si>
  <si>
    <t>Шуского ф. Иванов. ГУ</t>
  </si>
  <si>
    <t>Аникин НП</t>
  </si>
  <si>
    <t>ГАЙСУЕВ Магомед Сайдиевич</t>
  </si>
  <si>
    <t>07.11.1996 кмс</t>
  </si>
  <si>
    <t>САРКИСЯН Эдмонд Мишаевич</t>
  </si>
  <si>
    <t>14.12.1994 кмс</t>
  </si>
  <si>
    <t>ИГХТУ Иванов. гос. хим.-технол.. уни.</t>
  </si>
  <si>
    <t>Володин АН</t>
  </si>
  <si>
    <t>ШАРОЯН Кярам Сурикович</t>
  </si>
  <si>
    <t>04.09.1995 1</t>
  </si>
  <si>
    <t>СТРОЙКОВ Михаил Александрович</t>
  </si>
  <si>
    <t>26.09.1995 мс</t>
  </si>
  <si>
    <t>Саратов. ГУ им. Н.Г. Чернышевского</t>
  </si>
  <si>
    <t>Коченюк АА</t>
  </si>
  <si>
    <t>СВИРИДОВ Борис Александрович</t>
  </si>
  <si>
    <t>22.04.1994 кмс</t>
  </si>
  <si>
    <t>РГУФКСМиТ Москва</t>
  </si>
  <si>
    <t>Попов ДВ</t>
  </si>
  <si>
    <t>САЛАМАТНИКОВ Александр Николаевич</t>
  </si>
  <si>
    <t>19.03.1993 кмс</t>
  </si>
  <si>
    <t>ЧЕРНИЦКИЙ Роман Сергеевич</t>
  </si>
  <si>
    <t>30.06.1994 кмс</t>
  </si>
  <si>
    <t>Табаков СЕ</t>
  </si>
  <si>
    <t>ПОПОВ Андрей Евгеньевич</t>
  </si>
  <si>
    <t>04.05.1994 кмс</t>
  </si>
  <si>
    <t>МГОСГИ Коломна</t>
  </si>
  <si>
    <t>Егошин БА</t>
  </si>
  <si>
    <t>ШВЕЦ Олег Игоревич</t>
  </si>
  <si>
    <t>06.081996 кмс</t>
  </si>
  <si>
    <t>СПб Политех. Ун. П. Великого</t>
  </si>
  <si>
    <t>Бондин СС</t>
  </si>
  <si>
    <t>в.к. 74 кг.</t>
  </si>
  <si>
    <t>4:0</t>
  </si>
  <si>
    <t>3:1</t>
  </si>
  <si>
    <t>3:0</t>
  </si>
  <si>
    <t>2:0</t>
  </si>
  <si>
    <t>9-12</t>
  </si>
  <si>
    <t>13-16</t>
  </si>
  <si>
    <t>17-20</t>
  </si>
  <si>
    <t>21-29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</si>
</sst>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sz val="10"/>
      <color rgb="FFFF000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/>
    </xf>
    <xf numFmtId="0" fontId="58" fillId="0" borderId="10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0" fontId="59" fillId="0" borderId="0" xfId="0" applyNumberFormat="1" applyFont="1" applyBorder="1" applyAlignment="1">
      <alignment horizontal="right"/>
    </xf>
    <xf numFmtId="0" fontId="59" fillId="0" borderId="0" xfId="0" applyNumberFormat="1" applyFont="1" applyBorder="1" applyAlignment="1">
      <alignment horizontal="center" vertical="center" wrapText="1"/>
    </xf>
    <xf numFmtId="20" fontId="6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0" xfId="42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18" fillId="33" borderId="46" xfId="42" applyFont="1" applyFill="1" applyBorder="1" applyAlignment="1" applyProtection="1">
      <alignment horizontal="center" vertical="center" wrapText="1"/>
      <protection/>
    </xf>
    <xf numFmtId="0" fontId="18" fillId="33" borderId="47" xfId="42" applyFont="1" applyFill="1" applyBorder="1" applyAlignment="1" applyProtection="1">
      <alignment horizontal="center" vertical="center" wrapText="1"/>
      <protection/>
    </xf>
    <xf numFmtId="0" fontId="18" fillId="33" borderId="48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50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vertical="center" wrapText="1"/>
    </xf>
    <xf numFmtId="0" fontId="6" fillId="0" borderId="50" xfId="0" applyNumberFormat="1" applyFont="1" applyFill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0" fillId="0" borderId="28" xfId="0" applyFont="1" applyBorder="1" applyAlignment="1">
      <alignment horizontal="left" vertical="center" wrapText="1"/>
    </xf>
    <xf numFmtId="0" fontId="0" fillId="34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11" fillId="33" borderId="46" xfId="42" applyFont="1" applyFill="1" applyBorder="1" applyAlignment="1" applyProtection="1">
      <alignment horizontal="center" vertical="center" wrapText="1"/>
      <protection/>
    </xf>
    <xf numFmtId="0" fontId="11" fillId="33" borderId="47" xfId="42" applyFont="1" applyFill="1" applyBorder="1" applyAlignment="1" applyProtection="1">
      <alignment horizontal="center" vertical="center" wrapText="1"/>
      <protection/>
    </xf>
    <xf numFmtId="0" fontId="11" fillId="33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3" fillId="0" borderId="41" xfId="42" applyNumberFormat="1" applyFont="1" applyBorder="1" applyAlignment="1" applyProtection="1">
      <alignment horizontal="center" vertical="center"/>
      <protection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46" xfId="42" applyNumberFormat="1" applyFont="1" applyFill="1" applyBorder="1" applyAlignment="1" applyProtection="1">
      <alignment horizontal="center" vertical="center" wrapText="1"/>
      <protection/>
    </xf>
    <xf numFmtId="0" fontId="5" fillId="33" borderId="47" xfId="42" applyNumberFormat="1" applyFont="1" applyFill="1" applyBorder="1" applyAlignment="1" applyProtection="1">
      <alignment horizontal="center" vertical="center" wrapText="1"/>
      <protection/>
    </xf>
    <xf numFmtId="0" fontId="5" fillId="33" borderId="48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0" fillId="0" borderId="39" xfId="42" applyNumberFormat="1" applyFont="1" applyBorder="1" applyAlignment="1" applyProtection="1">
      <alignment horizontal="center" vertical="center" wrapText="1"/>
      <protection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4" xfId="42" applyNumberFormat="1" applyFont="1" applyBorder="1" applyAlignment="1" applyProtection="1">
      <alignment horizontal="center" vertical="center" wrapText="1"/>
      <protection/>
    </xf>
    <xf numFmtId="0" fontId="6" fillId="0" borderId="40" xfId="42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61" xfId="42" applyNumberFormat="1" applyFont="1" applyBorder="1" applyAlignment="1" applyProtection="1">
      <alignment horizontal="left" vertical="center" wrapText="1"/>
      <protection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19" fillId="0" borderId="61" xfId="42" applyNumberFormat="1" applyFont="1" applyBorder="1" applyAlignment="1" applyProtection="1">
      <alignment horizontal="left" vertical="center" wrapText="1"/>
      <protection/>
    </xf>
    <xf numFmtId="0" fontId="19" fillId="0" borderId="25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61" fillId="0" borderId="61" xfId="42" applyNumberFormat="1" applyFont="1" applyBorder="1" applyAlignment="1" applyProtection="1">
      <alignment horizontal="left" vertical="center" wrapText="1"/>
      <protection/>
    </xf>
    <xf numFmtId="0" fontId="61" fillId="0" borderId="62" xfId="0" applyNumberFormat="1" applyFont="1" applyBorder="1" applyAlignment="1">
      <alignment horizontal="left" vertical="center" wrapText="1"/>
    </xf>
    <xf numFmtId="0" fontId="19" fillId="0" borderId="40" xfId="42" applyNumberFormat="1" applyFont="1" applyBorder="1" applyAlignment="1" applyProtection="1">
      <alignment horizontal="left" vertical="center" wrapText="1"/>
      <protection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62" fillId="0" borderId="61" xfId="42" applyNumberFormat="1" applyFont="1" applyBorder="1" applyAlignment="1" applyProtection="1">
      <alignment horizontal="left" vertical="center" wrapText="1"/>
      <protection/>
    </xf>
    <xf numFmtId="0" fontId="62" fillId="0" borderId="62" xfId="0" applyNumberFormat="1" applyFont="1" applyBorder="1" applyAlignment="1">
      <alignment horizontal="left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2" fillId="0" borderId="25" xfId="0" applyNumberFormat="1" applyFont="1" applyBorder="1" applyAlignment="1">
      <alignment horizontal="left" vertical="center" wrapText="1"/>
    </xf>
    <xf numFmtId="0" fontId="61" fillId="0" borderId="25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6">
          <cell r="A6" t="str">
            <v>Гл. судья, судья МК</v>
          </cell>
        </row>
        <row r="7">
          <cell r="G7" t="str">
            <v>Б.Л. Сова</v>
          </cell>
        </row>
        <row r="8">
          <cell r="A8" t="str">
            <v>Гл. секретарь, судья РК</v>
          </cell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4"/>
  <sheetViews>
    <sheetView zoomScalePageLayoutView="0" workbookViewId="0" topLeftCell="A1">
      <selection activeCell="H65" sqref="A1:H6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22.140625" style="0" customWidth="1"/>
    <col min="6" max="6" width="0.42578125" style="0" customWidth="1"/>
    <col min="7" max="7" width="10.28125" style="0" customWidth="1"/>
    <col min="8" max="8" width="18.140625" style="0" customWidth="1"/>
  </cols>
  <sheetData>
    <row r="1" spans="1:8" ht="18.75" thickBot="1">
      <c r="A1" s="142" t="s">
        <v>13</v>
      </c>
      <c r="B1" s="142"/>
      <c r="C1" s="142"/>
      <c r="D1" s="142"/>
      <c r="E1" s="142"/>
      <c r="F1" s="142"/>
      <c r="G1" s="142"/>
      <c r="H1" s="142"/>
    </row>
    <row r="2" spans="2:8" ht="31.5" customHeight="1" thickBot="1">
      <c r="B2" s="97" t="s">
        <v>15</v>
      </c>
      <c r="C2" s="97"/>
      <c r="D2" s="139" t="str">
        <f>HYPERLINK('[1]реквизиты'!$A$2)</f>
        <v>Всероссийские соревнования по самбо среди студентов мужчин</v>
      </c>
      <c r="E2" s="140"/>
      <c r="F2" s="140"/>
      <c r="G2" s="140"/>
      <c r="H2" s="141"/>
    </row>
    <row r="3" spans="2:7" ht="15" customHeight="1" thickBot="1">
      <c r="B3" s="18"/>
      <c r="C3" s="102" t="str">
        <f>HYPERLINK('[1]реквизиты'!$A$3)</f>
        <v>27-30 апреля 2015г.           г.Кстово</v>
      </c>
      <c r="D3" s="102"/>
      <c r="F3" s="103" t="str">
        <f>HYPERLINK('пр.взв.'!D4)</f>
        <v>в.к. 74 кг.</v>
      </c>
      <c r="G3" s="104"/>
    </row>
    <row r="4" spans="1:8" ht="12.75" customHeight="1">
      <c r="A4" s="125" t="s">
        <v>17</v>
      </c>
      <c r="B4" s="127" t="s">
        <v>5</v>
      </c>
      <c r="C4" s="129" t="s">
        <v>6</v>
      </c>
      <c r="D4" s="120" t="s">
        <v>7</v>
      </c>
      <c r="E4" s="119" t="s">
        <v>8</v>
      </c>
      <c r="F4" s="120"/>
      <c r="G4" s="111" t="s">
        <v>10</v>
      </c>
      <c r="H4" s="135" t="s">
        <v>9</v>
      </c>
    </row>
    <row r="5" spans="1:8" ht="9.75" customHeight="1" thickBot="1">
      <c r="A5" s="126"/>
      <c r="B5" s="128"/>
      <c r="C5" s="130"/>
      <c r="D5" s="122"/>
      <c r="E5" s="121"/>
      <c r="F5" s="122"/>
      <c r="G5" s="112"/>
      <c r="H5" s="136"/>
    </row>
    <row r="6" spans="1:8" ht="11.25" customHeight="1">
      <c r="A6" s="131">
        <v>1</v>
      </c>
      <c r="B6" s="132">
        <f>'пр.хода'!K17</f>
        <v>19</v>
      </c>
      <c r="C6" s="133" t="str">
        <f>VLOOKUP(B6,'пр.взв.'!B4:H133,2,FALSE)</f>
        <v>ИВАНОВ Максим Константинович</v>
      </c>
      <c r="D6" s="123" t="str">
        <f>VLOOKUP(B6,'пр.взв.'!B7:H70,3,FALSE)</f>
        <v>21.02.1993 мсмк</v>
      </c>
      <c r="E6" s="113" t="str">
        <f>VLOOKUP(B6,'пр.взв.'!B7:H70,4,FALSE)</f>
        <v>РГУФКСМиТ фил. Новочебоксарск</v>
      </c>
      <c r="F6" s="117">
        <f>VLOOKUP(B6,'пр.взв.'!B7:H70,5,FALSE)</f>
        <v>0</v>
      </c>
      <c r="G6" s="115"/>
      <c r="H6" s="137" t="str">
        <f>VLOOKUP(B6,'пр.взв.'!B7:H70,7,FALSE)</f>
        <v>Ильин ГА</v>
      </c>
    </row>
    <row r="7" spans="1:8" ht="11.25" customHeight="1">
      <c r="A7" s="109"/>
      <c r="B7" s="99"/>
      <c r="C7" s="100"/>
      <c r="D7" s="124"/>
      <c r="E7" s="114"/>
      <c r="F7" s="118"/>
      <c r="G7" s="116"/>
      <c r="H7" s="138"/>
    </row>
    <row r="8" spans="1:8" ht="11.25" customHeight="1">
      <c r="A8" s="109">
        <v>2</v>
      </c>
      <c r="B8" s="99">
        <f>'пр.хода'!K25</f>
        <v>18</v>
      </c>
      <c r="C8" s="110" t="str">
        <f>VLOOKUP(B8,'пр.взв.'!B1:H135,2,FALSE)</f>
        <v>ГЛАДЫШЕВ Петр Алексеевич</v>
      </c>
      <c r="D8" s="106" t="str">
        <f>VLOOKUP(B8,'пр.взв.'!B9:H72,3,FALSE)</f>
        <v>03.02.1989 мс</v>
      </c>
      <c r="E8" s="105" t="str">
        <f>VLOOKUP(B8,'пр.взв.'!B9:H72,4,FALSE)</f>
        <v>Яросл. ГУ им. П.Г. Демидова</v>
      </c>
      <c r="F8" s="108">
        <f>VLOOKUP(B8,'пр.взв.'!B9:H72,5,FALSE)</f>
        <v>0</v>
      </c>
      <c r="G8" s="107"/>
      <c r="H8" s="134" t="str">
        <f>VLOOKUP(B8,'пр.взв.'!B9:H72,7,FALSE)</f>
        <v>Жиляев ДС</v>
      </c>
    </row>
    <row r="9" spans="1:8" ht="11.25" customHeight="1">
      <c r="A9" s="109"/>
      <c r="B9" s="99"/>
      <c r="C9" s="101"/>
      <c r="D9" s="106"/>
      <c r="E9" s="105"/>
      <c r="F9" s="108"/>
      <c r="G9" s="107"/>
      <c r="H9" s="134"/>
    </row>
    <row r="10" spans="1:8" ht="11.25" customHeight="1">
      <c r="A10" s="109">
        <v>3</v>
      </c>
      <c r="B10" s="99">
        <f>'пр.хода'!O6</f>
        <v>28</v>
      </c>
      <c r="C10" s="110" t="str">
        <f>VLOOKUP(B10,'пр.взв.'!B1:H137,2,FALSE)</f>
        <v>ВОДОВСКОВ Михаил Юрьевич</v>
      </c>
      <c r="D10" s="106" t="str">
        <f>VLOOKUP(B10,'пр.взв.'!B1:H74,3,FALSE)</f>
        <v>17.03.1995 мс</v>
      </c>
      <c r="E10" s="105" t="str">
        <f>VLOOKUP(B10,'пр.взв.'!B1:H74,4,FALSE)</f>
        <v>Акад. права и управл. ФСИН России</v>
      </c>
      <c r="F10" s="108">
        <f>VLOOKUP(B10,'пр.взв.'!B1:H74,5,FALSE)</f>
        <v>0</v>
      </c>
      <c r="G10" s="107"/>
      <c r="H10" s="134" t="str">
        <f>VLOOKUP(B10,'пр.взв.'!B1:H74,7,FALSE)</f>
        <v>Перетрухин ВН, Фофанов КН</v>
      </c>
    </row>
    <row r="11" spans="1:8" ht="11.25" customHeight="1">
      <c r="A11" s="109"/>
      <c r="B11" s="99"/>
      <c r="C11" s="101"/>
      <c r="D11" s="106"/>
      <c r="E11" s="105"/>
      <c r="F11" s="108"/>
      <c r="G11" s="107"/>
      <c r="H11" s="134"/>
    </row>
    <row r="12" spans="1:8" ht="11.25" customHeight="1">
      <c r="A12" s="109">
        <v>3</v>
      </c>
      <c r="B12" s="99">
        <f>'пр.хода'!P39</f>
        <v>14</v>
      </c>
      <c r="C12" s="100" t="str">
        <f>VLOOKUP(B12,'пр.взв.'!B1:H139,2,FALSE)</f>
        <v>СЕДРАКЯН Сипан Нерсесович</v>
      </c>
      <c r="D12" s="106" t="str">
        <f>VLOOKUP(B12,'пр.взв.'!B1:H76,3,FALSE)</f>
        <v>28.11.1994 мс</v>
      </c>
      <c r="E12" s="105" t="str">
        <f>VLOOKUP(B12,'пр.взв.'!B1:H76,4,FALSE)</f>
        <v>Ряз. Г. Радиотихнический универ.</v>
      </c>
      <c r="F12" s="108">
        <f>VLOOKUP(B12,'пр.взв.'!B1:H76,5,FALSE)</f>
        <v>0</v>
      </c>
      <c r="G12" s="107"/>
      <c r="H12" s="134" t="str">
        <f>VLOOKUP(B12,'пр.взв.'!B1:H76,7,FALSE)</f>
        <v>Мальцев СА</v>
      </c>
    </row>
    <row r="13" spans="1:8" ht="11.25" customHeight="1">
      <c r="A13" s="109"/>
      <c r="B13" s="99"/>
      <c r="C13" s="101"/>
      <c r="D13" s="106"/>
      <c r="E13" s="105"/>
      <c r="F13" s="108"/>
      <c r="G13" s="107"/>
      <c r="H13" s="134"/>
    </row>
    <row r="14" spans="1:8" ht="11.25" customHeight="1">
      <c r="A14" s="109">
        <v>5</v>
      </c>
      <c r="B14" s="99">
        <v>11</v>
      </c>
      <c r="C14" s="100" t="str">
        <f>VLOOKUP(B14,'пр.взв.'!B1:H141,2,FALSE)</f>
        <v>ПРОХОРОВ Алексей Сергеевич</v>
      </c>
      <c r="D14" s="106" t="str">
        <f>VLOOKUP(B14,'пр.взв.'!B1:H78,3,FALSE)</f>
        <v>01.06.1992 мс</v>
      </c>
      <c r="E14" s="105" t="str">
        <f>VLOOKUP(B14,'пр.взв.'!B1:H78,4,FALSE)</f>
        <v>Влад. юрид. ИФСИН России</v>
      </c>
      <c r="F14" s="108">
        <f>VLOOKUP(B14,'пр.взв.'!B1:H78,5,FALSE)</f>
        <v>0</v>
      </c>
      <c r="G14" s="107"/>
      <c r="H14" s="134" t="str">
        <f>VLOOKUP(B14,'пр.взв.'!B1:H78,7,FALSE)</f>
        <v>Сенюков ЮА, Анисимов АВ</v>
      </c>
    </row>
    <row r="15" spans="1:8" ht="11.25" customHeight="1">
      <c r="A15" s="109"/>
      <c r="B15" s="99"/>
      <c r="C15" s="101"/>
      <c r="D15" s="106"/>
      <c r="E15" s="105"/>
      <c r="F15" s="108"/>
      <c r="G15" s="107"/>
      <c r="H15" s="134"/>
    </row>
    <row r="16" spans="1:8" ht="11.25" customHeight="1">
      <c r="A16" s="109">
        <v>5</v>
      </c>
      <c r="B16" s="99">
        <v>17</v>
      </c>
      <c r="C16" s="100" t="str">
        <f>VLOOKUP(B16,'пр.взв.'!B1:H143,2,FALSE)</f>
        <v>ГУЛИКЯН Армен Арменович</v>
      </c>
      <c r="D16" s="106" t="str">
        <f>VLOOKUP(B16,'пр.взв.'!B1:H80,3,FALSE)</f>
        <v>24.10.1994 кмс</v>
      </c>
      <c r="E16" s="105" t="str">
        <f>VLOOKUP(B16,'пр.взв.'!B1:H80,4,FALSE)</f>
        <v>Москов. УМВД России им. В.Я. Кикотя</v>
      </c>
      <c r="F16" s="108">
        <f>VLOOKUP(B16,'пр.взв.'!B1:H80,5,FALSE)</f>
        <v>0</v>
      </c>
      <c r="G16" s="107"/>
      <c r="H16" s="134" t="str">
        <f>VLOOKUP(B16,'пр.взв.'!B1:H80,7,FALSE)</f>
        <v>Шаронов АВ</v>
      </c>
    </row>
    <row r="17" spans="1:8" ht="11.25" customHeight="1">
      <c r="A17" s="109"/>
      <c r="B17" s="99"/>
      <c r="C17" s="101"/>
      <c r="D17" s="106"/>
      <c r="E17" s="105"/>
      <c r="F17" s="108"/>
      <c r="G17" s="107"/>
      <c r="H17" s="134"/>
    </row>
    <row r="18" spans="1:8" ht="11.25" customHeight="1">
      <c r="A18" s="98" t="s">
        <v>18</v>
      </c>
      <c r="B18" s="99">
        <v>9</v>
      </c>
      <c r="C18" s="100" t="str">
        <f>VLOOKUP(B18,'пр.взв.'!B1:H145,2,FALSE)</f>
        <v>САРАЙКИН Александр Вячеславович</v>
      </c>
      <c r="D18" s="106" t="str">
        <f>VLOOKUP(B18,'пр.взв.'!B1:H82,3,FALSE)</f>
        <v>03.07.1993 мс</v>
      </c>
      <c r="E18" s="105" t="str">
        <f>VLOOKUP(B18,'пр.взв.'!B1:H82,4,FALSE)</f>
        <v>Акад. права и управл. ФСИН России</v>
      </c>
      <c r="F18" s="108">
        <f>VLOOKUP(B18,'пр.взв.'!B1:H82,5,FALSE)</f>
        <v>0</v>
      </c>
      <c r="G18" s="107"/>
      <c r="H18" s="134" t="str">
        <f>VLOOKUP(B18,'пр.взв.'!B1:H82,7,FALSE)</f>
        <v>Фофанов КН, Яковенко ДВ</v>
      </c>
    </row>
    <row r="19" spans="1:8" ht="11.25" customHeight="1">
      <c r="A19" s="98"/>
      <c r="B19" s="99"/>
      <c r="C19" s="101"/>
      <c r="D19" s="106"/>
      <c r="E19" s="105"/>
      <c r="F19" s="108"/>
      <c r="G19" s="107"/>
      <c r="H19" s="134"/>
    </row>
    <row r="20" spans="1:8" ht="11.25" customHeight="1">
      <c r="A20" s="98" t="s">
        <v>18</v>
      </c>
      <c r="B20" s="99">
        <v>8</v>
      </c>
      <c r="C20" s="100" t="str">
        <f>VLOOKUP(B20,'пр.взв.'!B1:H147,2,FALSE)</f>
        <v>ГАЙСУЕВ Магомед Сайдиевич</v>
      </c>
      <c r="D20" s="106" t="str">
        <f>VLOOKUP(B20,'пр.взв.'!B2:H84,3,FALSE)</f>
        <v>07.11.1996 кмс</v>
      </c>
      <c r="E20" s="105" t="str">
        <f>VLOOKUP(B20,'пр.взв.'!B2:H84,4,FALSE)</f>
        <v>Иванов. гос. энергет. уни.</v>
      </c>
      <c r="F20" s="108">
        <f>VLOOKUP(B20,'пр.взв.'!B2:H84,5,FALSE)</f>
        <v>0</v>
      </c>
      <c r="G20" s="107"/>
      <c r="H20" s="134" t="str">
        <f>VLOOKUP(B20,'пр.взв.'!B2:H84,7,FALSE)</f>
        <v>Новиков ВВ</v>
      </c>
    </row>
    <row r="21" spans="1:8" ht="11.25" customHeight="1">
      <c r="A21" s="98"/>
      <c r="B21" s="99"/>
      <c r="C21" s="101"/>
      <c r="D21" s="106"/>
      <c r="E21" s="105"/>
      <c r="F21" s="108"/>
      <c r="G21" s="107"/>
      <c r="H21" s="134"/>
    </row>
    <row r="22" spans="1:8" ht="11.25" customHeight="1">
      <c r="A22" s="98" t="s">
        <v>132</v>
      </c>
      <c r="B22" s="99">
        <v>5</v>
      </c>
      <c r="C22" s="100" t="str">
        <f>VLOOKUP(B22,'пр.взв.'!B2:H149,2,FALSE)</f>
        <v>КАРАСЕВ Александр Сергеевич</v>
      </c>
      <c r="D22" s="106" t="str">
        <f>VLOOKUP(B22,'пр.взв.'!B2:H86,3,FALSE)</f>
        <v>14.02.1996 кмс</v>
      </c>
      <c r="E22" s="105" t="str">
        <f>VLOOKUP(B22,'пр.взв.'!B2:H86,4,FALSE)</f>
        <v>Иванов. гос. энергет. уни.</v>
      </c>
      <c r="F22" s="108">
        <f>VLOOKUP(B22,'пр.взв.'!B2:H86,5,FALSE)</f>
        <v>0</v>
      </c>
      <c r="G22" s="107"/>
      <c r="H22" s="134" t="str">
        <f>VLOOKUP(B22,'пр.взв.'!B2:H86,7,FALSE)</f>
        <v>Новиков ВВ</v>
      </c>
    </row>
    <row r="23" spans="1:8" ht="11.25" customHeight="1">
      <c r="A23" s="98"/>
      <c r="B23" s="99"/>
      <c r="C23" s="101"/>
      <c r="D23" s="106"/>
      <c r="E23" s="105"/>
      <c r="F23" s="108"/>
      <c r="G23" s="107"/>
      <c r="H23" s="134"/>
    </row>
    <row r="24" spans="1:8" ht="11.25" customHeight="1">
      <c r="A24" s="98" t="s">
        <v>132</v>
      </c>
      <c r="B24" s="99">
        <v>23</v>
      </c>
      <c r="C24" s="100" t="str">
        <f>VLOOKUP(B24,'пр.взв.'!B2:H151,2,FALSE)</f>
        <v>СТРОЙКОВ Михаил Александрович</v>
      </c>
      <c r="D24" s="106" t="str">
        <f>VLOOKUP(B24,'пр.взв.'!B2:H88,3,FALSE)</f>
        <v>26.09.1995 мс</v>
      </c>
      <c r="E24" s="105" t="str">
        <f>VLOOKUP(B24,'пр.взв.'!B2:H88,4,FALSE)</f>
        <v>Саратов. ГУ им. Н.Г. Чернышевского</v>
      </c>
      <c r="F24" s="108">
        <f>VLOOKUP(B24,'пр.взв.'!B2:H88,5,FALSE)</f>
        <v>0</v>
      </c>
      <c r="G24" s="107"/>
      <c r="H24" s="134" t="str">
        <f>VLOOKUP(B24,'пр.взв.'!B2:H88,7,FALSE)</f>
        <v>Коченюк АА</v>
      </c>
    </row>
    <row r="25" spans="1:8" ht="11.25" customHeight="1">
      <c r="A25" s="98"/>
      <c r="B25" s="99"/>
      <c r="C25" s="101"/>
      <c r="D25" s="106"/>
      <c r="E25" s="105"/>
      <c r="F25" s="108"/>
      <c r="G25" s="107"/>
      <c r="H25" s="134"/>
    </row>
    <row r="26" spans="1:8" ht="11.25" customHeight="1">
      <c r="A26" s="98" t="s">
        <v>132</v>
      </c>
      <c r="B26" s="99">
        <v>2</v>
      </c>
      <c r="C26" s="100" t="str">
        <f>VLOOKUP(B26,'пр.взв.'!B2:H153,2,FALSE)</f>
        <v>СВИРИДОВ Борис Александрович</v>
      </c>
      <c r="D26" s="106" t="str">
        <f>VLOOKUP(B26,'пр.взв.'!B2:H90,3,FALSE)</f>
        <v>22.04.1994 кмс</v>
      </c>
      <c r="E26" s="105" t="str">
        <f>VLOOKUP(B26,'пр.взв.'!B2:H90,4,FALSE)</f>
        <v>РГУФКСМиТ Москва</v>
      </c>
      <c r="F26" s="108">
        <f>VLOOKUP(B26,'пр.взв.'!B2:H90,5,FALSE)</f>
        <v>0</v>
      </c>
      <c r="G26" s="107"/>
      <c r="H26" s="134" t="str">
        <f>VLOOKUP(B26,'пр.взв.'!B2:H90,7,FALSE)</f>
        <v>Попов ДВ</v>
      </c>
    </row>
    <row r="27" spans="1:8" ht="11.25" customHeight="1">
      <c r="A27" s="98"/>
      <c r="B27" s="99"/>
      <c r="C27" s="101"/>
      <c r="D27" s="106"/>
      <c r="E27" s="105"/>
      <c r="F27" s="108"/>
      <c r="G27" s="107"/>
      <c r="H27" s="134"/>
    </row>
    <row r="28" spans="1:8" ht="11.25" customHeight="1">
      <c r="A28" s="98" t="s">
        <v>132</v>
      </c>
      <c r="B28" s="99">
        <v>12</v>
      </c>
      <c r="C28" s="100" t="str">
        <f>VLOOKUP(B28,'пр.взв.'!B2:H155,2,FALSE)</f>
        <v>СПИРИН Юрий Викторович</v>
      </c>
      <c r="D28" s="106" t="str">
        <f>VLOOKUP(B28,'пр.взв.'!B2:H92,3,FALSE)</f>
        <v>07.12.1995 кмс</v>
      </c>
      <c r="E28" s="105" t="str">
        <f>VLOOKUP(B28,'пр.взв.'!B2:H92,4,FALSE)</f>
        <v>Перм. науч-исслед. политех. ун.</v>
      </c>
      <c r="F28" s="108">
        <f>VLOOKUP(B28,'пр.взв.'!B2:H92,5,FALSE)</f>
        <v>0</v>
      </c>
      <c r="G28" s="107"/>
      <c r="H28" s="134" t="str">
        <f>VLOOKUP(B28,'пр.взв.'!B2:H92,7,FALSE)</f>
        <v>Забалуев СА</v>
      </c>
    </row>
    <row r="29" spans="1:8" ht="11.25" customHeight="1">
      <c r="A29" s="98"/>
      <c r="B29" s="99"/>
      <c r="C29" s="101"/>
      <c r="D29" s="106"/>
      <c r="E29" s="105"/>
      <c r="F29" s="108"/>
      <c r="G29" s="107"/>
      <c r="H29" s="134"/>
    </row>
    <row r="30" spans="1:8" ht="11.25" customHeight="1">
      <c r="A30" s="98" t="s">
        <v>133</v>
      </c>
      <c r="B30" s="99">
        <v>1</v>
      </c>
      <c r="C30" s="100" t="str">
        <f>VLOOKUP(B30,'пр.взв.'!B2:H157,2,FALSE)</f>
        <v>ШВЕЦ Олег Игоревич</v>
      </c>
      <c r="D30" s="106" t="str">
        <f>VLOOKUP(B30,'пр.взв.'!B3:H94,3,FALSE)</f>
        <v>06.081996 кмс</v>
      </c>
      <c r="E30" s="105" t="str">
        <f>VLOOKUP(B30,'пр.взв.'!B3:H94,4,FALSE)</f>
        <v>СПб Политех. Ун. П. Великого</v>
      </c>
      <c r="F30" s="108">
        <f>VLOOKUP(B30,'пр.взв.'!B3:H94,5,FALSE)</f>
        <v>0</v>
      </c>
      <c r="G30" s="107"/>
      <c r="H30" s="134" t="str">
        <f>VLOOKUP(B30,'пр.взв.'!B3:H94,7,FALSE)</f>
        <v>Бондин СС</v>
      </c>
    </row>
    <row r="31" spans="1:8" ht="11.25" customHeight="1">
      <c r="A31" s="98"/>
      <c r="B31" s="99"/>
      <c r="C31" s="101"/>
      <c r="D31" s="106"/>
      <c r="E31" s="105"/>
      <c r="F31" s="108"/>
      <c r="G31" s="107"/>
      <c r="H31" s="134"/>
    </row>
    <row r="32" spans="1:8" ht="11.25" customHeight="1">
      <c r="A32" s="98" t="s">
        <v>133</v>
      </c>
      <c r="B32" s="99">
        <v>3</v>
      </c>
      <c r="C32" s="100" t="str">
        <f>VLOOKUP(B32,'пр.взв.'!B3:H159,2,FALSE)</f>
        <v>ШАРОЯН Кярам Сурикович</v>
      </c>
      <c r="D32" s="106" t="str">
        <f>VLOOKUP(B32,'пр.взв.'!B3:H96,3,FALSE)</f>
        <v>04.09.1995 1</v>
      </c>
      <c r="E32" s="105" t="str">
        <f>VLOOKUP(B32,'пр.взв.'!B3:H96,4,FALSE)</f>
        <v>ИГХТУ Иванов. гос. хим.-технол.. уни.</v>
      </c>
      <c r="F32" s="108">
        <f>VLOOKUP(B32,'пр.взв.'!B3:H96,5,FALSE)</f>
        <v>0</v>
      </c>
      <c r="G32" s="107"/>
      <c r="H32" s="134" t="str">
        <f>VLOOKUP(B32,'пр.взв.'!B3:H96,7,FALSE)</f>
        <v>Володин АН</v>
      </c>
    </row>
    <row r="33" spans="1:8" ht="11.25" customHeight="1">
      <c r="A33" s="98"/>
      <c r="B33" s="99"/>
      <c r="C33" s="101"/>
      <c r="D33" s="106"/>
      <c r="E33" s="105"/>
      <c r="F33" s="108"/>
      <c r="G33" s="107"/>
      <c r="H33" s="134"/>
    </row>
    <row r="34" spans="1:8" ht="11.25" customHeight="1">
      <c r="A34" s="98" t="s">
        <v>133</v>
      </c>
      <c r="B34" s="99">
        <v>26</v>
      </c>
      <c r="C34" s="100" t="str">
        <f>VLOOKUP(B34,'пр.взв.'!B3:H161,2,FALSE)</f>
        <v>ПОЛЕТАЕВ Кирилл Сергеевич</v>
      </c>
      <c r="D34" s="106" t="str">
        <f>VLOOKUP(B34,'пр.взв.'!B3:H98,3,FALSE)</f>
        <v>17.06.1993 кмс</v>
      </c>
      <c r="E34" s="105" t="str">
        <f>VLOOKUP(B34,'пр.взв.'!B3:H98,4,FALSE)</f>
        <v>Влад. юрид. ИФСИН России</v>
      </c>
      <c r="F34" s="108">
        <f>VLOOKUP(B34,'пр.взв.'!B3:H98,5,FALSE)</f>
        <v>0</v>
      </c>
      <c r="G34" s="107"/>
      <c r="H34" s="134" t="str">
        <f>VLOOKUP(B34,'пр.взв.'!B3:H98,7,FALSE)</f>
        <v>Логвинов АВ, Анисимов АВ</v>
      </c>
    </row>
    <row r="35" spans="1:8" ht="11.25" customHeight="1">
      <c r="A35" s="98"/>
      <c r="B35" s="99"/>
      <c r="C35" s="101"/>
      <c r="D35" s="106"/>
      <c r="E35" s="105"/>
      <c r="F35" s="108"/>
      <c r="G35" s="107"/>
      <c r="H35" s="134"/>
    </row>
    <row r="36" spans="1:8" ht="11.25" customHeight="1">
      <c r="A36" s="98" t="s">
        <v>133</v>
      </c>
      <c r="B36" s="99">
        <v>20</v>
      </c>
      <c r="C36" s="100" t="str">
        <f>VLOOKUP(B36,'пр.взв.'!B3:H163,2,FALSE)</f>
        <v>ЧЕРНИЦКИЙ Роман Сергеевич</v>
      </c>
      <c r="D36" s="106" t="str">
        <f>VLOOKUP(B36,'пр.взв.'!B3:H100,3,FALSE)</f>
        <v>30.06.1994 кмс</v>
      </c>
      <c r="E36" s="105" t="str">
        <f>VLOOKUP(B36,'пр.взв.'!B5:H100,4,FALSE)</f>
        <v>РГУФКСМиТ Москва</v>
      </c>
      <c r="F36" s="108">
        <f>VLOOKUP(B36,'пр.взв.'!B3:H100,5,FALSE)</f>
        <v>0</v>
      </c>
      <c r="G36" s="107"/>
      <c r="H36" s="134" t="str">
        <f>VLOOKUP(B36,'пр.взв.'!B3:H100,7,FALSE)</f>
        <v>Табаков СЕ</v>
      </c>
    </row>
    <row r="37" spans="1:8" ht="11.25" customHeight="1">
      <c r="A37" s="98"/>
      <c r="B37" s="99"/>
      <c r="C37" s="101"/>
      <c r="D37" s="106"/>
      <c r="E37" s="105"/>
      <c r="F37" s="108"/>
      <c r="G37" s="107"/>
      <c r="H37" s="134"/>
    </row>
    <row r="38" spans="1:8" ht="11.25" customHeight="1">
      <c r="A38" s="98" t="s">
        <v>134</v>
      </c>
      <c r="B38" s="99">
        <v>29</v>
      </c>
      <c r="C38" s="100" t="str">
        <f>VLOOKUP(B38,'пр.взв.'!B3:H165,2,FALSE)</f>
        <v>ПОПОВ Андрей Евгеньевич</v>
      </c>
      <c r="D38" s="106" t="str">
        <f>VLOOKUP(B38,'пр.взв.'!B3:H102,3,FALSE)</f>
        <v>04.05.1994 кмс</v>
      </c>
      <c r="E38" s="105" t="str">
        <f>VLOOKUP(B38,'пр.взв.'!B3:H102,4,FALSE)</f>
        <v>МГОСГИ Коломна</v>
      </c>
      <c r="F38" s="108">
        <f>VLOOKUP(B38,'пр.взв.'!B3:H102,5,FALSE)</f>
        <v>0</v>
      </c>
      <c r="G38" s="107"/>
      <c r="H38" s="134" t="str">
        <f>VLOOKUP(B38,'пр.взв.'!B3:H102,7,FALSE)</f>
        <v>Егошин БА</v>
      </c>
    </row>
    <row r="39" spans="1:8" ht="11.25" customHeight="1">
      <c r="A39" s="98"/>
      <c r="B39" s="99"/>
      <c r="C39" s="101"/>
      <c r="D39" s="106"/>
      <c r="E39" s="105"/>
      <c r="F39" s="108"/>
      <c r="G39" s="107"/>
      <c r="H39" s="134"/>
    </row>
    <row r="40" spans="1:8" ht="11.25" customHeight="1">
      <c r="A40" s="98" t="s">
        <v>134</v>
      </c>
      <c r="B40" s="99">
        <v>15</v>
      </c>
      <c r="C40" s="100" t="str">
        <f>VLOOKUP(B40,'пр.взв.'!B3:H167,2,FALSE)</f>
        <v>САЛАМАТНИКОВ Александр Николаевич</v>
      </c>
      <c r="D40" s="106" t="str">
        <f>VLOOKUP(B40,'пр.взв.'!B4:H104,3,FALSE)</f>
        <v>19.03.1993 кмс</v>
      </c>
      <c r="E40" s="105" t="str">
        <f>VLOOKUP(B40,'пр.взв.'!B4:H104,4,FALSE)</f>
        <v>РГУФКСМиТ Москва</v>
      </c>
      <c r="F40" s="108">
        <f>VLOOKUP(B40,'пр.взв.'!B4:H104,5,FALSE)</f>
        <v>0</v>
      </c>
      <c r="G40" s="107"/>
      <c r="H40" s="134" t="str">
        <f>VLOOKUP(B40,'пр.взв.'!B4:H104,7,FALSE)</f>
        <v>Попов ДВ</v>
      </c>
    </row>
    <row r="41" spans="1:8" ht="11.25" customHeight="1">
      <c r="A41" s="98"/>
      <c r="B41" s="99"/>
      <c r="C41" s="101"/>
      <c r="D41" s="106"/>
      <c r="E41" s="105"/>
      <c r="F41" s="108"/>
      <c r="G41" s="107"/>
      <c r="H41" s="134"/>
    </row>
    <row r="42" spans="1:8" ht="11.25" customHeight="1">
      <c r="A42" s="98" t="s">
        <v>134</v>
      </c>
      <c r="B42" s="99">
        <v>22</v>
      </c>
      <c r="C42" s="100" t="str">
        <f>VLOOKUP(B42,'пр.взв.'!B4:H169,2,FALSE)</f>
        <v>САРКИСЯН Эдмонд Мишаевич</v>
      </c>
      <c r="D42" s="106" t="str">
        <f>VLOOKUP(B42,'пр.взв.'!B6:H106,3,FALSE)</f>
        <v>14.12.1994 кмс</v>
      </c>
      <c r="E42" s="105" t="str">
        <f>VLOOKUP(B42,'пр.взв.'!B4:H106,4,FALSE)</f>
        <v>ИГХТУ Иванов. гос. хим.-технол.. уни.</v>
      </c>
      <c r="F42" s="108">
        <f>VLOOKUP(B42,'пр.взв.'!B4:H106,5,FALSE)</f>
        <v>0</v>
      </c>
      <c r="G42" s="107"/>
      <c r="H42" s="134" t="str">
        <f>VLOOKUP(B42,'пр.взв.'!B4:H106,7,FALSE)</f>
        <v>Володин АН</v>
      </c>
    </row>
    <row r="43" spans="1:8" ht="11.25" customHeight="1">
      <c r="A43" s="98"/>
      <c r="B43" s="99"/>
      <c r="C43" s="101"/>
      <c r="D43" s="106"/>
      <c r="E43" s="105"/>
      <c r="F43" s="108"/>
      <c r="G43" s="107"/>
      <c r="H43" s="134"/>
    </row>
    <row r="44" spans="1:8" ht="11.25" customHeight="1">
      <c r="A44" s="98" t="s">
        <v>134</v>
      </c>
      <c r="B44" s="99">
        <v>16</v>
      </c>
      <c r="C44" s="100" t="str">
        <f>VLOOKUP(B44,'пр.взв.'!B4:H171,2,FALSE)</f>
        <v>ВТУЛОВ Виталий Валерьевич</v>
      </c>
      <c r="D44" s="106" t="str">
        <f>VLOOKUP(B44,'пр.взв.'!B4:H108,3,FALSE)</f>
        <v>22.12.1994 кмс</v>
      </c>
      <c r="E44" s="105" t="str">
        <f>VLOOKUP(B44,'пр.взв.'!B4:H108,4,FALSE)</f>
        <v>Шуского ф. Иванов. ГУ</v>
      </c>
      <c r="F44" s="108">
        <f>VLOOKUP(B44,'пр.взв.'!B4:H108,5,FALSE)</f>
        <v>0</v>
      </c>
      <c r="G44" s="107"/>
      <c r="H44" s="134" t="str">
        <f>VLOOKUP(B44,'пр.взв.'!B4:H108,7,FALSE)</f>
        <v>Аникин НП</v>
      </c>
    </row>
    <row r="45" spans="1:8" ht="11.25" customHeight="1">
      <c r="A45" s="98"/>
      <c r="B45" s="99"/>
      <c r="C45" s="101"/>
      <c r="D45" s="106"/>
      <c r="E45" s="105"/>
      <c r="F45" s="108"/>
      <c r="G45" s="107"/>
      <c r="H45" s="134"/>
    </row>
    <row r="46" spans="1:8" ht="11.25" customHeight="1">
      <c r="A46" s="98" t="s">
        <v>135</v>
      </c>
      <c r="B46" s="99">
        <v>25</v>
      </c>
      <c r="C46" s="100" t="str">
        <f>VLOOKUP(B46,'пр.взв.'!B4:H173,2,FALSE)</f>
        <v>МАШАКИН Михаил Владимирович</v>
      </c>
      <c r="D46" s="106" t="str">
        <f>VLOOKUP(B46,'пр.взв.'!B4:H110,3,FALSE)</f>
        <v>08.09.1993 кмс</v>
      </c>
      <c r="E46" s="105" t="str">
        <f>VLOOKUP(B46,'пр.взв.'!B4:H110,4,FALSE)</f>
        <v>НГПУ им. К. Минина</v>
      </c>
      <c r="F46" s="108">
        <f>VLOOKUP(B46,'пр.взв.'!B4:H110,5,FALSE)</f>
        <v>0</v>
      </c>
      <c r="G46" s="107"/>
      <c r="H46" s="134" t="str">
        <f>VLOOKUP(B46,'пр.взв.'!B4:H110,7,FALSE)</f>
        <v>Душкин АН</v>
      </c>
    </row>
    <row r="47" spans="1:8" ht="11.25" customHeight="1">
      <c r="A47" s="98"/>
      <c r="B47" s="99"/>
      <c r="C47" s="101"/>
      <c r="D47" s="106"/>
      <c r="E47" s="105"/>
      <c r="F47" s="108"/>
      <c r="G47" s="107"/>
      <c r="H47" s="134"/>
    </row>
    <row r="48" spans="1:8" ht="11.25" customHeight="1">
      <c r="A48" s="98" t="s">
        <v>135</v>
      </c>
      <c r="B48" s="99">
        <v>21</v>
      </c>
      <c r="C48" s="100" t="str">
        <f>VLOOKUP(B48,'пр.взв.'!B4:H175,2,FALSE)</f>
        <v>ПЕТРОВ Федор Михайлович</v>
      </c>
      <c r="D48" s="106" t="str">
        <f>VLOOKUP(B48,'пр.взв.'!B4:H112,3,FALSE)</f>
        <v>17.03.1993 кмс</v>
      </c>
      <c r="E48" s="105" t="str">
        <f>VLOOKUP(B48,'пр.взв.'!B4:H112,4,FALSE)</f>
        <v>Великолук. ГА ФКиС</v>
      </c>
      <c r="F48" s="108">
        <f>VLOOKUP(B48,'пр.взв.'!B4:H112,5,FALSE)</f>
        <v>0</v>
      </c>
      <c r="G48" s="107"/>
      <c r="H48" s="134" t="str">
        <f>VLOOKUP(B48,'пр.взв.'!B4:H112,7,FALSE)</f>
        <v>Хмелев ПИ, Шумейко ВФ</v>
      </c>
    </row>
    <row r="49" spans="1:8" ht="11.25" customHeight="1">
      <c r="A49" s="98"/>
      <c r="B49" s="99"/>
      <c r="C49" s="101"/>
      <c r="D49" s="106"/>
      <c r="E49" s="105"/>
      <c r="F49" s="108"/>
      <c r="G49" s="107"/>
      <c r="H49" s="134"/>
    </row>
    <row r="50" spans="1:8" ht="11.25" customHeight="1">
      <c r="A50" s="98" t="s">
        <v>135</v>
      </c>
      <c r="B50" s="99">
        <v>13</v>
      </c>
      <c r="C50" s="100" t="str">
        <f>VLOOKUP(B50,'пр.взв.'!B4:H177,2,FALSE)</f>
        <v>ЗУБКОВ Дмитрий Олегович</v>
      </c>
      <c r="D50" s="106" t="str">
        <f>VLOOKUP(B50,'пр.взв.'!B5:H114,3,FALSE)</f>
        <v>14.06.1996 кмс</v>
      </c>
      <c r="E50" s="105" t="str">
        <f>VLOOKUP(B50,'пр.взв.'!B5:H114,4,FALSE)</f>
        <v>Пензен. ГУ</v>
      </c>
      <c r="F50" s="108">
        <f>VLOOKUP(B50,'пр.взв.'!B5:H114,5,FALSE)</f>
        <v>0</v>
      </c>
      <c r="G50" s="107"/>
      <c r="H50" s="134" t="str">
        <f>VLOOKUP(B50,'пр.взв.'!B5:H114,7,FALSE)</f>
        <v>Волков ВГ</v>
      </c>
    </row>
    <row r="51" spans="1:8" ht="11.25" customHeight="1">
      <c r="A51" s="98"/>
      <c r="B51" s="99"/>
      <c r="C51" s="101"/>
      <c r="D51" s="106"/>
      <c r="E51" s="105"/>
      <c r="F51" s="108"/>
      <c r="G51" s="107"/>
      <c r="H51" s="134"/>
    </row>
    <row r="52" spans="1:8" ht="11.25" customHeight="1">
      <c r="A52" s="98" t="s">
        <v>135</v>
      </c>
      <c r="B52" s="99">
        <v>27</v>
      </c>
      <c r="C52" s="100" t="str">
        <f>VLOOKUP(B52,'пр.взв.'!B5:H179,2,FALSE)</f>
        <v>АМИРБЕГОВ Салман Сулейманович</v>
      </c>
      <c r="D52" s="106" t="str">
        <f>VLOOKUP(B52,'пр.взв.'!B5:H116,3,FALSE)</f>
        <v>02.09.1992 мс</v>
      </c>
      <c r="E52" s="105" t="str">
        <f>VLOOKUP(B52,'пр.взв.'!B5:H116,4,FALSE)</f>
        <v>Дагестан. гос. пед. универ.</v>
      </c>
      <c r="F52" s="108">
        <f>VLOOKUP(B52,'пр.взв.'!B5:H116,5,FALSE)</f>
        <v>0</v>
      </c>
      <c r="G52" s="107"/>
      <c r="H52" s="134" t="str">
        <f>VLOOKUP(B52,'пр.взв.'!B5:H116,7,FALSE)</f>
        <v>Магомедов ОИ</v>
      </c>
    </row>
    <row r="53" spans="1:8" ht="11.25" customHeight="1">
      <c r="A53" s="98"/>
      <c r="B53" s="99"/>
      <c r="C53" s="101"/>
      <c r="D53" s="106"/>
      <c r="E53" s="105"/>
      <c r="F53" s="108"/>
      <c r="G53" s="107"/>
      <c r="H53" s="134"/>
    </row>
    <row r="54" spans="1:8" ht="11.25" customHeight="1">
      <c r="A54" s="98" t="s">
        <v>135</v>
      </c>
      <c r="B54" s="99">
        <v>7</v>
      </c>
      <c r="C54" s="100" t="str">
        <f>VLOOKUP(B54,'пр.взв.'!B5:H181,2,FALSE)</f>
        <v>ЗЫСКИН Евгений Михайлович</v>
      </c>
      <c r="D54" s="106" t="str">
        <f>VLOOKUP(B54,'пр.взв.'!B5:H118,3,FALSE)</f>
        <v>09.01.1995 кмс</v>
      </c>
      <c r="E54" s="105" t="str">
        <f>VLOOKUP(B54,'пр.взв.'!B5:H118,4,FALSE)</f>
        <v>МГСУ Москва</v>
      </c>
      <c r="F54" s="108">
        <f>VLOOKUP(B54,'пр.взв.'!B5:H118,5,FALSE)</f>
        <v>0</v>
      </c>
      <c r="G54" s="107"/>
      <c r="H54" s="134" t="str">
        <f>VLOOKUP(B54,'пр.взв.'!B5:H118,7,FALSE)</f>
        <v>Гарник ВС, Никишкин ВВ</v>
      </c>
    </row>
    <row r="55" spans="1:8" ht="11.25" customHeight="1">
      <c r="A55" s="98"/>
      <c r="B55" s="99"/>
      <c r="C55" s="101"/>
      <c r="D55" s="106"/>
      <c r="E55" s="105"/>
      <c r="F55" s="108"/>
      <c r="G55" s="107"/>
      <c r="H55" s="134"/>
    </row>
    <row r="56" spans="1:8" ht="11.25" customHeight="1">
      <c r="A56" s="98" t="s">
        <v>135</v>
      </c>
      <c r="B56" s="99">
        <v>10</v>
      </c>
      <c r="C56" s="100" t="str">
        <f>VLOOKUP(B56,'пр.взв.'!B5:H183,2,FALSE)</f>
        <v>ГРЕБЕННИКОВ Дмитрий Олегович</v>
      </c>
      <c r="D56" s="106" t="str">
        <f>VLOOKUP(B56,'пр.взв.'!B5:H120,3,FALSE)</f>
        <v>17.03.1996 1</v>
      </c>
      <c r="E56" s="105" t="str">
        <f>VLOOKUP(B56,'пр.взв.'!B5:H120,4,FALSE)</f>
        <v>Гос. Морской Ун. им. Ф.Ф. Ушакова</v>
      </c>
      <c r="F56" s="108">
        <f>VLOOKUP(B56,'пр.взв.'!B5:H120,5,FALSE)</f>
        <v>0</v>
      </c>
      <c r="G56" s="107"/>
      <c r="H56" s="134" t="str">
        <f>VLOOKUP(B56,'пр.взв.'!B5:H120,7,FALSE)</f>
        <v>Дученко ВФ, Гарькуша АВ</v>
      </c>
    </row>
    <row r="57" spans="1:8" ht="11.25" customHeight="1">
      <c r="A57" s="98"/>
      <c r="B57" s="99"/>
      <c r="C57" s="101"/>
      <c r="D57" s="106"/>
      <c r="E57" s="105"/>
      <c r="F57" s="108"/>
      <c r="G57" s="107"/>
      <c r="H57" s="134"/>
    </row>
    <row r="58" spans="1:8" ht="11.25" customHeight="1">
      <c r="A58" s="98" t="s">
        <v>135</v>
      </c>
      <c r="B58" s="99">
        <v>6</v>
      </c>
      <c r="C58" s="100" t="str">
        <f>VLOOKUP(B58,'пр.взв.'!B5:H185,2,FALSE)</f>
        <v>ВИНОГРАДОВ Никита Дмитриевич</v>
      </c>
      <c r="D58" s="106" t="str">
        <f>VLOOKUP(B58,'пр.взв.'!B7:H122,3,FALSE)</f>
        <v>10.04.1996 кмс</v>
      </c>
      <c r="E58" s="105" t="str">
        <f>VLOOKUP(B58,'пр.взв.'!B5:H122,4,FALSE)</f>
        <v>Южно-Уральский ГУ (ЮУрГУ (НИУ)</v>
      </c>
      <c r="F58" s="108">
        <f>VLOOKUP(B58,'пр.взв.'!B5:H122,5,FALSE)</f>
        <v>0</v>
      </c>
      <c r="G58" s="107"/>
      <c r="H58" s="134" t="str">
        <f>VLOOKUP(B58,'пр.взв.'!B5:H122,7,FALSE)</f>
        <v>Кадолин ВИ, Абдурахманов ИА</v>
      </c>
    </row>
    <row r="59" spans="1:8" ht="11.25" customHeight="1">
      <c r="A59" s="98"/>
      <c r="B59" s="99"/>
      <c r="C59" s="101"/>
      <c r="D59" s="106"/>
      <c r="E59" s="105"/>
      <c r="F59" s="108"/>
      <c r="G59" s="107"/>
      <c r="H59" s="134"/>
    </row>
    <row r="60" spans="1:8" ht="11.25" customHeight="1">
      <c r="A60" s="98" t="s">
        <v>135</v>
      </c>
      <c r="B60" s="99">
        <v>4</v>
      </c>
      <c r="C60" s="100" t="str">
        <f>VLOOKUP(B60,'пр.взв.'!B5:H187,2,FALSE)</f>
        <v>ЗОРЬКИН Евгений Владимирович</v>
      </c>
      <c r="D60" s="106" t="str">
        <f>VLOOKUP(B60,'пр.взв.'!B1:H124,3,FALSE)</f>
        <v>11.01.1996 кмс</v>
      </c>
      <c r="E60" s="105" t="str">
        <f>VLOOKUP(B60,'пр.взв.'!B6:H124,4,FALSE)</f>
        <v>Вятский ГУ</v>
      </c>
      <c r="F60" s="108">
        <f>VLOOKUP(B60,'пр.взв.'!B6:H124,5,FALSE)</f>
        <v>0</v>
      </c>
      <c r="G60" s="107"/>
      <c r="H60" s="134" t="str">
        <f>VLOOKUP(B60,'пр.взв.'!B6:H124,7,FALSE)</f>
        <v>Николаев АИ</v>
      </c>
    </row>
    <row r="61" spans="1:8" ht="11.25" customHeight="1">
      <c r="A61" s="98"/>
      <c r="B61" s="99"/>
      <c r="C61" s="101"/>
      <c r="D61" s="106"/>
      <c r="E61" s="105"/>
      <c r="F61" s="108"/>
      <c r="G61" s="107"/>
      <c r="H61" s="134"/>
    </row>
    <row r="62" spans="1:8" ht="11.25" customHeight="1">
      <c r="A62" s="98" t="s">
        <v>135</v>
      </c>
      <c r="B62" s="99">
        <v>24</v>
      </c>
      <c r="C62" s="100" t="str">
        <f>VLOOKUP(B62,'пр.взв.'!B6:H189,2,FALSE)</f>
        <v>КУРЗАКОВ Александр Павлович</v>
      </c>
      <c r="D62" s="106" t="str">
        <f>VLOOKUP(B62,'пр.взв.'!B6:H126,3,FALSE)</f>
        <v>13.02.1995 1</v>
      </c>
      <c r="E62" s="105" t="str">
        <f>VLOOKUP(B62,'пр.взв.'!B6:H126,4,FALSE)</f>
        <v>Волж. ГУ водного транспорта</v>
      </c>
      <c r="F62" s="108">
        <f>VLOOKUP(B62,'пр.взв.'!B6:H126,5,FALSE)</f>
        <v>0</v>
      </c>
      <c r="G62" s="107"/>
      <c r="H62" s="134" t="str">
        <f>VLOOKUP(B62,'пр.взв.'!B6:H126,7,FALSE)</f>
        <v>Разин СА</v>
      </c>
    </row>
    <row r="63" spans="1:8" ht="11.25" customHeight="1">
      <c r="A63" s="98"/>
      <c r="B63" s="99"/>
      <c r="C63" s="101"/>
      <c r="D63" s="106"/>
      <c r="E63" s="105"/>
      <c r="F63" s="108"/>
      <c r="G63" s="107"/>
      <c r="H63" s="134"/>
    </row>
    <row r="64" spans="1:7" ht="20.25" customHeight="1">
      <c r="A64" s="16" t="str">
        <f>HYPERLINK('[1]реквизиты'!$A$6)</f>
        <v>Гл. судья, судья МК</v>
      </c>
      <c r="B64" s="3"/>
      <c r="C64" s="17"/>
      <c r="D64" s="17"/>
      <c r="E64" s="72" t="str">
        <f>'[1]реквизиты'!$G$7</f>
        <v>Б.Л. Сова</v>
      </c>
      <c r="G64" s="84" t="str">
        <f>'[1]реквизиты'!$G$8</f>
        <v>/г. Рязань/</v>
      </c>
    </row>
    <row r="65" spans="1:7" ht="20.25" customHeight="1">
      <c r="A65" s="16" t="str">
        <f>HYPERLINK('[1]реквизиты'!$A$8)</f>
        <v>Гл. секретарь, судья РК</v>
      </c>
      <c r="B65" s="3"/>
      <c r="C65" s="17"/>
      <c r="D65" s="17"/>
      <c r="E65" s="83" t="str">
        <f>'[1]реквизиты'!$G$9</f>
        <v>М.Р. Шарифзянов</v>
      </c>
      <c r="G65" s="84" t="str">
        <f>'[1]реквизиты'!$G$10</f>
        <v>/ПГТ Шемордан/</v>
      </c>
    </row>
    <row r="66" spans="1:7" ht="12.75">
      <c r="A66" s="3"/>
      <c r="B66" s="3"/>
      <c r="C66" s="3"/>
      <c r="D66" s="17"/>
      <c r="E66" s="3"/>
      <c r="F66" s="3"/>
      <c r="G66" s="3"/>
    </row>
    <row r="67" spans="1:4" ht="12.75">
      <c r="A67" s="3"/>
      <c r="B67" s="3"/>
      <c r="C67" s="3"/>
      <c r="D67" s="3"/>
    </row>
    <row r="68" spans="1:8" ht="12.75">
      <c r="A68" s="3"/>
      <c r="B68" s="3"/>
      <c r="C68" s="3"/>
      <c r="D68" s="3"/>
      <c r="H68">
        <v>1</v>
      </c>
    </row>
    <row r="69" spans="1:5" ht="27.75" customHeight="1">
      <c r="A69" s="2"/>
      <c r="C69" s="4"/>
      <c r="D69" s="4"/>
      <c r="E69" s="4"/>
    </row>
    <row r="70" spans="1:5" ht="12.75">
      <c r="A70" s="2"/>
      <c r="B70" s="5"/>
      <c r="C70" s="5"/>
      <c r="D70" s="5"/>
      <c r="E70" s="5"/>
    </row>
    <row r="71" spans="1:6" ht="12.75">
      <c r="A71" s="2"/>
      <c r="B71" s="5"/>
      <c r="C71" s="5"/>
      <c r="D71" s="5"/>
      <c r="E71" s="5"/>
      <c r="F71" s="5"/>
    </row>
    <row r="72" spans="1:6" ht="12.75">
      <c r="A72" s="2"/>
      <c r="B72" s="5"/>
      <c r="C72" s="5"/>
      <c r="D72" s="5"/>
      <c r="E72" s="5"/>
      <c r="F72" s="5"/>
    </row>
    <row r="73" ht="12.75">
      <c r="A73" s="2"/>
    </row>
    <row r="74" ht="12.75">
      <c r="A74" s="2"/>
    </row>
  </sheetData>
  <sheetProtection/>
  <mergeCells count="244">
    <mergeCell ref="A1:H1"/>
    <mergeCell ref="H60:H61"/>
    <mergeCell ref="H62:H63"/>
    <mergeCell ref="H52:H53"/>
    <mergeCell ref="H54:H55"/>
    <mergeCell ref="H56:H57"/>
    <mergeCell ref="H58:H59"/>
    <mergeCell ref="H44:H45"/>
    <mergeCell ref="H46:H47"/>
    <mergeCell ref="H48:H49"/>
    <mergeCell ref="H50:H51"/>
    <mergeCell ref="D2:H2"/>
    <mergeCell ref="H4:H5"/>
    <mergeCell ref="H6:H7"/>
    <mergeCell ref="H8:H9"/>
    <mergeCell ref="H10:H11"/>
    <mergeCell ref="H12:H13"/>
    <mergeCell ref="H14:H15"/>
    <mergeCell ref="F60:F61"/>
    <mergeCell ref="H28:H29"/>
    <mergeCell ref="H30:H31"/>
    <mergeCell ref="H32:H33"/>
    <mergeCell ref="H34:H35"/>
    <mergeCell ref="H20:H21"/>
    <mergeCell ref="H22:H23"/>
    <mergeCell ref="H24:H25"/>
    <mergeCell ref="H26:H27"/>
    <mergeCell ref="H36:H37"/>
    <mergeCell ref="G54:G55"/>
    <mergeCell ref="E56:E57"/>
    <mergeCell ref="F56:F57"/>
    <mergeCell ref="G56:G57"/>
    <mergeCell ref="H16:H17"/>
    <mergeCell ref="H18:H19"/>
    <mergeCell ref="H38:H39"/>
    <mergeCell ref="H40:H41"/>
    <mergeCell ref="H42:H43"/>
    <mergeCell ref="A62:A63"/>
    <mergeCell ref="B62:B63"/>
    <mergeCell ref="C62:C63"/>
    <mergeCell ref="D62:D63"/>
    <mergeCell ref="G62:G63"/>
    <mergeCell ref="E58:E59"/>
    <mergeCell ref="F58:F59"/>
    <mergeCell ref="E62:E63"/>
    <mergeCell ref="F62:F63"/>
    <mergeCell ref="E60:E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4:E55"/>
    <mergeCell ref="F54:F55"/>
    <mergeCell ref="F52:F53"/>
    <mergeCell ref="E52:E53"/>
    <mergeCell ref="E50:E51"/>
    <mergeCell ref="A48:A49"/>
    <mergeCell ref="B48:B49"/>
    <mergeCell ref="C48:C49"/>
    <mergeCell ref="D48:D49"/>
    <mergeCell ref="A50:A51"/>
    <mergeCell ref="B50:B51"/>
    <mergeCell ref="C50:C51"/>
    <mergeCell ref="E48:E49"/>
    <mergeCell ref="E44:E45"/>
    <mergeCell ref="E46:E47"/>
    <mergeCell ref="E40:E41"/>
    <mergeCell ref="E42:E43"/>
    <mergeCell ref="C44:C45"/>
    <mergeCell ref="D44:D45"/>
    <mergeCell ref="B40:B41"/>
    <mergeCell ref="A46:A47"/>
    <mergeCell ref="B46:B47"/>
    <mergeCell ref="C46:C47"/>
    <mergeCell ref="D46:D47"/>
    <mergeCell ref="D50:D51"/>
    <mergeCell ref="C40:C41"/>
    <mergeCell ref="D40:D41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4:G5"/>
    <mergeCell ref="E6:E7"/>
    <mergeCell ref="G6:G7"/>
    <mergeCell ref="F6:F7"/>
    <mergeCell ref="E4:F5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A12:A13"/>
    <mergeCell ref="B12:B13"/>
    <mergeCell ref="C12:C13"/>
    <mergeCell ref="D12:D13"/>
    <mergeCell ref="F12:F13"/>
    <mergeCell ref="F14:F15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B28:B29"/>
    <mergeCell ref="C28:C29"/>
    <mergeCell ref="D28:D29"/>
    <mergeCell ref="A28:A2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6">
      <selection activeCell="F47" sqref="F47:F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97" t="s">
        <v>12</v>
      </c>
      <c r="B1" s="97"/>
      <c r="C1" s="97"/>
      <c r="D1" s="97"/>
      <c r="E1" s="97"/>
      <c r="F1" s="97"/>
      <c r="G1" s="97"/>
      <c r="H1" s="97"/>
    </row>
    <row r="2" spans="3:9" ht="27.75" customHeight="1" thickBot="1">
      <c r="C2" s="182" t="str">
        <f>HYPERLINK('[1]реквизиты'!$A$2)</f>
        <v>Всероссийские соревнования по самбо среди студентов мужчин</v>
      </c>
      <c r="D2" s="183"/>
      <c r="E2" s="183"/>
      <c r="F2" s="183"/>
      <c r="G2" s="183"/>
      <c r="H2" s="184"/>
      <c r="I2" s="14"/>
    </row>
    <row r="3" spans="1:8" ht="12.75" customHeight="1">
      <c r="A3" s="185" t="str">
        <f>HYPERLINK('[1]реквизиты'!$A$3)</f>
        <v>27-30 апреля 2015г.           г.Кстово</v>
      </c>
      <c r="B3" s="185"/>
      <c r="C3" s="185"/>
      <c r="D3" s="185"/>
      <c r="E3" s="185"/>
      <c r="F3" s="185"/>
      <c r="G3" s="185"/>
      <c r="H3" s="185"/>
    </row>
    <row r="4" spans="4:5" ht="12.75">
      <c r="D4" s="161" t="s">
        <v>127</v>
      </c>
      <c r="E4" s="161"/>
    </row>
    <row r="5" spans="1:8" ht="12.75" customHeight="1">
      <c r="A5" s="176" t="s">
        <v>4</v>
      </c>
      <c r="B5" s="177" t="s">
        <v>5</v>
      </c>
      <c r="C5" s="176" t="s">
        <v>6</v>
      </c>
      <c r="D5" s="176" t="s">
        <v>7</v>
      </c>
      <c r="E5" s="153" t="s">
        <v>8</v>
      </c>
      <c r="F5" s="179"/>
      <c r="G5" s="176" t="s">
        <v>10</v>
      </c>
      <c r="H5" s="176" t="s">
        <v>9</v>
      </c>
    </row>
    <row r="6" spans="1:8" ht="12.75" customHeight="1">
      <c r="A6" s="144"/>
      <c r="B6" s="178"/>
      <c r="C6" s="144"/>
      <c r="D6" s="144"/>
      <c r="E6" s="154"/>
      <c r="F6" s="180"/>
      <c r="G6" s="144"/>
      <c r="H6" s="144"/>
    </row>
    <row r="7" spans="1:8" ht="12.75" customHeight="1">
      <c r="A7" s="148"/>
      <c r="B7" s="163">
        <v>1</v>
      </c>
      <c r="C7" s="145" t="s">
        <v>123</v>
      </c>
      <c r="D7" s="148" t="s">
        <v>124</v>
      </c>
      <c r="E7" s="146" t="s">
        <v>125</v>
      </c>
      <c r="F7" s="107"/>
      <c r="G7" s="156"/>
      <c r="H7" s="170" t="s">
        <v>126</v>
      </c>
    </row>
    <row r="8" spans="1:8" ht="15" customHeight="1">
      <c r="A8" s="148"/>
      <c r="B8" s="163"/>
      <c r="C8" s="145"/>
      <c r="D8" s="148"/>
      <c r="E8" s="146"/>
      <c r="F8" s="107"/>
      <c r="G8" s="156"/>
      <c r="H8" s="170"/>
    </row>
    <row r="9" spans="1:8" ht="12.75" customHeight="1">
      <c r="A9" s="148"/>
      <c r="B9" s="169">
        <v>2</v>
      </c>
      <c r="C9" s="145" t="s">
        <v>110</v>
      </c>
      <c r="D9" s="148" t="s">
        <v>111</v>
      </c>
      <c r="E9" s="108" t="s">
        <v>112</v>
      </c>
      <c r="F9" s="157"/>
      <c r="G9" s="156"/>
      <c r="H9" s="145" t="s">
        <v>113</v>
      </c>
    </row>
    <row r="10" spans="1:8" ht="15" customHeight="1">
      <c r="A10" s="148"/>
      <c r="B10" s="169"/>
      <c r="C10" s="145"/>
      <c r="D10" s="148"/>
      <c r="E10" s="108"/>
      <c r="F10" s="157"/>
      <c r="G10" s="156"/>
      <c r="H10" s="145"/>
    </row>
    <row r="11" spans="1:8" ht="15" customHeight="1">
      <c r="A11" s="148"/>
      <c r="B11" s="169">
        <v>3</v>
      </c>
      <c r="C11" s="145" t="s">
        <v>104</v>
      </c>
      <c r="D11" s="148" t="s">
        <v>105</v>
      </c>
      <c r="E11" s="146" t="s">
        <v>102</v>
      </c>
      <c r="F11" s="107"/>
      <c r="G11" s="156"/>
      <c r="H11" s="145" t="s">
        <v>103</v>
      </c>
    </row>
    <row r="12" spans="1:8" ht="15.75" customHeight="1">
      <c r="A12" s="148"/>
      <c r="B12" s="169"/>
      <c r="C12" s="145"/>
      <c r="D12" s="148"/>
      <c r="E12" s="146"/>
      <c r="F12" s="107"/>
      <c r="G12" s="156"/>
      <c r="H12" s="145"/>
    </row>
    <row r="13" spans="1:8" ht="12.75" customHeight="1">
      <c r="A13" s="148"/>
      <c r="B13" s="163">
        <v>4</v>
      </c>
      <c r="C13" s="147" t="s">
        <v>46</v>
      </c>
      <c r="D13" s="146" t="s">
        <v>47</v>
      </c>
      <c r="E13" s="146" t="s">
        <v>48</v>
      </c>
      <c r="F13" s="147"/>
      <c r="G13" s="146"/>
      <c r="H13" s="147" t="s">
        <v>49</v>
      </c>
    </row>
    <row r="14" spans="1:8" ht="15" customHeight="1">
      <c r="A14" s="148"/>
      <c r="B14" s="163"/>
      <c r="C14" s="147"/>
      <c r="D14" s="146"/>
      <c r="E14" s="146"/>
      <c r="F14" s="147"/>
      <c r="G14" s="146"/>
      <c r="H14" s="147"/>
    </row>
    <row r="15" spans="1:8" ht="12.75" customHeight="1">
      <c r="A15" s="148"/>
      <c r="B15" s="163">
        <v>5</v>
      </c>
      <c r="C15" s="147" t="s">
        <v>24</v>
      </c>
      <c r="D15" s="146" t="s">
        <v>25</v>
      </c>
      <c r="E15" s="146" t="s">
        <v>26</v>
      </c>
      <c r="F15" s="147"/>
      <c r="G15" s="156"/>
      <c r="H15" s="145" t="s">
        <v>27</v>
      </c>
    </row>
    <row r="16" spans="1:8" ht="15" customHeight="1">
      <c r="A16" s="148"/>
      <c r="B16" s="163"/>
      <c r="C16" s="147"/>
      <c r="D16" s="146"/>
      <c r="E16" s="146"/>
      <c r="F16" s="147"/>
      <c r="G16" s="156"/>
      <c r="H16" s="145"/>
    </row>
    <row r="17" spans="1:8" ht="12.75" customHeight="1">
      <c r="A17" s="148"/>
      <c r="B17" s="163">
        <v>6</v>
      </c>
      <c r="C17" s="145" t="s">
        <v>86</v>
      </c>
      <c r="D17" s="148" t="s">
        <v>87</v>
      </c>
      <c r="E17" s="146" t="s">
        <v>88</v>
      </c>
      <c r="F17" s="170"/>
      <c r="G17" s="146"/>
      <c r="H17" s="170" t="s">
        <v>89</v>
      </c>
    </row>
    <row r="18" spans="1:8" ht="15" customHeight="1">
      <c r="A18" s="148"/>
      <c r="B18" s="163"/>
      <c r="C18" s="145"/>
      <c r="D18" s="148"/>
      <c r="E18" s="146"/>
      <c r="F18" s="170"/>
      <c r="G18" s="146"/>
      <c r="H18" s="170"/>
    </row>
    <row r="19" spans="1:8" ht="12.75" customHeight="1">
      <c r="A19" s="148"/>
      <c r="B19" s="169">
        <v>7</v>
      </c>
      <c r="C19" s="145" t="s">
        <v>58</v>
      </c>
      <c r="D19" s="148" t="s">
        <v>59</v>
      </c>
      <c r="E19" s="148" t="s">
        <v>60</v>
      </c>
      <c r="F19" s="166"/>
      <c r="G19" s="156"/>
      <c r="H19" s="157" t="s">
        <v>61</v>
      </c>
    </row>
    <row r="20" spans="1:8" ht="15" customHeight="1">
      <c r="A20" s="148"/>
      <c r="B20" s="169"/>
      <c r="C20" s="145"/>
      <c r="D20" s="148"/>
      <c r="E20" s="148"/>
      <c r="F20" s="167"/>
      <c r="G20" s="156"/>
      <c r="H20" s="157"/>
    </row>
    <row r="21" spans="1:8" ht="12.75" customHeight="1">
      <c r="A21" s="148"/>
      <c r="B21" s="163">
        <v>8</v>
      </c>
      <c r="C21" s="145" t="s">
        <v>98</v>
      </c>
      <c r="D21" s="148" t="s">
        <v>99</v>
      </c>
      <c r="E21" s="146" t="s">
        <v>26</v>
      </c>
      <c r="F21" s="159"/>
      <c r="G21" s="156"/>
      <c r="H21" s="145" t="s">
        <v>27</v>
      </c>
    </row>
    <row r="22" spans="1:8" ht="15" customHeight="1">
      <c r="A22" s="148"/>
      <c r="B22" s="163"/>
      <c r="C22" s="168"/>
      <c r="D22" s="162"/>
      <c r="E22" s="146"/>
      <c r="F22" s="160"/>
      <c r="G22" s="156"/>
      <c r="H22" s="145"/>
    </row>
    <row r="23" spans="1:8" ht="12.75" customHeight="1">
      <c r="A23" s="148"/>
      <c r="B23" s="163">
        <v>9</v>
      </c>
      <c r="C23" s="147" t="s">
        <v>32</v>
      </c>
      <c r="D23" s="146" t="s">
        <v>33</v>
      </c>
      <c r="E23" s="146" t="s">
        <v>30</v>
      </c>
      <c r="F23" s="164"/>
      <c r="G23" s="146"/>
      <c r="H23" s="147" t="s">
        <v>34</v>
      </c>
    </row>
    <row r="24" spans="1:8" ht="15" customHeight="1">
      <c r="A24" s="148"/>
      <c r="B24" s="163"/>
      <c r="C24" s="147"/>
      <c r="D24" s="146"/>
      <c r="E24" s="146"/>
      <c r="F24" s="165"/>
      <c r="G24" s="146"/>
      <c r="H24" s="147"/>
    </row>
    <row r="25" spans="1:8" ht="12.75" customHeight="1">
      <c r="A25" s="148"/>
      <c r="B25" s="163">
        <v>10</v>
      </c>
      <c r="C25" s="145" t="s">
        <v>50</v>
      </c>
      <c r="D25" s="148" t="s">
        <v>51</v>
      </c>
      <c r="E25" s="146" t="s">
        <v>52</v>
      </c>
      <c r="F25" s="166"/>
      <c r="G25" s="156"/>
      <c r="H25" s="145" t="s">
        <v>53</v>
      </c>
    </row>
    <row r="26" spans="1:8" ht="15" customHeight="1">
      <c r="A26" s="148"/>
      <c r="B26" s="163"/>
      <c r="C26" s="145"/>
      <c r="D26" s="148"/>
      <c r="E26" s="146"/>
      <c r="F26" s="167"/>
      <c r="G26" s="156"/>
      <c r="H26" s="145"/>
    </row>
    <row r="27" spans="1:8" ht="12.75" customHeight="1">
      <c r="A27" s="148"/>
      <c r="B27" s="163">
        <v>11</v>
      </c>
      <c r="C27" s="145" t="s">
        <v>20</v>
      </c>
      <c r="D27" s="148" t="s">
        <v>21</v>
      </c>
      <c r="E27" s="146" t="s">
        <v>22</v>
      </c>
      <c r="F27" s="164"/>
      <c r="G27" s="156"/>
      <c r="H27" s="145" t="s">
        <v>23</v>
      </c>
    </row>
    <row r="28" spans="1:8" ht="15" customHeight="1">
      <c r="A28" s="148"/>
      <c r="B28" s="163"/>
      <c r="C28" s="145"/>
      <c r="D28" s="148"/>
      <c r="E28" s="146"/>
      <c r="F28" s="165"/>
      <c r="G28" s="156"/>
      <c r="H28" s="145"/>
    </row>
    <row r="29" spans="1:8" ht="15.75" customHeight="1">
      <c r="A29" s="148"/>
      <c r="B29" s="163">
        <v>12</v>
      </c>
      <c r="C29" s="145" t="s">
        <v>74</v>
      </c>
      <c r="D29" s="148" t="s">
        <v>75</v>
      </c>
      <c r="E29" s="108" t="s">
        <v>76</v>
      </c>
      <c r="F29" s="166"/>
      <c r="G29" s="156"/>
      <c r="H29" s="145" t="s">
        <v>77</v>
      </c>
    </row>
    <row r="30" spans="1:8" ht="15" customHeight="1">
      <c r="A30" s="148"/>
      <c r="B30" s="163"/>
      <c r="C30" s="145"/>
      <c r="D30" s="148"/>
      <c r="E30" s="108"/>
      <c r="F30" s="167"/>
      <c r="G30" s="156"/>
      <c r="H30" s="145"/>
    </row>
    <row r="31" spans="1:8" ht="12.75" customHeight="1">
      <c r="A31" s="148"/>
      <c r="B31" s="163">
        <v>13</v>
      </c>
      <c r="C31" s="107" t="s">
        <v>70</v>
      </c>
      <c r="D31" s="108" t="s">
        <v>71</v>
      </c>
      <c r="E31" s="146" t="s">
        <v>72</v>
      </c>
      <c r="F31" s="159"/>
      <c r="G31" s="158"/>
      <c r="H31" s="147" t="s">
        <v>73</v>
      </c>
    </row>
    <row r="32" spans="1:8" ht="15" customHeight="1">
      <c r="A32" s="148"/>
      <c r="B32" s="163"/>
      <c r="C32" s="107"/>
      <c r="D32" s="108"/>
      <c r="E32" s="146"/>
      <c r="F32" s="160"/>
      <c r="G32" s="158"/>
      <c r="H32" s="147"/>
    </row>
    <row r="33" spans="1:8" ht="12.75" customHeight="1">
      <c r="A33" s="148"/>
      <c r="B33" s="163">
        <v>14</v>
      </c>
      <c r="C33" s="145" t="s">
        <v>82</v>
      </c>
      <c r="D33" s="148" t="s">
        <v>83</v>
      </c>
      <c r="E33" s="146" t="s">
        <v>84</v>
      </c>
      <c r="F33" s="166"/>
      <c r="G33" s="156"/>
      <c r="H33" s="145" t="s">
        <v>85</v>
      </c>
    </row>
    <row r="34" spans="1:8" ht="15" customHeight="1">
      <c r="A34" s="148"/>
      <c r="B34" s="163"/>
      <c r="C34" s="145"/>
      <c r="D34" s="148"/>
      <c r="E34" s="146"/>
      <c r="F34" s="167"/>
      <c r="G34" s="156"/>
      <c r="H34" s="145"/>
    </row>
    <row r="35" spans="1:8" ht="12.75" customHeight="1">
      <c r="A35" s="148"/>
      <c r="B35" s="163">
        <v>15</v>
      </c>
      <c r="C35" s="147" t="s">
        <v>114</v>
      </c>
      <c r="D35" s="146" t="s">
        <v>115</v>
      </c>
      <c r="E35" s="108" t="s">
        <v>112</v>
      </c>
      <c r="F35" s="159"/>
      <c r="G35" s="146"/>
      <c r="H35" s="147" t="s">
        <v>113</v>
      </c>
    </row>
    <row r="36" spans="1:8" ht="15" customHeight="1">
      <c r="A36" s="148"/>
      <c r="B36" s="163"/>
      <c r="C36" s="147"/>
      <c r="D36" s="146"/>
      <c r="E36" s="108"/>
      <c r="F36" s="160"/>
      <c r="G36" s="146"/>
      <c r="H36" s="147"/>
    </row>
    <row r="37" spans="1:8" ht="15.75" customHeight="1">
      <c r="A37" s="148"/>
      <c r="B37" s="163">
        <v>16</v>
      </c>
      <c r="C37" s="147" t="s">
        <v>94</v>
      </c>
      <c r="D37" s="146" t="s">
        <v>95</v>
      </c>
      <c r="E37" s="108" t="s">
        <v>96</v>
      </c>
      <c r="F37" s="107"/>
      <c r="G37" s="146"/>
      <c r="H37" s="147" t="s">
        <v>97</v>
      </c>
    </row>
    <row r="38" spans="1:8" ht="12.75" customHeight="1">
      <c r="A38" s="148"/>
      <c r="B38" s="163"/>
      <c r="C38" s="147"/>
      <c r="D38" s="146"/>
      <c r="E38" s="108"/>
      <c r="F38" s="107"/>
      <c r="G38" s="146"/>
      <c r="H38" s="147"/>
    </row>
    <row r="39" spans="1:8" ht="12.75" customHeight="1">
      <c r="A39" s="171"/>
      <c r="B39" s="163">
        <v>17</v>
      </c>
      <c r="C39" s="145" t="s">
        <v>62</v>
      </c>
      <c r="D39" s="173" t="s">
        <v>63</v>
      </c>
      <c r="E39" s="148" t="s">
        <v>64</v>
      </c>
      <c r="F39" s="145"/>
      <c r="G39" s="156"/>
      <c r="H39" s="145" t="s">
        <v>65</v>
      </c>
    </row>
    <row r="40" spans="1:8" ht="12.75" customHeight="1">
      <c r="A40" s="171"/>
      <c r="B40" s="163"/>
      <c r="C40" s="145"/>
      <c r="D40" s="148"/>
      <c r="E40" s="148"/>
      <c r="F40" s="145"/>
      <c r="G40" s="156"/>
      <c r="H40" s="145"/>
    </row>
    <row r="41" spans="1:8" ht="12.75" customHeight="1">
      <c r="A41" s="171"/>
      <c r="B41" s="169">
        <v>18</v>
      </c>
      <c r="C41" s="145" t="s">
        <v>90</v>
      </c>
      <c r="D41" s="148" t="s">
        <v>91</v>
      </c>
      <c r="E41" s="146" t="s">
        <v>92</v>
      </c>
      <c r="F41" s="157"/>
      <c r="G41" s="156"/>
      <c r="H41" s="145" t="s">
        <v>93</v>
      </c>
    </row>
    <row r="42" spans="1:8" ht="12.75" customHeight="1">
      <c r="A42" s="171"/>
      <c r="B42" s="169"/>
      <c r="C42" s="145"/>
      <c r="D42" s="148"/>
      <c r="E42" s="146"/>
      <c r="F42" s="157"/>
      <c r="G42" s="156"/>
      <c r="H42" s="145"/>
    </row>
    <row r="43" spans="1:8" ht="12.75" customHeight="1">
      <c r="A43" s="171"/>
      <c r="B43" s="169">
        <v>19</v>
      </c>
      <c r="C43" s="147" t="s">
        <v>78</v>
      </c>
      <c r="D43" s="146" t="s">
        <v>79</v>
      </c>
      <c r="E43" s="146" t="s">
        <v>80</v>
      </c>
      <c r="F43" s="147"/>
      <c r="G43" s="146"/>
      <c r="H43" s="147" t="s">
        <v>81</v>
      </c>
    </row>
    <row r="44" spans="1:8" ht="12.75" customHeight="1">
      <c r="A44" s="171"/>
      <c r="B44" s="169"/>
      <c r="C44" s="147"/>
      <c r="D44" s="146"/>
      <c r="E44" s="146"/>
      <c r="F44" s="147"/>
      <c r="G44" s="146"/>
      <c r="H44" s="147"/>
    </row>
    <row r="45" spans="1:8" ht="12.75" customHeight="1">
      <c r="A45" s="171"/>
      <c r="B45" s="163">
        <v>20</v>
      </c>
      <c r="C45" s="145" t="s">
        <v>116</v>
      </c>
      <c r="D45" s="148" t="s">
        <v>117</v>
      </c>
      <c r="E45" s="108" t="s">
        <v>112</v>
      </c>
      <c r="F45" s="157"/>
      <c r="G45" s="156"/>
      <c r="H45" s="145" t="s">
        <v>118</v>
      </c>
    </row>
    <row r="46" spans="1:8" ht="12.75" customHeight="1">
      <c r="A46" s="171"/>
      <c r="B46" s="163"/>
      <c r="C46" s="145"/>
      <c r="D46" s="148"/>
      <c r="E46" s="108"/>
      <c r="F46" s="157"/>
      <c r="G46" s="156"/>
      <c r="H46" s="145"/>
    </row>
    <row r="47" spans="1:8" ht="12.75" customHeight="1">
      <c r="A47" s="171"/>
      <c r="B47" s="163">
        <v>21</v>
      </c>
      <c r="C47" s="107" t="s">
        <v>35</v>
      </c>
      <c r="D47" s="108" t="s">
        <v>36</v>
      </c>
      <c r="E47" s="108" t="s">
        <v>37</v>
      </c>
      <c r="F47" s="107"/>
      <c r="G47" s="172"/>
      <c r="H47" s="145" t="s">
        <v>38</v>
      </c>
    </row>
    <row r="48" spans="1:8" ht="12.75" customHeight="1">
      <c r="A48" s="171"/>
      <c r="B48" s="163"/>
      <c r="C48" s="107"/>
      <c r="D48" s="108"/>
      <c r="E48" s="108"/>
      <c r="F48" s="107"/>
      <c r="G48" s="172"/>
      <c r="H48" s="145"/>
    </row>
    <row r="49" spans="1:8" ht="12.75" customHeight="1">
      <c r="A49" s="171"/>
      <c r="B49" s="163">
        <v>22</v>
      </c>
      <c r="C49" s="145" t="s">
        <v>100</v>
      </c>
      <c r="D49" s="148" t="s">
        <v>101</v>
      </c>
      <c r="E49" s="146" t="s">
        <v>102</v>
      </c>
      <c r="F49" s="157"/>
      <c r="G49" s="156"/>
      <c r="H49" s="145" t="s">
        <v>103</v>
      </c>
    </row>
    <row r="50" spans="1:8" ht="12.75" customHeight="1">
      <c r="A50" s="171"/>
      <c r="B50" s="163"/>
      <c r="C50" s="145"/>
      <c r="D50" s="148"/>
      <c r="E50" s="146"/>
      <c r="F50" s="157"/>
      <c r="G50" s="156"/>
      <c r="H50" s="145"/>
    </row>
    <row r="51" spans="1:8" ht="12.75" customHeight="1">
      <c r="A51" s="171"/>
      <c r="B51" s="163">
        <v>23</v>
      </c>
      <c r="C51" s="107" t="s">
        <v>106</v>
      </c>
      <c r="D51" s="108" t="s">
        <v>107</v>
      </c>
      <c r="E51" s="108" t="s">
        <v>108</v>
      </c>
      <c r="F51" s="108"/>
      <c r="G51" s="172"/>
      <c r="H51" s="107" t="s">
        <v>109</v>
      </c>
    </row>
    <row r="52" spans="1:8" ht="12.75" customHeight="1">
      <c r="A52" s="171"/>
      <c r="B52" s="163"/>
      <c r="C52" s="107"/>
      <c r="D52" s="108"/>
      <c r="E52" s="108"/>
      <c r="F52" s="108"/>
      <c r="G52" s="172"/>
      <c r="H52" s="107"/>
    </row>
    <row r="53" spans="1:8" ht="12.75" customHeight="1">
      <c r="A53" s="171"/>
      <c r="B53" s="163">
        <v>24</v>
      </c>
      <c r="C53" s="145" t="s">
        <v>42</v>
      </c>
      <c r="D53" s="173" t="s">
        <v>43</v>
      </c>
      <c r="E53" s="146" t="s">
        <v>44</v>
      </c>
      <c r="F53" s="157"/>
      <c r="G53" s="156"/>
      <c r="H53" s="157" t="s">
        <v>45</v>
      </c>
    </row>
    <row r="54" spans="1:8" ht="12.75" customHeight="1">
      <c r="A54" s="171"/>
      <c r="B54" s="163"/>
      <c r="C54" s="145"/>
      <c r="D54" s="148"/>
      <c r="E54" s="146"/>
      <c r="F54" s="157"/>
      <c r="G54" s="156"/>
      <c r="H54" s="157"/>
    </row>
    <row r="55" spans="1:8" ht="12.75" customHeight="1">
      <c r="A55" s="171"/>
      <c r="B55" s="163">
        <v>25</v>
      </c>
      <c r="C55" s="107" t="s">
        <v>66</v>
      </c>
      <c r="D55" s="108" t="s">
        <v>67</v>
      </c>
      <c r="E55" s="146" t="s">
        <v>68</v>
      </c>
      <c r="F55" s="170"/>
      <c r="G55" s="156"/>
      <c r="H55" s="145" t="s">
        <v>69</v>
      </c>
    </row>
    <row r="56" spans="1:8" ht="12.75" customHeight="1">
      <c r="A56" s="171"/>
      <c r="B56" s="163"/>
      <c r="C56" s="107"/>
      <c r="D56" s="108"/>
      <c r="E56" s="146"/>
      <c r="F56" s="170"/>
      <c r="G56" s="156"/>
      <c r="H56" s="145"/>
    </row>
    <row r="57" spans="1:8" ht="12.75" customHeight="1">
      <c r="A57" s="171"/>
      <c r="B57" s="163">
        <v>26</v>
      </c>
      <c r="C57" s="145" t="s">
        <v>39</v>
      </c>
      <c r="D57" s="173" t="s">
        <v>40</v>
      </c>
      <c r="E57" s="146" t="s">
        <v>22</v>
      </c>
      <c r="F57" s="147"/>
      <c r="G57" s="156"/>
      <c r="H57" s="145" t="s">
        <v>41</v>
      </c>
    </row>
    <row r="58" spans="1:8" ht="12.75" customHeight="1">
      <c r="A58" s="171"/>
      <c r="B58" s="163"/>
      <c r="C58" s="145"/>
      <c r="D58" s="174"/>
      <c r="E58" s="146"/>
      <c r="F58" s="147"/>
      <c r="G58" s="156"/>
      <c r="H58" s="181"/>
    </row>
    <row r="59" spans="1:8" ht="12.75" customHeight="1">
      <c r="A59" s="171"/>
      <c r="B59" s="163">
        <v>27</v>
      </c>
      <c r="C59" s="107" t="s">
        <v>54</v>
      </c>
      <c r="D59" s="108" t="s">
        <v>55</v>
      </c>
      <c r="E59" s="146" t="s">
        <v>56</v>
      </c>
      <c r="F59" s="170"/>
      <c r="G59" s="146"/>
      <c r="H59" s="146" t="s">
        <v>57</v>
      </c>
    </row>
    <row r="60" spans="1:8" ht="12.75" customHeight="1">
      <c r="A60" s="171"/>
      <c r="B60" s="163"/>
      <c r="C60" s="107"/>
      <c r="D60" s="108"/>
      <c r="E60" s="146"/>
      <c r="F60" s="170"/>
      <c r="G60" s="146"/>
      <c r="H60" s="146"/>
    </row>
    <row r="61" spans="1:8" ht="12.75" customHeight="1">
      <c r="A61" s="171"/>
      <c r="B61" s="163">
        <v>28</v>
      </c>
      <c r="C61" s="145" t="s">
        <v>28</v>
      </c>
      <c r="D61" s="148" t="s">
        <v>29</v>
      </c>
      <c r="E61" s="146" t="s">
        <v>30</v>
      </c>
      <c r="F61" s="170"/>
      <c r="G61" s="146"/>
      <c r="H61" s="147" t="s">
        <v>31</v>
      </c>
    </row>
    <row r="62" spans="1:8" ht="12.75" customHeight="1">
      <c r="A62" s="171"/>
      <c r="B62" s="163"/>
      <c r="C62" s="145"/>
      <c r="D62" s="148"/>
      <c r="E62" s="146"/>
      <c r="F62" s="170"/>
      <c r="G62" s="146"/>
      <c r="H62" s="147"/>
    </row>
    <row r="63" spans="1:8" ht="12.75" customHeight="1">
      <c r="A63" s="171"/>
      <c r="B63" s="169">
        <v>29</v>
      </c>
      <c r="C63" s="145" t="s">
        <v>119</v>
      </c>
      <c r="D63" s="148" t="s">
        <v>120</v>
      </c>
      <c r="E63" s="108" t="s">
        <v>121</v>
      </c>
      <c r="F63" s="107"/>
      <c r="G63" s="156"/>
      <c r="H63" s="145" t="s">
        <v>122</v>
      </c>
    </row>
    <row r="64" spans="1:8" ht="12.75" customHeight="1">
      <c r="A64" s="171"/>
      <c r="B64" s="169"/>
      <c r="C64" s="145"/>
      <c r="D64" s="148"/>
      <c r="E64" s="108"/>
      <c r="F64" s="107"/>
      <c r="G64" s="156"/>
      <c r="H64" s="145"/>
    </row>
    <row r="65" spans="1:8" ht="12.75" customHeight="1">
      <c r="A65" s="171"/>
      <c r="B65" s="175">
        <v>30</v>
      </c>
      <c r="C65" s="151"/>
      <c r="D65" s="143"/>
      <c r="E65" s="153"/>
      <c r="F65" s="155"/>
      <c r="G65" s="149"/>
      <c r="H65" s="151"/>
    </row>
    <row r="66" spans="1:8" ht="12.75" customHeight="1">
      <c r="A66" s="171"/>
      <c r="B66" s="175"/>
      <c r="C66" s="152"/>
      <c r="D66" s="144"/>
      <c r="E66" s="154"/>
      <c r="F66" s="155"/>
      <c r="G66" s="150"/>
      <c r="H66" s="152"/>
    </row>
    <row r="67" spans="1:8" ht="12.75">
      <c r="A67" s="171"/>
      <c r="B67" s="175">
        <v>31</v>
      </c>
      <c r="C67" s="151"/>
      <c r="D67" s="143"/>
      <c r="E67" s="153"/>
      <c r="F67" s="155"/>
      <c r="G67" s="149"/>
      <c r="H67" s="151"/>
    </row>
    <row r="68" spans="1:8" ht="12.75">
      <c r="A68" s="171"/>
      <c r="B68" s="175"/>
      <c r="C68" s="152"/>
      <c r="D68" s="144"/>
      <c r="E68" s="154"/>
      <c r="F68" s="155"/>
      <c r="G68" s="150"/>
      <c r="H68" s="152"/>
    </row>
    <row r="69" spans="1:8" ht="12.75">
      <c r="A69" s="171"/>
      <c r="B69" s="175">
        <v>32</v>
      </c>
      <c r="C69" s="151"/>
      <c r="D69" s="143"/>
      <c r="E69" s="153"/>
      <c r="F69" s="155"/>
      <c r="G69" s="149"/>
      <c r="H69" s="151"/>
    </row>
    <row r="70" spans="1:8" ht="12.75">
      <c r="A70" s="171"/>
      <c r="B70" s="175"/>
      <c r="C70" s="152"/>
      <c r="D70" s="144"/>
      <c r="E70" s="154"/>
      <c r="F70" s="155"/>
      <c r="G70" s="150"/>
      <c r="H70" s="152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A61:A62"/>
    <mergeCell ref="B61:B62"/>
    <mergeCell ref="C61:C62"/>
    <mergeCell ref="D61:D62"/>
    <mergeCell ref="A59:A60"/>
    <mergeCell ref="B59:B60"/>
    <mergeCell ref="C59:C60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45:A46"/>
    <mergeCell ref="B45:B46"/>
    <mergeCell ref="C45:C46"/>
    <mergeCell ref="D45:D46"/>
    <mergeCell ref="E45:E46"/>
    <mergeCell ref="G45:G46"/>
    <mergeCell ref="F45:F4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7:E38"/>
    <mergeCell ref="G37:G38"/>
    <mergeCell ref="F37:F38"/>
    <mergeCell ref="G35:G36"/>
    <mergeCell ref="F35:F36"/>
    <mergeCell ref="E35:E36"/>
    <mergeCell ref="F15:F16"/>
    <mergeCell ref="F17:F18"/>
    <mergeCell ref="E33:E34"/>
    <mergeCell ref="E7:E8"/>
    <mergeCell ref="D9:D10"/>
    <mergeCell ref="F13:F14"/>
    <mergeCell ref="D7:D8"/>
    <mergeCell ref="E25:E26"/>
    <mergeCell ref="B13:B14"/>
    <mergeCell ref="C13:C14"/>
    <mergeCell ref="D13:D14"/>
    <mergeCell ref="B11:B12"/>
    <mergeCell ref="C11:C12"/>
    <mergeCell ref="D11:D12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C17:C18"/>
    <mergeCell ref="D17:D18"/>
    <mergeCell ref="A17:A18"/>
    <mergeCell ref="B17:B18"/>
    <mergeCell ref="C19:C20"/>
    <mergeCell ref="D19:D20"/>
    <mergeCell ref="A19:A20"/>
    <mergeCell ref="B19:B20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6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186" t="s">
        <v>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9"/>
    </row>
    <row r="2" spans="1:25" ht="13.5" customHeight="1" thickBot="1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"/>
    </row>
    <row r="3" spans="1:25" ht="27.75" customHeight="1" thickBot="1">
      <c r="A3" s="19"/>
      <c r="B3" s="19"/>
      <c r="C3" s="19"/>
      <c r="D3" s="20"/>
      <c r="E3" s="20"/>
      <c r="F3" s="192" t="str">
        <f>HYPERLINK('[1]реквизиты'!$A$2)</f>
        <v>Всероссийские соревнования по самбо среди студентов мужчин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03" t="str">
        <f>HYPERLINK('[1]реквизиты'!$A$3)</f>
        <v>27-30 апреля 2015г.           г.Кстово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1"/>
      <c r="U4" s="204"/>
      <c r="V4" s="187" t="str">
        <f>HYPERLINK('пр.взв.'!D4)</f>
        <v>в.к. 74 кг.</v>
      </c>
      <c r="W4" s="188"/>
      <c r="X4" s="19"/>
      <c r="Y4" s="19"/>
    </row>
    <row r="5" spans="1:25" ht="14.25" customHeight="1" thickBot="1">
      <c r="A5" s="195" t="s">
        <v>0</v>
      </c>
      <c r="B5" s="19"/>
      <c r="C5" s="19"/>
      <c r="D5" s="19"/>
      <c r="E5" s="19"/>
      <c r="F5" s="19"/>
      <c r="G5" s="19"/>
      <c r="H5" s="22"/>
      <c r="I5" s="195" t="s">
        <v>2</v>
      </c>
      <c r="J5" s="19"/>
      <c r="K5" s="94">
        <v>1</v>
      </c>
      <c r="L5" s="19"/>
      <c r="M5" s="19"/>
      <c r="N5" s="19"/>
      <c r="O5" s="90"/>
      <c r="P5" s="197" t="str">
        <f>VLOOKUP(O6,'пр.взв.'!B7:E70,2,FALSE)</f>
        <v>ВОДОВСКОВ Михаил Юрьевич</v>
      </c>
      <c r="Q5" s="198"/>
      <c r="R5" s="198"/>
      <c r="S5" s="199"/>
      <c r="T5" s="19"/>
      <c r="U5" s="205"/>
      <c r="V5" s="189"/>
      <c r="W5" s="190"/>
      <c r="X5" s="195" t="s">
        <v>1</v>
      </c>
      <c r="Y5" s="19"/>
    </row>
    <row r="6" spans="1:26" ht="14.25" customHeight="1" thickBot="1">
      <c r="A6" s="196"/>
      <c r="B6" s="23"/>
      <c r="C6" s="19"/>
      <c r="D6" s="19"/>
      <c r="E6" s="19"/>
      <c r="F6" s="19"/>
      <c r="G6" s="19"/>
      <c r="H6" s="19"/>
      <c r="I6" s="195"/>
      <c r="J6" s="9"/>
      <c r="K6" s="24"/>
      <c r="L6" s="25">
        <v>9</v>
      </c>
      <c r="M6" s="9"/>
      <c r="N6" s="9"/>
      <c r="O6" s="91">
        <v>28</v>
      </c>
      <c r="P6" s="200"/>
      <c r="Q6" s="201"/>
      <c r="R6" s="201"/>
      <c r="S6" s="202"/>
      <c r="T6" s="19"/>
      <c r="U6" s="19"/>
      <c r="V6" s="19"/>
      <c r="W6" s="19"/>
      <c r="X6" s="196"/>
      <c r="Y6" s="19"/>
      <c r="Z6" s="6"/>
    </row>
    <row r="7" spans="1:25" ht="12.75" customHeight="1" thickBot="1">
      <c r="A7" s="226">
        <v>1</v>
      </c>
      <c r="B7" s="206" t="str">
        <f>VLOOKUP(A7,'пр.взв.'!B7:C70,2,FALSE)</f>
        <v>ШВЕЦ Олег Игоревич</v>
      </c>
      <c r="C7" s="206" t="str">
        <f>VLOOKUP(A7,'пр.взв.'!B7:G70,3,FALSE)</f>
        <v>06.081996 кмс</v>
      </c>
      <c r="D7" s="223" t="str">
        <f>VLOOKUP(A7,'пр.взв.'!B7:G70,4,FALSE)</f>
        <v>СПб Политех. Ун. П. Великого</v>
      </c>
      <c r="E7" s="19"/>
      <c r="F7" s="19"/>
      <c r="G7" s="26"/>
      <c r="H7" s="19"/>
      <c r="I7" s="27"/>
      <c r="J7" s="9"/>
      <c r="K7" s="28">
        <v>9</v>
      </c>
      <c r="L7" s="95" t="s">
        <v>129</v>
      </c>
      <c r="M7" s="25">
        <v>9</v>
      </c>
      <c r="N7" s="12"/>
      <c r="O7" s="13"/>
      <c r="P7" s="13"/>
      <c r="Q7" s="29" t="s">
        <v>11</v>
      </c>
      <c r="R7" s="19"/>
      <c r="S7" s="19"/>
      <c r="T7" s="19"/>
      <c r="U7" s="206" t="str">
        <f>VLOOKUP(X7,'пр.взв.'!B7:G70,2,FALSE)</f>
        <v>СВИРИДОВ Борис Александрович</v>
      </c>
      <c r="V7" s="206" t="str">
        <f>VLOOKUP(X7,'пр.взв.'!B7:G70,3,FALSE)</f>
        <v>22.04.1994 кмс</v>
      </c>
      <c r="W7" s="223" t="str">
        <f>VLOOKUP(X7,'пр.взв.'!B7:G70,4,FALSE)</f>
        <v>РГУФКСМиТ Москва</v>
      </c>
      <c r="X7" s="211">
        <v>2</v>
      </c>
      <c r="Y7" s="19"/>
    </row>
    <row r="8" spans="1:25" ht="12.75" customHeight="1">
      <c r="A8" s="224"/>
      <c r="B8" s="207"/>
      <c r="C8" s="207"/>
      <c r="D8" s="213"/>
      <c r="E8" s="30">
        <v>17</v>
      </c>
      <c r="F8" s="31"/>
      <c r="G8" s="32"/>
      <c r="H8" s="33"/>
      <c r="I8" s="13"/>
      <c r="J8" s="9"/>
      <c r="K8" s="34"/>
      <c r="L8" s="35">
        <v>5</v>
      </c>
      <c r="M8" s="95" t="s">
        <v>128</v>
      </c>
      <c r="N8" s="12"/>
      <c r="O8" s="29"/>
      <c r="P8" s="29"/>
      <c r="Q8" s="19"/>
      <c r="R8" s="19"/>
      <c r="S8" s="19"/>
      <c r="T8" s="30">
        <v>18</v>
      </c>
      <c r="U8" s="207"/>
      <c r="V8" s="207"/>
      <c r="W8" s="213"/>
      <c r="X8" s="209"/>
      <c r="Y8" s="19"/>
    </row>
    <row r="9" spans="1:25" ht="12.75" customHeight="1" thickBot="1">
      <c r="A9" s="224">
        <v>17</v>
      </c>
      <c r="B9" s="208" t="str">
        <f>VLOOKUP(A9,'пр.взв.'!B9:C72,2,FALSE)</f>
        <v>ГУЛИКЯН Армен Арменович</v>
      </c>
      <c r="C9" s="208" t="str">
        <f>VLOOKUP(A9,'пр.взв.'!B7:G70,3,FALSE)</f>
        <v>24.10.1994 кмс</v>
      </c>
      <c r="D9" s="212" t="str">
        <f>VLOOKUP(A9,'пр.взв.'!B7:G70,4,FALSE)</f>
        <v>Москов. УМВД России им. В.Я. Кикотя</v>
      </c>
      <c r="E9" s="86" t="s">
        <v>128</v>
      </c>
      <c r="F9" s="36"/>
      <c r="G9" s="31"/>
      <c r="H9" s="34"/>
      <c r="I9" s="12"/>
      <c r="J9" s="9"/>
      <c r="K9" s="25">
        <v>3</v>
      </c>
      <c r="L9" s="34"/>
      <c r="M9" s="37"/>
      <c r="N9" s="25">
        <v>11</v>
      </c>
      <c r="O9" s="29"/>
      <c r="P9" s="29"/>
      <c r="Q9" s="29"/>
      <c r="R9" s="38"/>
      <c r="S9" s="39"/>
      <c r="T9" s="86" t="s">
        <v>130</v>
      </c>
      <c r="U9" s="208" t="str">
        <f>VLOOKUP(X9,'пр.взв.'!B7:G70,2,FALSE)</f>
        <v>ГЛАДЫШЕВ Петр Алексеевич</v>
      </c>
      <c r="V9" s="208" t="str">
        <f>VLOOKUP(X9,'пр.взв.'!B7:G70,3,FALSE)</f>
        <v>03.02.1989 мс</v>
      </c>
      <c r="W9" s="212" t="str">
        <f>VLOOKUP(X9,'пр.взв.'!B7:G70,4,FALSE)</f>
        <v>Яросл. ГУ им. П.Г. Демидова</v>
      </c>
      <c r="X9" s="209">
        <v>18</v>
      </c>
      <c r="Y9" s="19"/>
    </row>
    <row r="10" spans="1:25" ht="12.75" customHeight="1" thickBot="1">
      <c r="A10" s="225"/>
      <c r="B10" s="207"/>
      <c r="C10" s="207"/>
      <c r="D10" s="213"/>
      <c r="E10" s="31"/>
      <c r="F10" s="40"/>
      <c r="G10" s="30">
        <v>17</v>
      </c>
      <c r="H10" s="25"/>
      <c r="I10" s="13"/>
      <c r="J10" s="9"/>
      <c r="K10" s="24"/>
      <c r="L10" s="25">
        <v>11</v>
      </c>
      <c r="M10" s="10"/>
      <c r="N10" s="95" t="s">
        <v>129</v>
      </c>
      <c r="O10" s="9"/>
      <c r="P10" s="9"/>
      <c r="Q10" s="9"/>
      <c r="R10" s="30">
        <v>18</v>
      </c>
      <c r="S10" s="9"/>
      <c r="T10" s="31"/>
      <c r="U10" s="207"/>
      <c r="V10" s="207"/>
      <c r="W10" s="213"/>
      <c r="X10" s="210"/>
      <c r="Y10" s="19"/>
    </row>
    <row r="11" spans="1:25" ht="12.75" customHeight="1" thickBot="1">
      <c r="A11" s="226">
        <v>9</v>
      </c>
      <c r="B11" s="206" t="str">
        <f>VLOOKUP(A11,'пр.взв.'!B11:C74,2,FALSE)</f>
        <v>САРАЙКИН Александр Вячеславович</v>
      </c>
      <c r="C11" s="206" t="str">
        <f>VLOOKUP(A11,'пр.взв.'!B7:G70,3,FALSE)</f>
        <v>03.07.1993 мс</v>
      </c>
      <c r="D11" s="223" t="str">
        <f>VLOOKUP(A11,'пр.взв.'!B7:G70,4,FALSE)</f>
        <v>Акад. права и управл. ФСИН России</v>
      </c>
      <c r="E11" s="19"/>
      <c r="F11" s="31"/>
      <c r="G11" s="86" t="s">
        <v>128</v>
      </c>
      <c r="H11" s="41"/>
      <c r="I11" s="42"/>
      <c r="J11" s="9"/>
      <c r="K11" s="28">
        <v>11</v>
      </c>
      <c r="L11" s="95" t="s">
        <v>128</v>
      </c>
      <c r="M11" s="28">
        <v>11</v>
      </c>
      <c r="N11" s="10"/>
      <c r="O11" s="43">
        <v>28</v>
      </c>
      <c r="P11" s="9"/>
      <c r="Q11" s="44"/>
      <c r="R11" s="86" t="s">
        <v>130</v>
      </c>
      <c r="S11" s="9"/>
      <c r="T11" s="19"/>
      <c r="U11" s="206" t="str">
        <f>VLOOKUP(X11,'пр.взв.'!B7:G70,2,FALSE)</f>
        <v>ГРЕБЕННИКОВ Дмитрий Олегович</v>
      </c>
      <c r="V11" s="206" t="str">
        <f>VLOOKUP(X11,'пр.взв.'!B7:G70,3,FALSE)</f>
        <v>17.03.1996 1</v>
      </c>
      <c r="W11" s="223" t="str">
        <f>VLOOKUP(X11,'пр.взв.'!B7:G70,4,FALSE)</f>
        <v>Гос. Морской Ун. им. Ф.Ф. Ушакова</v>
      </c>
      <c r="X11" s="211">
        <v>10</v>
      </c>
      <c r="Y11" s="19"/>
    </row>
    <row r="12" spans="1:25" ht="12.75" customHeight="1">
      <c r="A12" s="224"/>
      <c r="B12" s="207"/>
      <c r="C12" s="207"/>
      <c r="D12" s="213"/>
      <c r="E12" s="30">
        <v>9</v>
      </c>
      <c r="F12" s="45"/>
      <c r="G12" s="31"/>
      <c r="H12" s="33"/>
      <c r="I12" s="46"/>
      <c r="J12" s="12"/>
      <c r="K12" s="34"/>
      <c r="L12" s="28">
        <v>23</v>
      </c>
      <c r="M12" s="96" t="s">
        <v>128</v>
      </c>
      <c r="N12" s="47"/>
      <c r="O12" s="96" t="s">
        <v>128</v>
      </c>
      <c r="P12" s="29"/>
      <c r="Q12" s="48"/>
      <c r="R12" s="49"/>
      <c r="S12" s="50"/>
      <c r="T12" s="30">
        <v>26</v>
      </c>
      <c r="U12" s="207"/>
      <c r="V12" s="207"/>
      <c r="W12" s="213"/>
      <c r="X12" s="209"/>
      <c r="Y12" s="19"/>
    </row>
    <row r="13" spans="1:25" ht="12.75" customHeight="1" thickBot="1">
      <c r="A13" s="224">
        <v>25</v>
      </c>
      <c r="B13" s="208" t="str">
        <f>VLOOKUP(A13,'пр.взв.'!B13:C76,2,FALSE)</f>
        <v>МАШАКИН Михаил Владимирович</v>
      </c>
      <c r="C13" s="208" t="str">
        <f>VLOOKUP(A13,'пр.взв.'!B7:G70,3,FALSE)</f>
        <v>08.09.1993 кмс</v>
      </c>
      <c r="D13" s="212" t="str">
        <f>VLOOKUP(A13,'пр.взв.'!B7:G70,4,FALSE)</f>
        <v>НГПУ им. К. Минина</v>
      </c>
      <c r="E13" s="86" t="s">
        <v>128</v>
      </c>
      <c r="F13" s="31"/>
      <c r="G13" s="31"/>
      <c r="H13" s="34"/>
      <c r="I13" s="46"/>
      <c r="J13" s="12"/>
      <c r="K13" s="25"/>
      <c r="L13" s="34"/>
      <c r="M13" s="25"/>
      <c r="N13" s="35">
        <v>28</v>
      </c>
      <c r="O13" s="9"/>
      <c r="P13" s="29"/>
      <c r="Q13" s="51"/>
      <c r="R13" s="19"/>
      <c r="S13" s="19"/>
      <c r="T13" s="86" t="s">
        <v>130</v>
      </c>
      <c r="U13" s="208" t="str">
        <f>VLOOKUP(X13,'пр.взв.'!B7:G70,2,FALSE)</f>
        <v>ПОЛЕТАЕВ Кирилл Сергеевич</v>
      </c>
      <c r="V13" s="208" t="str">
        <f>VLOOKUP(X13,'пр.взв.'!B7:G70,3,FALSE)</f>
        <v>17.06.1993 кмс</v>
      </c>
      <c r="W13" s="212" t="str">
        <f>VLOOKUP(X13,'пр.взв.'!B7:G70,4,FALSE)</f>
        <v>Влад. юрид. ИФСИН России</v>
      </c>
      <c r="X13" s="209">
        <v>26</v>
      </c>
      <c r="Y13" s="19"/>
    </row>
    <row r="14" spans="1:25" ht="12.75" customHeight="1" thickBot="1">
      <c r="A14" s="225"/>
      <c r="B14" s="207"/>
      <c r="C14" s="207"/>
      <c r="D14" s="213"/>
      <c r="E14" s="31"/>
      <c r="F14" s="31"/>
      <c r="G14" s="40"/>
      <c r="H14" s="12"/>
      <c r="I14" s="30">
        <v>17</v>
      </c>
      <c r="J14" s="50"/>
      <c r="K14" s="25"/>
      <c r="L14" s="12"/>
      <c r="M14" s="12"/>
      <c r="N14" s="25"/>
      <c r="O14" s="50"/>
      <c r="P14" s="30">
        <v>18</v>
      </c>
      <c r="Q14" s="40"/>
      <c r="R14" s="19"/>
      <c r="S14" s="19"/>
      <c r="T14" s="31"/>
      <c r="U14" s="207"/>
      <c r="V14" s="207"/>
      <c r="W14" s="213"/>
      <c r="X14" s="210"/>
      <c r="Y14" s="19"/>
    </row>
    <row r="15" spans="1:25" ht="12.75" customHeight="1" thickBot="1">
      <c r="A15" s="226">
        <v>5</v>
      </c>
      <c r="B15" s="206" t="str">
        <f>VLOOKUP(A15,'пр.взв.'!B15:C78,2,FALSE)</f>
        <v>КАРАСЕВ Александр Сергеевич</v>
      </c>
      <c r="C15" s="206" t="str">
        <f>VLOOKUP(A15,'пр.взв.'!B7:G70,3,FALSE)</f>
        <v>14.02.1996 кмс</v>
      </c>
      <c r="D15" s="223" t="str">
        <f>VLOOKUP(A15,'пр.взв.'!B7:G70,4,FALSE)</f>
        <v>Иванов. гос. энергет. уни.</v>
      </c>
      <c r="E15" s="19"/>
      <c r="F15" s="19"/>
      <c r="G15" s="31"/>
      <c r="H15" s="13"/>
      <c r="I15" s="86" t="s">
        <v>130</v>
      </c>
      <c r="J15" s="10"/>
      <c r="K15" s="25"/>
      <c r="L15" s="9"/>
      <c r="M15" s="9"/>
      <c r="N15" s="9"/>
      <c r="O15" s="53"/>
      <c r="P15" s="93">
        <v>0.12569444444444444</v>
      </c>
      <c r="Q15" s="52"/>
      <c r="R15" s="19"/>
      <c r="S15" s="19"/>
      <c r="T15" s="19"/>
      <c r="U15" s="206" t="str">
        <f>VLOOKUP(X15,'пр.взв.'!B7:G70,2,FALSE)</f>
        <v>ВИНОГРАДОВ Никита Дмитриевич</v>
      </c>
      <c r="V15" s="206" t="str">
        <f>VLOOKUP(X15,'пр.взв.'!B7:G70,3,FALSE)</f>
        <v>10.04.1996 кмс</v>
      </c>
      <c r="W15" s="223" t="str">
        <f>VLOOKUP(X15,'пр.взв.'!B7:G70,4,FALSE)</f>
        <v>Южно-Уральский ГУ (ЮУрГУ (НИУ)</v>
      </c>
      <c r="X15" s="211">
        <v>6</v>
      </c>
      <c r="Y15" s="19"/>
    </row>
    <row r="16" spans="1:25" ht="12.75" customHeight="1">
      <c r="A16" s="224"/>
      <c r="B16" s="207"/>
      <c r="C16" s="207"/>
      <c r="D16" s="213"/>
      <c r="E16" s="30">
        <v>5</v>
      </c>
      <c r="F16" s="31"/>
      <c r="G16" s="31"/>
      <c r="H16" s="37"/>
      <c r="J16" s="9"/>
      <c r="K16" s="53"/>
      <c r="L16" s="214" t="s">
        <v>19</v>
      </c>
      <c r="M16" s="214"/>
      <c r="N16" s="9"/>
      <c r="O16" s="52"/>
      <c r="Q16" s="53"/>
      <c r="R16" s="19"/>
      <c r="S16" s="19"/>
      <c r="T16" s="30">
        <v>22</v>
      </c>
      <c r="U16" s="207"/>
      <c r="V16" s="207"/>
      <c r="W16" s="213"/>
      <c r="X16" s="209"/>
      <c r="Y16" s="19"/>
    </row>
    <row r="17" spans="1:25" ht="12.75" customHeight="1" thickBot="1">
      <c r="A17" s="224">
        <v>21</v>
      </c>
      <c r="B17" s="208" t="str">
        <f>VLOOKUP(A17,'пр.взв.'!B17:C80,2,FALSE)</f>
        <v>ПЕТРОВ Федор Михайлович</v>
      </c>
      <c r="C17" s="208" t="str">
        <f>VLOOKUP(A17,'пр.взв.'!B7:G70,3,FALSE)</f>
        <v>17.03.1993 кмс</v>
      </c>
      <c r="D17" s="212" t="str">
        <f>VLOOKUP(A17,'пр.взв.'!B7:G70,4,FALSE)</f>
        <v>Великолук. ГА ФКиС</v>
      </c>
      <c r="E17" s="86" t="s">
        <v>129</v>
      </c>
      <c r="F17" s="36"/>
      <c r="G17" s="31"/>
      <c r="H17" s="54"/>
      <c r="I17" s="9"/>
      <c r="J17" s="9"/>
      <c r="K17" s="87">
        <v>19</v>
      </c>
      <c r="L17" s="88"/>
      <c r="M17" s="88"/>
      <c r="N17" s="89"/>
      <c r="O17" s="9"/>
      <c r="P17" s="9"/>
      <c r="Q17" s="53"/>
      <c r="R17" s="38"/>
      <c r="S17" s="39"/>
      <c r="T17" s="86" t="s">
        <v>130</v>
      </c>
      <c r="U17" s="208" t="str">
        <f>VLOOKUP(X17,'пр.взв.'!B7:G70,2,FALSE)</f>
        <v>САРКИСЯН Эдмонд Мишаевич</v>
      </c>
      <c r="V17" s="208" t="str">
        <f>VLOOKUP(X17,'пр.взв.'!B7:G70,3,FALSE)</f>
        <v>14.12.1994 кмс</v>
      </c>
      <c r="W17" s="212" t="str">
        <f>VLOOKUP(X17,'пр.взв.'!B7:G70,4,FALSE)</f>
        <v>ИГХТУ Иванов. гос. хим.-технол.. уни.</v>
      </c>
      <c r="X17" s="209">
        <v>22</v>
      </c>
      <c r="Y17" s="19"/>
    </row>
    <row r="18" spans="1:25" ht="12.75" customHeight="1" thickBot="1">
      <c r="A18" s="225"/>
      <c r="B18" s="207"/>
      <c r="C18" s="207"/>
      <c r="D18" s="213"/>
      <c r="E18" s="31"/>
      <c r="F18" s="40"/>
      <c r="G18" s="30">
        <v>5</v>
      </c>
      <c r="H18" s="28"/>
      <c r="I18" s="9"/>
      <c r="J18" s="9"/>
      <c r="K18" s="215" t="str">
        <f>VLOOKUP(K17,'пр.взв.'!B7:D70,2,FALSE)</f>
        <v>ИВАНОВ Максим Константинович</v>
      </c>
      <c r="L18" s="216"/>
      <c r="M18" s="216"/>
      <c r="N18" s="217"/>
      <c r="O18" s="29"/>
      <c r="P18" s="9"/>
      <c r="Q18" s="55"/>
      <c r="R18" s="30">
        <v>14</v>
      </c>
      <c r="S18" s="9"/>
      <c r="T18" s="31"/>
      <c r="U18" s="207"/>
      <c r="V18" s="207"/>
      <c r="W18" s="213"/>
      <c r="X18" s="210"/>
      <c r="Y18" s="19"/>
    </row>
    <row r="19" spans="1:25" ht="12.75" customHeight="1" thickBot="1">
      <c r="A19" s="226">
        <v>13</v>
      </c>
      <c r="B19" s="206" t="str">
        <f>VLOOKUP(A19,'пр.взв.'!B19:C82,2,FALSE)</f>
        <v>ЗУБКОВ Дмитрий Олегович</v>
      </c>
      <c r="C19" s="206" t="str">
        <f>VLOOKUP(A19,'пр.взв.'!B7:G70,3,FALSE)</f>
        <v>14.06.1996 кмс</v>
      </c>
      <c r="D19" s="223" t="str">
        <f>VLOOKUP(A19,'пр.взв.'!B7:G70,4,FALSE)</f>
        <v>Пензен. ГУ</v>
      </c>
      <c r="E19" s="19"/>
      <c r="F19" s="31"/>
      <c r="G19" s="86" t="s">
        <v>128</v>
      </c>
      <c r="H19" s="34"/>
      <c r="I19" s="9"/>
      <c r="J19" s="9"/>
      <c r="K19" s="218"/>
      <c r="L19" s="219"/>
      <c r="M19" s="219"/>
      <c r="N19" s="220"/>
      <c r="O19" s="29"/>
      <c r="P19" s="9"/>
      <c r="Q19" s="9"/>
      <c r="R19" s="86" t="s">
        <v>128</v>
      </c>
      <c r="S19" s="9"/>
      <c r="T19" s="19"/>
      <c r="U19" s="206" t="str">
        <f>VLOOKUP(X19,'пр.взв.'!B7:G70,2,FALSE)</f>
        <v>СЕДРАКЯН Сипан Нерсесович</v>
      </c>
      <c r="V19" s="206" t="str">
        <f>VLOOKUP(X19,'пр.взв.'!B7:G70,3,FALSE)</f>
        <v>28.11.1994 мс</v>
      </c>
      <c r="W19" s="223" t="str">
        <f>VLOOKUP(X19,'пр.взв.'!B7:G70,4,FALSE)</f>
        <v>Ряз. Г. Радиотихнический универ.</v>
      </c>
      <c r="X19" s="211">
        <v>14</v>
      </c>
      <c r="Y19" s="19"/>
    </row>
    <row r="20" spans="1:25" ht="12.75" customHeight="1">
      <c r="A20" s="224"/>
      <c r="B20" s="207"/>
      <c r="C20" s="207"/>
      <c r="D20" s="213"/>
      <c r="E20" s="30">
        <v>29</v>
      </c>
      <c r="F20" s="45"/>
      <c r="G20" s="31"/>
      <c r="H20" s="33"/>
      <c r="I20" s="9"/>
      <c r="J20" s="9"/>
      <c r="K20" s="53"/>
      <c r="L20" s="235"/>
      <c r="M20" s="235"/>
      <c r="N20" s="29"/>
      <c r="O20" s="48"/>
      <c r="P20" s="9"/>
      <c r="Q20" s="19"/>
      <c r="R20" s="49"/>
      <c r="S20" s="50"/>
      <c r="T20" s="30">
        <v>14</v>
      </c>
      <c r="U20" s="207"/>
      <c r="V20" s="207"/>
      <c r="W20" s="213"/>
      <c r="X20" s="209"/>
      <c r="Y20" s="19"/>
    </row>
    <row r="21" spans="1:25" ht="12.75" customHeight="1" thickBot="1">
      <c r="A21" s="224">
        <v>29</v>
      </c>
      <c r="B21" s="208" t="str">
        <f>VLOOKUP(A21,'пр.взв.'!B21:C84,2,FALSE)</f>
        <v>ПОПОВ Андрей Евгеньевич</v>
      </c>
      <c r="C21" s="208" t="str">
        <f>VLOOKUP(A21,'пр.взв.'!B7:G70,3,FALSE)</f>
        <v>04.05.1994 кмс</v>
      </c>
      <c r="D21" s="212" t="str">
        <f>VLOOKUP(A21,'пр.взв.'!B7:G70,4,FALSE)</f>
        <v>МГОСГИ Коломна</v>
      </c>
      <c r="E21" s="86" t="s">
        <v>130</v>
      </c>
      <c r="F21" s="31"/>
      <c r="G21" s="31"/>
      <c r="H21" s="34"/>
      <c r="I21" s="9"/>
      <c r="J21" s="9"/>
      <c r="K21" s="53"/>
      <c r="L21" s="9"/>
      <c r="M21" s="29"/>
      <c r="N21" s="29"/>
      <c r="O21" s="48"/>
      <c r="P21" s="9"/>
      <c r="Q21" s="19"/>
      <c r="R21" s="19"/>
      <c r="S21" s="19"/>
      <c r="T21" s="86"/>
      <c r="U21" s="227">
        <f>VLOOKUP(X21,'пр.взв.'!B7:G70,2,FALSE)</f>
        <v>0</v>
      </c>
      <c r="V21" s="227">
        <f>VLOOKUP(X21,'пр.взв.'!B7:G70,3,FALSE)</f>
        <v>0</v>
      </c>
      <c r="W21" s="221">
        <f>VLOOKUP(X21,'пр.взв.'!B7:G70,4,FALSE)</f>
        <v>0</v>
      </c>
      <c r="X21" s="209">
        <v>30</v>
      </c>
      <c r="Y21" s="19"/>
    </row>
    <row r="22" spans="1:25" ht="12.75" customHeight="1" thickBot="1">
      <c r="A22" s="225"/>
      <c r="B22" s="207"/>
      <c r="C22" s="207"/>
      <c r="D22" s="213"/>
      <c r="E22" s="31"/>
      <c r="F22" s="31"/>
      <c r="G22" s="31"/>
      <c r="H22" s="33"/>
      <c r="I22" s="9"/>
      <c r="J22" s="9"/>
      <c r="K22" s="30">
        <v>19</v>
      </c>
      <c r="L22" s="9"/>
      <c r="M22" s="29"/>
      <c r="N22" s="30">
        <v>18</v>
      </c>
      <c r="O22" s="48"/>
      <c r="P22" s="9"/>
      <c r="Q22" s="19"/>
      <c r="R22" s="19"/>
      <c r="S22" s="19"/>
      <c r="T22" s="31"/>
      <c r="U22" s="236"/>
      <c r="V22" s="236"/>
      <c r="W22" s="237"/>
      <c r="X22" s="210"/>
      <c r="Y22" s="19"/>
    </row>
    <row r="23" spans="1:25" ht="12.75" customHeight="1" thickBot="1">
      <c r="A23" s="226">
        <v>3</v>
      </c>
      <c r="B23" s="206" t="str">
        <f>VLOOKUP(A23,'пр.взв.'!B7:C70,2,FALSE)</f>
        <v>ШАРОЯН Кярам Сурикович</v>
      </c>
      <c r="C23" s="206" t="str">
        <f>VLOOKUP(A23,'пр.взв.'!B7:G70,3,FALSE)</f>
        <v>04.09.1995 1</v>
      </c>
      <c r="D23" s="223" t="str">
        <f>VLOOKUP(A23,'пр.взв.'!B7:G70,4,FALSE)</f>
        <v>ИГХТУ Иванов. гос. хим.-технол.. уни.</v>
      </c>
      <c r="E23" s="19"/>
      <c r="F23" s="19"/>
      <c r="G23" s="26"/>
      <c r="H23" s="19"/>
      <c r="I23" s="27"/>
      <c r="J23" s="56"/>
      <c r="K23" s="85" t="s">
        <v>128</v>
      </c>
      <c r="L23" s="57"/>
      <c r="M23" s="29"/>
      <c r="N23" s="85" t="s">
        <v>129</v>
      </c>
      <c r="O23" s="48"/>
      <c r="P23" s="9"/>
      <c r="Q23" s="19"/>
      <c r="R23" s="19"/>
      <c r="S23" s="19"/>
      <c r="T23" s="19"/>
      <c r="U23" s="206" t="str">
        <f>VLOOKUP(X23,'пр.взв.'!B7:G70,2,FALSE)</f>
        <v>ЗОРЬКИН Евгений Владимирович</v>
      </c>
      <c r="V23" s="206" t="str">
        <f>VLOOKUP(X23,'пр.взв.'!B7:G70,3,FALSE)</f>
        <v>11.01.1996 кмс</v>
      </c>
      <c r="W23" s="223" t="str">
        <f>VLOOKUP(X23,'пр.взв.'!B7:G70,4,FALSE)</f>
        <v>Вятский ГУ</v>
      </c>
      <c r="X23" s="211">
        <v>4</v>
      </c>
      <c r="Y23" s="19"/>
    </row>
    <row r="24" spans="1:25" ht="12.75" customHeight="1">
      <c r="A24" s="224"/>
      <c r="B24" s="207"/>
      <c r="C24" s="207"/>
      <c r="D24" s="213"/>
      <c r="E24" s="30">
        <v>19</v>
      </c>
      <c r="F24" s="31"/>
      <c r="G24" s="32"/>
      <c r="H24" s="33"/>
      <c r="I24" s="13"/>
      <c r="J24" s="25"/>
      <c r="K24" s="58"/>
      <c r="L24" s="214" t="s">
        <v>16</v>
      </c>
      <c r="M24" s="214"/>
      <c r="N24" s="29"/>
      <c r="O24" s="48"/>
      <c r="P24" s="9"/>
      <c r="Q24" s="19"/>
      <c r="R24" s="19"/>
      <c r="S24" s="19"/>
      <c r="T24" s="30">
        <v>20</v>
      </c>
      <c r="U24" s="207"/>
      <c r="V24" s="207"/>
      <c r="W24" s="213"/>
      <c r="X24" s="209"/>
      <c r="Y24" s="19"/>
    </row>
    <row r="25" spans="1:25" ht="12.75" customHeight="1" thickBot="1">
      <c r="A25" s="224">
        <v>19</v>
      </c>
      <c r="B25" s="208" t="str">
        <f>VLOOKUP(A25,'пр.взв.'!B25:C88,2,FALSE)</f>
        <v>ИВАНОВ Максим Константинович</v>
      </c>
      <c r="C25" s="208" t="str">
        <f>VLOOKUP(A25,'пр.взв.'!B7:G70,3,FALSE)</f>
        <v>21.02.1993 мсмк</v>
      </c>
      <c r="D25" s="212" t="str">
        <f>VLOOKUP(A25,'пр.взв.'!B7:G70,4,FALSE)</f>
        <v>РГУФКСМиТ фил. Новочебоксарск</v>
      </c>
      <c r="E25" s="86" t="s">
        <v>128</v>
      </c>
      <c r="F25" s="36"/>
      <c r="G25" s="31"/>
      <c r="H25" s="34"/>
      <c r="I25" s="12"/>
      <c r="J25" s="13"/>
      <c r="K25" s="87">
        <v>18</v>
      </c>
      <c r="L25" s="88"/>
      <c r="M25" s="88"/>
      <c r="N25" s="89"/>
      <c r="O25" s="48"/>
      <c r="P25" s="9"/>
      <c r="Q25" s="19"/>
      <c r="R25" s="38"/>
      <c r="S25" s="39"/>
      <c r="T25" s="86" t="s">
        <v>130</v>
      </c>
      <c r="U25" s="208" t="str">
        <f>VLOOKUP(X25,'пр.взв.'!B7:G70,2,FALSE)</f>
        <v>ЧЕРНИЦКИЙ Роман Сергеевич</v>
      </c>
      <c r="V25" s="208" t="str">
        <f>VLOOKUP(X25,'пр.взв.'!B7:G70,3,FALSE)</f>
        <v>30.06.1994 кмс</v>
      </c>
      <c r="W25" s="212" t="str">
        <f>VLOOKUP(X25,'пр.взв.'!B7:G70,4,FALSE)</f>
        <v>РГУФКСМиТ Москва</v>
      </c>
      <c r="X25" s="209">
        <v>20</v>
      </c>
      <c r="Y25" s="19"/>
    </row>
    <row r="26" spans="1:25" ht="12.75" customHeight="1" thickBot="1">
      <c r="A26" s="225"/>
      <c r="B26" s="207"/>
      <c r="C26" s="207"/>
      <c r="D26" s="213"/>
      <c r="E26" s="31"/>
      <c r="F26" s="40"/>
      <c r="G26" s="30">
        <v>19</v>
      </c>
      <c r="H26" s="25"/>
      <c r="I26" s="13"/>
      <c r="J26" s="59"/>
      <c r="K26" s="229" t="str">
        <f>VLOOKUP(K25,'пр.взв.'!B7:D78,2,FALSE)</f>
        <v>ГЛАДЫШЕВ Петр Алексеевич</v>
      </c>
      <c r="L26" s="230"/>
      <c r="M26" s="230"/>
      <c r="N26" s="231"/>
      <c r="O26" s="29"/>
      <c r="P26" s="9"/>
      <c r="Q26" s="19"/>
      <c r="R26" s="30">
        <v>28</v>
      </c>
      <c r="S26" s="9"/>
      <c r="T26" s="31"/>
      <c r="U26" s="207"/>
      <c r="V26" s="207"/>
      <c r="W26" s="213"/>
      <c r="X26" s="210"/>
      <c r="Y26" s="19"/>
    </row>
    <row r="27" spans="1:25" ht="12.75" customHeight="1" thickBot="1">
      <c r="A27" s="226">
        <v>11</v>
      </c>
      <c r="B27" s="206" t="str">
        <f>VLOOKUP(A27,'пр.взв.'!B27:C90,2,FALSE)</f>
        <v>ПРОХОРОВ Алексей Сергеевич</v>
      </c>
      <c r="C27" s="206" t="str">
        <f>VLOOKUP(A27,'пр.взв.'!B7:G70,3,FALSE)</f>
        <v>01.06.1992 мс</v>
      </c>
      <c r="D27" s="223" t="str">
        <f>VLOOKUP(A27,'пр.взв.'!B7:G70,4,FALSE)</f>
        <v>Влад. юрид. ИФСИН России</v>
      </c>
      <c r="E27" s="19"/>
      <c r="F27" s="31"/>
      <c r="G27" s="86" t="s">
        <v>130</v>
      </c>
      <c r="H27" s="41"/>
      <c r="I27" s="42"/>
      <c r="J27" s="59"/>
      <c r="K27" s="232"/>
      <c r="L27" s="233"/>
      <c r="M27" s="233"/>
      <c r="N27" s="234"/>
      <c r="O27" s="29"/>
      <c r="P27" s="10"/>
      <c r="Q27" s="39"/>
      <c r="R27" s="86" t="s">
        <v>128</v>
      </c>
      <c r="S27" s="9"/>
      <c r="T27" s="19"/>
      <c r="U27" s="206" t="str">
        <f>VLOOKUP(X27,'пр.взв.'!B7:G70,2,FALSE)</f>
        <v>СПИРИН Юрий Викторович</v>
      </c>
      <c r="V27" s="206" t="str">
        <f>VLOOKUP(X27,'пр.взв.'!B7:G70,3,FALSE)</f>
        <v>07.12.1995 кмс</v>
      </c>
      <c r="W27" s="223" t="str">
        <f>VLOOKUP(X27,'пр.взв.'!B7:G70,4,FALSE)</f>
        <v>Перм. науч-исслед. политех. ун.</v>
      </c>
      <c r="X27" s="211">
        <v>12</v>
      </c>
      <c r="Y27" s="19"/>
    </row>
    <row r="28" spans="1:25" ht="12.75" customHeight="1">
      <c r="A28" s="224"/>
      <c r="B28" s="207"/>
      <c r="C28" s="207"/>
      <c r="D28" s="213"/>
      <c r="E28" s="30">
        <v>11</v>
      </c>
      <c r="F28" s="45"/>
      <c r="G28" s="31"/>
      <c r="H28" s="33"/>
      <c r="I28" s="46"/>
      <c r="J28" s="25"/>
      <c r="K28" s="60"/>
      <c r="L28" s="57"/>
      <c r="M28" s="29"/>
      <c r="N28" s="29"/>
      <c r="O28" s="48"/>
      <c r="P28" s="10"/>
      <c r="Q28" s="9"/>
      <c r="R28" s="49"/>
      <c r="S28" s="50"/>
      <c r="T28" s="30">
        <v>28</v>
      </c>
      <c r="U28" s="207"/>
      <c r="V28" s="207"/>
      <c r="W28" s="213"/>
      <c r="X28" s="209"/>
      <c r="Y28" s="19"/>
    </row>
    <row r="29" spans="1:25" ht="12.75" customHeight="1" thickBot="1">
      <c r="A29" s="224">
        <v>27</v>
      </c>
      <c r="B29" s="208" t="str">
        <f>VLOOKUP(A29,'пр.взв.'!B29:C92,2,FALSE)</f>
        <v>АМИРБЕГОВ Салман Сулейманович</v>
      </c>
      <c r="C29" s="208" t="str">
        <f>VLOOKUP(A29,'пр.взв.'!B7:G70,3,FALSE)</f>
        <v>02.09.1992 мс</v>
      </c>
      <c r="D29" s="212" t="str">
        <f>VLOOKUP(A29,'пр.взв.'!B7:G70,4,FALSE)</f>
        <v>Дагестан. гос. пед. универ.</v>
      </c>
      <c r="E29" s="86" t="s">
        <v>129</v>
      </c>
      <c r="F29" s="31"/>
      <c r="G29" s="31"/>
      <c r="H29" s="34"/>
      <c r="I29" s="46"/>
      <c r="J29" s="13"/>
      <c r="K29" s="60"/>
      <c r="L29" s="57"/>
      <c r="M29" s="29"/>
      <c r="N29" s="29"/>
      <c r="O29" s="48"/>
      <c r="P29" s="10"/>
      <c r="Q29" s="9"/>
      <c r="R29" s="19"/>
      <c r="S29" s="19"/>
      <c r="T29" s="86" t="s">
        <v>131</v>
      </c>
      <c r="U29" s="208" t="str">
        <f>VLOOKUP(X29,'пр.взв.'!B7:G70,2,FALSE)</f>
        <v>ВОДОВСКОВ Михаил Юрьевич</v>
      </c>
      <c r="V29" s="208" t="str">
        <f>VLOOKUP(X29,'пр.взв.'!B7:G70,3,FALSE)</f>
        <v>17.03.1995 мс</v>
      </c>
      <c r="W29" s="212" t="str">
        <f>VLOOKUP(X29,'пр.взв.'!B7:G70,4,FALSE)</f>
        <v>Акад. права и управл. ФСИН России</v>
      </c>
      <c r="X29" s="209">
        <v>28</v>
      </c>
      <c r="Y29" s="19"/>
    </row>
    <row r="30" spans="1:25" ht="12.75" customHeight="1" thickBot="1">
      <c r="A30" s="225"/>
      <c r="B30" s="207"/>
      <c r="C30" s="207"/>
      <c r="D30" s="213"/>
      <c r="E30" s="31"/>
      <c r="F30" s="31"/>
      <c r="G30" s="40"/>
      <c r="H30" s="12"/>
      <c r="I30" s="30">
        <v>19</v>
      </c>
      <c r="J30" s="61"/>
      <c r="K30" s="53"/>
      <c r="L30" s="9"/>
      <c r="M30" s="29"/>
      <c r="N30" s="29"/>
      <c r="O30" s="62"/>
      <c r="P30" s="30">
        <v>28</v>
      </c>
      <c r="Q30" s="9"/>
      <c r="R30" s="19"/>
      <c r="S30" s="19"/>
      <c r="T30" s="31"/>
      <c r="U30" s="207"/>
      <c r="V30" s="207"/>
      <c r="W30" s="213"/>
      <c r="X30" s="210"/>
      <c r="Y30" s="19"/>
    </row>
    <row r="31" spans="1:25" ht="12.75" customHeight="1" thickBot="1">
      <c r="A31" s="226">
        <v>7</v>
      </c>
      <c r="B31" s="206" t="str">
        <f>VLOOKUP(A31,'пр.взв.'!B7:C70,2,FALSE)</f>
        <v>ЗЫСКИН Евгений Михайлович</v>
      </c>
      <c r="C31" s="206" t="str">
        <f>VLOOKUP(A31,'пр.взв.'!B7:G70,3,FALSE)</f>
        <v>09.01.1995 кмс</v>
      </c>
      <c r="D31" s="223" t="str">
        <f>VLOOKUP(A31,'пр.взв.'!B7:G70,4,FALSE)</f>
        <v>МГСУ Москва</v>
      </c>
      <c r="E31" s="19"/>
      <c r="F31" s="19"/>
      <c r="G31" s="31"/>
      <c r="H31" s="13"/>
      <c r="I31" s="86" t="s">
        <v>130</v>
      </c>
      <c r="J31" s="12"/>
      <c r="K31" s="9"/>
      <c r="L31" s="9"/>
      <c r="M31" s="29"/>
      <c r="N31" s="29"/>
      <c r="O31" s="29"/>
      <c r="P31" s="85" t="s">
        <v>130</v>
      </c>
      <c r="Q31" s="9"/>
      <c r="R31" s="19"/>
      <c r="S31" s="19"/>
      <c r="T31" s="19"/>
      <c r="U31" s="206" t="str">
        <f>VLOOKUP(X31,'пр.взв.'!B7:G70,2,FALSE)</f>
        <v>ГАЙСУЕВ Магомед Сайдиевич</v>
      </c>
      <c r="V31" s="206" t="str">
        <f>VLOOKUP(X31,'пр.взв.'!B7:G70,3,FALSE)</f>
        <v>07.11.1996 кмс</v>
      </c>
      <c r="W31" s="223" t="str">
        <f>VLOOKUP(X31,'пр.взв.'!B7:G70,4,FALSE)</f>
        <v>Иванов. гос. энергет. уни.</v>
      </c>
      <c r="X31" s="211">
        <v>8</v>
      </c>
      <c r="Y31" s="19"/>
    </row>
    <row r="32" spans="1:25" ht="12.75" customHeight="1">
      <c r="A32" s="224"/>
      <c r="B32" s="207"/>
      <c r="C32" s="207"/>
      <c r="D32" s="213"/>
      <c r="E32" s="30">
        <v>23</v>
      </c>
      <c r="F32" s="31"/>
      <c r="G32" s="31"/>
      <c r="H32" s="37"/>
      <c r="J32" s="195" t="s">
        <v>3</v>
      </c>
      <c r="K32" s="19"/>
      <c r="L32" s="19"/>
      <c r="M32" s="19"/>
      <c r="N32" s="19"/>
      <c r="O32" s="19"/>
      <c r="P32" s="9"/>
      <c r="Q32" s="53"/>
      <c r="R32" s="19"/>
      <c r="S32" s="19"/>
      <c r="T32" s="30">
        <v>8</v>
      </c>
      <c r="U32" s="207"/>
      <c r="V32" s="207"/>
      <c r="W32" s="213"/>
      <c r="X32" s="209"/>
      <c r="Y32" s="19"/>
    </row>
    <row r="33" spans="1:25" ht="12.75" customHeight="1" thickBot="1">
      <c r="A33" s="224">
        <v>23</v>
      </c>
      <c r="B33" s="208" t="str">
        <f>VLOOKUP(A33,'пр.взв.'!B33:C96,2,FALSE)</f>
        <v>СТРОЙКОВ Михаил Александрович</v>
      </c>
      <c r="C33" s="208" t="str">
        <f>VLOOKUP(A33,'пр.взв.'!B7:G70,3,FALSE)</f>
        <v>26.09.1995 мс</v>
      </c>
      <c r="D33" s="212" t="str">
        <f>VLOOKUP(A33,'пр.взв.'!B7:G70,4,FALSE)</f>
        <v>Саратов. ГУ им. Н.Г. Чернышевского</v>
      </c>
      <c r="E33" s="86" t="s">
        <v>129</v>
      </c>
      <c r="F33" s="36"/>
      <c r="G33" s="31"/>
      <c r="H33" s="54"/>
      <c r="I33" s="9"/>
      <c r="J33" s="195"/>
      <c r="K33" s="63">
        <v>2</v>
      </c>
      <c r="L33" s="64"/>
      <c r="M33" s="64"/>
      <c r="N33" s="64"/>
      <c r="O33" s="64"/>
      <c r="P33" s="19"/>
      <c r="Q33" s="53"/>
      <c r="R33" s="38"/>
      <c r="S33" s="39"/>
      <c r="T33" s="86" t="s">
        <v>129</v>
      </c>
      <c r="U33" s="208" t="str">
        <f>VLOOKUP(X33,'пр.взв.'!B7:G70,2,FALSE)</f>
        <v>КУРЗАКОВ Александр Павлович</v>
      </c>
      <c r="V33" s="208" t="str">
        <f>VLOOKUP(X33,'пр.взв.'!B7:G70,3,FALSE)</f>
        <v>13.02.1995 1</v>
      </c>
      <c r="W33" s="212" t="str">
        <f>VLOOKUP(X33,'пр.взв.'!B7:G70,4,FALSE)</f>
        <v>Волж. ГУ водного транспорта</v>
      </c>
      <c r="X33" s="209">
        <v>24</v>
      </c>
      <c r="Y33" s="19"/>
    </row>
    <row r="34" spans="1:25" ht="12.75" customHeight="1" thickBot="1">
      <c r="A34" s="225"/>
      <c r="B34" s="207"/>
      <c r="C34" s="207"/>
      <c r="D34" s="213"/>
      <c r="E34" s="31"/>
      <c r="F34" s="40"/>
      <c r="G34" s="30">
        <v>23</v>
      </c>
      <c r="H34" s="28"/>
      <c r="I34" s="9"/>
      <c r="J34" s="9"/>
      <c r="K34" s="65"/>
      <c r="L34" s="25">
        <v>2</v>
      </c>
      <c r="M34" s="9"/>
      <c r="N34" s="9"/>
      <c r="O34" s="11"/>
      <c r="P34" s="19"/>
      <c r="Q34" s="62"/>
      <c r="R34" s="30">
        <v>8</v>
      </c>
      <c r="S34" s="9"/>
      <c r="T34" s="31"/>
      <c r="U34" s="207"/>
      <c r="V34" s="207"/>
      <c r="W34" s="213"/>
      <c r="X34" s="210"/>
      <c r="Y34" s="19"/>
    </row>
    <row r="35" spans="1:25" ht="12.75" customHeight="1" thickBot="1">
      <c r="A35" s="226">
        <v>15</v>
      </c>
      <c r="B35" s="206" t="str">
        <f>VLOOKUP(A35,'пр.взв.'!B35:C98,2,FALSE)</f>
        <v>САЛАМАТНИКОВ Александр Николаевич</v>
      </c>
      <c r="C35" s="206" t="str">
        <f>VLOOKUP(A35,'пр.взв.'!B7:G70,3,FALSE)</f>
        <v>19.03.1993 кмс</v>
      </c>
      <c r="D35" s="223" t="str">
        <f>VLOOKUP(A35,'пр.взв.'!B7:G70,4,FALSE)</f>
        <v>РГУФКСМиТ Москва</v>
      </c>
      <c r="E35" s="19"/>
      <c r="F35" s="31"/>
      <c r="G35" s="86" t="s">
        <v>128</v>
      </c>
      <c r="H35" s="34"/>
      <c r="I35" s="9"/>
      <c r="J35" s="9"/>
      <c r="K35" s="28">
        <v>26</v>
      </c>
      <c r="L35" s="95" t="s">
        <v>129</v>
      </c>
      <c r="M35" s="25">
        <v>14</v>
      </c>
      <c r="N35" s="12"/>
      <c r="O35" s="13"/>
      <c r="P35" s="19"/>
      <c r="Q35" s="29"/>
      <c r="R35" s="86" t="s">
        <v>128</v>
      </c>
      <c r="S35" s="9"/>
      <c r="T35" s="19"/>
      <c r="U35" s="206" t="str">
        <f>VLOOKUP(X35,'пр.взв.'!B7:G70,2,FALSE)</f>
        <v>ВТУЛОВ Виталий Валерьевич</v>
      </c>
      <c r="V35" s="206" t="str">
        <f>VLOOKUP(X35,'пр.взв.'!B7:G70,3,FALSE)</f>
        <v>22.12.1994 кмс</v>
      </c>
      <c r="W35" s="223" t="str">
        <f>VLOOKUP(X35,'пр.взв.'!B7:G70,4,FALSE)</f>
        <v>Шуского ф. Иванов. ГУ</v>
      </c>
      <c r="X35" s="211">
        <v>16</v>
      </c>
      <c r="Y35" s="19"/>
    </row>
    <row r="36" spans="1:25" ht="12.75" customHeight="1">
      <c r="A36" s="224"/>
      <c r="B36" s="207"/>
      <c r="C36" s="207"/>
      <c r="D36" s="213"/>
      <c r="E36" s="30">
        <v>15</v>
      </c>
      <c r="F36" s="45"/>
      <c r="G36" s="31"/>
      <c r="H36" s="33"/>
      <c r="I36" s="9"/>
      <c r="J36" s="9"/>
      <c r="K36" s="34"/>
      <c r="L36" s="35">
        <v>14</v>
      </c>
      <c r="M36" s="95" t="s">
        <v>128</v>
      </c>
      <c r="N36" s="12"/>
      <c r="O36" s="29"/>
      <c r="P36" s="19"/>
      <c r="Q36" s="29"/>
      <c r="R36" s="49"/>
      <c r="S36" s="50"/>
      <c r="T36" s="30">
        <v>16</v>
      </c>
      <c r="U36" s="207"/>
      <c r="V36" s="207"/>
      <c r="W36" s="213"/>
      <c r="X36" s="209"/>
      <c r="Y36" s="19"/>
    </row>
    <row r="37" spans="1:25" ht="12.75" customHeight="1" thickBot="1">
      <c r="A37" s="224">
        <v>31</v>
      </c>
      <c r="B37" s="227">
        <f>VLOOKUP(A37,'пр.взв.'!B37:C100,2,FALSE)</f>
        <v>0</v>
      </c>
      <c r="C37" s="227">
        <f>VLOOKUP(A37,'пр.взв.'!B7:G70,3,FALSE)</f>
        <v>0</v>
      </c>
      <c r="D37" s="221">
        <f>VLOOKUP(A37,'пр.взв.'!B7:G70,4,FALSE)</f>
        <v>0</v>
      </c>
      <c r="E37" s="86"/>
      <c r="F37" s="31"/>
      <c r="G37" s="31"/>
      <c r="H37" s="34"/>
      <c r="I37" s="9"/>
      <c r="J37" s="9"/>
      <c r="K37" s="25">
        <v>12</v>
      </c>
      <c r="L37" s="34"/>
      <c r="M37" s="37"/>
      <c r="N37" s="25">
        <v>14</v>
      </c>
      <c r="O37" s="29"/>
      <c r="P37" s="19"/>
      <c r="Q37" s="19"/>
      <c r="R37" s="19"/>
      <c r="S37" s="19"/>
      <c r="T37" s="86"/>
      <c r="U37" s="227">
        <f>VLOOKUP(X37,'пр.взв.'!B7:G70,2,FALSE)</f>
        <v>0</v>
      </c>
      <c r="V37" s="227">
        <f>VLOOKUP(X37,'пр.взв.'!B7:G70,3,FALSE)</f>
        <v>0</v>
      </c>
      <c r="W37" s="221">
        <f>VLOOKUP(X37,'пр.взв.'!B7:G70,4,FALSE)</f>
        <v>0</v>
      </c>
      <c r="X37" s="209">
        <v>32</v>
      </c>
      <c r="Y37" s="19"/>
    </row>
    <row r="38" spans="1:25" ht="12.75" customHeight="1" thickBot="1">
      <c r="A38" s="225"/>
      <c r="B38" s="228"/>
      <c r="C38" s="228"/>
      <c r="D38" s="222"/>
      <c r="E38" s="31"/>
      <c r="F38" s="31"/>
      <c r="G38" s="31"/>
      <c r="H38" s="33"/>
      <c r="I38" s="9"/>
      <c r="J38" s="9"/>
      <c r="K38" s="24"/>
      <c r="L38" s="25">
        <v>12</v>
      </c>
      <c r="M38" s="10"/>
      <c r="N38" s="95" t="s">
        <v>130</v>
      </c>
      <c r="O38" s="9"/>
      <c r="P38" s="19"/>
      <c r="Q38" s="40"/>
      <c r="R38" s="19"/>
      <c r="S38" s="19"/>
      <c r="T38" s="31"/>
      <c r="U38" s="228"/>
      <c r="V38" s="228"/>
      <c r="W38" s="222"/>
      <c r="X38" s="210"/>
      <c r="Y38" s="19"/>
    </row>
    <row r="39" spans="1:25" ht="12.75" customHeight="1" thickBot="1">
      <c r="A39" s="66"/>
      <c r="B39" s="66"/>
      <c r="C39" s="66"/>
      <c r="D39" s="19"/>
      <c r="E39" s="31"/>
      <c r="F39" s="31"/>
      <c r="G39" s="31"/>
      <c r="H39" s="9"/>
      <c r="I39" s="12"/>
      <c r="J39" s="13"/>
      <c r="K39" s="28">
        <v>20</v>
      </c>
      <c r="L39" s="95" t="s">
        <v>130</v>
      </c>
      <c r="M39" s="28">
        <v>8</v>
      </c>
      <c r="N39" s="10"/>
      <c r="O39" s="43">
        <v>14</v>
      </c>
      <c r="P39" s="90">
        <v>14</v>
      </c>
      <c r="Q39" s="92"/>
      <c r="R39" s="88"/>
      <c r="S39" s="90"/>
      <c r="T39" s="90"/>
      <c r="U39" s="19"/>
      <c r="V39" s="19"/>
      <c r="W39" s="19"/>
      <c r="X39" s="19"/>
      <c r="Y39" s="19"/>
    </row>
    <row r="40" spans="1:25" ht="12.75" customHeight="1">
      <c r="A40" s="68" t="str">
        <f>HYPERLINK('[1]реквизиты'!$A$6)</f>
        <v>Гл. судья, судья МК</v>
      </c>
      <c r="B40" s="69"/>
      <c r="C40" s="70"/>
      <c r="D40" s="71"/>
      <c r="E40" s="19"/>
      <c r="F40" s="72" t="str">
        <f>'[1]реквизиты'!$G$7</f>
        <v>Б.Л. Сова</v>
      </c>
      <c r="G40" s="73"/>
      <c r="H40" s="67"/>
      <c r="I40" s="19"/>
      <c r="J40" s="13"/>
      <c r="K40" s="34"/>
      <c r="L40" s="28">
        <v>8</v>
      </c>
      <c r="M40" s="96" t="s">
        <v>130</v>
      </c>
      <c r="N40" s="47"/>
      <c r="O40" s="96" t="s">
        <v>130</v>
      </c>
      <c r="P40" s="88"/>
      <c r="Q40" s="197" t="str">
        <f>VLOOKUP(P39,'пр.взв.'!B7:E70,2,FALSE)</f>
        <v>СЕДРАКЯН Сипан Нерсесович</v>
      </c>
      <c r="R40" s="198"/>
      <c r="S40" s="198"/>
      <c r="T40" s="199"/>
      <c r="U40" s="19"/>
      <c r="V40" s="19"/>
      <c r="W40" s="19"/>
      <c r="X40" s="19"/>
      <c r="Y40" s="19"/>
    </row>
    <row r="41" spans="1:25" ht="12.75" customHeight="1" thickBot="1">
      <c r="A41" s="73"/>
      <c r="B41" s="73"/>
      <c r="C41" s="74"/>
      <c r="D41" s="75"/>
      <c r="E41" s="39"/>
      <c r="F41" s="82" t="str">
        <f>'[1]реквизиты'!$G$8</f>
        <v>/г. Рязань/</v>
      </c>
      <c r="G41" s="73"/>
      <c r="H41" s="67"/>
      <c r="I41" s="19"/>
      <c r="J41" s="73"/>
      <c r="K41" s="25"/>
      <c r="L41" s="34"/>
      <c r="M41" s="25"/>
      <c r="N41" s="35">
        <v>17</v>
      </c>
      <c r="O41" s="9"/>
      <c r="P41" s="88"/>
      <c r="Q41" s="200"/>
      <c r="R41" s="201"/>
      <c r="S41" s="201"/>
      <c r="T41" s="202"/>
      <c r="U41" s="19"/>
      <c r="V41" s="19"/>
      <c r="W41" s="19"/>
      <c r="X41" s="19"/>
      <c r="Y41" s="19"/>
    </row>
    <row r="42" spans="1:43" ht="12.75" customHeight="1">
      <c r="A42" s="68" t="str">
        <f>HYPERLINK('[1]реквизиты'!$A$8)</f>
        <v>Гл. секретарь, судья РК</v>
      </c>
      <c r="B42" s="73"/>
      <c r="C42" s="76"/>
      <c r="D42" s="77"/>
      <c r="E42" s="50"/>
      <c r="F42" s="83" t="str">
        <f>'[1]реквизиты'!$G$9</f>
        <v>М.Р. Шарифзянов</v>
      </c>
      <c r="G42" s="73"/>
      <c r="H42" s="67"/>
      <c r="I42" s="19"/>
      <c r="J42" s="73"/>
      <c r="K42" s="9"/>
      <c r="L42" s="12"/>
      <c r="M42" s="12"/>
      <c r="N42" s="25"/>
      <c r="O42" s="29"/>
      <c r="P42" s="9"/>
      <c r="Q42" s="40"/>
      <c r="R42" s="40" t="s">
        <v>11</v>
      </c>
      <c r="S42" s="19"/>
      <c r="T42" s="19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3"/>
      <c r="B43" s="73"/>
      <c r="C43" s="73"/>
      <c r="D43" s="78"/>
      <c r="E43" s="78"/>
      <c r="F43" s="82" t="str">
        <f>'[1]реквизиты'!$G$10</f>
        <v>/ПГТ Шемордан/</v>
      </c>
      <c r="G43" s="73"/>
      <c r="H43" s="67"/>
      <c r="I43" s="19"/>
      <c r="J43" s="78"/>
      <c r="K43" s="9"/>
      <c r="L43" s="9"/>
      <c r="M43" s="9"/>
      <c r="N43" s="9"/>
      <c r="O43" s="9"/>
      <c r="P43" s="9"/>
      <c r="Q43" s="19"/>
      <c r="R43" s="19"/>
      <c r="S43" s="19"/>
      <c r="T43" s="19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9">
        <f>HYPERLINK('[1]реквизиты'!$A$20)</f>
      </c>
      <c r="B44" s="80"/>
      <c r="C44" s="57"/>
      <c r="D44" s="57"/>
      <c r="E44" s="57"/>
      <c r="F44" s="1"/>
      <c r="G44" s="8">
        <f>HYPERLINK('[1]реквизиты'!$G$21)</f>
      </c>
      <c r="H44" s="7"/>
      <c r="I44" s="19"/>
      <c r="J44" s="57"/>
      <c r="K44" s="9"/>
      <c r="L44" s="9"/>
      <c r="M44" s="9"/>
      <c r="N44" s="9"/>
      <c r="O44" s="9"/>
      <c r="P44" s="81">
        <f>HYPERLINK('[1]реквизиты'!$A$22)</f>
      </c>
      <c r="Q44" s="9"/>
      <c r="R44" s="9"/>
      <c r="S44" s="9"/>
      <c r="T44" s="9"/>
      <c r="U44" s="9"/>
      <c r="V44" s="81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X7:X8"/>
    <mergeCell ref="W17:W18"/>
    <mergeCell ref="V15:V16"/>
    <mergeCell ref="V17:V18"/>
    <mergeCell ref="W13:W14"/>
    <mergeCell ref="X17:X18"/>
    <mergeCell ref="W7:W8"/>
    <mergeCell ref="V11:V12"/>
    <mergeCell ref="V13:V14"/>
    <mergeCell ref="W23:W24"/>
    <mergeCell ref="V25:V26"/>
    <mergeCell ref="V27:V28"/>
    <mergeCell ref="W11:W12"/>
    <mergeCell ref="W21:W22"/>
    <mergeCell ref="W15:W16"/>
    <mergeCell ref="W19:W20"/>
    <mergeCell ref="V23:V24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U19:U20"/>
    <mergeCell ref="U17:U18"/>
    <mergeCell ref="U15:U16"/>
    <mergeCell ref="U13:U14"/>
    <mergeCell ref="X9:X10"/>
    <mergeCell ref="X15:X16"/>
    <mergeCell ref="W9:W10"/>
    <mergeCell ref="A1:X1"/>
    <mergeCell ref="V4:W5"/>
    <mergeCell ref="A2:X2"/>
    <mergeCell ref="F3:S3"/>
    <mergeCell ref="X5:X6"/>
    <mergeCell ref="P5:S6"/>
    <mergeCell ref="F4:S4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2015-04-28T15:56:14Z</cp:lastPrinted>
  <dcterms:created xsi:type="dcterms:W3CDTF">1996-10-08T23:32:33Z</dcterms:created>
  <dcterms:modified xsi:type="dcterms:W3CDTF">2015-04-28T21:01:41Z</dcterms:modified>
  <cp:category/>
  <cp:version/>
  <cp:contentType/>
  <cp:contentStatus/>
</cp:coreProperties>
</file>