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ИСОК" sheetId="1" r:id="rId1"/>
    <sheet name="ПО КОВРАМ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<sst xmlns="http://schemas.openxmlformats.org/spreadsheetml/2006/main" count="110" uniqueCount="55">
  <si>
    <t>РАСПРЕДЕЛЕНИЕ СУДЕЙ ПО КОВРАМ</t>
  </si>
  <si>
    <t>Рук. Ковра</t>
  </si>
  <si>
    <t>Рук. ковра</t>
  </si>
  <si>
    <t>КОВЕР 1</t>
  </si>
  <si>
    <t>КОВЕР 2</t>
  </si>
  <si>
    <t>КОВЕР 3</t>
  </si>
  <si>
    <t>гл.судья</t>
  </si>
  <si>
    <t>гл.секретарь</t>
  </si>
  <si>
    <t>№ п/п</t>
  </si>
  <si>
    <t>Ф.И.О.</t>
  </si>
  <si>
    <t>Суд. категория</t>
  </si>
  <si>
    <t>Должность</t>
  </si>
  <si>
    <t>Регион</t>
  </si>
  <si>
    <t>СОСТАВ СУДЕЙСКОЙ КОЛЛЕГИИ</t>
  </si>
  <si>
    <t>ВСЕРОССИЙСКАЯ ФЕДЕРАЦИЯ САМБО</t>
  </si>
  <si>
    <t>судья</t>
  </si>
  <si>
    <t>ИНСТРУКЦИЯ</t>
  </si>
  <si>
    <r>
      <t xml:space="preserve">В столбце </t>
    </r>
    <r>
      <rPr>
        <b/>
        <sz val="10"/>
        <rFont val="Arial"/>
        <family val="2"/>
      </rPr>
      <t xml:space="preserve">В </t>
    </r>
    <r>
      <rPr>
        <sz val="10"/>
        <rFont val="Arial"/>
        <family val="2"/>
      </rPr>
      <t>ставим номер п/п из общего списка судей</t>
    </r>
  </si>
  <si>
    <t>КОВЕР 4</t>
  </si>
  <si>
    <t>МК</t>
  </si>
  <si>
    <t>РК</t>
  </si>
  <si>
    <t>Оценка</t>
  </si>
  <si>
    <t>1к</t>
  </si>
  <si>
    <t>ВК</t>
  </si>
  <si>
    <t>Новосибирск</t>
  </si>
  <si>
    <t>Красноярск</t>
  </si>
  <si>
    <t>Томск</t>
  </si>
  <si>
    <t>Рук.ковра</t>
  </si>
  <si>
    <t>Табунцов Н.Н.</t>
  </si>
  <si>
    <t>Соколов М.Б.</t>
  </si>
  <si>
    <t>Г-Алтайск</t>
  </si>
  <si>
    <t>Митрохин Е.А.</t>
  </si>
  <si>
    <t>Аткунов С.Ю.</t>
  </si>
  <si>
    <t>Цыдыпов Б.В.</t>
  </si>
  <si>
    <t>Улан-Удэ</t>
  </si>
  <si>
    <t>Свинцов Р</t>
  </si>
  <si>
    <t>Князев А.Д.</t>
  </si>
  <si>
    <t>Усоле-Сибирское</t>
  </si>
  <si>
    <t>Томилов И.А.</t>
  </si>
  <si>
    <t>Хориков М.А.</t>
  </si>
  <si>
    <t>Саголаков А.</t>
  </si>
  <si>
    <t>Знаменский Г.Е.</t>
  </si>
  <si>
    <t>Майчиков А.В.</t>
  </si>
  <si>
    <t>Роготенко А.В.</t>
  </si>
  <si>
    <t>Злобин С.Г.</t>
  </si>
  <si>
    <t>Липин Ю.В.</t>
  </si>
  <si>
    <t>Кызлаков Л.А.</t>
  </si>
  <si>
    <t>Новокузнецк</t>
  </si>
  <si>
    <t>Гаврилов В.В.</t>
  </si>
  <si>
    <t>Бийск</t>
  </si>
  <si>
    <t>Василянский М.</t>
  </si>
  <si>
    <t>Черненко Н.М.</t>
  </si>
  <si>
    <t>Хрыкин М.М.</t>
  </si>
  <si>
    <t>Паринов И.А.</t>
  </si>
  <si>
    <t>Омск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</si>
</sst>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4"/>
      <color indexed="10"/>
      <name val="CyrillicOld"/>
      <family val="0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1"/>
      <name val="Century Gothic"/>
      <family val="2"/>
    </font>
    <font>
      <i/>
      <sz val="11"/>
      <name val="Century Gothic"/>
      <family val="2"/>
    </font>
    <font>
      <sz val="12"/>
      <color indexed="9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1" fillId="0" borderId="31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vertical="center"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32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35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42" applyFont="1" applyAlignment="1" applyProtection="1">
      <alignment/>
      <protection/>
    </xf>
    <xf numFmtId="0" fontId="10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3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0" fontId="1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left"/>
    </xf>
    <xf numFmtId="0" fontId="15" fillId="0" borderId="14" xfId="0" applyFont="1" applyBorder="1" applyAlignment="1">
      <alignment horizontal="center"/>
    </xf>
    <xf numFmtId="0" fontId="15" fillId="0" borderId="36" xfId="0" applyFont="1" applyBorder="1" applyAlignment="1">
      <alignment horizontal="left"/>
    </xf>
    <xf numFmtId="0" fontId="18" fillId="33" borderId="32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horizontal="center" vertical="center" wrapText="1"/>
    </xf>
    <xf numFmtId="0" fontId="18" fillId="33" borderId="38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8" fillId="33" borderId="39" xfId="0" applyFont="1" applyFill="1" applyBorder="1" applyAlignment="1">
      <alignment horizontal="center" vertical="center"/>
    </xf>
    <xf numFmtId="0" fontId="16" fillId="0" borderId="40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5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0" fillId="0" borderId="4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9" fillId="34" borderId="38" xfId="42" applyNumberFormat="1" applyFont="1" applyFill="1" applyBorder="1" applyAlignment="1" applyProtection="1">
      <alignment vertical="center" wrapText="1"/>
      <protection/>
    </xf>
    <xf numFmtId="0" fontId="15" fillId="0" borderId="47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6" fillId="0" borderId="50" xfId="0" applyFont="1" applyBorder="1" applyAlignment="1">
      <alignment horizontal="left"/>
    </xf>
    <xf numFmtId="0" fontId="15" fillId="0" borderId="25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52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5" fillId="0" borderId="53" xfId="0" applyFont="1" applyBorder="1" applyAlignment="1">
      <alignment horizontal="left"/>
    </xf>
    <xf numFmtId="0" fontId="15" fillId="0" borderId="41" xfId="0" applyFont="1" applyBorder="1" applyAlignment="1">
      <alignment horizontal="left"/>
    </xf>
    <xf numFmtId="0" fontId="15" fillId="0" borderId="54" xfId="0" applyFont="1" applyBorder="1" applyAlignment="1">
      <alignment horizontal="left"/>
    </xf>
    <xf numFmtId="0" fontId="15" fillId="0" borderId="5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8" xfId="0" applyFont="1" applyBorder="1" applyAlignment="1">
      <alignment horizontal="left"/>
    </xf>
    <xf numFmtId="0" fontId="15" fillId="0" borderId="53" xfId="0" applyFont="1" applyBorder="1" applyAlignment="1">
      <alignment horizontal="center"/>
    </xf>
    <xf numFmtId="0" fontId="0" fillId="0" borderId="0" xfId="42" applyFont="1" applyFill="1" applyBorder="1" applyAlignment="1" applyProtection="1">
      <alignment horizontal="center" vertical="center" wrapText="1"/>
      <protection/>
    </xf>
    <xf numFmtId="0" fontId="1" fillId="0" borderId="0" xfId="42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9" fillId="34" borderId="39" xfId="42" applyNumberFormat="1" applyFont="1" applyFill="1" applyBorder="1" applyAlignment="1" applyProtection="1">
      <alignment horizontal="center" vertical="center" wrapText="1"/>
      <protection/>
    </xf>
    <xf numFmtId="0" fontId="19" fillId="34" borderId="37" xfId="42" applyNumberFormat="1" applyFont="1" applyFill="1" applyBorder="1" applyAlignment="1" applyProtection="1">
      <alignment horizontal="center" vertical="center" wrapText="1"/>
      <protection/>
    </xf>
    <xf numFmtId="0" fontId="19" fillId="34" borderId="38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0</xdr:rowOff>
    </xdr:from>
    <xdr:to>
      <xdr:col>1</xdr:col>
      <xdr:colOff>733425</xdr:colOff>
      <xdr:row>0</xdr:row>
      <xdr:rowOff>285750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0</xdr:row>
      <xdr:rowOff>0</xdr:rowOff>
    </xdr:from>
    <xdr:to>
      <xdr:col>4</xdr:col>
      <xdr:colOff>752475</xdr:colOff>
      <xdr:row>0</xdr:row>
      <xdr:rowOff>285750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&#1040;&#1083;&#1077;&#1082;&#1089;&#1072;&#1085;&#1076;&#1088;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&#1075;.%20&#1041;&#1091;&#1079;&#1091;&#1083;&#1091;&#1082;\&#1087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0">
          <cell r="A20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по самбо памяти ЗТР А.М.Астахова, МС СССР Э.В.Агафонова</v>
          </cell>
        </row>
        <row r="3">
          <cell r="A3" t="str">
            <v>17-21 апреля 2015г.                                    Красноярск</v>
          </cell>
        </row>
        <row r="6">
          <cell r="G6" t="str">
            <v>Горбунов А.В.</v>
          </cell>
          <cell r="I6" t="str">
            <v>Горбунов А.В.</v>
          </cell>
        </row>
        <row r="7">
          <cell r="G7" t="str">
            <v>/г.Омск/</v>
          </cell>
          <cell r="I7" t="str">
            <v>Омск</v>
          </cell>
        </row>
        <row r="8">
          <cell r="I8" t="str">
            <v>Трескин С.М.</v>
          </cell>
        </row>
        <row r="9">
          <cell r="I9" t="str">
            <v>Бийск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7.7109375" style="0" customWidth="1"/>
    <col min="2" max="2" width="30.421875" style="0" customWidth="1"/>
    <col min="3" max="3" width="11.421875" style="0" customWidth="1"/>
    <col min="4" max="4" width="18.7109375" style="0" customWidth="1"/>
    <col min="5" max="5" width="25.140625" style="0" customWidth="1"/>
    <col min="6" max="6" width="8.28125" style="0" hidden="1" customWidth="1"/>
  </cols>
  <sheetData>
    <row r="1" spans="1:10" ht="25.5" customHeight="1" thickBot="1">
      <c r="A1" s="110" t="s">
        <v>14</v>
      </c>
      <c r="B1" s="110"/>
      <c r="C1" s="110"/>
      <c r="D1" s="110"/>
      <c r="E1" s="110"/>
      <c r="F1" s="61"/>
      <c r="G1" s="61"/>
      <c r="H1" s="61"/>
      <c r="I1" s="61"/>
      <c r="J1" s="61"/>
    </row>
    <row r="2" spans="1:6" ht="41.25" customHeight="1" thickBot="1">
      <c r="A2" s="111" t="s">
        <v>13</v>
      </c>
      <c r="B2" s="112"/>
      <c r="C2" s="113" t="str">
        <f>'[2]реквизиты'!$A$2</f>
        <v>Всероссийские соревнования по самбо памяти ЗТР А.М.Астахова, МС СССР Э.В.Агафонова</v>
      </c>
      <c r="D2" s="114"/>
      <c r="E2" s="115"/>
      <c r="F2" s="85"/>
    </row>
    <row r="3" spans="1:6" ht="17.25" customHeight="1" thickBot="1">
      <c r="A3" s="108" t="str">
        <f>'[2]реквизиты'!$A$3</f>
        <v>17-21 апреля 2015г.                                    Красноярск</v>
      </c>
      <c r="B3" s="109"/>
      <c r="C3" s="109"/>
      <c r="D3" s="109"/>
      <c r="E3" s="109"/>
      <c r="F3" s="45"/>
    </row>
    <row r="4" spans="1:7" ht="23.25" customHeight="1" thickBot="1">
      <c r="A4" s="76" t="s">
        <v>8</v>
      </c>
      <c r="B4" s="71" t="s">
        <v>9</v>
      </c>
      <c r="C4" s="72" t="s">
        <v>10</v>
      </c>
      <c r="D4" s="71" t="s">
        <v>11</v>
      </c>
      <c r="E4" s="73" t="s">
        <v>12</v>
      </c>
      <c r="F4" s="73" t="s">
        <v>21</v>
      </c>
      <c r="G4" s="22"/>
    </row>
    <row r="5" spans="1:7" ht="15.75" customHeight="1">
      <c r="A5" s="91">
        <v>1</v>
      </c>
      <c r="B5" s="101" t="str">
        <f>'[2]реквизиты'!$I$6</f>
        <v>Горбунов А.В.</v>
      </c>
      <c r="C5" s="107" t="s">
        <v>19</v>
      </c>
      <c r="D5" s="92" t="s">
        <v>6</v>
      </c>
      <c r="E5" s="93" t="str">
        <f>'[2]реквизиты'!$I$7</f>
        <v>Омск</v>
      </c>
      <c r="F5" s="80"/>
      <c r="G5" s="22"/>
    </row>
    <row r="6" spans="1:8" ht="15.75" customHeight="1">
      <c r="A6" s="94">
        <v>2</v>
      </c>
      <c r="B6" s="100" t="str">
        <f>'[2]реквизиты'!$I$8</f>
        <v>Трескин С.М.</v>
      </c>
      <c r="C6" s="86" t="s">
        <v>19</v>
      </c>
      <c r="D6" s="69" t="s">
        <v>7</v>
      </c>
      <c r="E6" s="68" t="str">
        <f>'[2]реквизиты'!$I$9</f>
        <v>Бийск</v>
      </c>
      <c r="F6" s="81"/>
      <c r="G6" s="22"/>
      <c r="H6" s="22"/>
    </row>
    <row r="7" spans="1:7" ht="15.75" customHeight="1">
      <c r="A7" s="95">
        <v>3</v>
      </c>
      <c r="B7" s="100" t="s">
        <v>31</v>
      </c>
      <c r="C7" s="79" t="s">
        <v>20</v>
      </c>
      <c r="D7" s="69" t="s">
        <v>27</v>
      </c>
      <c r="E7" s="68" t="s">
        <v>24</v>
      </c>
      <c r="F7" s="81"/>
      <c r="G7" s="22"/>
    </row>
    <row r="8" spans="1:7" ht="15.75" customHeight="1">
      <c r="A8" s="94">
        <v>4</v>
      </c>
      <c r="B8" s="100" t="s">
        <v>32</v>
      </c>
      <c r="C8" s="79" t="s">
        <v>19</v>
      </c>
      <c r="D8" s="69" t="s">
        <v>27</v>
      </c>
      <c r="E8" s="68" t="s">
        <v>30</v>
      </c>
      <c r="F8" s="81"/>
      <c r="G8" s="22"/>
    </row>
    <row r="9" spans="1:7" ht="15.75" customHeight="1">
      <c r="A9" s="95">
        <v>5</v>
      </c>
      <c r="B9" s="100" t="s">
        <v>28</v>
      </c>
      <c r="C9" s="79" t="s">
        <v>19</v>
      </c>
      <c r="D9" s="69" t="s">
        <v>27</v>
      </c>
      <c r="E9" s="68" t="s">
        <v>25</v>
      </c>
      <c r="F9" s="81"/>
      <c r="G9" s="22"/>
    </row>
    <row r="10" spans="1:7" ht="15.75" customHeight="1">
      <c r="A10" s="94">
        <v>6</v>
      </c>
      <c r="B10" s="100" t="s">
        <v>33</v>
      </c>
      <c r="C10" s="79" t="s">
        <v>19</v>
      </c>
      <c r="D10" s="69" t="s">
        <v>15</v>
      </c>
      <c r="E10" s="68" t="s">
        <v>34</v>
      </c>
      <c r="F10" s="81"/>
      <c r="G10" s="22"/>
    </row>
    <row r="11" spans="1:7" ht="15.75" customHeight="1">
      <c r="A11" s="95">
        <v>7</v>
      </c>
      <c r="B11" s="100" t="s">
        <v>41</v>
      </c>
      <c r="C11" s="79" t="s">
        <v>19</v>
      </c>
      <c r="D11" s="69" t="s">
        <v>15</v>
      </c>
      <c r="E11" s="68" t="s">
        <v>25</v>
      </c>
      <c r="F11" s="81"/>
      <c r="G11" s="22"/>
    </row>
    <row r="12" spans="1:7" ht="15.75" customHeight="1">
      <c r="A12" s="94">
        <v>8</v>
      </c>
      <c r="B12" s="100" t="s">
        <v>42</v>
      </c>
      <c r="C12" s="79" t="s">
        <v>19</v>
      </c>
      <c r="D12" s="69" t="s">
        <v>15</v>
      </c>
      <c r="E12" s="68" t="s">
        <v>30</v>
      </c>
      <c r="F12" s="81"/>
      <c r="G12" s="22"/>
    </row>
    <row r="13" spans="1:7" ht="15.75" customHeight="1">
      <c r="A13" s="95">
        <v>9</v>
      </c>
      <c r="B13" s="100" t="s">
        <v>43</v>
      </c>
      <c r="C13" s="79" t="s">
        <v>19</v>
      </c>
      <c r="D13" s="69" t="s">
        <v>15</v>
      </c>
      <c r="E13" s="68" t="s">
        <v>25</v>
      </c>
      <c r="F13" s="81"/>
      <c r="G13" s="22"/>
    </row>
    <row r="14" spans="1:7" ht="15.75" customHeight="1">
      <c r="A14" s="94">
        <v>10</v>
      </c>
      <c r="B14" s="100" t="s">
        <v>29</v>
      </c>
      <c r="C14" s="79" t="s">
        <v>23</v>
      </c>
      <c r="D14" s="69" t="s">
        <v>15</v>
      </c>
      <c r="E14" s="68" t="s">
        <v>26</v>
      </c>
      <c r="F14" s="81"/>
      <c r="G14" s="22"/>
    </row>
    <row r="15" spans="1:7" ht="15.75" customHeight="1">
      <c r="A15" s="95">
        <v>11</v>
      </c>
      <c r="B15" s="102" t="s">
        <v>38</v>
      </c>
      <c r="C15" s="79" t="s">
        <v>20</v>
      </c>
      <c r="D15" s="69" t="s">
        <v>15</v>
      </c>
      <c r="E15" s="70" t="s">
        <v>24</v>
      </c>
      <c r="F15" s="81"/>
      <c r="G15" s="22"/>
    </row>
    <row r="16" spans="1:7" ht="15.75" customHeight="1">
      <c r="A16" s="94">
        <v>12</v>
      </c>
      <c r="B16" s="102" t="s">
        <v>44</v>
      </c>
      <c r="C16" s="79" t="s">
        <v>20</v>
      </c>
      <c r="D16" s="69" t="s">
        <v>15</v>
      </c>
      <c r="E16" s="70" t="s">
        <v>25</v>
      </c>
      <c r="F16" s="81"/>
      <c r="G16" s="22"/>
    </row>
    <row r="17" spans="1:7" ht="15.75" customHeight="1">
      <c r="A17" s="95">
        <v>13</v>
      </c>
      <c r="B17" s="102" t="s">
        <v>45</v>
      </c>
      <c r="C17" s="79" t="s">
        <v>20</v>
      </c>
      <c r="D17" s="69" t="s">
        <v>15</v>
      </c>
      <c r="E17" s="70" t="s">
        <v>26</v>
      </c>
      <c r="F17" s="81"/>
      <c r="G17" s="22"/>
    </row>
    <row r="18" spans="1:7" ht="15.75" customHeight="1">
      <c r="A18" s="94">
        <v>14</v>
      </c>
      <c r="B18" s="102" t="s">
        <v>46</v>
      </c>
      <c r="C18" s="79" t="s">
        <v>20</v>
      </c>
      <c r="D18" s="69" t="s">
        <v>15</v>
      </c>
      <c r="E18" s="70" t="s">
        <v>47</v>
      </c>
      <c r="F18" s="81"/>
      <c r="G18" s="22"/>
    </row>
    <row r="19" spans="1:7" ht="15.75" customHeight="1">
      <c r="A19" s="95">
        <v>15</v>
      </c>
      <c r="B19" s="102" t="s">
        <v>48</v>
      </c>
      <c r="C19" s="79" t="s">
        <v>20</v>
      </c>
      <c r="D19" s="69" t="s">
        <v>15</v>
      </c>
      <c r="E19" s="70" t="s">
        <v>49</v>
      </c>
      <c r="F19" s="81"/>
      <c r="G19" s="22"/>
    </row>
    <row r="20" spans="1:7" ht="15.75" customHeight="1">
      <c r="A20" s="94">
        <v>16</v>
      </c>
      <c r="B20" s="100" t="s">
        <v>35</v>
      </c>
      <c r="C20" s="79" t="s">
        <v>22</v>
      </c>
      <c r="D20" s="69" t="s">
        <v>15</v>
      </c>
      <c r="E20" s="68" t="s">
        <v>25</v>
      </c>
      <c r="F20" s="81"/>
      <c r="G20" s="60"/>
    </row>
    <row r="21" spans="1:7" ht="15.75" customHeight="1">
      <c r="A21" s="95">
        <v>17</v>
      </c>
      <c r="B21" s="100" t="s">
        <v>36</v>
      </c>
      <c r="C21" s="79" t="s">
        <v>22</v>
      </c>
      <c r="D21" s="69" t="s">
        <v>15</v>
      </c>
      <c r="E21" s="68" t="s">
        <v>37</v>
      </c>
      <c r="F21" s="81"/>
      <c r="G21" s="60"/>
    </row>
    <row r="22" spans="1:7" ht="15.75" customHeight="1">
      <c r="A22" s="94">
        <v>18</v>
      </c>
      <c r="B22" s="100" t="s">
        <v>39</v>
      </c>
      <c r="C22" s="79" t="s">
        <v>22</v>
      </c>
      <c r="D22" s="69" t="s">
        <v>15</v>
      </c>
      <c r="E22" s="68" t="s">
        <v>25</v>
      </c>
      <c r="F22" s="81"/>
      <c r="G22" s="60"/>
    </row>
    <row r="23" spans="1:7" ht="15.75" customHeight="1">
      <c r="A23" s="95">
        <v>19</v>
      </c>
      <c r="B23" s="100" t="s">
        <v>40</v>
      </c>
      <c r="C23" s="79" t="s">
        <v>22</v>
      </c>
      <c r="D23" s="69" t="s">
        <v>15</v>
      </c>
      <c r="E23" s="68" t="s">
        <v>25</v>
      </c>
      <c r="F23" s="81"/>
      <c r="G23" s="60"/>
    </row>
    <row r="24" spans="1:7" ht="15.75" customHeight="1">
      <c r="A24" s="94">
        <v>20</v>
      </c>
      <c r="B24" s="100" t="s">
        <v>50</v>
      </c>
      <c r="C24" s="79" t="s">
        <v>22</v>
      </c>
      <c r="D24" s="69" t="s">
        <v>15</v>
      </c>
      <c r="E24" s="68" t="s">
        <v>25</v>
      </c>
      <c r="F24" s="81"/>
      <c r="G24" s="60"/>
    </row>
    <row r="25" spans="1:7" ht="15.75" customHeight="1">
      <c r="A25" s="95">
        <v>21</v>
      </c>
      <c r="B25" s="100" t="s">
        <v>51</v>
      </c>
      <c r="C25" s="79" t="s">
        <v>22</v>
      </c>
      <c r="D25" s="69" t="s">
        <v>15</v>
      </c>
      <c r="E25" s="68" t="s">
        <v>25</v>
      </c>
      <c r="F25" s="81"/>
      <c r="G25" s="60"/>
    </row>
    <row r="26" spans="1:7" ht="15.75" customHeight="1">
      <c r="A26" s="94">
        <v>22</v>
      </c>
      <c r="B26" s="100" t="s">
        <v>52</v>
      </c>
      <c r="C26" s="79" t="s">
        <v>22</v>
      </c>
      <c r="D26" s="69" t="s">
        <v>15</v>
      </c>
      <c r="E26" s="68" t="s">
        <v>25</v>
      </c>
      <c r="F26" s="81"/>
      <c r="G26" s="60"/>
    </row>
    <row r="27" spans="1:7" ht="15.75" customHeight="1">
      <c r="A27" s="95">
        <v>23</v>
      </c>
      <c r="B27" s="102" t="s">
        <v>53</v>
      </c>
      <c r="C27" s="79" t="s">
        <v>22</v>
      </c>
      <c r="D27" s="69" t="s">
        <v>15</v>
      </c>
      <c r="E27" s="70" t="s">
        <v>54</v>
      </c>
      <c r="F27" s="81"/>
      <c r="G27" s="60"/>
    </row>
    <row r="28" spans="1:7" ht="15.75" customHeight="1" hidden="1">
      <c r="A28" s="94">
        <v>24</v>
      </c>
      <c r="B28" s="100"/>
      <c r="C28" s="79"/>
      <c r="D28" s="69"/>
      <c r="E28" s="68"/>
      <c r="F28" s="81"/>
      <c r="G28" s="60"/>
    </row>
    <row r="29" spans="1:7" ht="15.75" customHeight="1" hidden="1">
      <c r="A29" s="95">
        <v>25</v>
      </c>
      <c r="B29" s="100"/>
      <c r="C29" s="79"/>
      <c r="D29" s="69"/>
      <c r="E29" s="68"/>
      <c r="F29" s="81"/>
      <c r="G29" s="60"/>
    </row>
    <row r="30" spans="1:7" ht="15.75" customHeight="1" hidden="1">
      <c r="A30" s="94">
        <v>26</v>
      </c>
      <c r="B30" s="100"/>
      <c r="C30" s="79"/>
      <c r="D30" s="69"/>
      <c r="E30" s="68"/>
      <c r="F30" s="81"/>
      <c r="G30" s="60"/>
    </row>
    <row r="31" spans="1:7" ht="15.75" customHeight="1" hidden="1">
      <c r="A31" s="95">
        <v>27</v>
      </c>
      <c r="B31" s="100"/>
      <c r="C31" s="79"/>
      <c r="D31" s="69"/>
      <c r="E31" s="68"/>
      <c r="F31" s="81"/>
      <c r="G31" s="60"/>
    </row>
    <row r="32" spans="1:7" ht="15.75" customHeight="1" hidden="1">
      <c r="A32" s="94">
        <v>28</v>
      </c>
      <c r="B32" s="100"/>
      <c r="C32" s="79"/>
      <c r="D32" s="69"/>
      <c r="E32" s="68"/>
      <c r="F32" s="80"/>
      <c r="G32" s="60"/>
    </row>
    <row r="33" spans="1:7" ht="15.75" customHeight="1" hidden="1">
      <c r="A33" s="95">
        <v>29</v>
      </c>
      <c r="B33" s="100"/>
      <c r="C33" s="79"/>
      <c r="D33" s="69"/>
      <c r="E33" s="68"/>
      <c r="F33" s="81"/>
      <c r="G33" s="60"/>
    </row>
    <row r="34" spans="1:7" ht="15.75" customHeight="1" hidden="1">
      <c r="A34" s="94">
        <v>30</v>
      </c>
      <c r="B34" s="100"/>
      <c r="C34" s="79"/>
      <c r="D34" s="69"/>
      <c r="E34" s="68"/>
      <c r="F34" s="81"/>
      <c r="G34" s="22"/>
    </row>
    <row r="35" spans="1:7" ht="15.75" customHeight="1" hidden="1">
      <c r="A35" s="95">
        <v>31</v>
      </c>
      <c r="B35" s="100"/>
      <c r="C35" s="79"/>
      <c r="D35" s="69"/>
      <c r="E35" s="68"/>
      <c r="F35" s="81"/>
      <c r="G35" s="22"/>
    </row>
    <row r="36" spans="1:7" ht="15.75" customHeight="1" hidden="1" thickBot="1">
      <c r="A36" s="94">
        <v>32</v>
      </c>
      <c r="B36" s="103"/>
      <c r="C36" s="104"/>
      <c r="D36" s="105"/>
      <c r="E36" s="106"/>
      <c r="F36" s="81"/>
      <c r="G36" s="22"/>
    </row>
    <row r="37" spans="1:7" ht="15.75" customHeight="1" hidden="1">
      <c r="A37" s="95">
        <v>27</v>
      </c>
      <c r="B37" s="102"/>
      <c r="C37" s="86"/>
      <c r="D37" s="82"/>
      <c r="E37" s="70"/>
      <c r="F37" s="81"/>
      <c r="G37" s="22"/>
    </row>
    <row r="38" spans="1:7" ht="15.75" customHeight="1" hidden="1">
      <c r="A38" s="94">
        <v>28</v>
      </c>
      <c r="B38" s="100"/>
      <c r="C38" s="79"/>
      <c r="D38" s="69"/>
      <c r="E38" s="68"/>
      <c r="F38" s="81"/>
      <c r="G38" s="22"/>
    </row>
    <row r="39" spans="1:7" ht="15.75" customHeight="1" hidden="1">
      <c r="A39" s="95">
        <v>29</v>
      </c>
      <c r="B39" s="100"/>
      <c r="C39" s="79"/>
      <c r="D39" s="69"/>
      <c r="E39" s="68"/>
      <c r="F39" s="81"/>
      <c r="G39" s="22"/>
    </row>
    <row r="40" spans="1:7" ht="15.75" customHeight="1" hidden="1">
      <c r="A40" s="94">
        <v>30</v>
      </c>
      <c r="B40" s="100"/>
      <c r="C40" s="79"/>
      <c r="D40" s="69"/>
      <c r="E40" s="68"/>
      <c r="F40" s="81"/>
      <c r="G40" s="22"/>
    </row>
    <row r="41" spans="1:7" ht="15.75" customHeight="1" hidden="1">
      <c r="A41" s="94">
        <v>31</v>
      </c>
      <c r="B41" s="100"/>
      <c r="C41" s="79"/>
      <c r="D41" s="69"/>
      <c r="E41" s="68"/>
      <c r="F41" s="81"/>
      <c r="G41" s="22"/>
    </row>
    <row r="42" spans="1:7" ht="15.75" customHeight="1" hidden="1">
      <c r="A42" s="95">
        <v>32</v>
      </c>
      <c r="B42" s="100"/>
      <c r="C42" s="79"/>
      <c r="D42" s="69"/>
      <c r="E42" s="68"/>
      <c r="F42" s="81"/>
      <c r="G42" s="22"/>
    </row>
    <row r="43" spans="1:7" ht="15.75" customHeight="1" hidden="1">
      <c r="A43" s="94">
        <v>33</v>
      </c>
      <c r="B43" s="100"/>
      <c r="C43" s="79"/>
      <c r="D43" s="69"/>
      <c r="E43" s="68"/>
      <c r="F43" s="81"/>
      <c r="G43" s="22"/>
    </row>
    <row r="44" spans="1:7" ht="15.75" customHeight="1" hidden="1">
      <c r="A44" s="94">
        <v>34</v>
      </c>
      <c r="B44" s="102"/>
      <c r="C44" s="86"/>
      <c r="D44" s="82"/>
      <c r="E44" s="70"/>
      <c r="F44" s="81"/>
      <c r="G44" s="22"/>
    </row>
    <row r="45" spans="1:7" ht="15.75" customHeight="1" hidden="1" thickBot="1">
      <c r="A45" s="95">
        <v>35</v>
      </c>
      <c r="B45" s="96"/>
      <c r="C45" s="97"/>
      <c r="D45" s="98"/>
      <c r="E45" s="99"/>
      <c r="F45" s="81"/>
      <c r="G45" s="22"/>
    </row>
    <row r="46" spans="1:7" ht="15" customHeight="1" hidden="1">
      <c r="A46" s="83">
        <v>26</v>
      </c>
      <c r="B46" s="78"/>
      <c r="C46" s="86"/>
      <c r="D46" s="82"/>
      <c r="E46" s="70"/>
      <c r="F46" s="81"/>
      <c r="G46" s="22"/>
    </row>
    <row r="47" spans="1:7" ht="15" customHeight="1" hidden="1">
      <c r="A47" s="83">
        <v>27</v>
      </c>
      <c r="B47" s="77"/>
      <c r="C47" s="79"/>
      <c r="D47" s="69"/>
      <c r="E47" s="68"/>
      <c r="F47" s="81"/>
      <c r="G47" s="22"/>
    </row>
    <row r="48" spans="1:7" ht="15" customHeight="1" hidden="1">
      <c r="A48" s="83">
        <v>28</v>
      </c>
      <c r="B48" s="77"/>
      <c r="C48" s="79"/>
      <c r="D48" s="69"/>
      <c r="E48" s="68"/>
      <c r="F48" s="81"/>
      <c r="G48" s="22"/>
    </row>
    <row r="49" spans="1:7" ht="15" customHeight="1" hidden="1">
      <c r="A49" s="83">
        <v>29</v>
      </c>
      <c r="B49" s="77"/>
      <c r="C49" s="79"/>
      <c r="D49" s="69"/>
      <c r="E49" s="68"/>
      <c r="F49" s="81"/>
      <c r="G49" s="22"/>
    </row>
    <row r="50" spans="1:7" ht="15" customHeight="1" hidden="1">
      <c r="A50" s="83">
        <v>30</v>
      </c>
      <c r="B50" s="77"/>
      <c r="C50" s="79"/>
      <c r="D50" s="69"/>
      <c r="E50" s="68"/>
      <c r="F50" s="81"/>
      <c r="G50" s="22"/>
    </row>
    <row r="51" spans="1:7" ht="15" customHeight="1" hidden="1">
      <c r="A51" s="83">
        <v>31</v>
      </c>
      <c r="B51" s="77"/>
      <c r="C51" s="79"/>
      <c r="D51" s="69"/>
      <c r="E51" s="68"/>
      <c r="F51" s="81"/>
      <c r="G51" s="22"/>
    </row>
    <row r="52" spans="1:7" ht="15" customHeight="1" hidden="1">
      <c r="A52" s="83">
        <v>32</v>
      </c>
      <c r="B52" s="77"/>
      <c r="C52" s="79"/>
      <c r="D52" s="69"/>
      <c r="E52" s="68"/>
      <c r="F52" s="81"/>
      <c r="G52" s="22"/>
    </row>
    <row r="53" spans="1:7" ht="15" customHeight="1" hidden="1">
      <c r="A53" s="83">
        <v>33</v>
      </c>
      <c r="B53" s="77"/>
      <c r="C53" s="79"/>
      <c r="D53" s="69"/>
      <c r="E53" s="68"/>
      <c r="F53" s="81"/>
      <c r="G53" s="22"/>
    </row>
    <row r="54" spans="1:7" ht="15" customHeight="1" hidden="1">
      <c r="A54" s="83">
        <v>34</v>
      </c>
      <c r="B54" s="77"/>
      <c r="C54" s="79"/>
      <c r="D54" s="69"/>
      <c r="E54" s="68"/>
      <c r="F54" s="81"/>
      <c r="G54" s="22"/>
    </row>
    <row r="55" spans="1:7" ht="15" customHeight="1" hidden="1">
      <c r="A55" s="83">
        <v>35</v>
      </c>
      <c r="B55" s="77"/>
      <c r="C55" s="79"/>
      <c r="D55" s="69"/>
      <c r="E55" s="68"/>
      <c r="F55" s="81"/>
      <c r="G55" s="22"/>
    </row>
    <row r="56" spans="1:7" ht="15" customHeight="1" hidden="1">
      <c r="A56" s="83">
        <v>36</v>
      </c>
      <c r="B56" s="77"/>
      <c r="C56" s="79"/>
      <c r="D56" s="69"/>
      <c r="E56" s="68"/>
      <c r="F56" s="81"/>
      <c r="G56" s="22"/>
    </row>
    <row r="57" spans="1:7" ht="15" customHeight="1" hidden="1">
      <c r="A57" s="83">
        <v>37</v>
      </c>
      <c r="B57" s="77"/>
      <c r="C57" s="79"/>
      <c r="D57" s="69"/>
      <c r="E57" s="68"/>
      <c r="F57" s="81"/>
      <c r="G57" s="22"/>
    </row>
    <row r="58" spans="1:7" ht="15" customHeight="1" hidden="1">
      <c r="A58" s="83">
        <v>38</v>
      </c>
      <c r="B58" s="77"/>
      <c r="C58" s="79"/>
      <c r="D58" s="69"/>
      <c r="E58" s="68"/>
      <c r="F58" s="81"/>
      <c r="G58" s="22"/>
    </row>
    <row r="59" spans="1:7" ht="15" customHeight="1" hidden="1">
      <c r="A59" s="83">
        <v>39</v>
      </c>
      <c r="B59" s="77"/>
      <c r="C59" s="79"/>
      <c r="D59" s="69"/>
      <c r="E59" s="68"/>
      <c r="F59" s="81"/>
      <c r="G59" s="22"/>
    </row>
    <row r="60" spans="1:7" ht="15" customHeight="1" hidden="1">
      <c r="A60" s="83">
        <v>40</v>
      </c>
      <c r="B60" s="77"/>
      <c r="C60" s="79"/>
      <c r="D60" s="69"/>
      <c r="E60" s="68"/>
      <c r="F60" s="81"/>
      <c r="G60" s="22"/>
    </row>
    <row r="61" spans="1:7" ht="15" customHeight="1" hidden="1">
      <c r="A61" s="83">
        <v>41</v>
      </c>
      <c r="B61" s="77"/>
      <c r="C61" s="79"/>
      <c r="D61" s="69"/>
      <c r="E61" s="68"/>
      <c r="F61" s="81"/>
      <c r="G61" s="22"/>
    </row>
    <row r="62" spans="1:7" ht="15" customHeight="1" hidden="1">
      <c r="A62" s="83">
        <v>35</v>
      </c>
      <c r="B62" s="77"/>
      <c r="C62" s="79"/>
      <c r="D62" s="69"/>
      <c r="E62" s="68"/>
      <c r="F62" s="81"/>
      <c r="G62" s="22"/>
    </row>
    <row r="63" spans="1:7" ht="15" customHeight="1" hidden="1">
      <c r="A63" s="84">
        <v>36</v>
      </c>
      <c r="B63" s="77"/>
      <c r="C63" s="79"/>
      <c r="D63" s="69"/>
      <c r="E63" s="68"/>
      <c r="F63" s="81"/>
      <c r="G63" s="22"/>
    </row>
    <row r="64" spans="1:7" ht="15" customHeight="1" hidden="1">
      <c r="A64" s="83">
        <v>37</v>
      </c>
      <c r="B64" s="77"/>
      <c r="C64" s="79"/>
      <c r="D64" s="69"/>
      <c r="E64" s="68"/>
      <c r="F64" s="81"/>
      <c r="G64" s="22"/>
    </row>
    <row r="65" spans="1:7" ht="15" customHeight="1" hidden="1">
      <c r="A65" s="84">
        <v>38</v>
      </c>
      <c r="B65" s="77"/>
      <c r="C65" s="79"/>
      <c r="D65" s="69"/>
      <c r="E65" s="68"/>
      <c r="F65" s="81"/>
      <c r="G65" s="22"/>
    </row>
    <row r="66" spans="1:7" ht="15" customHeight="1" hidden="1">
      <c r="A66" s="83">
        <v>39</v>
      </c>
      <c r="B66" s="77"/>
      <c r="C66" s="79"/>
      <c r="D66" s="69"/>
      <c r="E66" s="68"/>
      <c r="F66" s="81"/>
      <c r="G66" s="22"/>
    </row>
    <row r="67" spans="1:7" ht="15" customHeight="1" hidden="1">
      <c r="A67" s="84">
        <v>40</v>
      </c>
      <c r="B67" s="77"/>
      <c r="C67" s="79"/>
      <c r="D67" s="69"/>
      <c r="E67" s="68"/>
      <c r="F67" s="81"/>
      <c r="G67" s="22"/>
    </row>
    <row r="68" spans="1:7" ht="15" customHeight="1" hidden="1">
      <c r="A68" s="83">
        <v>41</v>
      </c>
      <c r="B68" s="77"/>
      <c r="C68" s="79"/>
      <c r="D68" s="69"/>
      <c r="E68" s="68"/>
      <c r="F68" s="81"/>
      <c r="G68" s="22"/>
    </row>
    <row r="69" spans="1:7" ht="15" customHeight="1" hidden="1">
      <c r="A69" s="84">
        <v>42</v>
      </c>
      <c r="B69" s="77"/>
      <c r="C69" s="79"/>
      <c r="D69" s="69"/>
      <c r="E69" s="68"/>
      <c r="F69" s="81"/>
      <c r="G69" s="22"/>
    </row>
    <row r="70" spans="1:7" ht="15" customHeight="1" hidden="1">
      <c r="A70" s="83">
        <v>43</v>
      </c>
      <c r="B70" s="77"/>
      <c r="C70" s="79"/>
      <c r="D70" s="69"/>
      <c r="E70" s="68"/>
      <c r="F70" s="81"/>
      <c r="G70" s="22"/>
    </row>
    <row r="71" spans="1:7" ht="15" customHeight="1" hidden="1">
      <c r="A71" s="84">
        <v>44</v>
      </c>
      <c r="B71" s="77"/>
      <c r="C71" s="79"/>
      <c r="D71" s="69"/>
      <c r="E71" s="68"/>
      <c r="F71" s="81"/>
      <c r="G71" s="22"/>
    </row>
    <row r="72" spans="1:7" ht="15" customHeight="1" hidden="1">
      <c r="A72" s="83">
        <v>45</v>
      </c>
      <c r="B72" s="77"/>
      <c r="C72" s="79"/>
      <c r="D72" s="69"/>
      <c r="E72" s="68"/>
      <c r="F72" s="81"/>
      <c r="G72" s="22"/>
    </row>
    <row r="73" spans="1:7" ht="15" customHeight="1" hidden="1">
      <c r="A73" s="84">
        <v>46</v>
      </c>
      <c r="B73" s="77"/>
      <c r="C73" s="79"/>
      <c r="D73" s="69"/>
      <c r="E73" s="68"/>
      <c r="F73" s="81"/>
      <c r="G73" s="22"/>
    </row>
    <row r="74" spans="1:7" ht="15" customHeight="1" hidden="1">
      <c r="A74" s="83">
        <v>47</v>
      </c>
      <c r="B74" s="77"/>
      <c r="C74" s="79"/>
      <c r="D74" s="69"/>
      <c r="E74" s="68"/>
      <c r="F74" s="81"/>
      <c r="G74" s="22"/>
    </row>
    <row r="75" spans="1:7" ht="15" customHeight="1" hidden="1">
      <c r="A75" s="84">
        <v>48</v>
      </c>
      <c r="B75" s="77"/>
      <c r="C75" s="79"/>
      <c r="D75" s="69"/>
      <c r="E75" s="68"/>
      <c r="F75" s="81"/>
      <c r="G75" s="22"/>
    </row>
    <row r="76" spans="1:7" ht="15" customHeight="1" hidden="1">
      <c r="A76" s="83">
        <v>49</v>
      </c>
      <c r="B76" s="77"/>
      <c r="C76" s="79"/>
      <c r="D76" s="69"/>
      <c r="E76" s="68"/>
      <c r="F76" s="81"/>
      <c r="G76" s="22"/>
    </row>
    <row r="77" spans="1:7" ht="43.5" customHeight="1">
      <c r="A77" s="40" t="str">
        <f>HYPERLINK('[1]реквизиты'!$A$20)</f>
        <v>Гл. судья, судья МК</v>
      </c>
      <c r="B77" s="41"/>
      <c r="C77" s="65"/>
      <c r="D77" s="28"/>
      <c r="E77" s="59" t="str">
        <f>'[2]реквизиты'!$G$6</f>
        <v>Горбунов А.В.</v>
      </c>
      <c r="F77" s="43"/>
      <c r="G77" s="22"/>
    </row>
    <row r="78" spans="1:7" ht="19.5" customHeight="1">
      <c r="A78" s="55"/>
      <c r="B78" s="56"/>
      <c r="C78" s="57"/>
      <c r="D78" s="58"/>
      <c r="E78" s="43" t="str">
        <f>'[2]реквизиты'!$G$7</f>
        <v>/г.Омск/</v>
      </c>
      <c r="F78" s="43"/>
      <c r="G78" s="22"/>
    </row>
    <row r="79" spans="1:7" ht="19.5" customHeight="1">
      <c r="A79" s="55"/>
      <c r="B79" s="56"/>
      <c r="C79" s="57"/>
      <c r="D79" s="58"/>
      <c r="E79" s="43"/>
      <c r="F79" s="43"/>
      <c r="G79" s="22"/>
    </row>
    <row r="80" spans="1:7" ht="19.5" customHeight="1">
      <c r="A80" s="55"/>
      <c r="B80" s="56"/>
      <c r="C80" s="57"/>
      <c r="D80" s="58"/>
      <c r="E80" s="43"/>
      <c r="F80" s="43"/>
      <c r="G80" s="22"/>
    </row>
    <row r="81" spans="1:7" ht="19.5" customHeight="1">
      <c r="A81" s="55"/>
      <c r="B81" s="56"/>
      <c r="C81" s="57"/>
      <c r="D81" s="58"/>
      <c r="E81" s="43"/>
      <c r="F81" s="43"/>
      <c r="G81" s="22"/>
    </row>
    <row r="82" spans="3:7" ht="12.75">
      <c r="C82" s="44"/>
      <c r="E82" s="22"/>
      <c r="F82" s="22"/>
      <c r="G82" s="22"/>
    </row>
    <row r="83" ht="12.75">
      <c r="C83" s="44"/>
    </row>
    <row r="84" ht="12.75">
      <c r="C84" s="44"/>
    </row>
    <row r="85" ht="12.75">
      <c r="F85" s="42"/>
    </row>
    <row r="86" ht="12.75">
      <c r="C86" s="44"/>
    </row>
    <row r="87" ht="12.75">
      <c r="C87" s="44"/>
    </row>
    <row r="88" ht="12.75">
      <c r="C88" s="44"/>
    </row>
    <row r="89" ht="12.75">
      <c r="C89" s="44"/>
    </row>
    <row r="90" ht="12.75">
      <c r="C90" s="44"/>
    </row>
    <row r="91" ht="12.75">
      <c r="C91" s="44"/>
    </row>
    <row r="92" ht="12.75">
      <c r="C92" s="44"/>
    </row>
    <row r="93" ht="12.75">
      <c r="C93" s="44"/>
    </row>
    <row r="94" ht="12.75">
      <c r="C94" s="44"/>
    </row>
    <row r="95" ht="12.75">
      <c r="C95" s="44"/>
    </row>
    <row r="96" ht="12.75">
      <c r="C96" s="44"/>
    </row>
    <row r="97" ht="12.75">
      <c r="C97" s="44"/>
    </row>
    <row r="98" ht="12.75">
      <c r="C98" s="44"/>
    </row>
    <row r="99" ht="12.75">
      <c r="C99" s="44"/>
    </row>
    <row r="100" ht="12.75">
      <c r="C100" s="44"/>
    </row>
    <row r="101" ht="12.75">
      <c r="C101" s="44"/>
    </row>
    <row r="102" ht="12.75">
      <c r="C102" s="44"/>
    </row>
    <row r="103" ht="12.75">
      <c r="C103" s="44"/>
    </row>
    <row r="104" ht="12.75">
      <c r="C104" s="44"/>
    </row>
    <row r="105" ht="12.75">
      <c r="C105" s="44"/>
    </row>
    <row r="106" ht="12.75">
      <c r="C106" s="44"/>
    </row>
    <row r="107" ht="12.75">
      <c r="C107" s="44"/>
    </row>
  </sheetData>
  <sheetProtection/>
  <mergeCells count="4">
    <mergeCell ref="A3:E3"/>
    <mergeCell ref="A1:E1"/>
    <mergeCell ref="A2:B2"/>
    <mergeCell ref="C2:E2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28">
      <selection activeCell="C37" sqref="C37"/>
    </sheetView>
  </sheetViews>
  <sheetFormatPr defaultColWidth="9.140625" defaultRowHeight="12.75"/>
  <cols>
    <col min="1" max="1" width="9.57421875" style="0" customWidth="1"/>
    <col min="2" max="2" width="3.00390625" style="0" customWidth="1"/>
    <col min="3" max="3" width="33.57421875" style="0" customWidth="1"/>
    <col min="5" max="5" width="17.421875" style="0" customWidth="1"/>
    <col min="6" max="6" width="18.00390625" style="0" customWidth="1"/>
    <col min="10" max="10" width="50.421875" style="0" customWidth="1"/>
  </cols>
  <sheetData>
    <row r="1" spans="1:6" ht="42" customHeight="1">
      <c r="A1" s="116" t="s">
        <v>0</v>
      </c>
      <c r="B1" s="116"/>
      <c r="C1" s="116"/>
      <c r="D1" s="116"/>
      <c r="E1" s="116"/>
      <c r="F1" s="116"/>
    </row>
    <row r="2" ht="16.5" customHeight="1" thickBot="1"/>
    <row r="3" spans="1:11" ht="27.75" customHeight="1" thickBot="1">
      <c r="A3" s="48" t="s">
        <v>3</v>
      </c>
      <c r="B3" s="51">
        <v>3</v>
      </c>
      <c r="C3" s="54" t="str">
        <f>VLOOKUP(B3,СПИСОК!A3:E151,2,FALSE)</f>
        <v>Митрохин Е.А.</v>
      </c>
      <c r="D3" s="49" t="str">
        <f>VLOOKUP(B3,СПИСОК!A1:E135,3,FALSE)</f>
        <v>РК</v>
      </c>
      <c r="E3" s="49" t="str">
        <f>VLOOKUP(B3,СПИСОК!A2:E151,4,FALSE)</f>
        <v>Рук.ковра</v>
      </c>
      <c r="F3" s="50" t="str">
        <f>VLOOKUP(B3,СПИСОК!A2:E153,5,FALSE)</f>
        <v>Новосибирск</v>
      </c>
      <c r="H3" s="44"/>
      <c r="J3" s="64" t="s">
        <v>16</v>
      </c>
      <c r="K3" s="64"/>
    </row>
    <row r="4" spans="2:8" ht="12.75">
      <c r="B4" s="51"/>
      <c r="H4" s="44"/>
    </row>
    <row r="5" spans="1:10" ht="19.5" customHeight="1">
      <c r="A5" s="46">
        <v>1</v>
      </c>
      <c r="B5" s="52">
        <v>6</v>
      </c>
      <c r="C5" s="62" t="str">
        <f>VLOOKUP(B5,СПИСОК!A2:E253,2,FALSE)</f>
        <v>Цыдыпов Б.В.</v>
      </c>
      <c r="D5" s="63" t="str">
        <f>VLOOKUP(B5,СПИСОК!A1:E253,3,FALSE)</f>
        <v>МК</v>
      </c>
      <c r="E5" s="63" t="str">
        <f>VLOOKUP(B5,СПИСОК!A1:E253,4,FALSE)</f>
        <v>судья</v>
      </c>
      <c r="F5" s="63" t="str">
        <f>VLOOKUP(B5,СПИСОК!A1:E147,5,FALSE)</f>
        <v>Улан-Удэ</v>
      </c>
      <c r="H5" s="44"/>
      <c r="J5" t="s">
        <v>17</v>
      </c>
    </row>
    <row r="6" spans="1:8" ht="19.5" customHeight="1">
      <c r="A6" s="46">
        <v>2</v>
      </c>
      <c r="B6" s="52">
        <v>7</v>
      </c>
      <c r="C6" s="62" t="str">
        <f>VLOOKUP(B6,СПИСОК!A2:E148,2,FALSE)</f>
        <v>Знаменский Г.Е.</v>
      </c>
      <c r="D6" s="63" t="str">
        <f>VLOOKUP(B6,СПИСОК!A1:E254,3,FALSE)</f>
        <v>МК</v>
      </c>
      <c r="E6" s="63" t="str">
        <f>VLOOKUP(B6,СПИСОК!A1:E253,4,FALSE)</f>
        <v>судья</v>
      </c>
      <c r="F6" s="63" t="str">
        <f>VLOOKUP(B6,СПИСОК!A1:E253,5,FALSE)</f>
        <v>Красноярск</v>
      </c>
      <c r="H6" s="44"/>
    </row>
    <row r="7" spans="1:8" ht="19.5" customHeight="1">
      <c r="A7" s="46">
        <v>3</v>
      </c>
      <c r="B7" s="52">
        <v>9</v>
      </c>
      <c r="C7" s="62" t="str">
        <f>VLOOKUP(B7,СПИСОК!A2:E345,2,FALSE)</f>
        <v>Роготенко А.В.</v>
      </c>
      <c r="D7" s="63" t="str">
        <f>VLOOKUP(B7,СПИСОК!A1:E253,3,FALSE)</f>
        <v>МК</v>
      </c>
      <c r="E7" s="63" t="str">
        <f>VLOOKUP(B7,СПИСОК!A1:E253,4,FALSE)</f>
        <v>судья</v>
      </c>
      <c r="F7" s="63" t="str">
        <f>VLOOKUP(B7,СПИСОК!A1:E253,5,FALSE)</f>
        <v>Красноярск</v>
      </c>
      <c r="H7" s="44"/>
    </row>
    <row r="8" spans="1:8" ht="19.5" customHeight="1">
      <c r="A8" s="46">
        <v>4</v>
      </c>
      <c r="B8" s="52">
        <v>18</v>
      </c>
      <c r="C8" s="90" t="str">
        <f>VLOOKUP(B8,СПИСОК!A2:E346,2,FALSE)</f>
        <v>Хориков М.А.</v>
      </c>
      <c r="D8" s="89" t="str">
        <f>VLOOKUP(B8,СПИСОК!A1:E253,3,FALSE)</f>
        <v>1к</v>
      </c>
      <c r="E8" s="89" t="str">
        <f>VLOOKUP(B8,СПИСОК!A1:E253,4,FALSE)</f>
        <v>судья</v>
      </c>
      <c r="F8" s="89" t="str">
        <f>VLOOKUP(B8,СПИСОК!A1:E253,5,FALSE)</f>
        <v>Красноярск</v>
      </c>
      <c r="H8" s="44"/>
    </row>
    <row r="9" spans="1:8" ht="19.5" customHeight="1">
      <c r="A9" s="46">
        <v>5</v>
      </c>
      <c r="B9" s="52">
        <v>20</v>
      </c>
      <c r="C9" s="90" t="str">
        <f>VLOOKUP(B9,СПИСОК!A2:E347,2,FALSE)</f>
        <v>Василянский М.</v>
      </c>
      <c r="D9" s="89" t="str">
        <f>VLOOKUP(B9,СПИСОК!A1:E253,3,FALSE)</f>
        <v>1к</v>
      </c>
      <c r="E9" s="89" t="str">
        <f>VLOOKUP(B9,СПИСОК!A1:E253,4,FALSE)</f>
        <v>судья</v>
      </c>
      <c r="F9" s="89" t="str">
        <f>VLOOKUP(B9,СПИСОК!A1:E253,5,FALSE)</f>
        <v>Красноярск</v>
      </c>
      <c r="H9" s="44"/>
    </row>
    <row r="10" spans="1:8" ht="19.5" customHeight="1">
      <c r="A10" s="46">
        <v>6</v>
      </c>
      <c r="B10" s="52"/>
      <c r="C10" s="90" t="e">
        <f>VLOOKUP(B10,СПИСОК!A1:E78,2,FALSE)</f>
        <v>#N/A</v>
      </c>
      <c r="D10" s="89" t="e">
        <f>VLOOKUP(B10,СПИСОК!A1:E253,3,FALSE)</f>
        <v>#N/A</v>
      </c>
      <c r="E10" s="89" t="e">
        <f>VLOOKUP(B10,СПИСОК!A1:E253,4,FALSE)</f>
        <v>#N/A</v>
      </c>
      <c r="F10" s="89" t="e">
        <f>VLOOKUP(B10,СПИСОК!A2:E253,5,FALSE)</f>
        <v>#N/A</v>
      </c>
      <c r="H10" s="44"/>
    </row>
    <row r="11" spans="1:8" ht="19.5" customHeight="1">
      <c r="A11" s="46">
        <v>7</v>
      </c>
      <c r="B11" s="52"/>
      <c r="C11" s="90" t="e">
        <f>VLOOKUP(B11,СПИСОК!A1:E349,2,FALSE)</f>
        <v>#N/A</v>
      </c>
      <c r="D11" s="89" t="e">
        <f>VLOOKUP(B11,СПИСОК!A1:E253,3,FALSE)</f>
        <v>#N/A</v>
      </c>
      <c r="E11" s="89" t="e">
        <f>VLOOKUP(B11,СПИСОК!A1:E253,4,FALSE)</f>
        <v>#N/A</v>
      </c>
      <c r="F11" s="89" t="e">
        <f>VLOOKUP(B11,СПИСОК!A1:E253,5,FALSE)</f>
        <v>#N/A</v>
      </c>
      <c r="H11" s="44"/>
    </row>
    <row r="12" spans="1:8" ht="19.5" customHeight="1">
      <c r="A12" s="46">
        <v>8</v>
      </c>
      <c r="B12" s="87"/>
      <c r="C12" s="90" t="e">
        <f>VLOOKUP(B12,СПИСОК!A1:E350,2,FALSE)</f>
        <v>#N/A</v>
      </c>
      <c r="D12" s="89" t="e">
        <f>VLOOKUP(B12,СПИСОК!A1:E253,3,FALSE)</f>
        <v>#N/A</v>
      </c>
      <c r="E12" s="89" t="e">
        <f>VLOOKUP(B12,СПИСОК!A1:E253,4,FALSE)</f>
        <v>#N/A</v>
      </c>
      <c r="F12" s="89" t="e">
        <f>VLOOKUP(B12,СПИСОК!A1:E350,5,FALSE)</f>
        <v>#N/A</v>
      </c>
      <c r="H12" s="44"/>
    </row>
    <row r="13" spans="1:8" ht="19.5" customHeight="1">
      <c r="A13" s="46">
        <v>9</v>
      </c>
      <c r="B13" s="87"/>
      <c r="C13" s="90" t="e">
        <f>VLOOKUP(B13,СПИСОК!A1:E245,2,FALSE)</f>
        <v>#N/A</v>
      </c>
      <c r="D13" s="89" t="e">
        <f>VLOOKUP(B13,СПИСОК!A1:E253,3,FALSE)</f>
        <v>#N/A</v>
      </c>
      <c r="E13" s="89" t="e">
        <f>VLOOKUP(B13,СПИСОК!A1:E253,4,FALSE)</f>
        <v>#N/A</v>
      </c>
      <c r="F13" s="89" t="e">
        <f>VLOOKUP(B13,СПИСОК!A1:E351,5,FALSE)</f>
        <v>#N/A</v>
      </c>
      <c r="H13" s="44"/>
    </row>
    <row r="14" spans="1:8" ht="19.5" customHeight="1">
      <c r="A14" s="46">
        <v>10</v>
      </c>
      <c r="B14" s="87"/>
      <c r="C14" s="90" t="e">
        <f>VLOOKUP(B14,СПИСОК!A1:E352,2,FALSE)</f>
        <v>#N/A</v>
      </c>
      <c r="D14" s="89" t="e">
        <f>VLOOKUP(B14,СПИСОК!A1:E253,3,FALSE)</f>
        <v>#N/A</v>
      </c>
      <c r="E14" s="89" t="e">
        <f>VLOOKUP(B14,СПИСОК!A1:E253,4,FALSE)</f>
        <v>#N/A</v>
      </c>
      <c r="F14" s="89" t="e">
        <f>VLOOKUP(B14,СПИСОК!A1:E352,5,FALSE)</f>
        <v>#N/A</v>
      </c>
      <c r="H14" s="44"/>
    </row>
    <row r="15" spans="1:8" ht="19.5" customHeight="1">
      <c r="A15" s="89">
        <v>11</v>
      </c>
      <c r="B15" s="87"/>
      <c r="C15" s="90" t="e">
        <f>VLOOKUP(B15,СПИСОК!A2:E353,2,FALSE)</f>
        <v>#N/A</v>
      </c>
      <c r="D15" s="89" t="e">
        <f>VLOOKUP(B15,СПИСОК!A2:E254,3,FALSE)</f>
        <v>#N/A</v>
      </c>
      <c r="E15" s="89" t="e">
        <f>VLOOKUP(B15,СПИСОК!A2:E254,4,FALSE)</f>
        <v>#N/A</v>
      </c>
      <c r="F15" s="89" t="e">
        <f>VLOOKUP(B15,СПИСОК!A2:E353,5,FALSE)</f>
        <v>#N/A</v>
      </c>
      <c r="H15" s="44"/>
    </row>
    <row r="16" spans="1:8" ht="19.5" customHeight="1">
      <c r="A16" s="89">
        <v>12</v>
      </c>
      <c r="B16" s="87"/>
      <c r="C16" s="90" t="e">
        <f>VLOOKUP(B16,СПИСОК!A3:E354,2,FALSE)</f>
        <v>#N/A</v>
      </c>
      <c r="D16" s="89" t="e">
        <f>VLOOKUP(B16,СПИСОК!A3:E255,3,FALSE)</f>
        <v>#N/A</v>
      </c>
      <c r="E16" s="89" t="e">
        <f>VLOOKUP(B16,СПИСОК!A3:E255,4,FALSE)</f>
        <v>#N/A</v>
      </c>
      <c r="F16" s="89" t="e">
        <f>VLOOKUP(B16,СПИСОК!A3:E354,5,FALSE)</f>
        <v>#N/A</v>
      </c>
      <c r="H16" s="44"/>
    </row>
    <row r="17" spans="1:8" ht="19.5" customHeight="1">
      <c r="A17" s="89">
        <v>13</v>
      </c>
      <c r="B17" s="87"/>
      <c r="C17" s="90" t="e">
        <f>VLOOKUP(B17,СПИСОК!A4:E355,2,FALSE)</f>
        <v>#N/A</v>
      </c>
      <c r="D17" s="89" t="e">
        <f>VLOOKUP(B17,СПИСОК!A4:E256,3,FALSE)</f>
        <v>#N/A</v>
      </c>
      <c r="E17" s="89" t="e">
        <f>VLOOKUP(B17,СПИСОК!A4:E256,4,FALSE)</f>
        <v>#N/A</v>
      </c>
      <c r="F17" s="89" t="e">
        <f>VLOOKUP(B17,СПИСОК!A4:E355,5,FALSE)</f>
        <v>#N/A</v>
      </c>
      <c r="H17" s="44"/>
    </row>
    <row r="18" spans="1:8" ht="19.5" customHeight="1">
      <c r="A18" s="89">
        <v>14</v>
      </c>
      <c r="B18" s="87"/>
      <c r="C18" s="90" t="e">
        <f>VLOOKUP(B18,СПИСОК!A5:E356,2,FALSE)</f>
        <v>#N/A</v>
      </c>
      <c r="D18" s="89" t="e">
        <f>VLOOKUP(B18,СПИСОК!A5:E257,3,FALSE)</f>
        <v>#N/A</v>
      </c>
      <c r="E18" s="89" t="e">
        <f>VLOOKUP(B18,СПИСОК!A5:E257,4,FALSE)</f>
        <v>#N/A</v>
      </c>
      <c r="F18" s="89" t="e">
        <f>VLOOKUP(B18,СПИСОК!A5:E356,5,FALSE)</f>
        <v>#N/A</v>
      </c>
      <c r="H18" s="44"/>
    </row>
    <row r="19" spans="1:8" ht="12.75">
      <c r="A19" s="22"/>
      <c r="B19" s="88"/>
      <c r="C19" s="47"/>
      <c r="D19" s="47"/>
      <c r="E19" s="47"/>
      <c r="H19" s="44"/>
    </row>
    <row r="20" spans="2:8" ht="17.25" customHeight="1" thickBot="1">
      <c r="B20" s="53"/>
      <c r="D20" s="47"/>
      <c r="E20" s="47"/>
      <c r="H20" s="44"/>
    </row>
    <row r="21" spans="1:8" ht="27" customHeight="1" thickBot="1">
      <c r="A21" s="48" t="s">
        <v>4</v>
      </c>
      <c r="B21" s="51">
        <v>4</v>
      </c>
      <c r="C21" s="54" t="str">
        <f>VLOOKUP(B21,СПИСОК!A7:E345,2,FALSE)</f>
        <v>Аткунов С.Ю.</v>
      </c>
      <c r="D21" s="49" t="str">
        <f>VLOOKUP(B21,СПИСОК!A1:E345,3,FALSE)</f>
        <v>МК</v>
      </c>
      <c r="E21" s="49" t="str">
        <f>VLOOKUP(B21,СПИСОК!A2:E345,4,FALSE)</f>
        <v>Рук.ковра</v>
      </c>
      <c r="F21" s="50" t="str">
        <f>VLOOKUP(B21,СПИСОК!A2:E347,5,FALSE)</f>
        <v>Г-Алтайск</v>
      </c>
      <c r="H21" s="44"/>
    </row>
    <row r="22" spans="1:8" ht="12.75">
      <c r="A22" s="22"/>
      <c r="B22" s="53"/>
      <c r="C22" s="47"/>
      <c r="D22" s="47"/>
      <c r="E22" s="47"/>
      <c r="H22" s="44"/>
    </row>
    <row r="23" spans="1:8" ht="19.5" customHeight="1">
      <c r="A23" s="46">
        <v>1</v>
      </c>
      <c r="B23" s="52">
        <v>8</v>
      </c>
      <c r="C23" s="62" t="str">
        <f>VLOOKUP(B23,СПИСОК!A1:E253,2,FALSE)</f>
        <v>Майчиков А.В.</v>
      </c>
      <c r="D23" s="63" t="str">
        <f>VLOOKUP(B23,СПИСОК!A1:E253,3,FALSE)</f>
        <v>МК</v>
      </c>
      <c r="E23" s="63" t="str">
        <f>VLOOKUP(B23,СПИСОК!A1:E253,4,FALSE)</f>
        <v>судья</v>
      </c>
      <c r="F23" s="63" t="str">
        <f>VLOOKUP(B23,СПИСОК!A1:E253,5,FALSE)</f>
        <v>Г-Алтайск</v>
      </c>
      <c r="H23" s="44"/>
    </row>
    <row r="24" spans="1:6" ht="19.5" customHeight="1">
      <c r="A24" s="46">
        <v>2</v>
      </c>
      <c r="B24" s="52">
        <v>12</v>
      </c>
      <c r="C24" s="62" t="str">
        <f>VLOOKUP(B24,СПИСОК!A1:E254,2,FALSE)</f>
        <v>Злобин С.Г.</v>
      </c>
      <c r="D24" s="63" t="str">
        <f>VLOOKUP(B24,СПИСОК!A1:E254,3,FALSE)</f>
        <v>РК</v>
      </c>
      <c r="E24" s="63" t="str">
        <f>VLOOKUP(B24,СПИСОК!A1:E254,4,FALSE)</f>
        <v>судья</v>
      </c>
      <c r="F24" s="63" t="str">
        <f>VLOOKUP(B24,СПИСОК!A1:E254,5,FALSE)</f>
        <v>Красноярск</v>
      </c>
    </row>
    <row r="25" spans="1:6" ht="19.5" customHeight="1">
      <c r="A25" s="46">
        <v>3</v>
      </c>
      <c r="B25" s="52">
        <v>15</v>
      </c>
      <c r="C25" s="62" t="str">
        <f>VLOOKUP(B25,СПИСОК!A7:E345,2,FALSE)</f>
        <v>Гаврилов В.В.</v>
      </c>
      <c r="D25" s="63" t="str">
        <f>VLOOKUP(B25,СПИСОК!A1:E345,3,FALSE)</f>
        <v>РК</v>
      </c>
      <c r="E25" s="63" t="str">
        <f>VLOOKUP(B25,СПИСОК!A1:E345,4,FALSE)</f>
        <v>судья</v>
      </c>
      <c r="F25" s="63" t="str">
        <f>VLOOKUP(B25,СПИСОК!A1:E345,5,FALSE)</f>
        <v>Бийск</v>
      </c>
    </row>
    <row r="26" spans="1:6" ht="19.5" customHeight="1">
      <c r="A26" s="46">
        <v>4</v>
      </c>
      <c r="B26" s="52">
        <v>16</v>
      </c>
      <c r="C26" s="62" t="str">
        <f>VLOOKUP(B26,СПИСОК!A7:E346,2,FALSE)</f>
        <v>Свинцов Р</v>
      </c>
      <c r="D26" s="63" t="str">
        <f>VLOOKUP(B26,СПИСОК!A1:E346,3,FALSE)</f>
        <v>1к</v>
      </c>
      <c r="E26" s="63" t="str">
        <f>VLOOKUP(B26,СПИСОК!A1:E346,4,FALSE)</f>
        <v>судья</v>
      </c>
      <c r="F26" s="63" t="str">
        <f>VLOOKUP(B26,СПИСОК!A1:E346,5,FALSE)</f>
        <v>Красноярск</v>
      </c>
    </row>
    <row r="27" spans="1:6" ht="19.5" customHeight="1">
      <c r="A27" s="46">
        <v>5</v>
      </c>
      <c r="B27" s="52">
        <v>19</v>
      </c>
      <c r="C27" s="62" t="str">
        <f>VLOOKUP(B27,СПИСОК!A7:E347,2,FALSE)</f>
        <v>Саголаков А.</v>
      </c>
      <c r="D27" s="63" t="str">
        <f>VLOOKUP(B27,СПИСОК!A1:E347,3,FALSE)</f>
        <v>1к</v>
      </c>
      <c r="E27" s="63" t="str">
        <f>VLOOKUP(B27,СПИСОК!A1:E347,4,FALSE)</f>
        <v>судья</v>
      </c>
      <c r="F27" s="63" t="str">
        <f>VLOOKUP(B27,СПИСОК!A1:E347,5,FALSE)</f>
        <v>Красноярск</v>
      </c>
    </row>
    <row r="28" spans="1:6" ht="19.5" customHeight="1">
      <c r="A28" s="46">
        <v>6</v>
      </c>
      <c r="B28" s="87"/>
      <c r="C28" s="90" t="e">
        <f>VLOOKUP(B28,СПИСОК!A7:E348,2,FALSE)</f>
        <v>#N/A</v>
      </c>
      <c r="D28" s="89" t="e">
        <f>VLOOKUP(B28,СПИСОК!A1:E348,3,FALSE)</f>
        <v>#N/A</v>
      </c>
      <c r="E28" s="89" t="e">
        <f>VLOOKUP(B28,СПИСОК!A1:E348,4,FALSE)</f>
        <v>#N/A</v>
      </c>
      <c r="F28" s="89" t="e">
        <f>VLOOKUP(B28,СПИСОК!A1:E348,5,FALSE)</f>
        <v>#N/A</v>
      </c>
    </row>
    <row r="29" spans="1:6" ht="19.5" customHeight="1">
      <c r="A29" s="46">
        <v>7</v>
      </c>
      <c r="B29" s="87"/>
      <c r="C29" s="90" t="e">
        <f>VLOOKUP(B29,СПИСОК!A7:E349,2,FALSE)</f>
        <v>#N/A</v>
      </c>
      <c r="D29" s="89" t="e">
        <f>VLOOKUP(B29,СПИСОК!A1:E349,3,FALSE)</f>
        <v>#N/A</v>
      </c>
      <c r="E29" s="89" t="e">
        <f>VLOOKUP(B29,СПИСОК!A1:E349,4,FALSE)</f>
        <v>#N/A</v>
      </c>
      <c r="F29" s="89" t="e">
        <f>VLOOKUP(B29,СПИСОК!A1:E349,5,FALSE)</f>
        <v>#N/A</v>
      </c>
    </row>
    <row r="30" spans="1:6" ht="19.5" customHeight="1">
      <c r="A30" s="46">
        <v>8</v>
      </c>
      <c r="B30" s="87"/>
      <c r="C30" s="90" t="e">
        <f>VLOOKUP(B30,СПИСОК!A7:E350,2,FALSE)</f>
        <v>#N/A</v>
      </c>
      <c r="D30" s="89" t="e">
        <f>VLOOKUP(B30,СПИСОК!A1:E350,3,FALSE)</f>
        <v>#N/A</v>
      </c>
      <c r="E30" s="89" t="e">
        <f>VLOOKUP(B30,СПИСОК!A1:E350,4,FALSE)</f>
        <v>#N/A</v>
      </c>
      <c r="F30" s="89" t="e">
        <f>VLOOKUP(B30,СПИСОК!A1:E350,5,FALSE)</f>
        <v>#N/A</v>
      </c>
    </row>
    <row r="31" spans="1:6" ht="19.5" customHeight="1">
      <c r="A31" s="46">
        <v>9</v>
      </c>
      <c r="B31" s="87"/>
      <c r="C31" s="90" t="e">
        <f>VLOOKUP(B31,СПИСОК!A7:E351,2,FALSE)</f>
        <v>#N/A</v>
      </c>
      <c r="D31" s="89" t="e">
        <f>VLOOKUP(B31,СПИСОК!A1:E351,3,FALSE)</f>
        <v>#N/A</v>
      </c>
      <c r="E31" s="89" t="e">
        <f>VLOOKUP(B31,СПИСОК!A1:E351,4,FALSE)</f>
        <v>#N/A</v>
      </c>
      <c r="F31" s="89" t="e">
        <f>VLOOKUP(B31,СПИСОК!A1:E351,5,FALSE)</f>
        <v>#N/A</v>
      </c>
    </row>
    <row r="32" spans="1:6" ht="19.5" customHeight="1">
      <c r="A32" s="46">
        <v>10</v>
      </c>
      <c r="B32" s="52"/>
      <c r="C32" s="74" t="e">
        <f>VLOOKUP(B32,СПИСОК!A7:E352,2,FALSE)</f>
        <v>#N/A</v>
      </c>
      <c r="D32" s="75" t="e">
        <f>VLOOKUP(B32,СПИСОК!A1:E352,3,FALSE)</f>
        <v>#N/A</v>
      </c>
      <c r="E32" s="75" t="e">
        <f>VLOOKUP(B32,СПИСОК!A1:E352,4,FALSE)</f>
        <v>#N/A</v>
      </c>
      <c r="F32" s="75" t="e">
        <f>VLOOKUP(B32,СПИСОК!A1:E352,5,FALSE)</f>
        <v>#N/A</v>
      </c>
    </row>
    <row r="33" spans="1:6" ht="19.5" customHeight="1">
      <c r="A33" s="46">
        <v>11</v>
      </c>
      <c r="B33" s="52"/>
      <c r="C33" s="74"/>
      <c r="D33" s="75"/>
      <c r="E33" s="75"/>
      <c r="F33" s="75"/>
    </row>
    <row r="34" spans="1:6" ht="19.5" customHeight="1">
      <c r="A34" s="46">
        <v>12</v>
      </c>
      <c r="B34" s="52"/>
      <c r="C34" s="74" t="e">
        <f>VLOOKUP(B34,СПИСОК!A7:E354,2,FALSE)</f>
        <v>#N/A</v>
      </c>
      <c r="D34" s="75" t="e">
        <f>VLOOKUP(B34,СПИСОК!A3:E354,3,FALSE)</f>
        <v>#N/A</v>
      </c>
      <c r="E34" s="75" t="e">
        <f>VLOOKUP(B34,СПИСОК!A3:E354,4,FALSE)</f>
        <v>#N/A</v>
      </c>
      <c r="F34" s="75" t="e">
        <f>VLOOKUP(B34,СПИСОК!A3:E354,5,FALSE)</f>
        <v>#N/A</v>
      </c>
    </row>
    <row r="35" spans="1:6" ht="19.5" customHeight="1">
      <c r="A35" s="46">
        <v>13</v>
      </c>
      <c r="B35" s="52"/>
      <c r="C35" s="74" t="e">
        <f>VLOOKUP(B35,СПИСОК!A10:E355,2,FALSE)</f>
        <v>#N/A</v>
      </c>
      <c r="D35" s="75" t="e">
        <f>VLOOKUP(B35,СПИСОК!A4:E355,3,FALSE)</f>
        <v>#N/A</v>
      </c>
      <c r="E35" s="75" t="e">
        <f>VLOOKUP(B35,СПИСОК!A4:E355,4,FALSE)</f>
        <v>#N/A</v>
      </c>
      <c r="F35" s="75" t="e">
        <f>VLOOKUP(B35,СПИСОК!A4:E355,5,FALSE)</f>
        <v>#N/A</v>
      </c>
    </row>
    <row r="36" spans="1:6" ht="19.5" customHeight="1">
      <c r="A36" s="46">
        <v>14</v>
      </c>
      <c r="B36" s="52"/>
      <c r="C36" s="74" t="e">
        <f>VLOOKUP(B36,СПИСОК!A14:E356,2,FALSE)</f>
        <v>#N/A</v>
      </c>
      <c r="D36" s="75" t="e">
        <f>VLOOKUP(B36,СПИСОК!A5:E356,3,FALSE)</f>
        <v>#N/A</v>
      </c>
      <c r="E36" s="75" t="e">
        <f>VLOOKUP(B36,СПИСОК!A5:E356,4,FALSE)</f>
        <v>#N/A</v>
      </c>
      <c r="F36" s="75" t="e">
        <f>VLOOKUP(B36,СПИСОК!A5:E356,5,FALSE)</f>
        <v>#N/A</v>
      </c>
    </row>
    <row r="37" ht="12.75">
      <c r="B37" s="51"/>
    </row>
    <row r="38" ht="13.5" thickBot="1"/>
    <row r="39" spans="1:6" ht="27" customHeight="1" thickBot="1">
      <c r="A39" s="48" t="s">
        <v>5</v>
      </c>
      <c r="B39" s="51">
        <v>5</v>
      </c>
      <c r="C39" s="54" t="str">
        <f>VLOOKUP(B39,СПИСОК!A4:E952,2,FALSE)</f>
        <v>Табунцов Н.Н.</v>
      </c>
      <c r="D39" s="49" t="str">
        <f>VLOOKUP(B39,СПИСОК!A3:E449,3,FALSE)</f>
        <v>МК</v>
      </c>
      <c r="E39" s="49" t="str">
        <f>VLOOKUP(B39,СПИСОК!A3:E449,4,FALSE)</f>
        <v>Рук.ковра</v>
      </c>
      <c r="F39" s="50" t="str">
        <f>VLOOKUP(B39,СПИСОК!A3:E451,5,FALSE)</f>
        <v>Красноярск</v>
      </c>
    </row>
    <row r="40" spans="1:5" ht="12.75">
      <c r="A40" s="22"/>
      <c r="B40" s="53"/>
      <c r="C40" s="47"/>
      <c r="D40" s="47"/>
      <c r="E40" s="47"/>
    </row>
    <row r="41" spans="1:6" ht="19.5" customHeight="1">
      <c r="A41" s="46">
        <v>1</v>
      </c>
      <c r="B41" s="52">
        <v>10</v>
      </c>
      <c r="C41" s="62" t="str">
        <f>VLOOKUP(B41,СПИСОК!A1:E253,2,FALSE)</f>
        <v>Соколов М.Б.</v>
      </c>
      <c r="D41" s="63" t="str">
        <f>VLOOKUP(B41,СПИСОК!A1:E253,3,FALSE)</f>
        <v>ВК</v>
      </c>
      <c r="E41" s="63" t="str">
        <f>VLOOKUP(B41,СПИСОК!A1:E253,4,FALSE)</f>
        <v>судья</v>
      </c>
      <c r="F41" s="63" t="str">
        <f>VLOOKUP(B41,СПИСОК!A1:E253,5,FALSE)</f>
        <v>Томск</v>
      </c>
    </row>
    <row r="42" spans="1:6" ht="19.5" customHeight="1">
      <c r="A42" s="46">
        <v>2</v>
      </c>
      <c r="B42" s="52">
        <v>11</v>
      </c>
      <c r="C42" s="62" t="str">
        <f>VLOOKUP(B42,СПИСОК!A1:E254,2,FALSE)</f>
        <v>Томилов И.А.</v>
      </c>
      <c r="D42" s="63" t="str">
        <f>VLOOKUP(B42,СПИСОК!A1:E254,3,FALSE)</f>
        <v>РК</v>
      </c>
      <c r="E42" s="63" t="str">
        <f>VLOOKUP(B42,СПИСОК!A1:E254,4,FALSE)</f>
        <v>судья</v>
      </c>
      <c r="F42" s="63" t="str">
        <f>VLOOKUP(B42,СПИСОК!A1:E254,5,FALSE)</f>
        <v>Новосибирск</v>
      </c>
    </row>
    <row r="43" spans="1:6" ht="20.25" customHeight="1">
      <c r="A43" s="46">
        <v>3</v>
      </c>
      <c r="B43" s="52"/>
      <c r="C43" s="90" t="e">
        <f>VLOOKUP(B43,СПИСОК!A1:E345,2,FALSE)</f>
        <v>#N/A</v>
      </c>
      <c r="D43" s="89" t="e">
        <f>VLOOKUP(B43,СПИСОК!A1:E345,3,FALSE)</f>
        <v>#N/A</v>
      </c>
      <c r="E43" s="89" t="e">
        <f>VLOOKUP(B43,СПИСОК!A1:E345,4,FALSE)</f>
        <v>#N/A</v>
      </c>
      <c r="F43" s="89" t="e">
        <f>VLOOKUP(B43,СПИСОК!A1:E345,5,FALSE)</f>
        <v>#N/A</v>
      </c>
    </row>
    <row r="44" spans="1:6" ht="19.5" customHeight="1">
      <c r="A44" s="46">
        <v>4</v>
      </c>
      <c r="B44" s="52"/>
      <c r="C44" s="90" t="e">
        <f>VLOOKUP(B44,СПИСОК!A1:E346,2,FALSE)</f>
        <v>#N/A</v>
      </c>
      <c r="D44" s="89" t="e">
        <f>VLOOKUP(B44,СПИСОК!A1:E346,3,FALSE)</f>
        <v>#N/A</v>
      </c>
      <c r="E44" s="89" t="e">
        <f>VLOOKUP(B44,СПИСОК!A1:E346,4,FALSE)</f>
        <v>#N/A</v>
      </c>
      <c r="F44" s="89" t="e">
        <f>VLOOKUP(B44,СПИСОК!A1:E346,5,FALSE)</f>
        <v>#N/A</v>
      </c>
    </row>
    <row r="45" spans="1:6" ht="19.5" customHeight="1">
      <c r="A45" s="46">
        <v>5</v>
      </c>
      <c r="B45" s="87"/>
      <c r="C45" s="90" t="e">
        <f>VLOOKUP(B45,СПИСОК!A1:E347,2,FALSE)</f>
        <v>#N/A</v>
      </c>
      <c r="D45" s="89" t="e">
        <f>VLOOKUP(B45,СПИСОК!A1:E347,3,FALSE)</f>
        <v>#N/A</v>
      </c>
      <c r="E45" s="89" t="e">
        <f>VLOOKUP(B45,СПИСОК!A1:E347,4,FALSE)</f>
        <v>#N/A</v>
      </c>
      <c r="F45" s="89" t="e">
        <f>VLOOKUP(B45,СПИСОК!A1:E347,5,FALSE)</f>
        <v>#N/A</v>
      </c>
    </row>
    <row r="46" spans="1:6" ht="19.5" customHeight="1">
      <c r="A46" s="46">
        <v>6</v>
      </c>
      <c r="B46" s="87"/>
      <c r="C46" s="90" t="e">
        <f>VLOOKUP(B46,СПИСОК!A1:E348,2,FALSE)</f>
        <v>#N/A</v>
      </c>
      <c r="D46" s="89" t="e">
        <f>VLOOKUP(B46,СПИСОК!A1:E348,3,FALSE)</f>
        <v>#N/A</v>
      </c>
      <c r="E46" s="89" t="e">
        <f>VLOOKUP(B46,СПИСОК!A1:E348,4,FALSE)</f>
        <v>#N/A</v>
      </c>
      <c r="F46" s="89" t="e">
        <f>VLOOKUP(B46,СПИСОК!A1:E348,5,FALSE)</f>
        <v>#N/A</v>
      </c>
    </row>
    <row r="47" spans="1:6" ht="19.5" customHeight="1">
      <c r="A47" s="46">
        <v>7</v>
      </c>
      <c r="B47" s="87"/>
      <c r="C47" s="90" t="e">
        <f>VLOOKUP(B47,СПИСОК!A1:E349,2,FALSE)</f>
        <v>#N/A</v>
      </c>
      <c r="D47" s="89" t="e">
        <f>VLOOKUP(B47,СПИСОК!A1:E349,3,FALSE)</f>
        <v>#N/A</v>
      </c>
      <c r="E47" s="89" t="e">
        <f>VLOOKUP(B47,СПИСОК!A1:E349,4,FALSE)</f>
        <v>#N/A</v>
      </c>
      <c r="F47" s="89" t="e">
        <f>VLOOKUP(B47,СПИСОК!A1:E349,5,FALSE)</f>
        <v>#N/A</v>
      </c>
    </row>
    <row r="48" spans="1:6" ht="19.5" customHeight="1">
      <c r="A48" s="46">
        <v>8</v>
      </c>
      <c r="B48" s="87"/>
      <c r="C48" s="90" t="e">
        <f>VLOOKUP(B48,СПИСОК!A1:E350,2,FALSE)</f>
        <v>#N/A</v>
      </c>
      <c r="D48" s="89" t="e">
        <f>VLOOKUP(B48,СПИСОК!A1:E350,3,FALSE)</f>
        <v>#N/A</v>
      </c>
      <c r="E48" s="89" t="e">
        <f>VLOOKUP(B48,СПИСОК!A1:E350,4,FALSE)</f>
        <v>#N/A</v>
      </c>
      <c r="F48" s="89" t="e">
        <f>VLOOKUP(B48,СПИСОК!A1:E350,5,FALSE)</f>
        <v>#N/A</v>
      </c>
    </row>
    <row r="49" spans="1:6" ht="19.5" customHeight="1">
      <c r="A49" s="46">
        <v>9</v>
      </c>
      <c r="B49" s="52"/>
      <c r="C49" s="66" t="e">
        <f>VLOOKUP(B49,СПИСОК!A1:E351,2,FALSE)</f>
        <v>#N/A</v>
      </c>
      <c r="D49" s="67" t="e">
        <f>VLOOKUP(B49,СПИСОК!A1:E351,3,FALSE)</f>
        <v>#N/A</v>
      </c>
      <c r="E49" s="67" t="e">
        <f>VLOOKUP(B49,СПИСОК!A1:E351,4,FALSE)</f>
        <v>#N/A</v>
      </c>
      <c r="F49" s="67" t="e">
        <f>VLOOKUP(B49,СПИСОК!A1:E351,5,FALSE)</f>
        <v>#N/A</v>
      </c>
    </row>
    <row r="50" spans="1:6" ht="19.5" customHeight="1">
      <c r="A50" s="46">
        <v>10</v>
      </c>
      <c r="B50" s="52"/>
      <c r="C50" s="74" t="e">
        <f>VLOOKUP(B50,СПИСОК!A1:E352,2,FALSE)</f>
        <v>#N/A</v>
      </c>
      <c r="D50" s="75" t="e">
        <f>VLOOKUP(B50,СПИСОК!A1:E352,3,FALSE)</f>
        <v>#N/A</v>
      </c>
      <c r="E50" s="75" t="e">
        <f>VLOOKUP(B50,СПИСОК!A1:E352,4,FALSE)</f>
        <v>#N/A</v>
      </c>
      <c r="F50" s="75" t="e">
        <f>VLOOKUP(B50,СПИСОК!A1:E352,5,FALSE)</f>
        <v>#N/A</v>
      </c>
    </row>
    <row r="51" spans="1:6" ht="19.5" customHeight="1">
      <c r="A51" s="46">
        <v>11</v>
      </c>
      <c r="B51" s="52"/>
      <c r="C51" s="66" t="e">
        <f>VLOOKUP(B51,СПИСОК!A2:E353,2,FALSE)</f>
        <v>#N/A</v>
      </c>
      <c r="D51" s="67" t="e">
        <f>VLOOKUP(B51,СПИСОК!A2:E353,3,FALSE)</f>
        <v>#N/A</v>
      </c>
      <c r="E51" s="67" t="e">
        <f>VLOOKUP(B51,СПИСОК!A2:E353,4,FALSE)</f>
        <v>#N/A</v>
      </c>
      <c r="F51" s="67" t="e">
        <f>VLOOKUP(B51,СПИСОК!A2:E353,5,FALSE)</f>
        <v>#N/A</v>
      </c>
    </row>
    <row r="52" spans="1:6" ht="19.5" customHeight="1">
      <c r="A52" s="46">
        <v>12</v>
      </c>
      <c r="B52" s="52"/>
      <c r="C52" s="74" t="e">
        <f>VLOOKUP(B52,СПИСОК!A3:E354,2,FALSE)</f>
        <v>#N/A</v>
      </c>
      <c r="D52" s="75" t="e">
        <f>VLOOKUP(B52,СПИСОК!A3:E354,3,FALSE)</f>
        <v>#N/A</v>
      </c>
      <c r="E52" s="75" t="e">
        <f>VLOOKUP(B52,СПИСОК!A3:E354,4,FALSE)</f>
        <v>#N/A</v>
      </c>
      <c r="F52" s="75" t="e">
        <f>VLOOKUP(B52,СПИСОК!A3:E354,5,FALSE)</f>
        <v>#N/A</v>
      </c>
    </row>
    <row r="53" spans="1:6" ht="19.5" customHeight="1">
      <c r="A53" s="46">
        <v>13</v>
      </c>
      <c r="B53" s="52"/>
      <c r="C53" s="66" t="e">
        <f>VLOOKUP(B53,СПИСОК!A4:E355,2,FALSE)</f>
        <v>#N/A</v>
      </c>
      <c r="D53" s="67" t="e">
        <f>VLOOKUP(B53,СПИСОК!A4:E355,3,FALSE)</f>
        <v>#N/A</v>
      </c>
      <c r="E53" s="67" t="e">
        <f>VLOOKUP(B53,СПИСОК!A4:E355,4,FALSE)</f>
        <v>#N/A</v>
      </c>
      <c r="F53" s="67" t="e">
        <f>VLOOKUP(B53,СПИСОК!A4:E355,5,FALSE)</f>
        <v>#N/A</v>
      </c>
    </row>
    <row r="54" spans="1:6" ht="19.5" customHeight="1">
      <c r="A54" s="46">
        <v>14</v>
      </c>
      <c r="B54" s="52"/>
      <c r="C54" s="66" t="e">
        <f>VLOOKUP(B54,СПИСОК!A5:E356,2,FALSE)</f>
        <v>#N/A</v>
      </c>
      <c r="D54" s="67" t="e">
        <f>VLOOKUP(B54,СПИСОК!A5:E356,3,FALSE)</f>
        <v>#N/A</v>
      </c>
      <c r="E54" s="67" t="e">
        <f>VLOOKUP(B54,СПИСОК!A5:E356,4,FALSE)</f>
        <v>#N/A</v>
      </c>
      <c r="F54" s="67" t="e">
        <f>VLOOKUP(B54,СПИСОК!A5:E356,5,FALSE)</f>
        <v>#N/A</v>
      </c>
    </row>
    <row r="56" ht="13.5" thickBot="1"/>
    <row r="57" spans="1:6" ht="31.5" customHeight="1" thickBot="1">
      <c r="A57" s="48" t="s">
        <v>18</v>
      </c>
      <c r="B57" s="51"/>
      <c r="C57" s="54" t="e">
        <f>VLOOKUP(B57,СПИСОК!A5:E156,2,FALSE)</f>
        <v>#N/A</v>
      </c>
      <c r="D57" s="49" t="e">
        <f>VLOOKUP(B57,СПИСОК!A2:E553,3,FALSE)</f>
        <v>#N/A</v>
      </c>
      <c r="E57" s="49" t="e">
        <f>VLOOKUP(B57,СПИСОК!A2:E553,4,FALSE)</f>
        <v>#N/A</v>
      </c>
      <c r="F57" s="50" t="e">
        <f>VLOOKUP(B57,СПИСОК!A2:E645,5,FALSE)</f>
        <v>#N/A</v>
      </c>
    </row>
    <row r="58" spans="1:5" ht="19.5" customHeight="1">
      <c r="A58" s="22"/>
      <c r="B58" s="53"/>
      <c r="C58" s="47"/>
      <c r="D58" s="47"/>
      <c r="E58" s="47"/>
    </row>
    <row r="59" spans="1:6" ht="19.5" customHeight="1">
      <c r="A59" s="46">
        <v>1</v>
      </c>
      <c r="B59" s="52"/>
      <c r="C59" s="62" t="e">
        <f>VLOOKUP(B59,СПИСОК!A2:E447,2,FALSE)</f>
        <v>#N/A</v>
      </c>
      <c r="D59" s="63" t="e">
        <f>VLOOKUP(B59,СПИСОК!A2:E447,3,FALSE)</f>
        <v>#N/A</v>
      </c>
      <c r="E59" s="63" t="e">
        <f>VLOOKUP(B59,СПИСОК!A2:E447,4,FALSE)</f>
        <v>#N/A</v>
      </c>
      <c r="F59" s="63" t="e">
        <f>VLOOKUP(B59,СПИСОК!A2:E447,5,FALSE)</f>
        <v>#N/A</v>
      </c>
    </row>
    <row r="60" spans="1:6" ht="19.5" customHeight="1">
      <c r="A60" s="46">
        <v>2</v>
      </c>
      <c r="B60" s="52"/>
      <c r="C60" s="62" t="e">
        <f>VLOOKUP(B60,СПИСОК!A2:E448,2,FALSE)</f>
        <v>#N/A</v>
      </c>
      <c r="D60" s="63" t="e">
        <f>VLOOKUP(B60,СПИСОК!A2:E448,3,FALSE)</f>
        <v>#N/A</v>
      </c>
      <c r="E60" s="63" t="e">
        <f>VLOOKUP(B60,СПИСОК!A2:E448,4,FALSE)</f>
        <v>#N/A</v>
      </c>
      <c r="F60" s="63" t="e">
        <f>VLOOKUP(B60,СПИСОК!A2:E448,5,FALSE)</f>
        <v>#N/A</v>
      </c>
    </row>
    <row r="61" spans="1:6" ht="19.5" customHeight="1">
      <c r="A61" s="46">
        <v>3</v>
      </c>
      <c r="B61" s="52"/>
      <c r="C61" s="62" t="e">
        <f>VLOOKUP(B61,СПИСОК!A2:E449,2,FALSE)</f>
        <v>#N/A</v>
      </c>
      <c r="D61" s="63" t="e">
        <f>VLOOKUP(B61,СПИСОК!A2:E449,3,FALSE)</f>
        <v>#N/A</v>
      </c>
      <c r="E61" s="63" t="e">
        <f>VLOOKUP(B61,СПИСОК!A2:E449,4,FALSE)</f>
        <v>#N/A</v>
      </c>
      <c r="F61" s="63" t="e">
        <f>VLOOKUP(B61,СПИСОК!A2:E449,5,FALSE)</f>
        <v>#N/A</v>
      </c>
    </row>
    <row r="62" spans="1:6" ht="19.5" customHeight="1">
      <c r="A62" s="46">
        <v>4</v>
      </c>
      <c r="B62" s="52"/>
      <c r="C62" s="62" t="e">
        <f>VLOOKUP(B62,СПИСОК!A2:E450,2,FALSE)</f>
        <v>#N/A</v>
      </c>
      <c r="D62" s="63" t="e">
        <f>VLOOKUP(B62,СПИСОК!A2:E450,3,FALSE)</f>
        <v>#N/A</v>
      </c>
      <c r="E62" s="63" t="e">
        <f>VLOOKUP(B62,СПИСОК!A2:E450,4,FALSE)</f>
        <v>#N/A</v>
      </c>
      <c r="F62" s="63" t="e">
        <f>VLOOKUP(B62,СПИСОК!A2:E450,5,FALSE)</f>
        <v>#N/A</v>
      </c>
    </row>
    <row r="63" spans="1:6" ht="19.5" customHeight="1">
      <c r="A63" s="46">
        <v>5</v>
      </c>
      <c r="B63" s="52"/>
      <c r="C63" s="62" t="e">
        <f>VLOOKUP(B63,СПИСОК!A2:E451,2,FALSE)</f>
        <v>#N/A</v>
      </c>
      <c r="D63" s="63" t="e">
        <f>VLOOKUP(B63,СПИСОК!A2:E451,3,FALSE)</f>
        <v>#N/A</v>
      </c>
      <c r="E63" s="63" t="e">
        <f>VLOOKUP(B63,СПИСОК!A2:E451,4,FALSE)</f>
        <v>#N/A</v>
      </c>
      <c r="F63" s="63" t="e">
        <f>VLOOKUP(B63,СПИСОК!A2:E451,5,FALSE)</f>
        <v>#N/A</v>
      </c>
    </row>
    <row r="64" spans="1:6" ht="19.5" customHeight="1">
      <c r="A64" s="46">
        <v>6</v>
      </c>
      <c r="B64" s="52"/>
      <c r="C64" s="62" t="e">
        <f>VLOOKUP(B64,СПИСОК!A2:E452,2,FALSE)</f>
        <v>#N/A</v>
      </c>
      <c r="D64" s="63" t="e">
        <f>VLOOKUP(B64,СПИСОК!A2:E452,3,FALSE)</f>
        <v>#N/A</v>
      </c>
      <c r="E64" s="63" t="e">
        <f>VLOOKUP(B64,СПИСОК!A2:E452,4,FALSE)</f>
        <v>#N/A</v>
      </c>
      <c r="F64" s="63" t="e">
        <f>VLOOKUP(B64,СПИСОК!A2:E452,5,FALSE)</f>
        <v>#N/A</v>
      </c>
    </row>
    <row r="65" spans="1:6" ht="19.5" customHeight="1">
      <c r="A65" s="46">
        <v>7</v>
      </c>
      <c r="B65" s="52"/>
      <c r="C65" s="62" t="e">
        <f>VLOOKUP(B65,СПИСОК!A2:E453,2,FALSE)</f>
        <v>#N/A</v>
      </c>
      <c r="D65" s="63" t="e">
        <f>VLOOKUP(B65,СПИСОК!A2:E453,3,FALSE)</f>
        <v>#N/A</v>
      </c>
      <c r="E65" s="63" t="e">
        <f>VLOOKUP(B65,СПИСОК!A2:E453,4,FALSE)</f>
        <v>#N/A</v>
      </c>
      <c r="F65" s="63" t="e">
        <f>VLOOKUP(B65,СПИСОК!A2:E453,5,FALSE)</f>
        <v>#N/A</v>
      </c>
    </row>
    <row r="66" spans="1:6" ht="19.5" customHeight="1">
      <c r="A66" s="46">
        <v>8</v>
      </c>
      <c r="B66" s="52"/>
      <c r="C66" s="62" t="e">
        <f>VLOOKUP(B66,СПИСОК!A2:E454,2,FALSE)</f>
        <v>#N/A</v>
      </c>
      <c r="D66" s="63" t="e">
        <f>VLOOKUP(B66,СПИСОК!A2:E454,3,FALSE)</f>
        <v>#N/A</v>
      </c>
      <c r="E66" s="63" t="e">
        <f>VLOOKUP(B66,СПИСОК!A2:E454,4,FALSE)</f>
        <v>#N/A</v>
      </c>
      <c r="F66" s="63" t="e">
        <f>VLOOKUP(B66,СПИСОК!A2:E454,5,FALSE)</f>
        <v>#N/A</v>
      </c>
    </row>
    <row r="67" spans="1:6" ht="19.5" customHeight="1">
      <c r="A67" s="46">
        <v>9</v>
      </c>
      <c r="B67" s="52"/>
      <c r="C67" s="62" t="e">
        <f>VLOOKUP(B67,СПИСОК!A2:E545,2,FALSE)</f>
        <v>#N/A</v>
      </c>
      <c r="D67" s="63" t="e">
        <f>VLOOKUP(B67,СПИСОК!A2:E545,3,FALSE)</f>
        <v>#N/A</v>
      </c>
      <c r="E67" s="63" t="e">
        <f>VLOOKUP(B67,СПИСОК!A2:E545,4,FALSE)</f>
        <v>#N/A</v>
      </c>
      <c r="F67" s="63" t="e">
        <f>VLOOKUP(B67,СПИСОК!A2:E545,5,FALSE)</f>
        <v>#N/A</v>
      </c>
    </row>
    <row r="68" spans="1:6" ht="19.5" customHeight="1">
      <c r="A68" s="46">
        <v>10</v>
      </c>
      <c r="B68" s="52"/>
      <c r="C68" s="62" t="e">
        <f>VLOOKUP(B68,СПИСОК!A2:E546,2,FALSE)</f>
        <v>#N/A</v>
      </c>
      <c r="D68" s="63" t="e">
        <f>VLOOKUP(B68,СПИСОК!A2:E546,3,FALSE)</f>
        <v>#N/A</v>
      </c>
      <c r="E68" s="63" t="e">
        <f>VLOOKUP(B68,СПИСОК!A2:E546,4,FALSE)</f>
        <v>#N/A</v>
      </c>
      <c r="F68" s="63" t="e">
        <f>VLOOKUP(B68,СПИСОК!A2:E546,5,FALSE)</f>
        <v>#N/A</v>
      </c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</sheetData>
  <sheetProtection/>
  <mergeCells count="1">
    <mergeCell ref="A1:F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D1">
      <selection activeCell="L15" sqref="A1:L15"/>
    </sheetView>
  </sheetViews>
  <sheetFormatPr defaultColWidth="9.140625" defaultRowHeight="12.75"/>
  <cols>
    <col min="1" max="1" width="5.140625" style="0" customWidth="1"/>
    <col min="2" max="2" width="15.8515625" style="0" customWidth="1"/>
    <col min="3" max="3" width="7.421875" style="0" customWidth="1"/>
    <col min="4" max="4" width="16.7109375" style="0" customWidth="1"/>
    <col min="5" max="5" width="6.00390625" style="0" customWidth="1"/>
    <col min="6" max="6" width="15.8515625" style="0" customWidth="1"/>
    <col min="7" max="7" width="8.00390625" style="0" customWidth="1"/>
    <col min="8" max="8" width="16.140625" style="0" customWidth="1"/>
    <col min="9" max="9" width="6.140625" style="0" customWidth="1"/>
    <col min="10" max="10" width="15.8515625" style="0" customWidth="1"/>
    <col min="12" max="12" width="17.57421875" style="0" customWidth="1"/>
  </cols>
  <sheetData>
    <row r="1" spans="1:12" ht="33" customHeight="1" thickBo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30" customHeight="1">
      <c r="A2" s="33" t="s">
        <v>3</v>
      </c>
      <c r="B2" s="34"/>
      <c r="C2" s="34"/>
      <c r="D2" s="35"/>
      <c r="E2" s="33" t="s">
        <v>4</v>
      </c>
      <c r="F2" s="34"/>
      <c r="G2" s="34"/>
      <c r="H2" s="35"/>
      <c r="I2" s="33" t="s">
        <v>5</v>
      </c>
      <c r="J2" s="34"/>
      <c r="K2" s="34"/>
      <c r="L2" s="35"/>
    </row>
    <row r="3" spans="1:14" ht="15.75">
      <c r="A3" s="18" t="s">
        <v>2</v>
      </c>
      <c r="B3" s="19"/>
      <c r="C3" s="36"/>
      <c r="D3" s="20"/>
      <c r="E3" s="18" t="s">
        <v>1</v>
      </c>
      <c r="F3" s="19"/>
      <c r="G3" s="36"/>
      <c r="H3" s="20"/>
      <c r="I3" s="18" t="s">
        <v>2</v>
      </c>
      <c r="J3" s="19"/>
      <c r="K3" s="36"/>
      <c r="L3" s="20"/>
      <c r="M3" s="1"/>
      <c r="N3" s="1"/>
    </row>
    <row r="4" spans="1:14" ht="15.75">
      <c r="A4" s="18"/>
      <c r="B4" s="19"/>
      <c r="C4" s="37"/>
      <c r="D4" s="20"/>
      <c r="E4" s="18"/>
      <c r="F4" s="19"/>
      <c r="G4" s="37"/>
      <c r="H4" s="20"/>
      <c r="I4" s="18"/>
      <c r="J4" s="19"/>
      <c r="K4" s="37"/>
      <c r="L4" s="20"/>
      <c r="M4" s="1"/>
      <c r="N4" s="1"/>
    </row>
    <row r="5" spans="1:14" ht="15">
      <c r="A5" s="21"/>
      <c r="B5" s="22"/>
      <c r="C5" s="38"/>
      <c r="D5" s="23"/>
      <c r="E5" s="27"/>
      <c r="F5" s="28"/>
      <c r="G5" s="39"/>
      <c r="H5" s="29"/>
      <c r="I5" s="27"/>
      <c r="J5" s="28"/>
      <c r="K5" s="39"/>
      <c r="L5" s="29"/>
      <c r="M5" s="1"/>
      <c r="N5" s="1"/>
    </row>
    <row r="6" spans="1:14" ht="0.75" customHeight="1" thickBot="1">
      <c r="A6" s="24"/>
      <c r="B6" s="25"/>
      <c r="C6" s="25"/>
      <c r="D6" s="26"/>
      <c r="E6" s="30"/>
      <c r="F6" s="31"/>
      <c r="G6" s="31"/>
      <c r="H6" s="32"/>
      <c r="I6" s="30"/>
      <c r="J6" s="31"/>
      <c r="K6" s="31"/>
      <c r="L6" s="32"/>
      <c r="M6" s="1"/>
      <c r="N6" s="1"/>
    </row>
    <row r="7" spans="1:14" ht="24.75" customHeight="1">
      <c r="A7" s="5">
        <v>1</v>
      </c>
      <c r="B7" s="6"/>
      <c r="C7" s="7"/>
      <c r="D7" s="15"/>
      <c r="E7" s="5">
        <v>1</v>
      </c>
      <c r="F7" s="6"/>
      <c r="G7" s="7"/>
      <c r="H7" s="8"/>
      <c r="I7" s="5">
        <v>1</v>
      </c>
      <c r="J7" s="6"/>
      <c r="K7" s="7"/>
      <c r="L7" s="8"/>
      <c r="M7" s="1"/>
      <c r="N7" s="1"/>
    </row>
    <row r="8" spans="1:14" ht="24.75" customHeight="1">
      <c r="A8" s="9">
        <v>2</v>
      </c>
      <c r="B8" s="4"/>
      <c r="C8" s="3"/>
      <c r="D8" s="16"/>
      <c r="E8" s="9">
        <v>2</v>
      </c>
      <c r="F8" s="4"/>
      <c r="G8" s="3"/>
      <c r="H8" s="10"/>
      <c r="I8" s="9">
        <v>2</v>
      </c>
      <c r="J8" s="4"/>
      <c r="K8" s="3"/>
      <c r="L8" s="10"/>
      <c r="M8" s="1"/>
      <c r="N8" s="1"/>
    </row>
    <row r="9" spans="1:14" ht="24.75" customHeight="1">
      <c r="A9" s="9">
        <v>3</v>
      </c>
      <c r="B9" s="4"/>
      <c r="C9" s="3"/>
      <c r="D9" s="16"/>
      <c r="E9" s="9">
        <v>3</v>
      </c>
      <c r="F9" s="4"/>
      <c r="G9" s="3"/>
      <c r="H9" s="10"/>
      <c r="I9" s="9">
        <v>3</v>
      </c>
      <c r="J9" s="4"/>
      <c r="K9" s="3"/>
      <c r="L9" s="10"/>
      <c r="M9" s="1"/>
      <c r="N9" s="1"/>
    </row>
    <row r="10" spans="1:14" ht="24.75" customHeight="1">
      <c r="A10" s="9">
        <v>4</v>
      </c>
      <c r="B10" s="4"/>
      <c r="C10" s="3"/>
      <c r="D10" s="16"/>
      <c r="E10" s="9">
        <v>4</v>
      </c>
      <c r="F10" s="4"/>
      <c r="G10" s="3"/>
      <c r="H10" s="10"/>
      <c r="I10" s="9">
        <v>4</v>
      </c>
      <c r="J10" s="4"/>
      <c r="K10" s="3"/>
      <c r="L10" s="10"/>
      <c r="M10" s="1"/>
      <c r="N10" s="1"/>
    </row>
    <row r="11" spans="1:14" ht="24.75" customHeight="1">
      <c r="A11" s="9">
        <v>5</v>
      </c>
      <c r="B11" s="4"/>
      <c r="C11" s="3"/>
      <c r="D11" s="16"/>
      <c r="E11" s="9">
        <v>5</v>
      </c>
      <c r="F11" s="4"/>
      <c r="G11" s="3"/>
      <c r="H11" s="10"/>
      <c r="I11" s="9">
        <v>5</v>
      </c>
      <c r="J11" s="4"/>
      <c r="K11" s="3"/>
      <c r="L11" s="10"/>
      <c r="M11" s="1"/>
      <c r="N11" s="1"/>
    </row>
    <row r="12" spans="1:14" ht="24.75" customHeight="1">
      <c r="A12" s="9">
        <v>6</v>
      </c>
      <c r="B12" s="4"/>
      <c r="C12" s="3"/>
      <c r="D12" s="16"/>
      <c r="E12" s="9">
        <v>6</v>
      </c>
      <c r="F12" s="4"/>
      <c r="G12" s="3"/>
      <c r="H12" s="10"/>
      <c r="I12" s="9">
        <v>6</v>
      </c>
      <c r="J12" s="4"/>
      <c r="K12" s="3"/>
      <c r="L12" s="10"/>
      <c r="M12" s="1"/>
      <c r="N12" s="1"/>
    </row>
    <row r="13" spans="1:14" ht="24.75" customHeight="1">
      <c r="A13" s="9">
        <v>7</v>
      </c>
      <c r="B13" s="4"/>
      <c r="C13" s="3"/>
      <c r="D13" s="16"/>
      <c r="E13" s="9">
        <v>7</v>
      </c>
      <c r="F13" s="4"/>
      <c r="G13" s="3"/>
      <c r="H13" s="10"/>
      <c r="I13" s="9">
        <v>7</v>
      </c>
      <c r="J13" s="4"/>
      <c r="K13" s="3"/>
      <c r="L13" s="10"/>
      <c r="M13" s="1"/>
      <c r="N13" s="1"/>
    </row>
    <row r="14" spans="1:14" ht="24.75" customHeight="1" thickBot="1">
      <c r="A14" s="11">
        <v>8</v>
      </c>
      <c r="B14" s="12"/>
      <c r="C14" s="13"/>
      <c r="D14" s="17"/>
      <c r="E14" s="11">
        <v>8</v>
      </c>
      <c r="F14" s="12"/>
      <c r="G14" s="13"/>
      <c r="H14" s="14"/>
      <c r="I14" s="11">
        <v>8</v>
      </c>
      <c r="J14" s="12"/>
      <c r="K14" s="13"/>
      <c r="L14" s="14"/>
      <c r="M14" s="1"/>
      <c r="N14" s="1"/>
    </row>
    <row r="15" spans="1:14" ht="15">
      <c r="A15" s="1"/>
      <c r="B15" s="1"/>
      <c r="C15" s="2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sheetProtection/>
  <mergeCells count="1">
    <mergeCell ref="A1:L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2015-04-19T04:03:15Z</cp:lastPrinted>
  <dcterms:created xsi:type="dcterms:W3CDTF">1996-10-08T23:32:33Z</dcterms:created>
  <dcterms:modified xsi:type="dcterms:W3CDTF">2015-04-19T04:51:15Z</dcterms:modified>
  <cp:category/>
  <cp:version/>
  <cp:contentType/>
  <cp:contentStatus/>
</cp:coreProperties>
</file>