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<sst xmlns="http://schemas.openxmlformats.org/spreadsheetml/2006/main" count="374" uniqueCount="134">
  <si>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</si>
  <si>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</si>
  <si>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</si>
  <si>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</si>
  <si>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</si>
  <si>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</si>
  <si>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</si>
  <si>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</si>
  <si>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</si>
  <si>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</si>
  <si>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</si>
  <si>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</si>
  <si>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</si>
  <si>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</si>
  <si>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</si>
  <si>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</si>
  <si>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</si>
  <si>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</si>
  <si>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</si>
  <si>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</si>
  <si>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</si>
  <si>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</si>
  <si>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</si>
  <si>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</si>
  <si>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</si>
  <si>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</si>
  <si>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</si>
  <si>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</si>
  <si>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</si>
  <si>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</si>
  <si>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</si>
  <si>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</si>
  <si>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</si>
  <si>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</si>
  <si>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</si>
  <si>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</si>
  <si>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</si>
  <si>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</si>
  <si>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</si>
  <si>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</si>
  <si>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</si>
  <si>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</si>
  <si>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</si>
  <si>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</si>
  <si>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</si>
  <si>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</si>
  <si>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</si>
  <si>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</si>
  <si>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</si>
  <si>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</si>
  <si>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</si>
  <si>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</si>
  <si>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</si>
  <si>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</si>
  <si>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</si>
  <si>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</si>
  <si>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</si>
  <si>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</si>
  <si>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</si>
  <si>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1999, 1р</t>
  </si>
  <si>
    <t>ЦФО,Владимирская</t>
  </si>
  <si>
    <t>М,Москва,С70</t>
  </si>
  <si>
    <t>ЦФО,Ярославская,Ярославль</t>
  </si>
  <si>
    <t>ЦФО,Московская,Зеленоград</t>
  </si>
  <si>
    <t>Царьков КЮ</t>
  </si>
  <si>
    <t>2000, 2р</t>
  </si>
  <si>
    <t>ПФО,Нижегородская</t>
  </si>
  <si>
    <t>ЦФО,Тульская</t>
  </si>
  <si>
    <t>Проничев ПБ</t>
  </si>
  <si>
    <t>2000, 1р</t>
  </si>
  <si>
    <t>ЦФО,Ивановская</t>
  </si>
  <si>
    <t>2001, 2р</t>
  </si>
  <si>
    <t>СП,Санкт-Петербург</t>
  </si>
  <si>
    <t>Зверев СА Савельев АВ</t>
  </si>
  <si>
    <t>2001, 1р</t>
  </si>
  <si>
    <t>ЦФО,Рязанская</t>
  </si>
  <si>
    <t>Брагин РЕ</t>
  </si>
  <si>
    <t>М,Москва, Юность Москвы</t>
  </si>
  <si>
    <t>Володин АН</t>
  </si>
  <si>
    <t>ШОМАХОВ Азамат</t>
  </si>
  <si>
    <t>Лебедев АА Огиенко ДС</t>
  </si>
  <si>
    <t>ЧИСТЯКОВ Олег</t>
  </si>
  <si>
    <t>Стахеев ИР</t>
  </si>
  <si>
    <t>СУТОРМИН Матвей</t>
  </si>
  <si>
    <t>Кабанов ДБ Богатырев ДВ</t>
  </si>
  <si>
    <t>КРАВЧЕНКО Даниил</t>
  </si>
  <si>
    <t>ЦФО,Брянская,Клинцы</t>
  </si>
  <si>
    <t>Фукс АИ</t>
  </si>
  <si>
    <t>ДАВЫДОВ Даниил</t>
  </si>
  <si>
    <t>ДИМИТРЕНКО Игорь</t>
  </si>
  <si>
    <t>1999, 2р</t>
  </si>
  <si>
    <t>Никитин АМ</t>
  </si>
  <si>
    <t>ЕРШОВ Алексей</t>
  </si>
  <si>
    <t>ЦФО,Владимирская,Алексаендров</t>
  </si>
  <si>
    <t>Тугарев АМ</t>
  </si>
  <si>
    <t>ЭМИНОВ  Магомед</t>
  </si>
  <si>
    <t>2000,1р</t>
  </si>
  <si>
    <t>ЦФО,Костромская</t>
  </si>
  <si>
    <t>Восканян</t>
  </si>
  <si>
    <t>ВАТЧЕНКО Даниил</t>
  </si>
  <si>
    <t>ШУЛЬГИН Александр</t>
  </si>
  <si>
    <t>Богомолов ВА Мартынов ИВ</t>
  </si>
  <si>
    <t>ДМИТРИЕВ Иван</t>
  </si>
  <si>
    <t xml:space="preserve">АЛИЕВ Шафин </t>
  </si>
  <si>
    <t>ЦФО,Московская,С.Посад</t>
  </si>
  <si>
    <t>Семенов АВ</t>
  </si>
  <si>
    <t>КУШАНАШВИЛИ Исмаил</t>
  </si>
  <si>
    <t>ШОГЕНОВ Инал</t>
  </si>
  <si>
    <t>СЕМЕШКИН Даниил</t>
  </si>
  <si>
    <t>КУЗИН Илья</t>
  </si>
  <si>
    <t>ПАТЕЕВ Максим</t>
  </si>
  <si>
    <t>Душкин АН</t>
  </si>
  <si>
    <t>БОЙКО Григорий</t>
  </si>
  <si>
    <t>САМСОНОВ Николай</t>
  </si>
  <si>
    <t>ЦФО,Ярославская</t>
  </si>
  <si>
    <t>Петров ВА</t>
  </si>
  <si>
    <t>ИЛЬИН Илья</t>
  </si>
  <si>
    <t>КРОЛИКОВ Кирилл</t>
  </si>
  <si>
    <t>Загиров ЗГ</t>
  </si>
  <si>
    <t>В.к. 46 кг.</t>
  </si>
  <si>
    <t>св</t>
  </si>
  <si>
    <t>свободен</t>
  </si>
  <si>
    <t>х</t>
  </si>
  <si>
    <t xml:space="preserve"> КРУГ 5</t>
  </si>
  <si>
    <t>В</t>
  </si>
  <si>
    <t>п\ф</t>
  </si>
  <si>
    <t>ф</t>
  </si>
  <si>
    <t xml:space="preserve"> КРУГ 6</t>
  </si>
  <si>
    <t>46 кг</t>
  </si>
  <si>
    <t>20-21</t>
  </si>
  <si>
    <t>18-19</t>
  </si>
  <si>
    <t>16-17</t>
  </si>
  <si>
    <t>9-10</t>
  </si>
  <si>
    <t>6-7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</si>
</sst>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2" borderId="5" xfId="0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8" fillId="3" borderId="16" xfId="15" applyFont="1" applyFill="1" applyBorder="1" applyAlignment="1">
      <alignment horizontal="center" vertical="center"/>
    </xf>
    <xf numFmtId="0" fontId="28" fillId="3" borderId="17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5" borderId="21" xfId="0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25" fillId="6" borderId="27" xfId="15" applyFont="1" applyFill="1" applyBorder="1" applyAlignment="1" applyProtection="1">
      <alignment horizontal="center" vertical="center" wrapText="1"/>
      <protection/>
    </xf>
    <xf numFmtId="0" fontId="25" fillId="6" borderId="16" xfId="15" applyFont="1" applyFill="1" applyBorder="1" applyAlignment="1" applyProtection="1">
      <alignment horizontal="center" vertical="center" wrapText="1"/>
      <protection/>
    </xf>
    <xf numFmtId="0" fontId="25" fillId="6" borderId="17" xfId="15" applyFont="1" applyFill="1" applyBorder="1" applyAlignment="1" applyProtection="1">
      <alignment horizontal="center" vertical="center" wrapText="1"/>
      <protection/>
    </xf>
    <xf numFmtId="0" fontId="0" fillId="0" borderId="22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27" xfId="15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left" vertical="center" wrapText="1"/>
    </xf>
    <xf numFmtId="0" fontId="22" fillId="2" borderId="54" xfId="0" applyFont="1" applyFill="1" applyBorder="1" applyAlignment="1">
      <alignment horizontal="left" vertical="center" wrapText="1"/>
    </xf>
    <xf numFmtId="0" fontId="22" fillId="2" borderId="55" xfId="0" applyFont="1" applyFill="1" applyBorder="1" applyAlignment="1">
      <alignment horizontal="center" vertical="center" wrapText="1"/>
    </xf>
    <xf numFmtId="0" fontId="22" fillId="2" borderId="50" xfId="0" applyFont="1" applyFill="1" applyBorder="1" applyAlignment="1">
      <alignment horizontal="center" vertical="center" wrapText="1"/>
    </xf>
    <xf numFmtId="0" fontId="22" fillId="2" borderId="56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7" xfId="15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5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5" fillId="0" borderId="27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2" fillId="0" borderId="49" xfId="0" applyFont="1" applyBorder="1" applyAlignment="1">
      <alignment horizontal="center" vertical="center" textRotation="90" wrapText="1"/>
    </xf>
    <xf numFmtId="0" fontId="22" fillId="0" borderId="58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31" fillId="2" borderId="24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/>
    </xf>
    <xf numFmtId="0" fontId="13" fillId="7" borderId="6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 wrapText="1"/>
    </xf>
    <xf numFmtId="0" fontId="22" fillId="2" borderId="66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textRotation="90" wrapText="1"/>
    </xf>
    <xf numFmtId="0" fontId="23" fillId="5" borderId="5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22" fillId="2" borderId="66" xfId="0" applyFont="1" applyFill="1" applyBorder="1" applyAlignment="1">
      <alignment horizontal="left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22" fillId="2" borderId="69" xfId="0" applyFont="1" applyFill="1" applyBorder="1" applyAlignment="1">
      <alignment horizontal="left" vertical="center" wrapText="1"/>
    </xf>
    <xf numFmtId="0" fontId="22" fillId="2" borderId="58" xfId="0" applyFont="1" applyFill="1" applyBorder="1" applyAlignment="1">
      <alignment horizontal="center" vertical="center" wrapText="1"/>
    </xf>
    <xf numFmtId="0" fontId="22" fillId="2" borderId="70" xfId="0" applyFont="1" applyFill="1" applyBorder="1" applyAlignment="1">
      <alignment horizontal="center" vertical="center" wrapText="1"/>
    </xf>
    <xf numFmtId="0" fontId="22" fillId="2" borderId="71" xfId="0" applyFont="1" applyFill="1" applyBorder="1" applyAlignment="1">
      <alignment horizontal="left" vertical="center" wrapText="1"/>
    </xf>
    <xf numFmtId="0" fontId="22" fillId="2" borderId="6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26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4" fillId="0" borderId="22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49" fontId="31" fillId="2" borderId="49" xfId="0" applyNumberFormat="1" applyFont="1" applyFill="1" applyBorder="1" applyAlignment="1">
      <alignment horizontal="center" vertical="center"/>
    </xf>
    <xf numFmtId="49" fontId="31" fillId="2" borderId="50" xfId="0" applyNumberFormat="1" applyFont="1" applyFill="1" applyBorder="1" applyAlignment="1">
      <alignment horizontal="center" vertical="center"/>
    </xf>
    <xf numFmtId="49" fontId="31" fillId="2" borderId="55" xfId="0" applyNumberFormat="1" applyFont="1" applyFill="1" applyBorder="1" applyAlignment="1">
      <alignment horizontal="center" vertical="center"/>
    </xf>
    <xf numFmtId="49" fontId="31" fillId="2" borderId="58" xfId="0" applyNumberFormat="1" applyFont="1" applyFill="1" applyBorder="1" applyAlignment="1">
      <alignment horizontal="center" vertical="center"/>
    </xf>
    <xf numFmtId="49" fontId="31" fillId="2" borderId="65" xfId="0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5">
      <selection activeCell="A1" sqref="A1:H27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2" t="str">
        <f>HYPERLINK('[2]реквизиты'!$A$2)</f>
        <v>Наименование соревнования</v>
      </c>
      <c r="B1" s="103"/>
      <c r="C1" s="103"/>
      <c r="D1" s="103"/>
      <c r="E1" s="103"/>
      <c r="F1" s="103"/>
      <c r="G1" s="103"/>
      <c r="H1" s="104"/>
    </row>
    <row r="2" spans="1:8" ht="17.25" customHeight="1">
      <c r="A2" s="105" t="str">
        <f>HYPERLINK('[2]реквизиты'!$A$3)</f>
        <v>дата и место проведения</v>
      </c>
      <c r="B2" s="105"/>
      <c r="C2" s="105"/>
      <c r="D2" s="105"/>
      <c r="E2" s="105"/>
      <c r="F2" s="105"/>
      <c r="G2" s="105"/>
      <c r="H2" s="105"/>
    </row>
    <row r="3" spans="1:8" ht="18.75" thickBot="1">
      <c r="A3" s="106" t="s">
        <v>53</v>
      </c>
      <c r="B3" s="106"/>
      <c r="C3" s="106"/>
      <c r="D3" s="106"/>
      <c r="E3" s="106"/>
      <c r="F3" s="106"/>
      <c r="G3" s="106"/>
      <c r="H3" s="106"/>
    </row>
    <row r="4" spans="2:8" ht="18.75" thickBot="1">
      <c r="B4" s="55"/>
      <c r="C4" s="56"/>
      <c r="D4" s="107" t="str">
        <f>HYPERLINK('[3]пр.взв.'!F3)</f>
        <v>в.к.   кг</v>
      </c>
      <c r="E4" s="77"/>
      <c r="F4" s="78"/>
      <c r="G4" s="56"/>
      <c r="H4" s="56" t="s">
        <v>128</v>
      </c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99" t="s">
        <v>54</v>
      </c>
      <c r="B6" s="92" t="str">
        <f>VLOOKUP(J6,'пр.взв'!B7:G48,2,FALSE)</f>
        <v>ШУЛЬГИН Александр</v>
      </c>
      <c r="C6" s="92"/>
      <c r="D6" s="92"/>
      <c r="E6" s="92"/>
      <c r="F6" s="92"/>
      <c r="G6" s="92"/>
      <c r="H6" s="85" t="str">
        <f>VLOOKUP(J6,'пр.взв'!B7:G48,2,FALSE)</f>
        <v>ШУЛЬГИН Александр</v>
      </c>
      <c r="I6" s="56"/>
      <c r="J6" s="57">
        <v>10</v>
      </c>
    </row>
    <row r="7" spans="1:10" ht="18">
      <c r="A7" s="100"/>
      <c r="B7" s="93"/>
      <c r="C7" s="93"/>
      <c r="D7" s="93"/>
      <c r="E7" s="93"/>
      <c r="F7" s="93"/>
      <c r="G7" s="93"/>
      <c r="H7" s="94"/>
      <c r="I7" s="56"/>
      <c r="J7" s="57"/>
    </row>
    <row r="8" spans="1:10" ht="18">
      <c r="A8" s="100"/>
      <c r="B8" s="95" t="str">
        <f>VLOOKUP(J6,'пр.взв'!B7:G48,2,FALSE)</f>
        <v>ШУЛЬГИН Александр</v>
      </c>
      <c r="C8" s="95"/>
      <c r="D8" s="95"/>
      <c r="E8" s="95"/>
      <c r="F8" s="95"/>
      <c r="G8" s="95"/>
      <c r="H8" s="94"/>
      <c r="I8" s="56"/>
      <c r="J8" s="57"/>
    </row>
    <row r="9" spans="1:10" ht="18.75" thickBot="1">
      <c r="A9" s="101"/>
      <c r="B9" s="87"/>
      <c r="C9" s="87"/>
      <c r="D9" s="87"/>
      <c r="E9" s="87"/>
      <c r="F9" s="87"/>
      <c r="G9" s="87"/>
      <c r="H9" s="88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96" t="s">
        <v>55</v>
      </c>
      <c r="B11" s="92" t="str">
        <f>VLOOKUP(J11,'пр.взв'!B2:G53,2,FALSE)</f>
        <v>ЭМИНОВ  Магомед</v>
      </c>
      <c r="C11" s="92"/>
      <c r="D11" s="92"/>
      <c r="E11" s="92"/>
      <c r="F11" s="92"/>
      <c r="G11" s="92"/>
      <c r="H11" s="85" t="str">
        <f>VLOOKUP(J11,'пр.взв'!B2:G53,2,FALSE)</f>
        <v>ЭМИНОВ  Магомед</v>
      </c>
      <c r="I11" s="56"/>
      <c r="J11" s="57">
        <v>8</v>
      </c>
    </row>
    <row r="12" spans="1:10" ht="18" customHeight="1">
      <c r="A12" s="97"/>
      <c r="B12" s="93"/>
      <c r="C12" s="93"/>
      <c r="D12" s="93"/>
      <c r="E12" s="93"/>
      <c r="F12" s="93"/>
      <c r="G12" s="93"/>
      <c r="H12" s="94"/>
      <c r="I12" s="56"/>
      <c r="J12" s="57"/>
    </row>
    <row r="13" spans="1:10" ht="18">
      <c r="A13" s="97"/>
      <c r="B13" s="95" t="str">
        <f>VLOOKUP(J11,'пр.взв'!B2:G53,2,FALSE)</f>
        <v>ЭМИНОВ  Магомед</v>
      </c>
      <c r="C13" s="95"/>
      <c r="D13" s="95"/>
      <c r="E13" s="95"/>
      <c r="F13" s="95"/>
      <c r="G13" s="95"/>
      <c r="H13" s="94"/>
      <c r="I13" s="56"/>
      <c r="J13" s="57"/>
    </row>
    <row r="14" spans="1:10" ht="18.75" thickBot="1">
      <c r="A14" s="98"/>
      <c r="B14" s="87"/>
      <c r="C14" s="87"/>
      <c r="D14" s="87"/>
      <c r="E14" s="87"/>
      <c r="F14" s="87"/>
      <c r="G14" s="87"/>
      <c r="H14" s="88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89" t="s">
        <v>56</v>
      </c>
      <c r="B16" s="92" t="str">
        <f>VLOOKUP(J16,'пр.взв'!B1:G58,2,FALSE)</f>
        <v>ШОГЕНОВ Инал</v>
      </c>
      <c r="C16" s="92"/>
      <c r="D16" s="92"/>
      <c r="E16" s="92"/>
      <c r="F16" s="92"/>
      <c r="G16" s="92"/>
      <c r="H16" s="85" t="str">
        <f>VLOOKUP(J16,'пр.взв'!B1:G58,2,FALSE)</f>
        <v>ШОГЕНОВ Инал</v>
      </c>
      <c r="I16" s="56"/>
      <c r="J16" s="57">
        <v>14</v>
      </c>
    </row>
    <row r="17" spans="1:10" ht="18" customHeight="1">
      <c r="A17" s="90"/>
      <c r="B17" s="93"/>
      <c r="C17" s="93"/>
      <c r="D17" s="93"/>
      <c r="E17" s="93"/>
      <c r="F17" s="93"/>
      <c r="G17" s="93"/>
      <c r="H17" s="94"/>
      <c r="I17" s="56"/>
      <c r="J17" s="57"/>
    </row>
    <row r="18" spans="1:10" ht="18">
      <c r="A18" s="90"/>
      <c r="B18" s="95" t="str">
        <f>VLOOKUP(J16,'пр.взв'!B1:G58,2,FALSE)</f>
        <v>ШОГЕНОВ Инал</v>
      </c>
      <c r="C18" s="95"/>
      <c r="D18" s="95"/>
      <c r="E18" s="95"/>
      <c r="F18" s="95"/>
      <c r="G18" s="95"/>
      <c r="H18" s="94"/>
      <c r="I18" s="56"/>
      <c r="J18" s="57"/>
    </row>
    <row r="19" spans="1:10" ht="18.75" thickBot="1">
      <c r="A19" s="91"/>
      <c r="B19" s="87"/>
      <c r="C19" s="87"/>
      <c r="D19" s="87"/>
      <c r="E19" s="87"/>
      <c r="F19" s="87"/>
      <c r="G19" s="87"/>
      <c r="H19" s="88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89" t="s">
        <v>56</v>
      </c>
      <c r="B21" s="92" t="str">
        <f>VLOOKUP(J21,'пр.взв'!B2:G63,2,FALSE)</f>
        <v>САМСОНОВ Николай</v>
      </c>
      <c r="C21" s="92"/>
      <c r="D21" s="92"/>
      <c r="E21" s="92"/>
      <c r="F21" s="92"/>
      <c r="G21" s="92"/>
      <c r="H21" s="85" t="str">
        <f>VLOOKUP(J21,'пр.взв'!B2:G63,2,FALSE)</f>
        <v>САМСОНОВ Николай</v>
      </c>
      <c r="I21" s="56"/>
      <c r="J21" s="57">
        <v>19</v>
      </c>
    </row>
    <row r="22" spans="1:10" ht="18" customHeight="1">
      <c r="A22" s="90"/>
      <c r="B22" s="93"/>
      <c r="C22" s="93"/>
      <c r="D22" s="93"/>
      <c r="E22" s="93"/>
      <c r="F22" s="93"/>
      <c r="G22" s="93"/>
      <c r="H22" s="94"/>
      <c r="I22" s="56"/>
      <c r="J22" s="57"/>
    </row>
    <row r="23" spans="1:9" ht="18">
      <c r="A23" s="90"/>
      <c r="B23" s="95" t="str">
        <f>VLOOKUP(J21,'пр.взв'!B2:G63,2,FALSE)</f>
        <v>САМСОНОВ Николай</v>
      </c>
      <c r="C23" s="95"/>
      <c r="D23" s="95"/>
      <c r="E23" s="95"/>
      <c r="F23" s="95"/>
      <c r="G23" s="95"/>
      <c r="H23" s="94"/>
      <c r="I23" s="56"/>
    </row>
    <row r="24" spans="1:9" ht="18.75" thickBot="1">
      <c r="A24" s="91"/>
      <c r="B24" s="87"/>
      <c r="C24" s="87"/>
      <c r="D24" s="87"/>
      <c r="E24" s="87"/>
      <c r="F24" s="87"/>
      <c r="G24" s="87"/>
      <c r="H24" s="88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57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83" t="e">
        <f>VLOOKUP(J28,'пр.взв'!B7:G78,6,FALSE)</f>
        <v>#N/A</v>
      </c>
      <c r="B28" s="84"/>
      <c r="C28" s="84"/>
      <c r="D28" s="84"/>
      <c r="E28" s="84"/>
      <c r="F28" s="84"/>
      <c r="G28" s="84"/>
      <c r="H28" s="85"/>
      <c r="J28">
        <v>0</v>
      </c>
    </row>
    <row r="29" spans="1:8" ht="13.5" thickBot="1">
      <c r="A29" s="86"/>
      <c r="B29" s="87"/>
      <c r="C29" s="87"/>
      <c r="D29" s="87"/>
      <c r="E29" s="87"/>
      <c r="F29" s="87"/>
      <c r="G29" s="87"/>
      <c r="H29" s="88"/>
    </row>
    <row r="32" spans="1:8" ht="18">
      <c r="A32" s="56" t="s">
        <v>58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9" t="s">
        <v>23</v>
      </c>
      <c r="C1" s="79"/>
      <c r="D1" s="79"/>
      <c r="E1" s="79"/>
      <c r="F1" s="79"/>
      <c r="G1" s="79"/>
      <c r="H1" s="79"/>
      <c r="I1" s="79"/>
      <c r="K1" s="134" t="s">
        <v>23</v>
      </c>
      <c r="L1" s="134"/>
      <c r="M1" s="134"/>
      <c r="N1" s="134"/>
      <c r="O1" s="134"/>
      <c r="P1" s="134"/>
      <c r="Q1" s="134"/>
      <c r="R1" s="134"/>
    </row>
    <row r="2" spans="1:18" ht="15" customHeight="1" thickBot="1">
      <c r="A2" s="13"/>
      <c r="B2" s="15"/>
      <c r="C2" s="15" t="s">
        <v>123</v>
      </c>
      <c r="D2" s="15"/>
      <c r="E2" s="15"/>
      <c r="F2" s="35" t="str">
        <f>HYPERLINK('пр.взв'!D4)</f>
        <v>В.к. 46 кг.</v>
      </c>
      <c r="G2" s="15"/>
      <c r="H2" s="15"/>
      <c r="I2" s="15"/>
      <c r="K2" s="2"/>
      <c r="L2" s="2" t="s">
        <v>127</v>
      </c>
      <c r="M2" s="2"/>
      <c r="N2" s="2"/>
      <c r="O2" s="35" t="str">
        <f>HYPERLINK('пр.взв'!D4)</f>
        <v>В.к. 46 кг.</v>
      </c>
      <c r="P2" s="2"/>
      <c r="Q2" s="2"/>
      <c r="R2" s="2"/>
    </row>
    <row r="3" spans="1:18" ht="12.75">
      <c r="A3" s="128"/>
      <c r="B3" s="80" t="s">
        <v>5</v>
      </c>
      <c r="C3" s="82" t="s">
        <v>2</v>
      </c>
      <c r="D3" s="76" t="s">
        <v>24</v>
      </c>
      <c r="E3" s="82" t="s">
        <v>25</v>
      </c>
      <c r="F3" s="82" t="s">
        <v>26</v>
      </c>
      <c r="G3" s="76" t="s">
        <v>27</v>
      </c>
      <c r="H3" s="82" t="s">
        <v>28</v>
      </c>
      <c r="I3" s="109" t="s">
        <v>29</v>
      </c>
      <c r="K3" s="135" t="s">
        <v>5</v>
      </c>
      <c r="L3" s="137" t="s">
        <v>2</v>
      </c>
      <c r="M3" s="139" t="s">
        <v>24</v>
      </c>
      <c r="N3" s="137" t="s">
        <v>25</v>
      </c>
      <c r="O3" s="137" t="s">
        <v>26</v>
      </c>
      <c r="P3" s="139" t="s">
        <v>27</v>
      </c>
      <c r="Q3" s="137" t="s">
        <v>28</v>
      </c>
      <c r="R3" s="141" t="s">
        <v>29</v>
      </c>
    </row>
    <row r="4" spans="1:18" ht="13.5" thickBot="1">
      <c r="A4" s="128"/>
      <c r="B4" s="81"/>
      <c r="C4" s="75"/>
      <c r="D4" s="108"/>
      <c r="E4" s="75"/>
      <c r="F4" s="75"/>
      <c r="G4" s="108"/>
      <c r="H4" s="75"/>
      <c r="I4" s="110"/>
      <c r="K4" s="136"/>
      <c r="L4" s="138"/>
      <c r="M4" s="140"/>
      <c r="N4" s="138"/>
      <c r="O4" s="138"/>
      <c r="P4" s="140"/>
      <c r="Q4" s="138"/>
      <c r="R4" s="142"/>
    </row>
    <row r="5" spans="1:18" ht="12.75">
      <c r="A5" s="128"/>
      <c r="B5" s="111">
        <v>1</v>
      </c>
      <c r="C5" s="113" t="str">
        <f>VLOOKUP(B5,'пр.взв'!B7:E48,2,FALSE)</f>
        <v>ШОМАХОВ Азамат</v>
      </c>
      <c r="D5" s="115" t="str">
        <f>VLOOKUP(B5,'пр.взв'!B7:F48,3,FALSE)</f>
        <v>1999, 1р</v>
      </c>
      <c r="E5" s="115" t="str">
        <f>VLOOKUP(B5,'пр.взв'!B5:G48,4,FALSE)</f>
        <v>М,Москва,С70</v>
      </c>
      <c r="F5" s="117"/>
      <c r="G5" s="117"/>
      <c r="H5" s="119"/>
      <c r="I5" s="121"/>
      <c r="K5" s="111">
        <v>1</v>
      </c>
      <c r="L5" s="113" t="str">
        <f>VLOOKUP(K5,'пр.взв'!B7:E48,2,FALSE)</f>
        <v>ШОМАХОВ Азамат</v>
      </c>
      <c r="M5" s="113" t="str">
        <f>VLOOKUP(K5,'пр.взв'!B7:G48,3,FALSE)</f>
        <v>1999, 1р</v>
      </c>
      <c r="N5" s="113" t="str">
        <f>VLOOKUP(K5,'пр.взв'!B7:G48,4,FALSE)</f>
        <v>М,Москва,С70</v>
      </c>
      <c r="O5" s="117"/>
      <c r="P5" s="117"/>
      <c r="Q5" s="119"/>
      <c r="R5" s="121"/>
    </row>
    <row r="6" spans="1:18" ht="12.75">
      <c r="A6" s="128"/>
      <c r="B6" s="112"/>
      <c r="C6" s="114"/>
      <c r="D6" s="116"/>
      <c r="E6" s="116"/>
      <c r="F6" s="118"/>
      <c r="G6" s="118"/>
      <c r="H6" s="120"/>
      <c r="I6" s="122"/>
      <c r="K6" s="112"/>
      <c r="L6" s="114"/>
      <c r="M6" s="114"/>
      <c r="N6" s="114"/>
      <c r="O6" s="118"/>
      <c r="P6" s="118"/>
      <c r="Q6" s="120"/>
      <c r="R6" s="122"/>
    </row>
    <row r="7" spans="1:18" ht="12.75">
      <c r="A7" s="128"/>
      <c r="B7" s="112">
        <v>8</v>
      </c>
      <c r="C7" s="125" t="str">
        <f>VLOOKUP(B7,'пр.взв'!B7:G48,2,FALSE)</f>
        <v>ЭМИНОВ  Магомед</v>
      </c>
      <c r="D7" s="116" t="str">
        <f>VLOOKUP(B7,'пр.взв'!B7:G48,3,FALSE)</f>
        <v>2000,1р</v>
      </c>
      <c r="E7" s="116" t="str">
        <f>VLOOKUP(B7,'пр.взв'!B7:G48,4,FALSE)</f>
        <v>ЦФО,Костромская</v>
      </c>
      <c r="F7" s="118"/>
      <c r="G7" s="118"/>
      <c r="H7" s="120"/>
      <c r="I7" s="122"/>
      <c r="K7" s="112">
        <v>10</v>
      </c>
      <c r="L7" s="125" t="str">
        <f>VLOOKUP(K7,'пр.взв'!B7:E48,2,FALSE)</f>
        <v>ШУЛЬГИН Александр</v>
      </c>
      <c r="M7" s="125" t="str">
        <f>VLOOKUP(K7,'пр.взв'!B7:G50,3,FALSE)</f>
        <v>2000, 1р</v>
      </c>
      <c r="N7" s="125" t="str">
        <f>VLOOKUP(K7,'пр.взв'!B7:G50,4,FALSE)</f>
        <v>М,Москва,С70</v>
      </c>
      <c r="O7" s="118"/>
      <c r="P7" s="118"/>
      <c r="Q7" s="120"/>
      <c r="R7" s="122"/>
    </row>
    <row r="8" spans="1:18" ht="13.5" thickBot="1">
      <c r="A8" s="128"/>
      <c r="B8" s="124"/>
      <c r="C8" s="126"/>
      <c r="D8" s="127"/>
      <c r="E8" s="127"/>
      <c r="F8" s="129"/>
      <c r="G8" s="129"/>
      <c r="H8" s="130"/>
      <c r="I8" s="123"/>
      <c r="K8" s="124"/>
      <c r="L8" s="114"/>
      <c r="M8" s="114"/>
      <c r="N8" s="114"/>
      <c r="O8" s="129"/>
      <c r="P8" s="129"/>
      <c r="Q8" s="130"/>
      <c r="R8" s="123"/>
    </row>
    <row r="9" spans="1:18" ht="12.75">
      <c r="A9" s="128"/>
      <c r="B9" s="111">
        <v>10</v>
      </c>
      <c r="C9" s="113" t="str">
        <f>VLOOKUP(B9,'пр.взв'!B7:E838,2,FALSE)</f>
        <v>ШУЛЬГИН Александр</v>
      </c>
      <c r="D9" s="115" t="str">
        <f>VLOOKUP(B9,'пр.взв'!B7:F51,3,FALSE)</f>
        <v>2000, 1р</v>
      </c>
      <c r="E9" s="115" t="str">
        <f>VLOOKUP(B9,'пр.взв'!B7:G51,4,FALSE)</f>
        <v>М,Москва,С70</v>
      </c>
      <c r="F9" s="117" t="s">
        <v>121</v>
      </c>
      <c r="G9" s="117"/>
      <c r="H9" s="119"/>
      <c r="I9" s="121"/>
      <c r="K9" s="111">
        <v>8</v>
      </c>
      <c r="L9" s="113" t="str">
        <f>VLOOKUP(K9,'пр.взв'!B7:E48,2,FALSE)</f>
        <v>ЭМИНОВ  Магомед</v>
      </c>
      <c r="M9" s="113" t="str">
        <f>VLOOKUP(K9,'пр.взв'!B7:G52,3,FALSE)</f>
        <v>2000,1р</v>
      </c>
      <c r="N9" s="113" t="str">
        <f>VLOOKUP(K9,'пр.взв'!B7:G52,4,FALSE)</f>
        <v>ЦФО,Костромская</v>
      </c>
      <c r="O9" s="117" t="s">
        <v>121</v>
      </c>
      <c r="P9" s="117"/>
      <c r="Q9" s="119"/>
      <c r="R9" s="121"/>
    </row>
    <row r="10" spans="1:18" ht="12.75">
      <c r="A10" s="128"/>
      <c r="B10" s="112"/>
      <c r="C10" s="114"/>
      <c r="D10" s="116"/>
      <c r="E10" s="116"/>
      <c r="F10" s="118"/>
      <c r="G10" s="118"/>
      <c r="H10" s="120"/>
      <c r="I10" s="122"/>
      <c r="K10" s="112"/>
      <c r="L10" s="114"/>
      <c r="M10" s="114"/>
      <c r="N10" s="114"/>
      <c r="O10" s="118"/>
      <c r="P10" s="118"/>
      <c r="Q10" s="120"/>
      <c r="R10" s="122"/>
    </row>
    <row r="11" spans="1:18" ht="12.75">
      <c r="A11" s="128"/>
      <c r="B11" s="112"/>
      <c r="C11" s="125" t="e">
        <f>VLOOKUP(B11,'пр.взв'!B7:E48,2,FALSE)</f>
        <v>#N/A</v>
      </c>
      <c r="D11" s="116" t="e">
        <f>VLOOKUP(B11,'пр.взв'!B7:G52,3,FALSE)</f>
        <v>#N/A</v>
      </c>
      <c r="E11" s="116" t="e">
        <f>VLOOKUP(B11,'пр.взв'!B7:G52,4,FALSE)</f>
        <v>#N/A</v>
      </c>
      <c r="F11" s="118"/>
      <c r="G11" s="118"/>
      <c r="H11" s="120"/>
      <c r="I11" s="122"/>
      <c r="K11" s="112"/>
      <c r="L11" s="125" t="e">
        <f>VLOOKUP(K11,'пр.взв'!B7:E48,2,FALSE)</f>
        <v>#N/A</v>
      </c>
      <c r="M11" s="125" t="e">
        <f>VLOOKUP(K11,'пр.взв'!B7:G54,3,FALSE)</f>
        <v>#N/A</v>
      </c>
      <c r="N11" s="125" t="e">
        <f>VLOOKUP(K11,'пр.взв'!B7:G54,4,FALSE)</f>
        <v>#N/A</v>
      </c>
      <c r="O11" s="118"/>
      <c r="P11" s="118"/>
      <c r="Q11" s="120"/>
      <c r="R11" s="122"/>
    </row>
    <row r="12" spans="1:18" ht="13.5" thickBot="1">
      <c r="A12" s="128"/>
      <c r="B12" s="124"/>
      <c r="C12" s="126"/>
      <c r="D12" s="127"/>
      <c r="E12" s="127"/>
      <c r="F12" s="129"/>
      <c r="G12" s="129"/>
      <c r="H12" s="130"/>
      <c r="I12" s="123"/>
      <c r="K12" s="124"/>
      <c r="L12" s="114"/>
      <c r="M12" s="114"/>
      <c r="N12" s="114"/>
      <c r="O12" s="129"/>
      <c r="P12" s="129"/>
      <c r="Q12" s="130"/>
      <c r="R12" s="123"/>
    </row>
    <row r="13" spans="1:18" ht="12.75">
      <c r="A13" s="128"/>
      <c r="B13" s="111">
        <v>14</v>
      </c>
      <c r="C13" s="113" t="str">
        <f>VLOOKUP(B13,'пр.взв'!B7:E48,2,FALSE)</f>
        <v>ШОГЕНОВ Инал</v>
      </c>
      <c r="D13" s="115" t="str">
        <f>VLOOKUP(B13,'пр.взв'!B5:F55,3,FALSE)</f>
        <v>2000, 1р</v>
      </c>
      <c r="E13" s="115" t="str">
        <f>VLOOKUP(B13,'пр.взв'!B3:G55,4,FALSE)</f>
        <v>М,Москва,С70</v>
      </c>
      <c r="F13" s="117"/>
      <c r="G13" s="117"/>
      <c r="H13" s="119"/>
      <c r="I13" s="121"/>
      <c r="K13" s="111"/>
      <c r="L13" s="113" t="e">
        <f>VLOOKUP(K13,'пр.взв'!B7:E48,2,FALSE)</f>
        <v>#N/A</v>
      </c>
      <c r="M13" s="113" t="e">
        <f>VLOOKUP(K13,'пр.взв'!B5:G56,3,FALSE)</f>
        <v>#N/A</v>
      </c>
      <c r="N13" s="113" t="e">
        <f>VLOOKUP(K13,'пр.взв'!B5:G56,4,FALSE)</f>
        <v>#N/A</v>
      </c>
      <c r="O13" s="117" t="s">
        <v>121</v>
      </c>
      <c r="P13" s="117"/>
      <c r="Q13" s="119"/>
      <c r="R13" s="121"/>
    </row>
    <row r="14" spans="1:18" ht="12.75">
      <c r="A14" s="128"/>
      <c r="B14" s="112"/>
      <c r="C14" s="114"/>
      <c r="D14" s="116"/>
      <c r="E14" s="116"/>
      <c r="F14" s="118"/>
      <c r="G14" s="118"/>
      <c r="H14" s="120"/>
      <c r="I14" s="122"/>
      <c r="K14" s="112"/>
      <c r="L14" s="114"/>
      <c r="M14" s="114"/>
      <c r="N14" s="114"/>
      <c r="O14" s="118"/>
      <c r="P14" s="118"/>
      <c r="Q14" s="120"/>
      <c r="R14" s="122"/>
    </row>
    <row r="15" spans="1:18" ht="12.75">
      <c r="A15" s="128"/>
      <c r="B15" s="112">
        <v>19</v>
      </c>
      <c r="C15" s="125" t="str">
        <f>VLOOKUP(B15,'пр.взв'!B7:E48,2,FALSE)</f>
        <v>САМСОНОВ Николай</v>
      </c>
      <c r="D15" s="116" t="str">
        <f>VLOOKUP(B15,'пр.взв'!B5:G56,3,FALSE)</f>
        <v>2000, 1р</v>
      </c>
      <c r="E15" s="116" t="str">
        <f>VLOOKUP(B15,'пр.взв'!B5:G56,4,FALSE)</f>
        <v>ЦФО,Ярославская</v>
      </c>
      <c r="F15" s="118"/>
      <c r="G15" s="118"/>
      <c r="H15" s="120"/>
      <c r="I15" s="122"/>
      <c r="K15" s="112"/>
      <c r="L15" s="125" t="e">
        <f>VLOOKUP(K15,'пр.взв'!B7:E48,2,FALSE)</f>
        <v>#N/A</v>
      </c>
      <c r="M15" s="125" t="e">
        <f>VLOOKUP(K15,'пр.взв'!B5:G58,3,FALSE)</f>
        <v>#N/A</v>
      </c>
      <c r="N15" s="125" t="e">
        <f>VLOOKUP(K15,'пр.взв'!B5:G58,4,FALSE)</f>
        <v>#N/A</v>
      </c>
      <c r="O15" s="118"/>
      <c r="P15" s="118"/>
      <c r="Q15" s="120"/>
      <c r="R15" s="122"/>
    </row>
    <row r="16" spans="1:18" ht="13.5" thickBot="1">
      <c r="A16" s="128"/>
      <c r="B16" s="124"/>
      <c r="C16" s="126"/>
      <c r="D16" s="127"/>
      <c r="E16" s="127"/>
      <c r="F16" s="129"/>
      <c r="G16" s="129"/>
      <c r="H16" s="130"/>
      <c r="I16" s="123"/>
      <c r="K16" s="124"/>
      <c r="L16" s="114"/>
      <c r="M16" s="114"/>
      <c r="N16" s="114"/>
      <c r="O16" s="129"/>
      <c r="P16" s="129"/>
      <c r="Q16" s="130"/>
      <c r="R16" s="123"/>
    </row>
    <row r="17" spans="1:18" ht="12.75">
      <c r="A17" s="128"/>
      <c r="B17" s="111"/>
      <c r="C17" s="113" t="e">
        <f>VLOOKUP(B17,'пр.взв'!B7:E48,2,FALSE)</f>
        <v>#N/A</v>
      </c>
      <c r="D17" s="115" t="e">
        <f>VLOOKUP(B17,'пр.взв'!B7:F59,3,FALSE)</f>
        <v>#N/A</v>
      </c>
      <c r="E17" s="115" t="e">
        <f>VLOOKUP(B17,'пр.взв'!B7:G59,4,FALSE)</f>
        <v>#N/A</v>
      </c>
      <c r="F17" s="117"/>
      <c r="G17" s="117"/>
      <c r="H17" s="119"/>
      <c r="I17" s="121"/>
      <c r="K17" s="111"/>
      <c r="L17" s="113" t="e">
        <f>VLOOKUP(K17,'пр.взв'!B7:E48,2,FALSE)</f>
        <v>#N/A</v>
      </c>
      <c r="M17" s="113" t="e">
        <f>VLOOKUP(K17,'пр.взв'!B7:G60,3,FALSE)</f>
        <v>#N/A</v>
      </c>
      <c r="N17" s="113" t="e">
        <f>VLOOKUP(K17,'пр.взв'!B7:G60,4,FALSE)</f>
        <v>#N/A</v>
      </c>
      <c r="O17" s="117"/>
      <c r="P17" s="117"/>
      <c r="Q17" s="119"/>
      <c r="R17" s="121"/>
    </row>
    <row r="18" spans="1:18" ht="12.75">
      <c r="A18" s="128"/>
      <c r="B18" s="112"/>
      <c r="C18" s="114"/>
      <c r="D18" s="116"/>
      <c r="E18" s="116"/>
      <c r="F18" s="118"/>
      <c r="G18" s="118"/>
      <c r="H18" s="120"/>
      <c r="I18" s="122"/>
      <c r="K18" s="112"/>
      <c r="L18" s="114"/>
      <c r="M18" s="114"/>
      <c r="N18" s="114"/>
      <c r="O18" s="118"/>
      <c r="P18" s="118"/>
      <c r="Q18" s="120"/>
      <c r="R18" s="122"/>
    </row>
    <row r="19" spans="1:18" ht="12.75">
      <c r="A19" s="128"/>
      <c r="B19" s="112"/>
      <c r="C19" s="125" t="e">
        <f>VLOOKUP(B19,'пр.взв'!B7:E48,2,FALSE)</f>
        <v>#N/A</v>
      </c>
      <c r="D19" s="116" t="e">
        <f>VLOOKUP(B19,'пр.взв'!B7:G60,3,FALSE)</f>
        <v>#N/A</v>
      </c>
      <c r="E19" s="116" t="e">
        <f>VLOOKUP(B19,'пр.взв'!B7:G60,4,FALSE)</f>
        <v>#N/A</v>
      </c>
      <c r="F19" s="118"/>
      <c r="G19" s="118"/>
      <c r="H19" s="120"/>
      <c r="I19" s="122"/>
      <c r="K19" s="112">
        <v>16</v>
      </c>
      <c r="L19" s="125" t="str">
        <f>VLOOKUP(K19,'пр.взв'!B7:E48,2,FALSE)</f>
        <v>КУЗИН Илья</v>
      </c>
      <c r="M19" s="125" t="str">
        <f>VLOOKUP(K19,'пр.взв'!B7:G62,3,FALSE)</f>
        <v>2000, 2р</v>
      </c>
      <c r="N19" s="125" t="str">
        <f>VLOOKUP(K19,'пр.взв'!B7:G62,4,FALSE)</f>
        <v>ЦФО,Тульская</v>
      </c>
      <c r="O19" s="118"/>
      <c r="P19" s="118"/>
      <c r="Q19" s="120"/>
      <c r="R19" s="122"/>
    </row>
    <row r="20" spans="1:18" ht="13.5" thickBot="1">
      <c r="A20" s="128"/>
      <c r="B20" s="124"/>
      <c r="C20" s="126"/>
      <c r="D20" s="127"/>
      <c r="E20" s="127"/>
      <c r="F20" s="129"/>
      <c r="G20" s="129"/>
      <c r="H20" s="130"/>
      <c r="I20" s="123"/>
      <c r="K20" s="124"/>
      <c r="L20" s="114"/>
      <c r="M20" s="114"/>
      <c r="N20" s="114"/>
      <c r="O20" s="129"/>
      <c r="P20" s="129"/>
      <c r="Q20" s="130"/>
      <c r="R20" s="123"/>
    </row>
    <row r="21" spans="1:18" ht="12.75">
      <c r="A21" s="128"/>
      <c r="B21" s="111"/>
      <c r="C21" s="113" t="e">
        <f>VLOOKUP(B21,'пр.взв'!B7:E48,2,FALSE)</f>
        <v>#N/A</v>
      </c>
      <c r="D21" s="115" t="e">
        <f>VLOOKUP(B21,'пр.взв'!B3:F63,3,FALSE)</f>
        <v>#N/A</v>
      </c>
      <c r="E21" s="115" t="e">
        <f>VLOOKUP(B21,'пр.взв'!B2:G63,4,FALSE)</f>
        <v>#N/A</v>
      </c>
      <c r="F21" s="117"/>
      <c r="G21" s="117"/>
      <c r="H21" s="119"/>
      <c r="I21" s="121"/>
      <c r="K21" s="111">
        <v>17</v>
      </c>
      <c r="L21" s="113" t="str">
        <f>VLOOKUP(K21,'пр.взв'!B7:E48,2,FALSE)</f>
        <v>ПАТЕЕВ Максим</v>
      </c>
      <c r="M21" s="113" t="str">
        <f>VLOOKUP(K21,'пр.взв'!B3:G64,3,FALSE)</f>
        <v>2000, 1р</v>
      </c>
      <c r="N21" s="113" t="str">
        <f>VLOOKUP(K21,'пр.взв'!B3:G64,4,FALSE)</f>
        <v>ПФО,Нижегородская</v>
      </c>
      <c r="O21" s="117"/>
      <c r="P21" s="117"/>
      <c r="Q21" s="119"/>
      <c r="R21" s="121"/>
    </row>
    <row r="22" spans="1:18" ht="12.75">
      <c r="A22" s="128"/>
      <c r="B22" s="112"/>
      <c r="C22" s="114"/>
      <c r="D22" s="116"/>
      <c r="E22" s="116"/>
      <c r="F22" s="118"/>
      <c r="G22" s="118"/>
      <c r="H22" s="120"/>
      <c r="I22" s="122"/>
      <c r="K22" s="112"/>
      <c r="L22" s="114"/>
      <c r="M22" s="114"/>
      <c r="N22" s="114"/>
      <c r="O22" s="118"/>
      <c r="P22" s="118"/>
      <c r="Q22" s="120"/>
      <c r="R22" s="122"/>
    </row>
    <row r="23" spans="1:18" ht="12.75">
      <c r="A23" s="128"/>
      <c r="B23" s="112"/>
      <c r="C23" s="125" t="e">
        <f>VLOOKUP(B23,'пр.взв'!B7:E48,2,FALSE)</f>
        <v>#N/A</v>
      </c>
      <c r="D23" s="116" t="e">
        <f>VLOOKUP(B23,'пр.взв'!B3:G64,3,FALSE)</f>
        <v>#N/A</v>
      </c>
      <c r="E23" s="116" t="e">
        <f>VLOOKUP(B23,'пр.взв'!B2:G64,4,FALSE)</f>
        <v>#N/A</v>
      </c>
      <c r="F23" s="118"/>
      <c r="G23" s="118"/>
      <c r="H23" s="120"/>
      <c r="I23" s="122"/>
      <c r="K23" s="112">
        <v>20</v>
      </c>
      <c r="L23" s="125" t="str">
        <f>VLOOKUP(K23,'пр.взв'!B6:E52,2,FALSE)</f>
        <v>ИЛЬИН Илья</v>
      </c>
      <c r="M23" s="125" t="str">
        <f>VLOOKUP(K23,'пр.взв'!B3:G66,3,FALSE)</f>
        <v>2001, 1р</v>
      </c>
      <c r="N23" s="125" t="str">
        <f>VLOOKUP(K23,'пр.взв'!B3:G66,4,FALSE)</f>
        <v>М,Москва,С70</v>
      </c>
      <c r="O23" s="118"/>
      <c r="P23" s="118"/>
      <c r="Q23" s="120"/>
      <c r="R23" s="122"/>
    </row>
    <row r="24" spans="1:18" ht="13.5" thickBot="1">
      <c r="A24" s="128"/>
      <c r="B24" s="124"/>
      <c r="C24" s="126"/>
      <c r="D24" s="127"/>
      <c r="E24" s="127"/>
      <c r="F24" s="129"/>
      <c r="G24" s="129"/>
      <c r="H24" s="130"/>
      <c r="I24" s="123"/>
      <c r="K24" s="124"/>
      <c r="L24" s="114"/>
      <c r="M24" s="114"/>
      <c r="N24" s="114"/>
      <c r="O24" s="129"/>
      <c r="P24" s="129"/>
      <c r="Q24" s="130"/>
      <c r="R24" s="123"/>
    </row>
    <row r="25" spans="1:18" ht="12.75">
      <c r="A25" s="128"/>
      <c r="B25" s="111"/>
      <c r="C25" s="113" t="e">
        <f>VLOOKUP(B25,'пр.взв'!B7:E48,2,FALSE)</f>
        <v>#N/A</v>
      </c>
      <c r="D25" s="115" t="e">
        <f>VLOOKUP(B25,'пр.взв'!B7:F67,3,FALSE)</f>
        <v>#N/A</v>
      </c>
      <c r="E25" s="115" t="e">
        <f>VLOOKUP(B25,'пр.взв'!B2:G67,4,FALSE)</f>
        <v>#N/A</v>
      </c>
      <c r="F25" s="117"/>
      <c r="G25" s="117"/>
      <c r="H25" s="119"/>
      <c r="I25" s="121"/>
      <c r="K25" s="111">
        <v>19</v>
      </c>
      <c r="L25" s="113" t="str">
        <f>VLOOKUP(K25,'пр.взв'!B7:E48,2,FALSE)</f>
        <v>САМСОНОВ Николай</v>
      </c>
      <c r="M25" s="113" t="str">
        <f>VLOOKUP(K25,'пр.взв'!B2:G68,3,FALSE)</f>
        <v>2000, 1р</v>
      </c>
      <c r="N25" s="113" t="str">
        <f>VLOOKUP(K25,'пр.взв'!B7:G68,4,FALSE)</f>
        <v>ЦФО,Ярославская</v>
      </c>
      <c r="O25" s="117" t="s">
        <v>121</v>
      </c>
      <c r="P25" s="117"/>
      <c r="Q25" s="119"/>
      <c r="R25" s="121"/>
    </row>
    <row r="26" spans="1:18" ht="12.75">
      <c r="A26" s="128"/>
      <c r="B26" s="112"/>
      <c r="C26" s="114"/>
      <c r="D26" s="116"/>
      <c r="E26" s="116"/>
      <c r="F26" s="118"/>
      <c r="G26" s="118"/>
      <c r="H26" s="120"/>
      <c r="I26" s="122"/>
      <c r="K26" s="112"/>
      <c r="L26" s="114"/>
      <c r="M26" s="114"/>
      <c r="N26" s="114"/>
      <c r="O26" s="118"/>
      <c r="P26" s="118"/>
      <c r="Q26" s="120"/>
      <c r="R26" s="122"/>
    </row>
    <row r="27" spans="1:18" ht="12.75">
      <c r="A27" s="128"/>
      <c r="B27" s="112"/>
      <c r="C27" s="125" t="e">
        <f>VLOOKUP(B27,'пр.взв'!B7:E48,2,FALSE)</f>
        <v>#N/A</v>
      </c>
      <c r="D27" s="116" t="e">
        <f>VLOOKUP(B27,'пр.взв'!B7:G68,3,FALSE)</f>
        <v>#N/A</v>
      </c>
      <c r="E27" s="116" t="e">
        <f>VLOOKUP(B27,'пр.взв'!B2:G68,4,FALSE)</f>
        <v>#N/A</v>
      </c>
      <c r="F27" s="118"/>
      <c r="G27" s="118"/>
      <c r="H27" s="120"/>
      <c r="I27" s="122"/>
      <c r="K27" s="112"/>
      <c r="L27" s="125" t="e">
        <f>VLOOKUP(K27,'пр.взв'!B7:E48,2,FALSE)</f>
        <v>#N/A</v>
      </c>
      <c r="M27" s="125" t="e">
        <f>VLOOKUP(K27,'пр.взв'!B2:G70,3,FALSE)</f>
        <v>#N/A</v>
      </c>
      <c r="N27" s="125" t="e">
        <f>VLOOKUP(K27,'пр.взв'!B7:G70,4,FALSE)</f>
        <v>#N/A</v>
      </c>
      <c r="O27" s="118"/>
      <c r="P27" s="118"/>
      <c r="Q27" s="120"/>
      <c r="R27" s="122"/>
    </row>
    <row r="28" spans="1:18" ht="13.5" thickBot="1">
      <c r="A28" s="128"/>
      <c r="B28" s="124"/>
      <c r="C28" s="126"/>
      <c r="D28" s="127"/>
      <c r="E28" s="127"/>
      <c r="F28" s="129"/>
      <c r="G28" s="129"/>
      <c r="H28" s="130"/>
      <c r="I28" s="123"/>
      <c r="K28" s="124"/>
      <c r="L28" s="114"/>
      <c r="M28" s="114"/>
      <c r="N28" s="114"/>
      <c r="O28" s="129"/>
      <c r="P28" s="129"/>
      <c r="Q28" s="130"/>
      <c r="R28" s="123"/>
    </row>
    <row r="29" spans="1:18" ht="12.75">
      <c r="A29" s="128"/>
      <c r="B29" s="111">
        <v>20</v>
      </c>
      <c r="C29" s="113" t="str">
        <f>VLOOKUP(B29,'пр.взв'!B7:E48,2,FALSE)</f>
        <v>ИЛЬИН Илья</v>
      </c>
      <c r="D29" s="115" t="str">
        <f>VLOOKUP(B29,'пр.взв'!B3:F71,3,FALSE)</f>
        <v>2001, 1р</v>
      </c>
      <c r="E29" s="115" t="str">
        <f>VLOOKUP(B29,'пр.взв'!B2:G71,4,FALSE)</f>
        <v>М,Москва,С70</v>
      </c>
      <c r="F29" s="117"/>
      <c r="G29" s="117"/>
      <c r="H29" s="119"/>
      <c r="I29" s="121"/>
      <c r="K29" s="111"/>
      <c r="L29" s="113" t="e">
        <f>VLOOKUP(K29,'пр.взв'!B7:E48,2,FALSE)</f>
        <v>#N/A</v>
      </c>
      <c r="M29" s="113" t="e">
        <f>VLOOKUP(K29,'пр.взв'!B3:G72,3,FALSE)</f>
        <v>#N/A</v>
      </c>
      <c r="N29" s="113" t="e">
        <f>VLOOKUP(K29,'пр.взв'!B3:G72,4,FALSE)</f>
        <v>#N/A</v>
      </c>
      <c r="O29" s="117"/>
      <c r="P29" s="117"/>
      <c r="Q29" s="119"/>
      <c r="R29" s="121"/>
    </row>
    <row r="30" spans="1:18" ht="12.75">
      <c r="A30" s="128"/>
      <c r="B30" s="112"/>
      <c r="C30" s="114"/>
      <c r="D30" s="116"/>
      <c r="E30" s="116"/>
      <c r="F30" s="118"/>
      <c r="G30" s="118"/>
      <c r="H30" s="120"/>
      <c r="I30" s="122"/>
      <c r="K30" s="112"/>
      <c r="L30" s="114"/>
      <c r="M30" s="114"/>
      <c r="N30" s="114"/>
      <c r="O30" s="118"/>
      <c r="P30" s="118"/>
      <c r="Q30" s="120"/>
      <c r="R30" s="122"/>
    </row>
    <row r="31" spans="1:18" ht="12.75">
      <c r="A31" s="128"/>
      <c r="B31" s="112">
        <v>21</v>
      </c>
      <c r="C31" s="125" t="str">
        <f>VLOOKUP(B31,'пр.взв'!B7:E48,2,FALSE)</f>
        <v>КРОЛИКОВ Кирилл</v>
      </c>
      <c r="D31" s="116" t="str">
        <f>VLOOKUP(B31,'пр.взв'!B3:G72,3,FALSE)</f>
        <v>2001, 1р</v>
      </c>
      <c r="E31" s="116" t="str">
        <f>VLOOKUP(B31,'пр.взв'!B3:G72,4,FALSE)</f>
        <v>ЦФО,Ярославская,Ярославль</v>
      </c>
      <c r="F31" s="118"/>
      <c r="G31" s="118"/>
      <c r="H31" s="120"/>
      <c r="I31" s="122"/>
      <c r="K31" s="112"/>
      <c r="L31" s="125" t="e">
        <f>VLOOKUP(K31,'пр.взв'!B7:E48,2,FALSE)</f>
        <v>#N/A</v>
      </c>
      <c r="M31" s="125" t="e">
        <f>VLOOKUP(K31,'пр.взв'!B3:G74,3,FALSE)</f>
        <v>#N/A</v>
      </c>
      <c r="N31" s="125" t="e">
        <f>VLOOKUP(K31,'пр.взв'!B3:G74,4,FALSE)</f>
        <v>#N/A</v>
      </c>
      <c r="O31" s="118"/>
      <c r="P31" s="118"/>
      <c r="Q31" s="120"/>
      <c r="R31" s="122"/>
    </row>
    <row r="32" spans="1:18" ht="13.5" thickBot="1">
      <c r="A32" s="128"/>
      <c r="B32" s="124"/>
      <c r="C32" s="126"/>
      <c r="D32" s="127"/>
      <c r="E32" s="127"/>
      <c r="F32" s="129"/>
      <c r="G32" s="129"/>
      <c r="H32" s="130"/>
      <c r="I32" s="123"/>
      <c r="K32" s="124"/>
      <c r="L32" s="114"/>
      <c r="M32" s="114"/>
      <c r="N32" s="114"/>
      <c r="O32" s="129"/>
      <c r="P32" s="129"/>
      <c r="Q32" s="130"/>
      <c r="R32" s="123"/>
    </row>
    <row r="33" spans="1:18" ht="12.75">
      <c r="A33" s="128"/>
      <c r="B33" s="111"/>
      <c r="C33" s="113" t="e">
        <f>VLOOKUP(B33,'пр.взв'!B7:E48,2,FALSE)</f>
        <v>#N/A</v>
      </c>
      <c r="D33" s="115" t="e">
        <f>VLOOKUP(B33,'пр.взв'!B5:F75,3,FALSE)</f>
        <v>#N/A</v>
      </c>
      <c r="E33" s="115" t="e">
        <f>VLOOKUP(B33,'пр.взв'!B3:G75,4,FALSE)</f>
        <v>#N/A</v>
      </c>
      <c r="F33" s="117"/>
      <c r="G33" s="117"/>
      <c r="H33" s="119"/>
      <c r="I33" s="121"/>
      <c r="K33" s="111"/>
      <c r="L33" s="113" t="e">
        <f>VLOOKUP(K33,'пр.взв'!B7:E48,2,FALSE)</f>
        <v>#N/A</v>
      </c>
      <c r="M33" s="113" t="e">
        <f>VLOOKUP(K33,'пр.взв'!B3:G76,3,FALSE)</f>
        <v>#N/A</v>
      </c>
      <c r="N33" s="113" t="e">
        <f>VLOOKUP(K33,'пр.взв'!B3:G76,4,FALSE)</f>
        <v>#N/A</v>
      </c>
      <c r="O33" s="117"/>
      <c r="P33" s="117"/>
      <c r="Q33" s="119"/>
      <c r="R33" s="121"/>
    </row>
    <row r="34" spans="1:18" ht="12.75">
      <c r="A34" s="128"/>
      <c r="B34" s="112"/>
      <c r="C34" s="114"/>
      <c r="D34" s="116"/>
      <c r="E34" s="116"/>
      <c r="F34" s="118"/>
      <c r="G34" s="118"/>
      <c r="H34" s="120"/>
      <c r="I34" s="122"/>
      <c r="K34" s="112"/>
      <c r="L34" s="114"/>
      <c r="M34" s="114"/>
      <c r="N34" s="114"/>
      <c r="O34" s="118"/>
      <c r="P34" s="118"/>
      <c r="Q34" s="120"/>
      <c r="R34" s="122"/>
    </row>
    <row r="35" spans="1:18" ht="12.75">
      <c r="A35" s="128"/>
      <c r="B35" s="112"/>
      <c r="C35" s="125" t="e">
        <f>VLOOKUP(B35,'пр.взв'!B7:E48,2,FALSE)</f>
        <v>#N/A</v>
      </c>
      <c r="D35" s="116" t="e">
        <f>VLOOKUP(B35,'пр.взв'!B5:G76,3,FALSE)</f>
        <v>#N/A</v>
      </c>
      <c r="E35" s="116" t="e">
        <f>VLOOKUP(B35,'пр.взв'!B3:G76,4,FALSE)</f>
        <v>#N/A</v>
      </c>
      <c r="F35" s="118"/>
      <c r="G35" s="118"/>
      <c r="H35" s="120"/>
      <c r="I35" s="122"/>
      <c r="K35" s="112">
        <v>17</v>
      </c>
      <c r="L35" s="125" t="str">
        <f>VLOOKUP(K35,'пр.взв'!B7:E48,2,FALSE)</f>
        <v>ПАТЕЕВ Максим</v>
      </c>
      <c r="M35" s="125" t="str">
        <f>VLOOKUP(K35,'пр.взв'!B3:G78,3,FALSE)</f>
        <v>2000, 1р</v>
      </c>
      <c r="N35" s="125" t="str">
        <f>VLOOKUP(K35,'пр.взв'!B3:G78,4,FALSE)</f>
        <v>ПФО,Нижегородская</v>
      </c>
      <c r="O35" s="118"/>
      <c r="P35" s="118"/>
      <c r="Q35" s="120"/>
      <c r="R35" s="122"/>
    </row>
    <row r="36" spans="1:18" ht="13.5" thickBot="1">
      <c r="A36" s="128"/>
      <c r="B36" s="124"/>
      <c r="C36" s="126"/>
      <c r="D36" s="127"/>
      <c r="E36" s="127"/>
      <c r="F36" s="129"/>
      <c r="G36" s="129"/>
      <c r="H36" s="130"/>
      <c r="I36" s="123"/>
      <c r="K36" s="124"/>
      <c r="L36" s="114"/>
      <c r="M36" s="114"/>
      <c r="N36" s="114"/>
      <c r="O36" s="129"/>
      <c r="P36" s="129"/>
      <c r="Q36" s="130"/>
      <c r="R36" s="123"/>
    </row>
    <row r="37" spans="1:18" ht="12.75">
      <c r="A37" s="128"/>
      <c r="B37" s="111"/>
      <c r="C37" s="113" t="e">
        <f>VLOOKUP(B37,'пр.взв'!B7:E48,2,FALSE)</f>
        <v>#N/A</v>
      </c>
      <c r="D37" s="115" t="e">
        <f>VLOOKUP(B37,'пр.взв'!B3:F79,3,FALSE)</f>
        <v>#N/A</v>
      </c>
      <c r="E37" s="115" t="e">
        <f>VLOOKUP(B37,'пр.взв'!B7:G79,4,FALSE)</f>
        <v>#N/A</v>
      </c>
      <c r="F37" s="117"/>
      <c r="G37" s="117"/>
      <c r="H37" s="119"/>
      <c r="I37" s="121"/>
      <c r="K37" s="111">
        <v>16</v>
      </c>
      <c r="L37" s="113" t="str">
        <f>VLOOKUP(K37,'пр.взв'!B7:E48,2,FALSE)</f>
        <v>КУЗИН Илья</v>
      </c>
      <c r="M37" s="113" t="str">
        <f>VLOOKUP(K37,'пр.взв'!B3:G80,3,FALSE)</f>
        <v>2000, 2р</v>
      </c>
      <c r="N37" s="113" t="str">
        <f>VLOOKUP(K37,'пр.взв'!B3:G80,4,FALSE)</f>
        <v>ЦФО,Тульская</v>
      </c>
      <c r="O37" s="117"/>
      <c r="P37" s="117"/>
      <c r="Q37" s="119"/>
      <c r="R37" s="121"/>
    </row>
    <row r="38" spans="1:18" ht="12.75">
      <c r="A38" s="128"/>
      <c r="B38" s="112"/>
      <c r="C38" s="114"/>
      <c r="D38" s="116"/>
      <c r="E38" s="116"/>
      <c r="F38" s="118"/>
      <c r="G38" s="118"/>
      <c r="H38" s="120"/>
      <c r="I38" s="122"/>
      <c r="K38" s="112"/>
      <c r="L38" s="114"/>
      <c r="M38" s="114"/>
      <c r="N38" s="114"/>
      <c r="O38" s="118"/>
      <c r="P38" s="118"/>
      <c r="Q38" s="120"/>
      <c r="R38" s="122"/>
    </row>
    <row r="39" spans="1:18" ht="12.75">
      <c r="A39" s="128"/>
      <c r="B39" s="112"/>
      <c r="C39" s="125" t="e">
        <f>VLOOKUP(B39,'пр.взв'!B7:E48,2,FALSE)</f>
        <v>#N/A</v>
      </c>
      <c r="D39" s="116" t="e">
        <f>VLOOKUP(B39,'пр.взв'!B3:G80,3,FALSE)</f>
        <v>#N/A</v>
      </c>
      <c r="E39" s="116" t="e">
        <f>VLOOKUP(B39,'пр.взв'!B3:G80,4,FALSE)</f>
        <v>#N/A</v>
      </c>
      <c r="F39" s="118"/>
      <c r="G39" s="118"/>
      <c r="H39" s="120"/>
      <c r="I39" s="122"/>
      <c r="K39" s="112">
        <v>18</v>
      </c>
      <c r="L39" s="125" t="str">
        <f>VLOOKUP(K39,'пр.взв'!B7:E48,2,FALSE)</f>
        <v>БОЙКО Григорий</v>
      </c>
      <c r="M39" s="125" t="str">
        <f>VLOOKUP(K39,'пр.взв'!B3:G82,3,FALSE)</f>
        <v>1999, 2р</v>
      </c>
      <c r="N39" s="125" t="str">
        <f>VLOOKUP(K39,'пр.взв'!B3:G82,4,FALSE)</f>
        <v>М,Москва, Юность Москвы</v>
      </c>
      <c r="O39" s="118"/>
      <c r="P39" s="118"/>
      <c r="Q39" s="120"/>
      <c r="R39" s="122"/>
    </row>
    <row r="40" spans="1:18" ht="13.5" thickBot="1">
      <c r="A40" s="128"/>
      <c r="B40" s="124"/>
      <c r="C40" s="126"/>
      <c r="D40" s="127"/>
      <c r="E40" s="127"/>
      <c r="F40" s="129"/>
      <c r="G40" s="129"/>
      <c r="H40" s="130"/>
      <c r="I40" s="123"/>
      <c r="K40" s="124"/>
      <c r="L40" s="114"/>
      <c r="M40" s="114"/>
      <c r="N40" s="114"/>
      <c r="O40" s="129"/>
      <c r="P40" s="129"/>
      <c r="Q40" s="130"/>
      <c r="R40" s="123"/>
    </row>
    <row r="41" spans="1:18" ht="12.75">
      <c r="A41" s="128"/>
      <c r="B41" s="111">
        <v>19</v>
      </c>
      <c r="C41" s="113" t="str">
        <f>VLOOKUP(B41,'пр.взв'!B7:E48,2,FALSE)</f>
        <v>САМСОНОВ Николай</v>
      </c>
      <c r="D41" s="115" t="str">
        <f>VLOOKUP(B41,'пр.взв'!B3:F83,3,FALSE)</f>
        <v>2000, 1р</v>
      </c>
      <c r="E41" s="115" t="str">
        <f>VLOOKUP(B41,'пр.взв'!B4:G83,4,FALSE)</f>
        <v>ЦФО,Ярославская</v>
      </c>
      <c r="F41" s="117"/>
      <c r="G41" s="117"/>
      <c r="H41" s="119"/>
      <c r="I41" s="121"/>
      <c r="K41" s="111">
        <v>19</v>
      </c>
      <c r="L41" s="113" t="str">
        <f>VLOOKUP(K41,'пр.взв'!B7:E48,2,FALSE)</f>
        <v>САМСОНОВ Николай</v>
      </c>
      <c r="M41" s="113" t="str">
        <f>VLOOKUP(K41,'пр.взв'!B4:G84,3,FALSE)</f>
        <v>2000, 1р</v>
      </c>
      <c r="N41" s="113" t="str">
        <f>VLOOKUP(K41,'пр.взв'!B4:G84,4,FALSE)</f>
        <v>ЦФО,Ярославская</v>
      </c>
      <c r="O41" s="117"/>
      <c r="P41" s="117"/>
      <c r="Q41" s="119"/>
      <c r="R41" s="121"/>
    </row>
    <row r="42" spans="1:18" ht="12.75">
      <c r="A42" s="128"/>
      <c r="B42" s="112"/>
      <c r="C42" s="114"/>
      <c r="D42" s="116"/>
      <c r="E42" s="116"/>
      <c r="F42" s="118"/>
      <c r="G42" s="118"/>
      <c r="H42" s="120"/>
      <c r="I42" s="122"/>
      <c r="K42" s="112"/>
      <c r="L42" s="114"/>
      <c r="M42" s="114"/>
      <c r="N42" s="114"/>
      <c r="O42" s="118"/>
      <c r="P42" s="118"/>
      <c r="Q42" s="120"/>
      <c r="R42" s="122"/>
    </row>
    <row r="43" spans="1:18" ht="12.75">
      <c r="A43" s="128"/>
      <c r="B43" s="112">
        <v>20</v>
      </c>
      <c r="C43" s="125" t="str">
        <f>VLOOKUP(B43,'пр.взв'!B7:E48,2,FALSE)</f>
        <v>ИЛЬИН Илья</v>
      </c>
      <c r="D43" s="116" t="str">
        <f>VLOOKUP(B43,'пр.взв'!B3:G84,3,FALSE)</f>
        <v>2001, 1р</v>
      </c>
      <c r="E43" s="116" t="str">
        <f>VLOOKUP(B43,'пр.взв'!B4:G84,4,FALSE)</f>
        <v>М,Москва,С70</v>
      </c>
      <c r="F43" s="118"/>
      <c r="G43" s="118"/>
      <c r="H43" s="120"/>
      <c r="I43" s="122"/>
      <c r="K43" s="112">
        <v>21</v>
      </c>
      <c r="L43" s="125" t="str">
        <f>VLOOKUP(K43,'пр.взв'!B7:F48,2,FALSE)</f>
        <v>КРОЛИКОВ Кирилл</v>
      </c>
      <c r="M43" s="125" t="str">
        <f>VLOOKUP(K43,'пр.взв'!B4:G86,3,FALSE)</f>
        <v>2001, 1р</v>
      </c>
      <c r="N43" s="125" t="str">
        <f>VLOOKUP(K43,'пр.взв'!B4:G86,4,FALSE)</f>
        <v>ЦФО,Ярославская,Ярославль</v>
      </c>
      <c r="O43" s="118"/>
      <c r="P43" s="118"/>
      <c r="Q43" s="120"/>
      <c r="R43" s="122"/>
    </row>
    <row r="44" spans="1:18" ht="13.5" thickBot="1">
      <c r="A44" s="128"/>
      <c r="B44" s="124"/>
      <c r="C44" s="126"/>
      <c r="D44" s="127"/>
      <c r="E44" s="127"/>
      <c r="F44" s="129"/>
      <c r="G44" s="129"/>
      <c r="H44" s="130"/>
      <c r="I44" s="123"/>
      <c r="K44" s="124"/>
      <c r="L44" s="114"/>
      <c r="M44" s="114"/>
      <c r="N44" s="114"/>
      <c r="O44" s="129"/>
      <c r="P44" s="129"/>
      <c r="Q44" s="130"/>
      <c r="R44" s="123"/>
    </row>
    <row r="45" spans="1:18" ht="12.75">
      <c r="A45" s="128"/>
      <c r="B45" s="111">
        <v>21</v>
      </c>
      <c r="C45" s="113" t="str">
        <f>VLOOKUP(B45,'пр.взв'!B7:E48,2,FALSE)</f>
        <v>КРОЛИКОВ Кирилл</v>
      </c>
      <c r="D45" s="115" t="str">
        <f>VLOOKUP(B45,'пр.взв'!B7:F87,3,FALSE)</f>
        <v>2001, 1р</v>
      </c>
      <c r="E45" s="115" t="str">
        <f>VLOOKUP(B45,'пр.взв'!B4:G87,4,FALSE)</f>
        <v>ЦФО,Ярославская,Ярославль</v>
      </c>
      <c r="F45" s="117" t="s">
        <v>121</v>
      </c>
      <c r="G45" s="117"/>
      <c r="H45" s="119"/>
      <c r="I45" s="121"/>
      <c r="K45" s="111">
        <v>20</v>
      </c>
      <c r="L45" s="113" t="str">
        <f>VLOOKUP(K45,'пр.взв'!B7:E48,2,FALSE)</f>
        <v>ИЛЬИН Илья</v>
      </c>
      <c r="M45" s="113" t="str">
        <f>VLOOKUP(K45,'пр.взв'!B4:G88,3,FALSE)</f>
        <v>2001, 1р</v>
      </c>
      <c r="N45" s="113" t="str">
        <f>VLOOKUP(K45,'пр.взв'!B4:G88,4,FALSE)</f>
        <v>М,Москва,С70</v>
      </c>
      <c r="O45" s="117" t="s">
        <v>121</v>
      </c>
      <c r="P45" s="117"/>
      <c r="Q45" s="119"/>
      <c r="R45" s="121"/>
    </row>
    <row r="46" spans="1:18" ht="12.75">
      <c r="A46" s="128"/>
      <c r="B46" s="112"/>
      <c r="C46" s="114"/>
      <c r="D46" s="116"/>
      <c r="E46" s="116"/>
      <c r="F46" s="118"/>
      <c r="G46" s="118"/>
      <c r="H46" s="120"/>
      <c r="I46" s="122"/>
      <c r="K46" s="112"/>
      <c r="L46" s="114"/>
      <c r="M46" s="114"/>
      <c r="N46" s="114"/>
      <c r="O46" s="118"/>
      <c r="P46" s="118"/>
      <c r="Q46" s="120"/>
      <c r="R46" s="122"/>
    </row>
    <row r="47" spans="1:18" ht="12.75">
      <c r="A47" s="128"/>
      <c r="B47" s="112"/>
      <c r="C47" s="125" t="e">
        <f>VLOOKUP(B47,'пр.взв'!B7:E48,2,FALSE)</f>
        <v>#N/A</v>
      </c>
      <c r="D47" s="116" t="e">
        <f>VLOOKUP(B47,'пр.взв'!B7:G88,3,FALSE)</f>
        <v>#N/A</v>
      </c>
      <c r="E47" s="116" t="e">
        <f>VLOOKUP(B47,'пр.взв'!B4:G88,4,FALSE)</f>
        <v>#N/A</v>
      </c>
      <c r="F47" s="118"/>
      <c r="G47" s="118"/>
      <c r="H47" s="120"/>
      <c r="I47" s="122"/>
      <c r="K47" s="112"/>
      <c r="L47" s="125" t="e">
        <f>VLOOKUP(K47,'пр.взв'!B7:E48,2,FALSE)</f>
        <v>#N/A</v>
      </c>
      <c r="M47" s="125" t="e">
        <f>VLOOKUP(K47,'пр.взв'!B4:G90,3,FALSE)</f>
        <v>#N/A</v>
      </c>
      <c r="N47" s="125" t="e">
        <f>VLOOKUP(K47,'пр.взв'!B4:G90,4,FALSE)</f>
        <v>#N/A</v>
      </c>
      <c r="O47" s="118"/>
      <c r="P47" s="118"/>
      <c r="Q47" s="120"/>
      <c r="R47" s="122"/>
    </row>
    <row r="48" spans="1:18" ht="13.5" thickBot="1">
      <c r="A48" s="128"/>
      <c r="B48" s="124"/>
      <c r="C48" s="126"/>
      <c r="D48" s="127"/>
      <c r="E48" s="127"/>
      <c r="F48" s="129"/>
      <c r="G48" s="129"/>
      <c r="H48" s="130"/>
      <c r="I48" s="123"/>
      <c r="K48" s="124"/>
      <c r="L48" s="114"/>
      <c r="M48" s="114"/>
      <c r="N48" s="114"/>
      <c r="O48" s="129"/>
      <c r="P48" s="129"/>
      <c r="Q48" s="130"/>
      <c r="R48" s="123"/>
    </row>
    <row r="49" spans="1:18" ht="12.75">
      <c r="A49" s="128"/>
      <c r="B49" s="111"/>
      <c r="C49" s="113" t="e">
        <f>VLOOKUP(B49,'пр.взв'!B3:E48,2,FALSE)</f>
        <v>#N/A</v>
      </c>
      <c r="D49" s="115" t="e">
        <f>VLOOKUP(B49,'пр.взв'!B5:F91,3,FALSE)</f>
        <v>#N/A</v>
      </c>
      <c r="E49" s="115" t="e">
        <f>VLOOKUP(B49,'пр.взв'!B4:G91,4,FALSE)</f>
        <v>#N/A</v>
      </c>
      <c r="F49" s="117"/>
      <c r="G49" s="117"/>
      <c r="H49" s="119"/>
      <c r="I49" s="121"/>
      <c r="K49" s="111"/>
      <c r="L49" s="113" t="e">
        <f>VLOOKUP(K49,'пр.взв'!B7:E48,2,FALSE)</f>
        <v>#N/A</v>
      </c>
      <c r="M49" s="113" t="e">
        <f>VLOOKUP(K49,'пр.взв'!B5:G92,3,FALSE)</f>
        <v>#N/A</v>
      </c>
      <c r="N49" s="113" t="e">
        <f>VLOOKUP(K49,'пр.взв'!B5:G92,4,FALSE)</f>
        <v>#N/A</v>
      </c>
      <c r="O49" s="117"/>
      <c r="P49" s="117"/>
      <c r="Q49" s="119"/>
      <c r="R49" s="121"/>
    </row>
    <row r="50" spans="1:18" ht="12.75">
      <c r="A50" s="128"/>
      <c r="B50" s="112"/>
      <c r="C50" s="114"/>
      <c r="D50" s="116"/>
      <c r="E50" s="116"/>
      <c r="F50" s="118"/>
      <c r="G50" s="118"/>
      <c r="H50" s="120"/>
      <c r="I50" s="122"/>
      <c r="K50" s="112"/>
      <c r="L50" s="114"/>
      <c r="M50" s="114"/>
      <c r="N50" s="114"/>
      <c r="O50" s="118"/>
      <c r="P50" s="118"/>
      <c r="Q50" s="120"/>
      <c r="R50" s="122"/>
    </row>
    <row r="51" spans="1:18" ht="12.75">
      <c r="A51" s="128"/>
      <c r="B51" s="112"/>
      <c r="C51" s="125" t="e">
        <f>VLOOKUP(B51,'пр.взв'!B7:E48,2,FALSE)</f>
        <v>#N/A</v>
      </c>
      <c r="D51" s="116" t="e">
        <f>VLOOKUP(B51,'пр.взв'!B5:G92,3,FALSE)</f>
        <v>#N/A</v>
      </c>
      <c r="E51" s="116" t="e">
        <f>VLOOKUP(B51,'пр.взв'!B5:G92,4,FALSE)</f>
        <v>#N/A</v>
      </c>
      <c r="F51" s="118"/>
      <c r="G51" s="118"/>
      <c r="H51" s="120"/>
      <c r="I51" s="122"/>
      <c r="K51" s="112"/>
      <c r="L51" s="125" t="e">
        <f>VLOOKUP(K51,'пр.взв'!B7:E48,2,FALSE)</f>
        <v>#N/A</v>
      </c>
      <c r="M51" s="125" t="e">
        <f>VLOOKUP(K51,'пр.взв'!B5:G94,3,FALSE)</f>
        <v>#N/A</v>
      </c>
      <c r="N51" s="125" t="e">
        <f>VLOOKUP(K51,'пр.взв'!B5:G94,4,FALSE)</f>
        <v>#N/A</v>
      </c>
      <c r="O51" s="118"/>
      <c r="P51" s="118"/>
      <c r="Q51" s="120"/>
      <c r="R51" s="122"/>
    </row>
    <row r="52" spans="1:18" ht="13.5" thickBot="1">
      <c r="A52" s="128"/>
      <c r="B52" s="124"/>
      <c r="C52" s="126"/>
      <c r="D52" s="127"/>
      <c r="E52" s="127"/>
      <c r="F52" s="129"/>
      <c r="G52" s="129"/>
      <c r="H52" s="130"/>
      <c r="I52" s="123"/>
      <c r="K52" s="124"/>
      <c r="L52" s="114"/>
      <c r="M52" s="114"/>
      <c r="N52" s="114"/>
      <c r="O52" s="129"/>
      <c r="P52" s="129"/>
      <c r="Q52" s="130"/>
      <c r="R52" s="123"/>
    </row>
    <row r="53" spans="1:18" ht="12.75">
      <c r="A53" s="128"/>
      <c r="B53" s="111"/>
      <c r="C53" s="113" t="e">
        <f>VLOOKUP(B53,'пр.взв'!B7:E48,2,FALSE)</f>
        <v>#N/A</v>
      </c>
      <c r="D53" s="115" t="e">
        <f>VLOOKUP(B53,'пр.взв'!B5:F95,3,FALSE)</f>
        <v>#N/A</v>
      </c>
      <c r="E53" s="115" t="e">
        <f>VLOOKUP(B53,'пр.взв'!B5:G95,4,FALSE)</f>
        <v>#N/A</v>
      </c>
      <c r="F53" s="117"/>
      <c r="G53" s="117"/>
      <c r="H53" s="119"/>
      <c r="I53" s="121"/>
      <c r="K53" s="111"/>
      <c r="L53" s="113" t="e">
        <f>VLOOKUP(K53,'пр.взв'!B7:E48,2,FALSE)</f>
        <v>#N/A</v>
      </c>
      <c r="M53" s="113" t="e">
        <f>VLOOKUP(K53,'пр.взв'!B5:G96,3,FALSE)</f>
        <v>#N/A</v>
      </c>
      <c r="N53" s="113" t="e">
        <f>VLOOKUP(K53,'пр.взв'!B5:G96,4,FALSE)</f>
        <v>#N/A</v>
      </c>
      <c r="O53" s="117"/>
      <c r="P53" s="117"/>
      <c r="Q53" s="119"/>
      <c r="R53" s="121"/>
    </row>
    <row r="54" spans="1:18" ht="12.75">
      <c r="A54" s="128"/>
      <c r="B54" s="112"/>
      <c r="C54" s="114"/>
      <c r="D54" s="116"/>
      <c r="E54" s="116"/>
      <c r="F54" s="118"/>
      <c r="G54" s="118"/>
      <c r="H54" s="120"/>
      <c r="I54" s="122"/>
      <c r="K54" s="112"/>
      <c r="L54" s="114"/>
      <c r="M54" s="114"/>
      <c r="N54" s="114"/>
      <c r="O54" s="118"/>
      <c r="P54" s="118"/>
      <c r="Q54" s="120"/>
      <c r="R54" s="122"/>
    </row>
    <row r="55" spans="1:18" ht="12.75">
      <c r="A55" s="128"/>
      <c r="B55" s="112"/>
      <c r="C55" s="125" t="e">
        <f>VLOOKUP(B55,'пр.взв'!B7:E48,2,FALSE)</f>
        <v>#N/A</v>
      </c>
      <c r="D55" s="116" t="e">
        <f>VLOOKUP(B55,'пр.взв'!B5:G96,3,FALSE)</f>
        <v>#N/A</v>
      </c>
      <c r="E55" s="116" t="e">
        <f>VLOOKUP(B55,'пр.взв'!B5:G96,4,FALSE)</f>
        <v>#N/A</v>
      </c>
      <c r="F55" s="118"/>
      <c r="G55" s="118"/>
      <c r="H55" s="120"/>
      <c r="I55" s="122"/>
      <c r="K55" s="112"/>
      <c r="L55" s="125" t="e">
        <f>VLOOKUP(K55,'пр.взв'!B7:E48,2,FALSE)</f>
        <v>#N/A</v>
      </c>
      <c r="M55" s="125" t="e">
        <f>VLOOKUP(K55,'пр.взв'!B5:G98,3,FALSE)</f>
        <v>#N/A</v>
      </c>
      <c r="N55" s="125" t="e">
        <f>VLOOKUP(K55,'пр.взв'!B5:G98,4,FALSE)</f>
        <v>#N/A</v>
      </c>
      <c r="O55" s="118"/>
      <c r="P55" s="118"/>
      <c r="Q55" s="120"/>
      <c r="R55" s="122"/>
    </row>
    <row r="56" spans="1:18" ht="13.5" thickBot="1">
      <c r="A56" s="128"/>
      <c r="B56" s="124"/>
      <c r="C56" s="126"/>
      <c r="D56" s="127"/>
      <c r="E56" s="127"/>
      <c r="F56" s="129"/>
      <c r="G56" s="129"/>
      <c r="H56" s="130"/>
      <c r="I56" s="123"/>
      <c r="K56" s="124"/>
      <c r="L56" s="114"/>
      <c r="M56" s="114"/>
      <c r="N56" s="114"/>
      <c r="O56" s="129"/>
      <c r="P56" s="129"/>
      <c r="Q56" s="130"/>
      <c r="R56" s="123"/>
    </row>
    <row r="57" spans="1:18" ht="12.75">
      <c r="A57" s="128"/>
      <c r="B57" s="111"/>
      <c r="C57" s="113" t="e">
        <f>VLOOKUP(B57,'пр.взв'!B7:E48,2,FALSE)</f>
        <v>#N/A</v>
      </c>
      <c r="D57" s="115" t="e">
        <f>VLOOKUP(B57,'пр.взв'!B5:F99,3,FALSE)</f>
        <v>#N/A</v>
      </c>
      <c r="E57" s="115" t="e">
        <f>VLOOKUP(B57,'пр.взв'!B5:G99,4,FALSE)</f>
        <v>#N/A</v>
      </c>
      <c r="F57" s="131"/>
      <c r="G57" s="117"/>
      <c r="H57" s="119"/>
      <c r="I57" s="121"/>
      <c r="K57" s="111"/>
      <c r="L57" s="113" t="e">
        <f>VLOOKUP(K57,'пр.взв'!B7:E48,2,FALSE)</f>
        <v>#N/A</v>
      </c>
      <c r="M57" s="113" t="e">
        <f>VLOOKUP(K57,'пр.взв'!B5:G100,3,FALSE)</f>
        <v>#N/A</v>
      </c>
      <c r="N57" s="113" t="e">
        <f>VLOOKUP(K57,'пр.взв'!B5:G100,4,FALSE)</f>
        <v>#N/A</v>
      </c>
      <c r="O57" s="131"/>
      <c r="P57" s="117"/>
      <c r="Q57" s="119"/>
      <c r="R57" s="121"/>
    </row>
    <row r="58" spans="1:18" ht="12.75">
      <c r="A58" s="128"/>
      <c r="B58" s="112"/>
      <c r="C58" s="114"/>
      <c r="D58" s="116"/>
      <c r="E58" s="116"/>
      <c r="F58" s="132"/>
      <c r="G58" s="118"/>
      <c r="H58" s="120"/>
      <c r="I58" s="122"/>
      <c r="K58" s="112"/>
      <c r="L58" s="114"/>
      <c r="M58" s="114"/>
      <c r="N58" s="114"/>
      <c r="O58" s="132"/>
      <c r="P58" s="118"/>
      <c r="Q58" s="120"/>
      <c r="R58" s="122"/>
    </row>
    <row r="59" spans="1:18" ht="12.75">
      <c r="A59" s="128"/>
      <c r="B59" s="112"/>
      <c r="C59" s="125" t="e">
        <f>VLOOKUP(B59,'пр.взв'!B7:E48,2,FALSE)</f>
        <v>#N/A</v>
      </c>
      <c r="D59" s="116" t="e">
        <f>VLOOKUP(B59,'пр.взв'!B5:G100,3,FALSE)</f>
        <v>#N/A</v>
      </c>
      <c r="E59" s="116" t="e">
        <f>VLOOKUP(B59,'пр.взв'!B5:G100,4,FALSE)</f>
        <v>#N/A</v>
      </c>
      <c r="F59" s="132"/>
      <c r="G59" s="118"/>
      <c r="H59" s="120"/>
      <c r="I59" s="122"/>
      <c r="K59" s="112"/>
      <c r="L59" s="125" t="e">
        <f>VLOOKUP(K59,'пр.взв'!B7:E48,2,FALSE)</f>
        <v>#N/A</v>
      </c>
      <c r="M59" s="114" t="e">
        <f>VLOOKUP(K59,'пр.взв'!B5:G102,3,FALSE)</f>
        <v>#N/A</v>
      </c>
      <c r="N59" s="114" t="e">
        <f>VLOOKUP(K59,'пр.взв'!B5:G102,4,FALSE)</f>
        <v>#N/A</v>
      </c>
      <c r="O59" s="132"/>
      <c r="P59" s="118"/>
      <c r="Q59" s="120"/>
      <c r="R59" s="122"/>
    </row>
    <row r="60" spans="1:18" ht="13.5" thickBot="1">
      <c r="A60" s="128"/>
      <c r="B60" s="124"/>
      <c r="C60" s="126"/>
      <c r="D60" s="127"/>
      <c r="E60" s="127"/>
      <c r="F60" s="133"/>
      <c r="G60" s="129"/>
      <c r="H60" s="130"/>
      <c r="I60" s="123"/>
      <c r="K60" s="124"/>
      <c r="L60" s="126"/>
      <c r="M60" s="126"/>
      <c r="N60" s="126"/>
      <c r="O60" s="133"/>
      <c r="P60" s="129"/>
      <c r="Q60" s="130"/>
      <c r="R60" s="12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2"/>
  <sheetViews>
    <sheetView tabSelected="1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G22" sqref="AG2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8" t="s">
        <v>47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24.75" customHeight="1" thickBot="1">
      <c r="A2" s="18"/>
      <c r="B2" s="175" t="s">
        <v>48</v>
      </c>
      <c r="C2" s="176"/>
      <c r="D2" s="176"/>
      <c r="E2" s="176"/>
      <c r="F2" s="176"/>
      <c r="G2" s="176"/>
      <c r="H2" s="176"/>
      <c r="I2" s="176"/>
      <c r="J2" s="176"/>
      <c r="K2" s="164" t="str">
        <f>HYPERLINK('[1]реквизиты'!$A$2)</f>
        <v>XII Всероссийский турнир по самбо памяти ст.тренера СДЮСШОР, МС СССР Анисимова В.О.</v>
      </c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</row>
    <row r="3" spans="1:30" ht="20.25" customHeight="1" thickBot="1">
      <c r="A3" s="19"/>
      <c r="B3" s="162" t="str">
        <f>HYPERLINK('[1]реквизиты'!$A$3)</f>
        <v>5-7 февраля 2015 г.          г.Владимир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  <c r="X3" s="159" t="str">
        <f>HYPERLINK('пр.взв'!D4)</f>
        <v>В.к. 46 кг.</v>
      </c>
      <c r="Y3" s="160"/>
      <c r="Z3" s="160"/>
      <c r="AA3" s="160"/>
      <c r="AB3" s="161"/>
      <c r="AC3" s="16"/>
      <c r="AD3" s="16"/>
    </row>
    <row r="4" spans="1:34" ht="14.25" customHeight="1" thickBot="1">
      <c r="A4" s="204"/>
      <c r="B4" s="205" t="s">
        <v>5</v>
      </c>
      <c r="C4" s="207" t="s">
        <v>2</v>
      </c>
      <c r="D4" s="177" t="s">
        <v>3</v>
      </c>
      <c r="E4" s="179" t="s">
        <v>49</v>
      </c>
      <c r="F4" s="185" t="s">
        <v>6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Y4" s="188"/>
      <c r="Z4" s="167" t="s">
        <v>7</v>
      </c>
      <c r="AA4" s="169" t="s">
        <v>52</v>
      </c>
      <c r="AB4" s="200" t="s">
        <v>22</v>
      </c>
      <c r="AC4" s="16"/>
      <c r="AD4" s="16"/>
      <c r="AH4" s="20"/>
    </row>
    <row r="5" spans="1:33" ht="15" customHeight="1" thickBot="1">
      <c r="A5" s="204"/>
      <c r="B5" s="206"/>
      <c r="C5" s="208"/>
      <c r="D5" s="178"/>
      <c r="E5" s="180"/>
      <c r="F5" s="181">
        <v>1</v>
      </c>
      <c r="G5" s="182"/>
      <c r="H5" s="181">
        <v>2</v>
      </c>
      <c r="I5" s="184"/>
      <c r="J5" s="189">
        <v>3</v>
      </c>
      <c r="K5" s="182"/>
      <c r="L5" s="181">
        <v>4</v>
      </c>
      <c r="M5" s="184"/>
      <c r="N5" s="189">
        <v>5</v>
      </c>
      <c r="O5" s="182"/>
      <c r="P5" s="181">
        <v>6</v>
      </c>
      <c r="Q5" s="184"/>
      <c r="R5" s="189">
        <v>7</v>
      </c>
      <c r="S5" s="182"/>
      <c r="T5" s="181">
        <v>8</v>
      </c>
      <c r="U5" s="184"/>
      <c r="V5" s="181" t="s">
        <v>125</v>
      </c>
      <c r="W5" s="184"/>
      <c r="X5" s="181" t="s">
        <v>126</v>
      </c>
      <c r="Y5" s="184"/>
      <c r="Z5" s="168"/>
      <c r="AA5" s="170"/>
      <c r="AB5" s="201"/>
      <c r="AC5" s="31"/>
      <c r="AD5" s="31"/>
      <c r="AE5" s="22"/>
      <c r="AF5" s="22"/>
      <c r="AG5" s="3"/>
    </row>
    <row r="6" spans="1:34" ht="10.5" customHeight="1">
      <c r="A6" s="202"/>
      <c r="B6" s="210">
        <v>1</v>
      </c>
      <c r="C6" s="212" t="str">
        <f>VLOOKUP(B6,'пр.взв'!B7:E30,2,FALSE)</f>
        <v>ШОМАХОВ Азамат</v>
      </c>
      <c r="D6" s="198" t="str">
        <f>VLOOKUP(B6,'пр.взв'!B7:F48,3,FALSE)</f>
        <v>1999, 1р</v>
      </c>
      <c r="E6" s="198" t="str">
        <f>VLOOKUP(B6,'пр.взв'!B7:G48,4,FALSE)</f>
        <v>М,Москва,С70</v>
      </c>
      <c r="F6" s="190">
        <v>2</v>
      </c>
      <c r="G6" s="63">
        <v>2</v>
      </c>
      <c r="H6" s="183">
        <v>3</v>
      </c>
      <c r="I6" s="63">
        <v>0</v>
      </c>
      <c r="J6" s="183">
        <v>4</v>
      </c>
      <c r="K6" s="63">
        <v>0</v>
      </c>
      <c r="L6" s="183">
        <v>6</v>
      </c>
      <c r="M6" s="63">
        <v>0</v>
      </c>
      <c r="N6" s="183">
        <v>8</v>
      </c>
      <c r="O6" s="63">
        <v>3</v>
      </c>
      <c r="P6" s="183">
        <v>10</v>
      </c>
      <c r="Q6" s="63">
        <v>3</v>
      </c>
      <c r="R6" s="183" t="s">
        <v>122</v>
      </c>
      <c r="S6" s="63"/>
      <c r="T6" s="183" t="s">
        <v>122</v>
      </c>
      <c r="U6" s="63"/>
      <c r="V6" s="183" t="s">
        <v>122</v>
      </c>
      <c r="W6" s="63"/>
      <c r="X6" s="183" t="s">
        <v>122</v>
      </c>
      <c r="Y6" s="63"/>
      <c r="Z6" s="147">
        <v>6</v>
      </c>
      <c r="AA6" s="148">
        <f>SUM(G6+I6+K6+M6+O6+Q6+S6+U6+W6+Y6)</f>
        <v>8</v>
      </c>
      <c r="AB6" s="269" t="s">
        <v>14</v>
      </c>
      <c r="AC6" s="29"/>
      <c r="AD6" s="29"/>
      <c r="AE6" s="29"/>
      <c r="AF6" s="29"/>
      <c r="AG6" s="29"/>
      <c r="AH6" s="29"/>
    </row>
    <row r="7" spans="1:34" ht="10.5" customHeight="1" thickBot="1">
      <c r="A7" s="203"/>
      <c r="B7" s="211"/>
      <c r="C7" s="213"/>
      <c r="D7" s="199"/>
      <c r="E7" s="199"/>
      <c r="F7" s="191"/>
      <c r="G7" s="64"/>
      <c r="H7" s="183"/>
      <c r="I7" s="64"/>
      <c r="J7" s="183"/>
      <c r="K7" s="64"/>
      <c r="L7" s="183"/>
      <c r="M7" s="64"/>
      <c r="N7" s="183"/>
      <c r="O7" s="64"/>
      <c r="P7" s="183"/>
      <c r="Q7" s="64"/>
      <c r="R7" s="183"/>
      <c r="S7" s="64"/>
      <c r="T7" s="183"/>
      <c r="U7" s="64"/>
      <c r="V7" s="183"/>
      <c r="W7" s="64"/>
      <c r="X7" s="183"/>
      <c r="Y7" s="64"/>
      <c r="Z7" s="144"/>
      <c r="AA7" s="149"/>
      <c r="AB7" s="270"/>
      <c r="AC7" s="29"/>
      <c r="AD7" s="29"/>
      <c r="AE7" s="29"/>
      <c r="AF7" s="29"/>
      <c r="AG7" s="29"/>
      <c r="AH7" s="29"/>
    </row>
    <row r="8" spans="1:34" ht="10.5" customHeight="1" thickTop="1">
      <c r="A8" s="202"/>
      <c r="B8" s="150">
        <v>2</v>
      </c>
      <c r="C8" s="152" t="str">
        <f>VLOOKUP(B8,'пр.взв'!B9:E32,2,FALSE)</f>
        <v>ЧИСТЯКОВ Олег</v>
      </c>
      <c r="D8" s="156" t="str">
        <f>VLOOKUP(B8,'пр.взв'!B9:F50,3,FALSE)</f>
        <v>2001, 1р</v>
      </c>
      <c r="E8" s="156" t="str">
        <f>VLOOKUP(B8,'пр.взв'!B9:G50,4,FALSE)</f>
        <v>ЦФО,Владимирская</v>
      </c>
      <c r="F8" s="194">
        <v>1</v>
      </c>
      <c r="G8" s="65">
        <v>3</v>
      </c>
      <c r="H8" s="173">
        <v>4</v>
      </c>
      <c r="I8" s="65">
        <v>4</v>
      </c>
      <c r="J8" s="173" t="s">
        <v>122</v>
      </c>
      <c r="K8" s="65"/>
      <c r="L8" s="173" t="s">
        <v>122</v>
      </c>
      <c r="M8" s="65"/>
      <c r="N8" s="173" t="s">
        <v>122</v>
      </c>
      <c r="O8" s="65"/>
      <c r="P8" s="173" t="s">
        <v>122</v>
      </c>
      <c r="Q8" s="65"/>
      <c r="R8" s="173" t="s">
        <v>122</v>
      </c>
      <c r="S8" s="65"/>
      <c r="T8" s="173" t="s">
        <v>122</v>
      </c>
      <c r="U8" s="66"/>
      <c r="V8" s="173" t="s">
        <v>122</v>
      </c>
      <c r="W8" s="66"/>
      <c r="X8" s="173" t="s">
        <v>122</v>
      </c>
      <c r="Y8" s="66"/>
      <c r="Z8" s="147">
        <v>2</v>
      </c>
      <c r="AA8" s="148">
        <f>SUM(G8+I8+K8+M8+O8+Q8+S8+U8+W8+Y8)</f>
        <v>7</v>
      </c>
      <c r="AB8" s="269" t="s">
        <v>130</v>
      </c>
      <c r="AC8" s="29"/>
      <c r="AD8" s="29"/>
      <c r="AE8" s="29"/>
      <c r="AF8" s="29"/>
      <c r="AG8" s="29"/>
      <c r="AH8" s="29"/>
    </row>
    <row r="9" spans="1:34" ht="10.5" customHeight="1" thickBot="1">
      <c r="A9" s="209"/>
      <c r="B9" s="151"/>
      <c r="C9" s="153"/>
      <c r="D9" s="157"/>
      <c r="E9" s="157"/>
      <c r="F9" s="191"/>
      <c r="G9" s="67"/>
      <c r="H9" s="174"/>
      <c r="I9" s="67"/>
      <c r="J9" s="174"/>
      <c r="K9" s="67"/>
      <c r="L9" s="174"/>
      <c r="M9" s="67"/>
      <c r="N9" s="174"/>
      <c r="O9" s="67"/>
      <c r="P9" s="174"/>
      <c r="Q9" s="67"/>
      <c r="R9" s="174"/>
      <c r="S9" s="67"/>
      <c r="T9" s="174"/>
      <c r="U9" s="68"/>
      <c r="V9" s="174"/>
      <c r="W9" s="68"/>
      <c r="X9" s="174"/>
      <c r="Y9" s="68"/>
      <c r="Z9" s="144"/>
      <c r="AA9" s="149"/>
      <c r="AB9" s="270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214">
        <v>3</v>
      </c>
      <c r="C10" s="152" t="str">
        <f>VLOOKUP(B10,'пр.взв'!B11:E34,2,FALSE)</f>
        <v>СУТОРМИН Матвей</v>
      </c>
      <c r="D10" s="154" t="str">
        <f>VLOOKUP(B10,'пр.взв'!B11:F52,3,FALSE)</f>
        <v>2001, 1р</v>
      </c>
      <c r="E10" s="154" t="str">
        <f>VLOOKUP(B10,'пр.взв'!B11:G52,4,FALSE)</f>
        <v>М,Москва,С70</v>
      </c>
      <c r="F10" s="145">
        <v>4</v>
      </c>
      <c r="G10" s="69">
        <v>1</v>
      </c>
      <c r="H10" s="143">
        <v>1</v>
      </c>
      <c r="I10" s="69">
        <v>4</v>
      </c>
      <c r="J10" s="143">
        <v>8</v>
      </c>
      <c r="K10" s="69">
        <v>4</v>
      </c>
      <c r="L10" s="143" t="s">
        <v>122</v>
      </c>
      <c r="M10" s="69"/>
      <c r="N10" s="143" t="s">
        <v>122</v>
      </c>
      <c r="O10" s="69"/>
      <c r="P10" s="143" t="s">
        <v>122</v>
      </c>
      <c r="Q10" s="69"/>
      <c r="R10" s="143" t="s">
        <v>122</v>
      </c>
      <c r="S10" s="69"/>
      <c r="T10" s="143" t="s">
        <v>122</v>
      </c>
      <c r="U10" s="70"/>
      <c r="V10" s="143" t="s">
        <v>122</v>
      </c>
      <c r="W10" s="70"/>
      <c r="X10" s="143" t="s">
        <v>122</v>
      </c>
      <c r="Y10" s="70"/>
      <c r="Z10" s="147">
        <v>3</v>
      </c>
      <c r="AA10" s="148">
        <f>SUM(G10+I10+K10+M10+O10+Q10+S10+U10+W10+Y10)</f>
        <v>9</v>
      </c>
      <c r="AB10" s="269">
        <v>15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11"/>
      <c r="C11" s="153"/>
      <c r="D11" s="155"/>
      <c r="E11" s="155"/>
      <c r="F11" s="146"/>
      <c r="G11" s="67"/>
      <c r="H11" s="144"/>
      <c r="I11" s="67"/>
      <c r="J11" s="144"/>
      <c r="K11" s="67"/>
      <c r="L11" s="144"/>
      <c r="M11" s="67"/>
      <c r="N11" s="144"/>
      <c r="O11" s="67"/>
      <c r="P11" s="144"/>
      <c r="Q11" s="67"/>
      <c r="R11" s="144"/>
      <c r="S11" s="67"/>
      <c r="T11" s="144"/>
      <c r="U11" s="68"/>
      <c r="V11" s="144"/>
      <c r="W11" s="68"/>
      <c r="X11" s="144"/>
      <c r="Y11" s="68"/>
      <c r="Z11" s="144"/>
      <c r="AA11" s="149"/>
      <c r="AB11" s="270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50">
        <v>4</v>
      </c>
      <c r="C12" s="152" t="str">
        <f>VLOOKUP(B12,'пр.взв'!B13:E36,2,FALSE)</f>
        <v>КРАВЧЕНКО Даниил</v>
      </c>
      <c r="D12" s="154" t="str">
        <f>VLOOKUP(B12,'пр.взв'!B13:F54,3,FALSE)</f>
        <v>2001, 1р</v>
      </c>
      <c r="E12" s="156" t="str">
        <f>VLOOKUP(B12,'пр.взв'!B13:G54,4,FALSE)</f>
        <v>ЦФО,Брянская,Клинцы</v>
      </c>
      <c r="F12" s="145">
        <v>3</v>
      </c>
      <c r="G12" s="69">
        <v>3</v>
      </c>
      <c r="H12" s="143">
        <v>2</v>
      </c>
      <c r="I12" s="69">
        <v>0</v>
      </c>
      <c r="J12" s="143">
        <v>1</v>
      </c>
      <c r="K12" s="69">
        <v>4</v>
      </c>
      <c r="L12" s="143" t="s">
        <v>122</v>
      </c>
      <c r="M12" s="69"/>
      <c r="N12" s="143" t="s">
        <v>122</v>
      </c>
      <c r="O12" s="69"/>
      <c r="P12" s="143" t="s">
        <v>122</v>
      </c>
      <c r="Q12" s="69"/>
      <c r="R12" s="143" t="s">
        <v>122</v>
      </c>
      <c r="S12" s="69"/>
      <c r="T12" s="143" t="s">
        <v>122</v>
      </c>
      <c r="U12" s="70"/>
      <c r="V12" s="143" t="s">
        <v>122</v>
      </c>
      <c r="W12" s="70"/>
      <c r="X12" s="143" t="s">
        <v>122</v>
      </c>
      <c r="Y12" s="70"/>
      <c r="Z12" s="147">
        <v>3</v>
      </c>
      <c r="AA12" s="148">
        <f>SUM(G12+I12+K12+M12+O12+Q12+S12+U12+W12+Y12)</f>
        <v>7</v>
      </c>
      <c r="AB12" s="269">
        <v>12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51"/>
      <c r="C13" s="153"/>
      <c r="D13" s="155"/>
      <c r="E13" s="157"/>
      <c r="F13" s="146"/>
      <c r="G13" s="67"/>
      <c r="H13" s="144"/>
      <c r="I13" s="67"/>
      <c r="J13" s="144"/>
      <c r="K13" s="67"/>
      <c r="L13" s="144"/>
      <c r="M13" s="67"/>
      <c r="N13" s="144"/>
      <c r="O13" s="67"/>
      <c r="P13" s="144"/>
      <c r="Q13" s="67"/>
      <c r="R13" s="144"/>
      <c r="S13" s="67"/>
      <c r="T13" s="144"/>
      <c r="U13" s="68"/>
      <c r="V13" s="144"/>
      <c r="W13" s="68"/>
      <c r="X13" s="144"/>
      <c r="Y13" s="68"/>
      <c r="Z13" s="144"/>
      <c r="AA13" s="149"/>
      <c r="AB13" s="270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214">
        <v>5</v>
      </c>
      <c r="C14" s="152" t="str">
        <f>VLOOKUP(B14,'пр.взв'!B15:E38,2,FALSE)</f>
        <v>ДАВЫДОВ Даниил</v>
      </c>
      <c r="D14" s="154" t="str">
        <f>VLOOKUP(B14,'пр.взв'!B15:F56,3,FALSE)</f>
        <v>2000, 1р</v>
      </c>
      <c r="E14" s="154" t="str">
        <f>VLOOKUP(B14,'пр.взв'!B15:G56,4,FALSE)</f>
        <v>ЦФО,Ивановская</v>
      </c>
      <c r="F14" s="145">
        <v>6</v>
      </c>
      <c r="G14" s="69">
        <v>4</v>
      </c>
      <c r="H14" s="143">
        <v>7</v>
      </c>
      <c r="I14" s="69">
        <v>4</v>
      </c>
      <c r="J14" s="143" t="s">
        <v>122</v>
      </c>
      <c r="K14" s="69"/>
      <c r="L14" s="143" t="s">
        <v>122</v>
      </c>
      <c r="M14" s="69"/>
      <c r="N14" s="143" t="s">
        <v>122</v>
      </c>
      <c r="O14" s="69"/>
      <c r="P14" s="143" t="s">
        <v>122</v>
      </c>
      <c r="Q14" s="69"/>
      <c r="R14" s="143" t="s">
        <v>122</v>
      </c>
      <c r="S14" s="69"/>
      <c r="T14" s="143" t="s">
        <v>122</v>
      </c>
      <c r="U14" s="70"/>
      <c r="V14" s="143" t="s">
        <v>122</v>
      </c>
      <c r="W14" s="70"/>
      <c r="X14" s="143" t="s">
        <v>122</v>
      </c>
      <c r="Y14" s="70"/>
      <c r="Z14" s="147">
        <v>2</v>
      </c>
      <c r="AA14" s="148">
        <f>SUM(G14+I14+K14+M14+O14+Q14+S14+U14+W14+Y14)</f>
        <v>8</v>
      </c>
      <c r="AB14" s="269" t="s">
        <v>129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11"/>
      <c r="C15" s="153"/>
      <c r="D15" s="155"/>
      <c r="E15" s="155"/>
      <c r="F15" s="146"/>
      <c r="G15" s="67"/>
      <c r="H15" s="144"/>
      <c r="I15" s="67"/>
      <c r="J15" s="144"/>
      <c r="K15" s="67"/>
      <c r="L15" s="144"/>
      <c r="M15" s="67"/>
      <c r="N15" s="144"/>
      <c r="O15" s="67"/>
      <c r="P15" s="144"/>
      <c r="Q15" s="67"/>
      <c r="R15" s="144"/>
      <c r="S15" s="67"/>
      <c r="T15" s="144"/>
      <c r="U15" s="68"/>
      <c r="V15" s="144"/>
      <c r="W15" s="68"/>
      <c r="X15" s="144"/>
      <c r="Y15" s="68"/>
      <c r="Z15" s="144"/>
      <c r="AA15" s="149"/>
      <c r="AB15" s="270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50">
        <v>6</v>
      </c>
      <c r="C16" s="152" t="str">
        <f>VLOOKUP(B16,'пр.взв'!B17:E40,2,FALSE)</f>
        <v>ДИМИТРЕНКО Игорь</v>
      </c>
      <c r="D16" s="154" t="str">
        <f>VLOOKUP(B16,'пр.взв'!B17:F58,3,FALSE)</f>
        <v>1999, 2р</v>
      </c>
      <c r="E16" s="156" t="str">
        <f>VLOOKUP(B16,'пр.взв'!B17:G58,4,FALSE)</f>
        <v>М,Москва, Юность Москвы</v>
      </c>
      <c r="F16" s="145">
        <v>5</v>
      </c>
      <c r="G16" s="69">
        <v>0</v>
      </c>
      <c r="H16" s="143">
        <v>9</v>
      </c>
      <c r="I16" s="69">
        <v>0</v>
      </c>
      <c r="J16" s="143">
        <v>7</v>
      </c>
      <c r="K16" s="69">
        <v>3</v>
      </c>
      <c r="L16" s="143">
        <v>1</v>
      </c>
      <c r="M16" s="69">
        <v>4</v>
      </c>
      <c r="N16" s="143" t="s">
        <v>122</v>
      </c>
      <c r="O16" s="69"/>
      <c r="P16" s="143" t="s">
        <v>122</v>
      </c>
      <c r="Q16" s="69"/>
      <c r="R16" s="143" t="s">
        <v>122</v>
      </c>
      <c r="S16" s="69"/>
      <c r="T16" s="143" t="s">
        <v>122</v>
      </c>
      <c r="U16" s="70"/>
      <c r="V16" s="143" t="s">
        <v>122</v>
      </c>
      <c r="W16" s="70"/>
      <c r="X16" s="143" t="s">
        <v>122</v>
      </c>
      <c r="Y16" s="70"/>
      <c r="Z16" s="147">
        <v>4</v>
      </c>
      <c r="AA16" s="148">
        <f>SUM(G16+I16+K16+M16+O16+Q16+S16+U16+W16+Y16)</f>
        <v>7</v>
      </c>
      <c r="AB16" s="269" t="s">
        <v>133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51"/>
      <c r="C17" s="153"/>
      <c r="D17" s="155"/>
      <c r="E17" s="157"/>
      <c r="F17" s="146"/>
      <c r="G17" s="67"/>
      <c r="H17" s="144"/>
      <c r="I17" s="67"/>
      <c r="J17" s="144"/>
      <c r="K17" s="67"/>
      <c r="L17" s="144"/>
      <c r="M17" s="67"/>
      <c r="N17" s="144"/>
      <c r="O17" s="67"/>
      <c r="P17" s="144"/>
      <c r="Q17" s="67"/>
      <c r="R17" s="144"/>
      <c r="S17" s="67"/>
      <c r="T17" s="144"/>
      <c r="U17" s="68"/>
      <c r="V17" s="144"/>
      <c r="W17" s="68"/>
      <c r="X17" s="144"/>
      <c r="Y17" s="68"/>
      <c r="Z17" s="144"/>
      <c r="AA17" s="149"/>
      <c r="AB17" s="270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50">
        <v>7</v>
      </c>
      <c r="C18" s="152" t="str">
        <f>VLOOKUP(B18,'пр.взв'!B19:E42,2,FALSE)</f>
        <v>ЕРШОВ Алексей</v>
      </c>
      <c r="D18" s="154" t="str">
        <f>VLOOKUP(B18,'пр.взв'!B19:F60,3,FALSE)</f>
        <v>2001, 2р</v>
      </c>
      <c r="E18" s="154" t="str">
        <f>VLOOKUP(B18,'пр.взв'!B19:G60,4,FALSE)</f>
        <v>ЦФО,Владимирская,Алексаендров</v>
      </c>
      <c r="F18" s="145">
        <v>8</v>
      </c>
      <c r="G18" s="69">
        <v>3</v>
      </c>
      <c r="H18" s="143">
        <v>5</v>
      </c>
      <c r="I18" s="69">
        <v>0</v>
      </c>
      <c r="J18" s="143">
        <v>6</v>
      </c>
      <c r="K18" s="69">
        <v>2</v>
      </c>
      <c r="L18" s="143">
        <v>10</v>
      </c>
      <c r="M18" s="69">
        <v>3</v>
      </c>
      <c r="N18" s="143" t="s">
        <v>122</v>
      </c>
      <c r="O18" s="69"/>
      <c r="P18" s="143" t="s">
        <v>122</v>
      </c>
      <c r="Q18" s="69"/>
      <c r="R18" s="143" t="s">
        <v>122</v>
      </c>
      <c r="S18" s="69"/>
      <c r="T18" s="143" t="s">
        <v>122</v>
      </c>
      <c r="U18" s="70"/>
      <c r="V18" s="143" t="s">
        <v>122</v>
      </c>
      <c r="W18" s="70"/>
      <c r="X18" s="143" t="s">
        <v>122</v>
      </c>
      <c r="Y18" s="70"/>
      <c r="Z18" s="147">
        <v>4</v>
      </c>
      <c r="AA18" s="148">
        <f>SUM(G18+I18+K18+M18+O18+Q18+S18+U18+W18+Y18)</f>
        <v>8</v>
      </c>
      <c r="AB18" s="269" t="s">
        <v>132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51"/>
      <c r="C19" s="153"/>
      <c r="D19" s="155"/>
      <c r="E19" s="155"/>
      <c r="F19" s="146"/>
      <c r="G19" s="67"/>
      <c r="H19" s="144"/>
      <c r="I19" s="67"/>
      <c r="J19" s="144"/>
      <c r="K19" s="67"/>
      <c r="L19" s="144"/>
      <c r="M19" s="67"/>
      <c r="N19" s="144"/>
      <c r="O19" s="67"/>
      <c r="P19" s="144"/>
      <c r="Q19" s="67"/>
      <c r="R19" s="144"/>
      <c r="S19" s="67"/>
      <c r="T19" s="144"/>
      <c r="U19" s="68"/>
      <c r="V19" s="144"/>
      <c r="W19" s="68"/>
      <c r="X19" s="144"/>
      <c r="Y19" s="68"/>
      <c r="Z19" s="144"/>
      <c r="AA19" s="149"/>
      <c r="AB19" s="270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150">
        <v>8</v>
      </c>
      <c r="C20" s="152" t="str">
        <f>VLOOKUP(B20,'пр.взв'!B21:E44,2,FALSE)</f>
        <v>ЭМИНОВ  Магомед</v>
      </c>
      <c r="D20" s="154" t="str">
        <f>VLOOKUP(B20,'пр.взв'!B21:F62,3,FALSE)</f>
        <v>2000,1р</v>
      </c>
      <c r="E20" s="156" t="str">
        <f>VLOOKUP(B20,'пр.взв'!B21:G62,4,FALSE)</f>
        <v>ЦФО,Костромская</v>
      </c>
      <c r="F20" s="145">
        <v>7</v>
      </c>
      <c r="G20" s="69">
        <v>1</v>
      </c>
      <c r="H20" s="143">
        <v>10</v>
      </c>
      <c r="I20" s="69">
        <v>2</v>
      </c>
      <c r="J20" s="143">
        <v>3</v>
      </c>
      <c r="K20" s="69">
        <v>0</v>
      </c>
      <c r="L20" s="143" t="s">
        <v>120</v>
      </c>
      <c r="M20" s="69"/>
      <c r="N20" s="143">
        <v>1</v>
      </c>
      <c r="O20" s="69">
        <v>2</v>
      </c>
      <c r="P20" s="143" t="s">
        <v>120</v>
      </c>
      <c r="Q20" s="69"/>
      <c r="R20" s="143" t="s">
        <v>0</v>
      </c>
      <c r="S20" s="69"/>
      <c r="T20" s="143"/>
      <c r="U20" s="70"/>
      <c r="V20" s="143">
        <v>19</v>
      </c>
      <c r="W20" s="70">
        <v>0</v>
      </c>
      <c r="X20" s="143">
        <v>8</v>
      </c>
      <c r="Y20" s="70">
        <v>3</v>
      </c>
      <c r="Z20" s="147">
        <v>8</v>
      </c>
      <c r="AA20" s="148">
        <f>SUM(G20+I20+K20+M20+O20+Q20+S20+U20+W20+Y20)</f>
        <v>8</v>
      </c>
      <c r="AB20" s="269">
        <v>2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51"/>
      <c r="C21" s="153"/>
      <c r="D21" s="155"/>
      <c r="E21" s="157"/>
      <c r="F21" s="146"/>
      <c r="G21" s="67"/>
      <c r="H21" s="144"/>
      <c r="I21" s="67"/>
      <c r="J21" s="144"/>
      <c r="K21" s="67"/>
      <c r="L21" s="144"/>
      <c r="M21" s="67"/>
      <c r="N21" s="144"/>
      <c r="O21" s="67"/>
      <c r="P21" s="144"/>
      <c r="Q21" s="67"/>
      <c r="R21" s="144"/>
      <c r="S21" s="67" t="s">
        <v>10</v>
      </c>
      <c r="T21" s="144"/>
      <c r="U21" s="68"/>
      <c r="V21" s="144"/>
      <c r="W21" s="68"/>
      <c r="X21" s="144"/>
      <c r="Y21" s="68"/>
      <c r="Z21" s="144"/>
      <c r="AA21" s="149"/>
      <c r="AB21" s="270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50">
        <v>9</v>
      </c>
      <c r="C22" s="152" t="str">
        <f>VLOOKUP(B22,'пр.взв'!B23:E46,2,FALSE)</f>
        <v>ВАТЧЕНКО Даниил</v>
      </c>
      <c r="D22" s="154" t="str">
        <f>VLOOKUP(B22,'пр.взв'!B23:F64,3,FALSE)</f>
        <v>2000, 2р</v>
      </c>
      <c r="E22" s="154" t="str">
        <f>VLOOKUP(B22,'пр.взв'!B23:G64,4,FALSE)</f>
        <v>СП,Санкт-Петербург</v>
      </c>
      <c r="F22" s="145">
        <v>10</v>
      </c>
      <c r="G22" s="69">
        <v>3</v>
      </c>
      <c r="H22" s="143">
        <v>6</v>
      </c>
      <c r="I22" s="69">
        <v>4</v>
      </c>
      <c r="J22" s="143" t="s">
        <v>122</v>
      </c>
      <c r="K22" s="69"/>
      <c r="L22" s="143" t="s">
        <v>122</v>
      </c>
      <c r="M22" s="69"/>
      <c r="N22" s="143" t="s">
        <v>122</v>
      </c>
      <c r="O22" s="69"/>
      <c r="P22" s="143" t="s">
        <v>122</v>
      </c>
      <c r="Q22" s="69"/>
      <c r="R22" s="143" t="s">
        <v>122</v>
      </c>
      <c r="S22" s="69"/>
      <c r="T22" s="143" t="s">
        <v>122</v>
      </c>
      <c r="U22" s="70"/>
      <c r="V22" s="143" t="s">
        <v>122</v>
      </c>
      <c r="W22" s="70"/>
      <c r="X22" s="143" t="s">
        <v>122</v>
      </c>
      <c r="Y22" s="70"/>
      <c r="Z22" s="147">
        <v>2</v>
      </c>
      <c r="AA22" s="148">
        <f>SUM(G22+I22+K22+M22+O22+Q22+S22+U22+W22+Y22)</f>
        <v>7</v>
      </c>
      <c r="AB22" s="269" t="s">
        <v>130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51"/>
      <c r="C23" s="153"/>
      <c r="D23" s="155"/>
      <c r="E23" s="155"/>
      <c r="F23" s="146"/>
      <c r="G23" s="67"/>
      <c r="H23" s="144"/>
      <c r="I23" s="67"/>
      <c r="J23" s="144"/>
      <c r="K23" s="67"/>
      <c r="L23" s="144"/>
      <c r="M23" s="67"/>
      <c r="N23" s="144"/>
      <c r="O23" s="67"/>
      <c r="P23" s="144"/>
      <c r="Q23" s="67"/>
      <c r="R23" s="144"/>
      <c r="S23" s="67"/>
      <c r="T23" s="144"/>
      <c r="U23" s="68"/>
      <c r="V23" s="144"/>
      <c r="W23" s="68"/>
      <c r="X23" s="144"/>
      <c r="Y23" s="68"/>
      <c r="Z23" s="144"/>
      <c r="AA23" s="149"/>
      <c r="AB23" s="270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50">
        <v>10</v>
      </c>
      <c r="C24" s="152" t="str">
        <f>VLOOKUP(B24,'пр.взв'!B25:E48,2,FALSE)</f>
        <v>ШУЛЬГИН Александр</v>
      </c>
      <c r="D24" s="154" t="str">
        <f>VLOOKUP(B24,'пр.взв'!B25:F66,3,FALSE)</f>
        <v>2000, 1р</v>
      </c>
      <c r="E24" s="156" t="str">
        <f>VLOOKUP(B24,'пр.взв'!B25:G66,4,FALSE)</f>
        <v>М,Москва,С70</v>
      </c>
      <c r="F24" s="145">
        <v>9</v>
      </c>
      <c r="G24" s="69">
        <v>2</v>
      </c>
      <c r="H24" s="143">
        <v>8</v>
      </c>
      <c r="I24" s="69">
        <v>3</v>
      </c>
      <c r="J24" s="143" t="s">
        <v>120</v>
      </c>
      <c r="K24" s="69"/>
      <c r="L24" s="143">
        <v>7</v>
      </c>
      <c r="M24" s="69">
        <v>2</v>
      </c>
      <c r="N24" s="143" t="s">
        <v>120</v>
      </c>
      <c r="O24" s="69"/>
      <c r="P24" s="143">
        <v>1</v>
      </c>
      <c r="Q24" s="69">
        <v>2</v>
      </c>
      <c r="R24" s="143" t="s">
        <v>0</v>
      </c>
      <c r="S24" s="69"/>
      <c r="T24" s="143"/>
      <c r="U24" s="70"/>
      <c r="V24" s="143">
        <v>14</v>
      </c>
      <c r="W24" s="70">
        <v>2</v>
      </c>
      <c r="X24" s="143">
        <v>10</v>
      </c>
      <c r="Y24" s="70">
        <v>2.5</v>
      </c>
      <c r="Z24" s="143">
        <v>8</v>
      </c>
      <c r="AA24" s="196">
        <f>SUM(G24+I24+K24+M24+O24+Q24+S24+U24+W24+Y24)</f>
        <v>13.5</v>
      </c>
      <c r="AB24" s="271">
        <v>1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220"/>
      <c r="C25" s="215"/>
      <c r="D25" s="216"/>
      <c r="E25" s="217"/>
      <c r="F25" s="192"/>
      <c r="G25" s="71"/>
      <c r="H25" s="171"/>
      <c r="I25" s="71"/>
      <c r="J25" s="171"/>
      <c r="K25" s="71"/>
      <c r="L25" s="171"/>
      <c r="M25" s="71"/>
      <c r="N25" s="171"/>
      <c r="O25" s="71"/>
      <c r="P25" s="171"/>
      <c r="Q25" s="71"/>
      <c r="R25" s="171"/>
      <c r="S25" s="71" t="s">
        <v>11</v>
      </c>
      <c r="T25" s="171"/>
      <c r="U25" s="72"/>
      <c r="V25" s="171"/>
      <c r="W25" s="72"/>
      <c r="X25" s="171"/>
      <c r="Y25" s="72"/>
      <c r="Z25" s="171"/>
      <c r="AA25" s="197"/>
      <c r="AB25" s="272"/>
      <c r="AC25" s="29"/>
      <c r="AD25" s="29"/>
      <c r="AE25" s="29"/>
      <c r="AF25" s="29"/>
      <c r="AG25" s="29"/>
      <c r="AH25" s="29"/>
    </row>
    <row r="26" spans="1:34" ht="10.5" customHeight="1">
      <c r="A26" s="17"/>
      <c r="B26" s="214">
        <v>11</v>
      </c>
      <c r="C26" s="218" t="str">
        <f>VLOOKUP(B26,'пр.взв'!B27:E48,2,FALSE)</f>
        <v>ДМИТРИЕВ Иван</v>
      </c>
      <c r="D26" s="219" t="str">
        <f>VLOOKUP(B26,'пр.взв'!B27:F68,3,FALSE)</f>
        <v>1999, 1р</v>
      </c>
      <c r="E26" s="219" t="str">
        <f>VLOOKUP(B26,'пр.взв'!B27:G68,4,FALSE)</f>
        <v>ЦФО,Московская,Зеленоград</v>
      </c>
      <c r="F26" s="193">
        <v>12</v>
      </c>
      <c r="G26" s="73">
        <v>3</v>
      </c>
      <c r="H26" s="172">
        <v>13</v>
      </c>
      <c r="I26" s="73">
        <v>2.5</v>
      </c>
      <c r="J26" s="172">
        <v>14</v>
      </c>
      <c r="K26" s="73">
        <v>3</v>
      </c>
      <c r="L26" s="172" t="s">
        <v>122</v>
      </c>
      <c r="M26" s="73"/>
      <c r="N26" s="172" t="s">
        <v>122</v>
      </c>
      <c r="O26" s="73"/>
      <c r="P26" s="172" t="s">
        <v>122</v>
      </c>
      <c r="Q26" s="73"/>
      <c r="R26" s="172" t="s">
        <v>122</v>
      </c>
      <c r="S26" s="73"/>
      <c r="T26" s="172" t="s">
        <v>122</v>
      </c>
      <c r="U26" s="74"/>
      <c r="V26" s="172" t="s">
        <v>122</v>
      </c>
      <c r="W26" s="74"/>
      <c r="X26" s="172" t="s">
        <v>122</v>
      </c>
      <c r="Y26" s="74"/>
      <c r="Z26" s="172">
        <v>3</v>
      </c>
      <c r="AA26" s="195">
        <f>SUM(G26+I26+K26+M26+O26+Q26+S26+U26+W26+Y26)</f>
        <v>8.5</v>
      </c>
      <c r="AB26" s="273">
        <v>14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51"/>
      <c r="C27" s="153"/>
      <c r="D27" s="155"/>
      <c r="E27" s="155"/>
      <c r="F27" s="146"/>
      <c r="G27" s="67"/>
      <c r="H27" s="144"/>
      <c r="I27" s="67"/>
      <c r="J27" s="144"/>
      <c r="K27" s="67"/>
      <c r="L27" s="144"/>
      <c r="M27" s="67"/>
      <c r="N27" s="144"/>
      <c r="O27" s="67"/>
      <c r="P27" s="144"/>
      <c r="Q27" s="67"/>
      <c r="R27" s="144"/>
      <c r="S27" s="67"/>
      <c r="T27" s="144"/>
      <c r="U27" s="68"/>
      <c r="V27" s="144"/>
      <c r="W27" s="68"/>
      <c r="X27" s="144"/>
      <c r="Y27" s="68"/>
      <c r="Z27" s="144"/>
      <c r="AA27" s="149"/>
      <c r="AB27" s="270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50">
        <v>12</v>
      </c>
      <c r="C28" s="152" t="str">
        <f>VLOOKUP(B28,'пр.взв'!B29:E48,2,FALSE)</f>
        <v>АЛИЕВ Шафин </v>
      </c>
      <c r="D28" s="154" t="str">
        <f>VLOOKUP(B28,'пр.взв'!B29:F70,3,FALSE)</f>
        <v>2000, 2р</v>
      </c>
      <c r="E28" s="156" t="str">
        <f>VLOOKUP(B28,'пр.взв'!B29:G70,4,FALSE)</f>
        <v>ЦФО,Московская,С.Посад</v>
      </c>
      <c r="F28" s="145">
        <v>11</v>
      </c>
      <c r="G28" s="69">
        <v>1</v>
      </c>
      <c r="H28" s="143">
        <v>14</v>
      </c>
      <c r="I28" s="69">
        <v>2</v>
      </c>
      <c r="J28" s="143">
        <v>16</v>
      </c>
      <c r="K28" s="69">
        <v>3</v>
      </c>
      <c r="L28" s="143" t="s">
        <v>122</v>
      </c>
      <c r="M28" s="69"/>
      <c r="N28" s="143" t="s">
        <v>122</v>
      </c>
      <c r="O28" s="69"/>
      <c r="P28" s="143" t="s">
        <v>122</v>
      </c>
      <c r="Q28" s="69"/>
      <c r="R28" s="143" t="s">
        <v>122</v>
      </c>
      <c r="S28" s="69"/>
      <c r="T28" s="143" t="s">
        <v>122</v>
      </c>
      <c r="U28" s="70"/>
      <c r="V28" s="143" t="s">
        <v>122</v>
      </c>
      <c r="W28" s="70"/>
      <c r="X28" s="143" t="s">
        <v>122</v>
      </c>
      <c r="Y28" s="70"/>
      <c r="Z28" s="147">
        <v>3</v>
      </c>
      <c r="AA28" s="148">
        <f>SUM(G28+I28+K28+M28+O28+Q28+S28+U28+W28+Y28)</f>
        <v>6</v>
      </c>
      <c r="AB28" s="269">
        <v>11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51"/>
      <c r="C29" s="153"/>
      <c r="D29" s="155"/>
      <c r="E29" s="157"/>
      <c r="F29" s="146"/>
      <c r="G29" s="67"/>
      <c r="H29" s="144"/>
      <c r="I29" s="67"/>
      <c r="J29" s="144"/>
      <c r="K29" s="67"/>
      <c r="L29" s="144"/>
      <c r="M29" s="67"/>
      <c r="N29" s="144"/>
      <c r="O29" s="67"/>
      <c r="P29" s="144"/>
      <c r="Q29" s="67"/>
      <c r="R29" s="144"/>
      <c r="S29" s="67"/>
      <c r="T29" s="144"/>
      <c r="U29" s="68"/>
      <c r="V29" s="144"/>
      <c r="W29" s="68"/>
      <c r="X29" s="144"/>
      <c r="Y29" s="68"/>
      <c r="Z29" s="144"/>
      <c r="AA29" s="149"/>
      <c r="AB29" s="270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50">
        <v>13</v>
      </c>
      <c r="C30" s="152" t="str">
        <f>VLOOKUP(B30,'пр.взв'!B31:E48,2,FALSE)</f>
        <v>КУШАНАШВИЛИ Исмаил</v>
      </c>
      <c r="D30" s="154" t="str">
        <f>VLOOKUP(B30,'пр.взв'!B31:F72,3,FALSE)</f>
        <v>2000,1р</v>
      </c>
      <c r="E30" s="154" t="str">
        <f>VLOOKUP(B30,'пр.взв'!B31:G72,4,FALSE)</f>
        <v>ЦФО,Костромская</v>
      </c>
      <c r="F30" s="145">
        <v>14</v>
      </c>
      <c r="G30" s="69">
        <v>3</v>
      </c>
      <c r="H30" s="143">
        <v>11</v>
      </c>
      <c r="I30" s="69">
        <v>3</v>
      </c>
      <c r="J30" s="143" t="s">
        <v>122</v>
      </c>
      <c r="K30" s="69"/>
      <c r="L30" s="143" t="s">
        <v>122</v>
      </c>
      <c r="M30" s="69"/>
      <c r="N30" s="143" t="s">
        <v>122</v>
      </c>
      <c r="O30" s="69"/>
      <c r="P30" s="143" t="s">
        <v>122</v>
      </c>
      <c r="Q30" s="69"/>
      <c r="R30" s="143" t="s">
        <v>122</v>
      </c>
      <c r="S30" s="69"/>
      <c r="T30" s="143" t="s">
        <v>122</v>
      </c>
      <c r="U30" s="70"/>
      <c r="V30" s="143" t="s">
        <v>122</v>
      </c>
      <c r="W30" s="70"/>
      <c r="X30" s="143" t="s">
        <v>122</v>
      </c>
      <c r="Y30" s="70"/>
      <c r="Z30" s="147">
        <v>2</v>
      </c>
      <c r="AA30" s="148">
        <f>SUM(G30+I30+K30+M30+O30+Q30+S30+U30+W30+Y30)</f>
        <v>6</v>
      </c>
      <c r="AB30" s="269" t="s">
        <v>131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51"/>
      <c r="C31" s="153"/>
      <c r="D31" s="155"/>
      <c r="E31" s="155"/>
      <c r="F31" s="146"/>
      <c r="G31" s="67"/>
      <c r="H31" s="144"/>
      <c r="I31" s="67"/>
      <c r="J31" s="144"/>
      <c r="K31" s="67"/>
      <c r="L31" s="144"/>
      <c r="M31" s="67"/>
      <c r="N31" s="144"/>
      <c r="O31" s="67"/>
      <c r="P31" s="144"/>
      <c r="Q31" s="67"/>
      <c r="R31" s="144"/>
      <c r="S31" s="67"/>
      <c r="T31" s="144"/>
      <c r="U31" s="68"/>
      <c r="V31" s="144"/>
      <c r="W31" s="68"/>
      <c r="X31" s="144"/>
      <c r="Y31" s="68"/>
      <c r="Z31" s="144"/>
      <c r="AA31" s="149"/>
      <c r="AB31" s="270"/>
      <c r="AC31" s="29"/>
      <c r="AD31" s="29"/>
      <c r="AE31" s="29"/>
      <c r="AF31" s="29"/>
      <c r="AG31" s="29"/>
      <c r="AH31" s="29"/>
    </row>
    <row r="32" spans="2:34" ht="10.5" customHeight="1" thickTop="1">
      <c r="B32" s="150">
        <v>14</v>
      </c>
      <c r="C32" s="152" t="str">
        <f>VLOOKUP(B32,'пр.взв'!B33:E48,2,FALSE)</f>
        <v>ШОГЕНОВ Инал</v>
      </c>
      <c r="D32" s="154" t="str">
        <f>VLOOKUP(B32,'пр.взв'!B33:F74,3,FALSE)</f>
        <v>2000, 1р</v>
      </c>
      <c r="E32" s="156" t="str">
        <f>VLOOKUP(B32,'пр.взв'!B33:G74,4,FALSE)</f>
        <v>М,Москва,С70</v>
      </c>
      <c r="F32" s="145">
        <v>13</v>
      </c>
      <c r="G32" s="69">
        <v>2</v>
      </c>
      <c r="H32" s="143">
        <v>12</v>
      </c>
      <c r="I32" s="69">
        <v>3</v>
      </c>
      <c r="J32" s="143">
        <v>11</v>
      </c>
      <c r="K32" s="69">
        <v>2</v>
      </c>
      <c r="L32" s="143">
        <v>16</v>
      </c>
      <c r="M32" s="69">
        <v>0</v>
      </c>
      <c r="N32" s="143">
        <v>19</v>
      </c>
      <c r="O32" s="69">
        <v>0</v>
      </c>
      <c r="P32" s="143" t="s">
        <v>124</v>
      </c>
      <c r="Q32" s="69"/>
      <c r="R32" s="143"/>
      <c r="S32" s="69"/>
      <c r="T32" s="143"/>
      <c r="U32" s="70"/>
      <c r="V32" s="143">
        <v>10</v>
      </c>
      <c r="W32" s="70">
        <v>3</v>
      </c>
      <c r="X32" s="143"/>
      <c r="Y32" s="70"/>
      <c r="Z32" s="147">
        <v>6</v>
      </c>
      <c r="AA32" s="148">
        <f>SUM(G32+I32+K32+M32+O32+Q32+S32+U32+W32+Y32)</f>
        <v>10</v>
      </c>
      <c r="AB32" s="269">
        <v>3</v>
      </c>
      <c r="AC32" s="29"/>
      <c r="AD32" s="29"/>
      <c r="AE32" s="29"/>
      <c r="AF32" s="29"/>
      <c r="AG32" s="29"/>
      <c r="AH32" s="29"/>
    </row>
    <row r="33" spans="2:34" ht="10.5" customHeight="1" thickBot="1">
      <c r="B33" s="151"/>
      <c r="C33" s="153"/>
      <c r="D33" s="155"/>
      <c r="E33" s="157"/>
      <c r="F33" s="146"/>
      <c r="G33" s="67"/>
      <c r="H33" s="144"/>
      <c r="I33" s="67"/>
      <c r="J33" s="144"/>
      <c r="K33" s="67"/>
      <c r="L33" s="144"/>
      <c r="M33" s="67"/>
      <c r="N33" s="144"/>
      <c r="O33" s="67"/>
      <c r="P33" s="144"/>
      <c r="Q33" s="67" t="s">
        <v>10</v>
      </c>
      <c r="R33" s="144"/>
      <c r="S33" s="67"/>
      <c r="T33" s="144"/>
      <c r="U33" s="68"/>
      <c r="V33" s="144"/>
      <c r="W33" s="68"/>
      <c r="X33" s="144"/>
      <c r="Y33" s="68"/>
      <c r="Z33" s="144"/>
      <c r="AA33" s="149"/>
      <c r="AB33" s="270"/>
      <c r="AC33" s="29"/>
      <c r="AD33" s="29"/>
      <c r="AE33" s="29"/>
      <c r="AF33" s="29"/>
      <c r="AG33" s="29"/>
      <c r="AH33" s="29"/>
    </row>
    <row r="34" spans="2:34" ht="10.5" customHeight="1" thickTop="1">
      <c r="B34" s="150">
        <v>15</v>
      </c>
      <c r="C34" s="152" t="str">
        <f>VLOOKUP(B34,'пр.взв'!B35:E48,2,FALSE)</f>
        <v>СЕМЕШКИН Даниил</v>
      </c>
      <c r="D34" s="154" t="str">
        <f>VLOOKUP(B34,'пр.взв'!B35:F76,3,FALSE)</f>
        <v>2000, 1р</v>
      </c>
      <c r="E34" s="154" t="str">
        <f>VLOOKUP(B34,'пр.взв'!B35:G76,4,FALSE)</f>
        <v>ЦФО,Рязанская</v>
      </c>
      <c r="F34" s="145">
        <v>16</v>
      </c>
      <c r="G34" s="69">
        <v>4</v>
      </c>
      <c r="H34" s="143">
        <v>17</v>
      </c>
      <c r="I34" s="69">
        <v>4</v>
      </c>
      <c r="J34" s="143" t="s">
        <v>122</v>
      </c>
      <c r="K34" s="69"/>
      <c r="L34" s="143" t="s">
        <v>122</v>
      </c>
      <c r="M34" s="69"/>
      <c r="N34" s="143" t="s">
        <v>122</v>
      </c>
      <c r="O34" s="69"/>
      <c r="P34" s="143" t="s">
        <v>122</v>
      </c>
      <c r="Q34" s="69"/>
      <c r="R34" s="143" t="s">
        <v>122</v>
      </c>
      <c r="S34" s="69"/>
      <c r="T34" s="143" t="s">
        <v>122</v>
      </c>
      <c r="U34" s="70"/>
      <c r="V34" s="143" t="s">
        <v>122</v>
      </c>
      <c r="W34" s="70"/>
      <c r="X34" s="143" t="s">
        <v>122</v>
      </c>
      <c r="Y34" s="70"/>
      <c r="Z34" s="147">
        <v>2</v>
      </c>
      <c r="AA34" s="148">
        <f>SUM(G34+I34+K34+M34+O34+Q34+S34+U34+W34+Y34)</f>
        <v>8</v>
      </c>
      <c r="AB34" s="269" t="s">
        <v>129</v>
      </c>
      <c r="AC34" s="29"/>
      <c r="AD34" s="29"/>
      <c r="AE34" s="29"/>
      <c r="AF34" s="29"/>
      <c r="AG34" s="29"/>
      <c r="AH34" s="29"/>
    </row>
    <row r="35" spans="2:34" ht="10.5" customHeight="1" thickBot="1">
      <c r="B35" s="151"/>
      <c r="C35" s="153"/>
      <c r="D35" s="155"/>
      <c r="E35" s="155"/>
      <c r="F35" s="146"/>
      <c r="G35" s="67"/>
      <c r="H35" s="144"/>
      <c r="I35" s="67"/>
      <c r="J35" s="144"/>
      <c r="K35" s="67"/>
      <c r="L35" s="144"/>
      <c r="M35" s="67"/>
      <c r="N35" s="144"/>
      <c r="O35" s="67"/>
      <c r="P35" s="144"/>
      <c r="Q35" s="67"/>
      <c r="R35" s="144"/>
      <c r="S35" s="67"/>
      <c r="T35" s="144"/>
      <c r="U35" s="68"/>
      <c r="V35" s="144"/>
      <c r="W35" s="68"/>
      <c r="X35" s="144"/>
      <c r="Y35" s="68"/>
      <c r="Z35" s="144"/>
      <c r="AA35" s="149"/>
      <c r="AB35" s="270"/>
      <c r="AC35" s="29"/>
      <c r="AD35" s="29"/>
      <c r="AE35" s="29"/>
      <c r="AF35" s="29"/>
      <c r="AG35" s="29"/>
      <c r="AH35" s="29"/>
    </row>
    <row r="36" spans="2:34" ht="10.5" customHeight="1" thickTop="1">
      <c r="B36" s="150">
        <v>16</v>
      </c>
      <c r="C36" s="152" t="str">
        <f>VLOOKUP(B36,'пр.взв'!B37:E48,2,FALSE)</f>
        <v>КУЗИН Илья</v>
      </c>
      <c r="D36" s="154" t="str">
        <f>VLOOKUP(B36,'пр.взв'!B37:F78,3,FALSE)</f>
        <v>2000, 2р</v>
      </c>
      <c r="E36" s="156" t="str">
        <f>VLOOKUP(B36,'пр.взв'!B37:G78,4,FALSE)</f>
        <v>ЦФО,Тульская</v>
      </c>
      <c r="F36" s="145">
        <v>15</v>
      </c>
      <c r="G36" s="69">
        <v>0</v>
      </c>
      <c r="H36" s="143">
        <v>18</v>
      </c>
      <c r="I36" s="69">
        <v>1</v>
      </c>
      <c r="J36" s="143">
        <v>12</v>
      </c>
      <c r="K36" s="69">
        <v>2.5</v>
      </c>
      <c r="L36" s="143">
        <v>14</v>
      </c>
      <c r="M36" s="69">
        <v>4</v>
      </c>
      <c r="N36" s="143" t="s">
        <v>122</v>
      </c>
      <c r="O36" s="69"/>
      <c r="P36" s="143" t="s">
        <v>122</v>
      </c>
      <c r="Q36" s="69"/>
      <c r="R36" s="143" t="s">
        <v>122</v>
      </c>
      <c r="S36" s="69"/>
      <c r="T36" s="143" t="s">
        <v>122</v>
      </c>
      <c r="U36" s="70"/>
      <c r="V36" s="143" t="s">
        <v>122</v>
      </c>
      <c r="W36" s="70"/>
      <c r="X36" s="143" t="s">
        <v>122</v>
      </c>
      <c r="Y36" s="70"/>
      <c r="Z36" s="147">
        <v>4</v>
      </c>
      <c r="AA36" s="148">
        <f>SUM(G36+I36+K36+M36+O36+Q36+S36+U36+W36+Y36)</f>
        <v>7.5</v>
      </c>
      <c r="AB36" s="269" t="s">
        <v>17</v>
      </c>
      <c r="AC36" s="29"/>
      <c r="AD36" s="29"/>
      <c r="AE36" s="29"/>
      <c r="AF36" s="29"/>
      <c r="AG36" s="29"/>
      <c r="AH36" s="29"/>
    </row>
    <row r="37" spans="2:34" ht="10.5" customHeight="1" thickBot="1">
      <c r="B37" s="151"/>
      <c r="C37" s="153"/>
      <c r="D37" s="155"/>
      <c r="E37" s="157"/>
      <c r="F37" s="146"/>
      <c r="G37" s="67"/>
      <c r="H37" s="144"/>
      <c r="I37" s="67"/>
      <c r="J37" s="144"/>
      <c r="K37" s="67"/>
      <c r="L37" s="144"/>
      <c r="M37" s="67"/>
      <c r="N37" s="144"/>
      <c r="O37" s="67"/>
      <c r="P37" s="144"/>
      <c r="Q37" s="67"/>
      <c r="R37" s="144"/>
      <c r="S37" s="67"/>
      <c r="T37" s="144"/>
      <c r="U37" s="68"/>
      <c r="V37" s="144"/>
      <c r="W37" s="68"/>
      <c r="X37" s="144"/>
      <c r="Y37" s="68"/>
      <c r="Z37" s="144"/>
      <c r="AA37" s="149"/>
      <c r="AB37" s="270"/>
      <c r="AC37" s="29"/>
      <c r="AD37" s="29"/>
      <c r="AE37" s="29"/>
      <c r="AF37" s="29"/>
      <c r="AG37" s="29"/>
      <c r="AH37" s="29"/>
    </row>
    <row r="38" spans="2:34" ht="10.5" customHeight="1" thickTop="1">
      <c r="B38" s="150">
        <v>17</v>
      </c>
      <c r="C38" s="152" t="str">
        <f>VLOOKUP(B38,'пр.взв'!B39:E48,2,FALSE)</f>
        <v>ПАТЕЕВ Максим</v>
      </c>
      <c r="D38" s="154" t="str">
        <f>VLOOKUP(B38,'пр.взв'!B39:F80,3,FALSE)</f>
        <v>2000, 1р</v>
      </c>
      <c r="E38" s="154" t="str">
        <f>VLOOKUP(B38,'пр.взв'!B39:G80,4,FALSE)</f>
        <v>ПФО,Нижегородская</v>
      </c>
      <c r="F38" s="145">
        <v>18</v>
      </c>
      <c r="G38" s="69">
        <v>1</v>
      </c>
      <c r="H38" s="143">
        <v>15</v>
      </c>
      <c r="I38" s="69">
        <v>0</v>
      </c>
      <c r="J38" s="143">
        <v>19</v>
      </c>
      <c r="K38" s="69">
        <v>3</v>
      </c>
      <c r="L38" s="143">
        <v>20</v>
      </c>
      <c r="M38" s="69">
        <v>4</v>
      </c>
      <c r="N38" s="143" t="s">
        <v>122</v>
      </c>
      <c r="O38" s="69"/>
      <c r="P38" s="143" t="s">
        <v>122</v>
      </c>
      <c r="Q38" s="69"/>
      <c r="R38" s="143" t="s">
        <v>122</v>
      </c>
      <c r="S38" s="69"/>
      <c r="T38" s="143" t="s">
        <v>122</v>
      </c>
      <c r="U38" s="70"/>
      <c r="V38" s="143" t="s">
        <v>122</v>
      </c>
      <c r="W38" s="70"/>
      <c r="X38" s="143" t="s">
        <v>122</v>
      </c>
      <c r="Y38" s="70"/>
      <c r="Z38" s="147">
        <v>4</v>
      </c>
      <c r="AA38" s="148">
        <f>SUM(G38+I38+K38+M38+O38+Q38+S38+U38+W38+Y38)</f>
        <v>8</v>
      </c>
      <c r="AB38" s="269" t="s">
        <v>132</v>
      </c>
      <c r="AC38" s="29"/>
      <c r="AD38" s="29"/>
      <c r="AE38" s="29"/>
      <c r="AF38" s="29"/>
      <c r="AG38" s="29"/>
      <c r="AH38" s="29"/>
    </row>
    <row r="39" spans="2:34" ht="10.5" customHeight="1" thickBot="1">
      <c r="B39" s="151"/>
      <c r="C39" s="153"/>
      <c r="D39" s="155"/>
      <c r="E39" s="155"/>
      <c r="F39" s="146"/>
      <c r="G39" s="67"/>
      <c r="H39" s="144"/>
      <c r="I39" s="67"/>
      <c r="J39" s="144"/>
      <c r="K39" s="67"/>
      <c r="L39" s="144"/>
      <c r="M39" s="67"/>
      <c r="N39" s="144"/>
      <c r="O39" s="67"/>
      <c r="P39" s="144"/>
      <c r="Q39" s="67"/>
      <c r="R39" s="144"/>
      <c r="S39" s="67"/>
      <c r="T39" s="144"/>
      <c r="U39" s="68"/>
      <c r="V39" s="144"/>
      <c r="W39" s="68"/>
      <c r="X39" s="144"/>
      <c r="Y39" s="68"/>
      <c r="Z39" s="144"/>
      <c r="AA39" s="149"/>
      <c r="AB39" s="270"/>
      <c r="AC39" s="29"/>
      <c r="AD39" s="29"/>
      <c r="AE39" s="29"/>
      <c r="AF39" s="29"/>
      <c r="AG39" s="29"/>
      <c r="AH39" s="29"/>
    </row>
    <row r="40" spans="2:34" ht="10.5" customHeight="1" thickTop="1">
      <c r="B40" s="150">
        <v>18</v>
      </c>
      <c r="C40" s="152" t="str">
        <f>VLOOKUP(B40,'пр.взв'!B41:E48,2,FALSE)</f>
        <v>БОЙКО Григорий</v>
      </c>
      <c r="D40" s="154" t="str">
        <f>VLOOKUP(B40,'пр.взв'!B41:F82,3,FALSE)</f>
        <v>1999, 2р</v>
      </c>
      <c r="E40" s="156" t="str">
        <f>VLOOKUP(B40,'пр.взв'!B41:G82,4,FALSE)</f>
        <v>М,Москва, Юность Москвы</v>
      </c>
      <c r="F40" s="145">
        <v>17</v>
      </c>
      <c r="G40" s="69">
        <v>3</v>
      </c>
      <c r="H40" s="143">
        <v>16</v>
      </c>
      <c r="I40" s="69">
        <v>3</v>
      </c>
      <c r="J40" s="143" t="s">
        <v>122</v>
      </c>
      <c r="K40" s="69"/>
      <c r="L40" s="143" t="s">
        <v>122</v>
      </c>
      <c r="M40" s="69"/>
      <c r="N40" s="143" t="s">
        <v>122</v>
      </c>
      <c r="O40" s="69"/>
      <c r="P40" s="143" t="s">
        <v>122</v>
      </c>
      <c r="Q40" s="69"/>
      <c r="R40" s="143" t="s">
        <v>122</v>
      </c>
      <c r="S40" s="69"/>
      <c r="T40" s="143" t="s">
        <v>122</v>
      </c>
      <c r="U40" s="70"/>
      <c r="V40" s="143" t="s">
        <v>122</v>
      </c>
      <c r="W40" s="70"/>
      <c r="X40" s="143" t="s">
        <v>122</v>
      </c>
      <c r="Y40" s="70"/>
      <c r="Z40" s="147">
        <v>2</v>
      </c>
      <c r="AA40" s="148">
        <f>SUM(G40+I40+K40+M40+O40+Q40+S40+U40+W40+Y40)</f>
        <v>6</v>
      </c>
      <c r="AB40" s="269" t="s">
        <v>131</v>
      </c>
      <c r="AC40" s="29"/>
      <c r="AD40" s="29"/>
      <c r="AE40" s="29"/>
      <c r="AF40" s="29"/>
      <c r="AG40" s="29"/>
      <c r="AH40" s="29"/>
    </row>
    <row r="41" spans="2:34" ht="10.5" customHeight="1" thickBot="1">
      <c r="B41" s="151"/>
      <c r="C41" s="153"/>
      <c r="D41" s="155"/>
      <c r="E41" s="157"/>
      <c r="F41" s="146"/>
      <c r="G41" s="67"/>
      <c r="H41" s="144"/>
      <c r="I41" s="67"/>
      <c r="J41" s="144"/>
      <c r="K41" s="67"/>
      <c r="L41" s="144"/>
      <c r="M41" s="67"/>
      <c r="N41" s="144"/>
      <c r="O41" s="67"/>
      <c r="P41" s="144"/>
      <c r="Q41" s="67"/>
      <c r="R41" s="144"/>
      <c r="S41" s="67"/>
      <c r="T41" s="144"/>
      <c r="U41" s="68"/>
      <c r="V41" s="144"/>
      <c r="W41" s="68"/>
      <c r="X41" s="144"/>
      <c r="Y41" s="68"/>
      <c r="Z41" s="144"/>
      <c r="AA41" s="149"/>
      <c r="AB41" s="270"/>
      <c r="AC41" s="29"/>
      <c r="AD41" s="29"/>
      <c r="AE41" s="29"/>
      <c r="AF41" s="29"/>
      <c r="AG41" s="29"/>
      <c r="AH41" s="29"/>
    </row>
    <row r="42" spans="2:34" ht="10.5" customHeight="1" thickTop="1">
      <c r="B42" s="150">
        <v>19</v>
      </c>
      <c r="C42" s="152" t="str">
        <f>VLOOKUP(B42,'пр.взв'!B43:E48,2,FALSE)</f>
        <v>САМСОНОВ Николай</v>
      </c>
      <c r="D42" s="154" t="str">
        <f>VLOOKUP(B42,'пр.взв'!B43:F84,3,FALSE)</f>
        <v>2000, 1р</v>
      </c>
      <c r="E42" s="154" t="str">
        <f>VLOOKUP(B42,'пр.взв'!B43:G84,4,FALSE)</f>
        <v>ЦФО,Ярославская</v>
      </c>
      <c r="F42" s="145">
        <v>20</v>
      </c>
      <c r="G42" s="69">
        <v>2</v>
      </c>
      <c r="H42" s="143">
        <v>21</v>
      </c>
      <c r="I42" s="69">
        <v>0</v>
      </c>
      <c r="J42" s="143">
        <v>17</v>
      </c>
      <c r="K42" s="69">
        <v>1</v>
      </c>
      <c r="L42" s="143" t="s">
        <v>120</v>
      </c>
      <c r="M42" s="69"/>
      <c r="N42" s="143">
        <v>14</v>
      </c>
      <c r="O42" s="69">
        <v>4</v>
      </c>
      <c r="P42" s="143" t="s">
        <v>124</v>
      </c>
      <c r="Q42" s="69"/>
      <c r="R42" s="143"/>
      <c r="S42" s="69"/>
      <c r="T42" s="143"/>
      <c r="U42" s="70"/>
      <c r="V42" s="143">
        <v>8</v>
      </c>
      <c r="W42" s="70">
        <v>4</v>
      </c>
      <c r="X42" s="143"/>
      <c r="Y42" s="70"/>
      <c r="Z42" s="147">
        <v>6</v>
      </c>
      <c r="AA42" s="148">
        <f>SUM(G42+I42+K42+M42+O42+Q42+S42+U42+W42+Y42)</f>
        <v>11</v>
      </c>
      <c r="AB42" s="269">
        <v>3</v>
      </c>
      <c r="AC42" s="29"/>
      <c r="AD42" s="29"/>
      <c r="AE42" s="29"/>
      <c r="AF42" s="29"/>
      <c r="AG42" s="29"/>
      <c r="AH42" s="29"/>
    </row>
    <row r="43" spans="2:34" ht="10.5" customHeight="1" thickBot="1">
      <c r="B43" s="151"/>
      <c r="C43" s="153"/>
      <c r="D43" s="155"/>
      <c r="E43" s="155"/>
      <c r="F43" s="146"/>
      <c r="G43" s="67"/>
      <c r="H43" s="144"/>
      <c r="I43" s="67"/>
      <c r="J43" s="144"/>
      <c r="K43" s="67"/>
      <c r="L43" s="144"/>
      <c r="M43" s="67"/>
      <c r="N43" s="144"/>
      <c r="O43" s="67"/>
      <c r="P43" s="144"/>
      <c r="Q43" s="67" t="s">
        <v>11</v>
      </c>
      <c r="R43" s="144"/>
      <c r="S43" s="67"/>
      <c r="T43" s="144"/>
      <c r="U43" s="68"/>
      <c r="V43" s="144"/>
      <c r="W43" s="68"/>
      <c r="X43" s="144"/>
      <c r="Y43" s="68"/>
      <c r="Z43" s="144"/>
      <c r="AA43" s="149"/>
      <c r="AB43" s="270"/>
      <c r="AC43" s="29"/>
      <c r="AD43" s="29"/>
      <c r="AE43" s="29"/>
      <c r="AF43" s="29"/>
      <c r="AG43" s="29"/>
      <c r="AH43" s="29"/>
    </row>
    <row r="44" spans="2:34" ht="10.5" customHeight="1" thickTop="1">
      <c r="B44" s="150">
        <v>20</v>
      </c>
      <c r="C44" s="152" t="str">
        <f>VLOOKUP(B44,'пр.взв'!B45:E48,2,FALSE)</f>
        <v>ИЛЬИН Илья</v>
      </c>
      <c r="D44" s="154" t="str">
        <f>VLOOKUP(B44,'пр.взв'!B45:F86,3,FALSE)</f>
        <v>2001, 1р</v>
      </c>
      <c r="E44" s="156" t="str">
        <f>VLOOKUP(B44,'пр.взв'!B45:G86,4,FALSE)</f>
        <v>М,Москва,С70</v>
      </c>
      <c r="F44" s="145">
        <v>19</v>
      </c>
      <c r="G44" s="69">
        <v>3</v>
      </c>
      <c r="H44" s="143" t="s">
        <v>120</v>
      </c>
      <c r="I44" s="69"/>
      <c r="J44" s="143">
        <v>21</v>
      </c>
      <c r="K44" s="69">
        <v>0</v>
      </c>
      <c r="L44" s="143">
        <v>17</v>
      </c>
      <c r="M44" s="69">
        <v>4</v>
      </c>
      <c r="N44" s="143" t="s">
        <v>122</v>
      </c>
      <c r="O44" s="69"/>
      <c r="P44" s="143" t="s">
        <v>122</v>
      </c>
      <c r="Q44" s="69"/>
      <c r="R44" s="143" t="s">
        <v>122</v>
      </c>
      <c r="S44" s="69"/>
      <c r="T44" s="143" t="s">
        <v>122</v>
      </c>
      <c r="U44" s="70"/>
      <c r="V44" s="143" t="s">
        <v>122</v>
      </c>
      <c r="W44" s="70"/>
      <c r="X44" s="143" t="s">
        <v>122</v>
      </c>
      <c r="Y44" s="70"/>
      <c r="Z44" s="147">
        <v>4</v>
      </c>
      <c r="AA44" s="148">
        <f>SUM(G44+I44+K44+M44+O44+Q44+S44+U44+W44+Y44)</f>
        <v>7</v>
      </c>
      <c r="AB44" s="269" t="s">
        <v>133</v>
      </c>
      <c r="AC44" s="29"/>
      <c r="AD44" s="29"/>
      <c r="AE44" s="29"/>
      <c r="AF44" s="29"/>
      <c r="AG44" s="29"/>
      <c r="AH44" s="29"/>
    </row>
    <row r="45" spans="2:34" ht="10.5" customHeight="1" thickBot="1">
      <c r="B45" s="151"/>
      <c r="C45" s="153"/>
      <c r="D45" s="155"/>
      <c r="E45" s="157"/>
      <c r="F45" s="146"/>
      <c r="G45" s="67"/>
      <c r="H45" s="144"/>
      <c r="I45" s="67"/>
      <c r="J45" s="144"/>
      <c r="K45" s="67"/>
      <c r="L45" s="144"/>
      <c r="M45" s="67"/>
      <c r="N45" s="144"/>
      <c r="O45" s="67"/>
      <c r="P45" s="144"/>
      <c r="Q45" s="67"/>
      <c r="R45" s="144"/>
      <c r="S45" s="67"/>
      <c r="T45" s="144"/>
      <c r="U45" s="68"/>
      <c r="V45" s="144"/>
      <c r="W45" s="68"/>
      <c r="X45" s="144"/>
      <c r="Y45" s="68"/>
      <c r="Z45" s="144"/>
      <c r="AA45" s="149"/>
      <c r="AB45" s="270"/>
      <c r="AC45" s="29"/>
      <c r="AD45" s="29"/>
      <c r="AE45" s="29"/>
      <c r="AF45" s="29"/>
      <c r="AG45" s="29"/>
      <c r="AH45" s="29"/>
    </row>
    <row r="46" spans="2:34" ht="10.5" customHeight="1" thickTop="1">
      <c r="B46" s="150">
        <v>21</v>
      </c>
      <c r="C46" s="152" t="str">
        <f>VLOOKUP(B46,'пр.взв'!B47:E48,2,FALSE)</f>
        <v>КРОЛИКОВ Кирилл</v>
      </c>
      <c r="D46" s="154" t="str">
        <f>VLOOKUP(B46,'пр.взв'!B47:F88,3,FALSE)</f>
        <v>2001, 1р</v>
      </c>
      <c r="E46" s="154" t="str">
        <f>VLOOKUP(B46,'пр.взв'!B47:G88,4,FALSE)</f>
        <v>ЦФО,Ярославская,Ярославль</v>
      </c>
      <c r="F46" s="145" t="s">
        <v>120</v>
      </c>
      <c r="G46" s="69"/>
      <c r="H46" s="143">
        <v>19</v>
      </c>
      <c r="I46" s="69">
        <v>4</v>
      </c>
      <c r="J46" s="143">
        <v>20</v>
      </c>
      <c r="K46" s="69">
        <v>4</v>
      </c>
      <c r="L46" s="143" t="s">
        <v>122</v>
      </c>
      <c r="M46" s="69"/>
      <c r="N46" s="143" t="s">
        <v>122</v>
      </c>
      <c r="O46" s="69"/>
      <c r="P46" s="143" t="s">
        <v>122</v>
      </c>
      <c r="Q46" s="69"/>
      <c r="R46" s="143" t="s">
        <v>122</v>
      </c>
      <c r="S46" s="69"/>
      <c r="T46" s="143" t="s">
        <v>122</v>
      </c>
      <c r="U46" s="70"/>
      <c r="V46" s="143" t="s">
        <v>122</v>
      </c>
      <c r="W46" s="70"/>
      <c r="X46" s="143" t="s">
        <v>122</v>
      </c>
      <c r="Y46" s="70"/>
      <c r="Z46" s="147">
        <v>3</v>
      </c>
      <c r="AA46" s="148">
        <f>SUM(G46+I46+K46+M46+O46+Q46+S46+U46+W46+Y46)</f>
        <v>8</v>
      </c>
      <c r="AB46" s="269">
        <v>13</v>
      </c>
      <c r="AC46" s="29"/>
      <c r="AD46" s="29"/>
      <c r="AE46" s="29"/>
      <c r="AF46" s="29"/>
      <c r="AG46" s="29"/>
      <c r="AH46" s="29"/>
    </row>
    <row r="47" spans="2:34" ht="10.5" customHeight="1" thickBot="1">
      <c r="B47" s="151"/>
      <c r="C47" s="153"/>
      <c r="D47" s="155"/>
      <c r="E47" s="155"/>
      <c r="F47" s="146"/>
      <c r="G47" s="67"/>
      <c r="H47" s="144"/>
      <c r="I47" s="67"/>
      <c r="J47" s="144"/>
      <c r="K47" s="67"/>
      <c r="L47" s="144"/>
      <c r="M47" s="67"/>
      <c r="N47" s="144"/>
      <c r="O47" s="67"/>
      <c r="P47" s="144"/>
      <c r="Q47" s="67"/>
      <c r="R47" s="144"/>
      <c r="S47" s="67"/>
      <c r="T47" s="144"/>
      <c r="U47" s="68"/>
      <c r="V47" s="144"/>
      <c r="W47" s="68"/>
      <c r="X47" s="144"/>
      <c r="Y47" s="68"/>
      <c r="Z47" s="144"/>
      <c r="AA47" s="149"/>
      <c r="AB47" s="270"/>
      <c r="AC47" s="29"/>
      <c r="AD47" s="29"/>
      <c r="AE47" s="29"/>
      <c r="AF47" s="29"/>
      <c r="AG47" s="29"/>
      <c r="AH47" s="29"/>
    </row>
    <row r="48" spans="2:34" ht="6" customHeight="1" thickTop="1">
      <c r="B48" s="27"/>
      <c r="C48" s="26"/>
      <c r="D48" s="26"/>
      <c r="E48" s="26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33" customHeight="1">
      <c r="B49" s="36" t="str">
        <f>HYPERLINK('[1]реквизиты'!$A$6)</f>
        <v>Гл. судья, судья МК</v>
      </c>
      <c r="C49" s="40"/>
      <c r="D49" s="40"/>
      <c r="E49" s="41"/>
      <c r="F49" s="42"/>
      <c r="N49" s="43" t="str">
        <f>HYPERLINK('[1]реквизиты'!$G$6)</f>
        <v>С.В.Сапожников </v>
      </c>
      <c r="O49" s="41"/>
      <c r="P49" s="41"/>
      <c r="Q49" s="41"/>
      <c r="R49" s="46"/>
      <c r="S49" s="44"/>
      <c r="T49" s="46"/>
      <c r="U49" s="44"/>
      <c r="V49" s="46"/>
      <c r="W49" s="45" t="str">
        <f>HYPERLINK('[1]реквизиты'!$G$7)</f>
        <v>/Ярославль/</v>
      </c>
      <c r="X49" s="46"/>
      <c r="Y49" s="44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30" customHeight="1">
      <c r="B50" s="47" t="str">
        <f>HYPERLINK('[1]реквизиты'!$A$8)</f>
        <v>Гл. секретарь, судья ВК</v>
      </c>
      <c r="C50" s="40"/>
      <c r="D50" s="54"/>
      <c r="E50" s="61"/>
      <c r="F50" s="62"/>
      <c r="G50" s="4"/>
      <c r="H50" s="4"/>
      <c r="I50" s="4"/>
      <c r="J50" s="4"/>
      <c r="K50" s="4"/>
      <c r="L50" s="4"/>
      <c r="M50" s="4"/>
      <c r="N50" s="43" t="str">
        <f>HYPERLINK('[1]реквизиты'!$G$8)</f>
        <v>А.С.Тимошин </v>
      </c>
      <c r="O50" s="41"/>
      <c r="P50" s="41"/>
      <c r="Q50" s="41"/>
      <c r="R50" s="46"/>
      <c r="S50" s="44"/>
      <c r="T50" s="46"/>
      <c r="U50" s="44"/>
      <c r="V50" s="46"/>
      <c r="W50" s="45" t="str">
        <f>HYPERLINK('[1]реквизиты'!$G$9)</f>
        <v>/Рыбинск/</v>
      </c>
      <c r="X50" s="46"/>
      <c r="Y50" s="44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9"/>
      <c r="C51" s="9"/>
      <c r="D51" s="37"/>
      <c r="E51" s="4"/>
      <c r="F51" s="38"/>
      <c r="G51" s="1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4:34" ht="10.5" customHeight="1"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9"/>
      <c r="C53" s="39"/>
      <c r="D53" s="39"/>
      <c r="E53" s="18"/>
      <c r="F53" s="18"/>
      <c r="H53" s="1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34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2:34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2:34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2:34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2:34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2:34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2:34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31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</sheetData>
  <mergeCells count="383">
    <mergeCell ref="AB42:AB43"/>
    <mergeCell ref="AB44:AB45"/>
    <mergeCell ref="AB46:AB4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L34:L35"/>
    <mergeCell ref="N34:N35"/>
    <mergeCell ref="J36:J37"/>
    <mergeCell ref="L36:L37"/>
    <mergeCell ref="N36:N37"/>
    <mergeCell ref="H34:H35"/>
    <mergeCell ref="F36:F37"/>
    <mergeCell ref="H36:H37"/>
    <mergeCell ref="J34:J35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46:B47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E16:E17"/>
    <mergeCell ref="E18:E19"/>
    <mergeCell ref="E42:E43"/>
    <mergeCell ref="P28:P29"/>
    <mergeCell ref="H24:H25"/>
    <mergeCell ref="H22:H23"/>
    <mergeCell ref="F28:F29"/>
    <mergeCell ref="F16:F17"/>
    <mergeCell ref="F18:F19"/>
    <mergeCell ref="F20:F21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6:T7"/>
    <mergeCell ref="T5:U5"/>
    <mergeCell ref="T10:T11"/>
    <mergeCell ref="T14:T15"/>
    <mergeCell ref="T22:T23"/>
    <mergeCell ref="R22:R23"/>
    <mergeCell ref="R24:R25"/>
    <mergeCell ref="J22:J23"/>
    <mergeCell ref="L22:L23"/>
    <mergeCell ref="N22:N23"/>
    <mergeCell ref="P22:P23"/>
    <mergeCell ref="F8:F9"/>
    <mergeCell ref="F10:F11"/>
    <mergeCell ref="F12:F13"/>
    <mergeCell ref="F14:F15"/>
    <mergeCell ref="H28:H29"/>
    <mergeCell ref="J28:J29"/>
    <mergeCell ref="L28:L29"/>
    <mergeCell ref="F22:F23"/>
    <mergeCell ref="F24:F25"/>
    <mergeCell ref="F26:F27"/>
    <mergeCell ref="H26:H27"/>
    <mergeCell ref="N28:N29"/>
    <mergeCell ref="L26:L27"/>
    <mergeCell ref="N26:N27"/>
    <mergeCell ref="P26:P27"/>
    <mergeCell ref="H18:H19"/>
    <mergeCell ref="J18:J19"/>
    <mergeCell ref="L18:L19"/>
    <mergeCell ref="R26:R27"/>
    <mergeCell ref="J24:J25"/>
    <mergeCell ref="L24:L25"/>
    <mergeCell ref="N24:N25"/>
    <mergeCell ref="P24:P25"/>
    <mergeCell ref="J26:J27"/>
    <mergeCell ref="P20:P21"/>
    <mergeCell ref="R20:R21"/>
    <mergeCell ref="H20:H21"/>
    <mergeCell ref="J20:J21"/>
    <mergeCell ref="L20:L21"/>
    <mergeCell ref="N20:N21"/>
    <mergeCell ref="P16:P17"/>
    <mergeCell ref="P18:P19"/>
    <mergeCell ref="N18:N19"/>
    <mergeCell ref="R16:R17"/>
    <mergeCell ref="R18:R19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D4:D5"/>
    <mergeCell ref="E4:E5"/>
    <mergeCell ref="F38:F39"/>
    <mergeCell ref="H38:H39"/>
    <mergeCell ref="B34:B35"/>
    <mergeCell ref="C34:C35"/>
    <mergeCell ref="D34:D35"/>
    <mergeCell ref="F34:F35"/>
    <mergeCell ref="F5:G5"/>
    <mergeCell ref="F40:F41"/>
    <mergeCell ref="J38:J39"/>
    <mergeCell ref="V12:V13"/>
    <mergeCell ref="X12:X13"/>
    <mergeCell ref="V14:V15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69"/>
  <sheetViews>
    <sheetView workbookViewId="0" topLeftCell="A19">
      <selection activeCell="A49" sqref="A49:G8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2" t="s">
        <v>50</v>
      </c>
      <c r="B1" s="222"/>
      <c r="C1" s="222"/>
      <c r="D1" s="222"/>
      <c r="E1" s="222"/>
      <c r="F1" s="222"/>
      <c r="G1" s="222"/>
    </row>
    <row r="2" spans="1:10" ht="24" customHeight="1">
      <c r="A2" s="236" t="str">
        <f>HYPERLINK('[1]реквизиты'!$A$2)</f>
        <v>XII Всероссийский турнир по самбо памяти ст.тренера СДЮСШОР, МС СССР Анисимова В.О.</v>
      </c>
      <c r="B2" s="237"/>
      <c r="C2" s="237"/>
      <c r="D2" s="237"/>
      <c r="E2" s="237"/>
      <c r="F2" s="237"/>
      <c r="G2" s="237"/>
      <c r="H2" s="5"/>
      <c r="I2" s="5"/>
      <c r="J2" s="5"/>
    </row>
    <row r="3" spans="1:7" ht="15" customHeight="1">
      <c r="A3" s="238" t="str">
        <f>HYPERLINK('[1]реквизиты'!$A$3)</f>
        <v>5-7 февраля 2015 г.          г.Владимир</v>
      </c>
      <c r="B3" s="238"/>
      <c r="C3" s="238"/>
      <c r="D3" s="238"/>
      <c r="E3" s="238"/>
      <c r="F3" s="238"/>
      <c r="G3" s="238"/>
    </row>
    <row r="4" ht="12.75">
      <c r="D4" s="9" t="s">
        <v>119</v>
      </c>
    </row>
    <row r="5" spans="1:7" ht="12.75">
      <c r="A5" s="235" t="s">
        <v>1</v>
      </c>
      <c r="B5" s="239" t="s">
        <v>5</v>
      </c>
      <c r="C5" s="235" t="s">
        <v>2</v>
      </c>
      <c r="D5" s="235" t="s">
        <v>3</v>
      </c>
      <c r="E5" s="235" t="s">
        <v>37</v>
      </c>
      <c r="F5" s="235" t="s">
        <v>8</v>
      </c>
      <c r="G5" s="235" t="s">
        <v>9</v>
      </c>
    </row>
    <row r="6" spans="1:7" ht="12.75">
      <c r="A6" s="235"/>
      <c r="B6" s="235"/>
      <c r="C6" s="235"/>
      <c r="D6" s="235"/>
      <c r="E6" s="235"/>
      <c r="F6" s="235"/>
      <c r="G6" s="235"/>
    </row>
    <row r="7" spans="1:7" ht="12.75">
      <c r="A7" s="231" t="s">
        <v>10</v>
      </c>
      <c r="B7" s="232">
        <v>1</v>
      </c>
      <c r="C7" s="234" t="s">
        <v>79</v>
      </c>
      <c r="D7" s="235" t="s">
        <v>59</v>
      </c>
      <c r="E7" s="228" t="s">
        <v>61</v>
      </c>
      <c r="F7" s="229"/>
      <c r="G7" s="230" t="s">
        <v>80</v>
      </c>
    </row>
    <row r="8" spans="1:7" ht="12.75">
      <c r="A8" s="231"/>
      <c r="B8" s="233"/>
      <c r="C8" s="234"/>
      <c r="D8" s="235"/>
      <c r="E8" s="228"/>
      <c r="F8" s="229"/>
      <c r="G8" s="230"/>
    </row>
    <row r="9" spans="1:7" ht="12.75" customHeight="1">
      <c r="A9" s="231" t="s">
        <v>11</v>
      </c>
      <c r="B9" s="232">
        <v>2</v>
      </c>
      <c r="C9" s="234" t="s">
        <v>81</v>
      </c>
      <c r="D9" s="235" t="s">
        <v>74</v>
      </c>
      <c r="E9" s="228" t="s">
        <v>60</v>
      </c>
      <c r="F9" s="229"/>
      <c r="G9" s="230" t="s">
        <v>82</v>
      </c>
    </row>
    <row r="10" spans="1:7" ht="12.75" customHeight="1">
      <c r="A10" s="231"/>
      <c r="B10" s="233"/>
      <c r="C10" s="234"/>
      <c r="D10" s="235"/>
      <c r="E10" s="228"/>
      <c r="F10" s="229"/>
      <c r="G10" s="230"/>
    </row>
    <row r="11" spans="1:7" ht="12.75" customHeight="1">
      <c r="A11" s="231" t="s">
        <v>12</v>
      </c>
      <c r="B11" s="233">
        <v>3</v>
      </c>
      <c r="C11" s="234" t="s">
        <v>83</v>
      </c>
      <c r="D11" s="235" t="s">
        <v>74</v>
      </c>
      <c r="E11" s="228" t="s">
        <v>61</v>
      </c>
      <c r="F11" s="229"/>
      <c r="G11" s="230" t="s">
        <v>84</v>
      </c>
    </row>
    <row r="12" spans="1:7" ht="12.75" customHeight="1">
      <c r="A12" s="231"/>
      <c r="B12" s="233"/>
      <c r="C12" s="234"/>
      <c r="D12" s="235"/>
      <c r="E12" s="228"/>
      <c r="F12" s="229"/>
      <c r="G12" s="230"/>
    </row>
    <row r="13" spans="1:7" ht="12.75" customHeight="1">
      <c r="A13" s="231" t="s">
        <v>13</v>
      </c>
      <c r="B13" s="233">
        <v>4</v>
      </c>
      <c r="C13" s="234" t="s">
        <v>85</v>
      </c>
      <c r="D13" s="235" t="s">
        <v>74</v>
      </c>
      <c r="E13" s="228" t="s">
        <v>86</v>
      </c>
      <c r="F13" s="229"/>
      <c r="G13" s="230" t="s">
        <v>87</v>
      </c>
    </row>
    <row r="14" spans="1:7" ht="12.75" customHeight="1">
      <c r="A14" s="231"/>
      <c r="B14" s="233"/>
      <c r="C14" s="234"/>
      <c r="D14" s="235"/>
      <c r="E14" s="228"/>
      <c r="F14" s="229"/>
      <c r="G14" s="230"/>
    </row>
    <row r="15" spans="1:7" ht="12.75" customHeight="1">
      <c r="A15" s="231" t="s">
        <v>14</v>
      </c>
      <c r="B15" s="232">
        <v>5</v>
      </c>
      <c r="C15" s="234" t="s">
        <v>88</v>
      </c>
      <c r="D15" s="235" t="s">
        <v>69</v>
      </c>
      <c r="E15" s="228" t="s">
        <v>70</v>
      </c>
      <c r="F15" s="229"/>
      <c r="G15" s="230" t="s">
        <v>78</v>
      </c>
    </row>
    <row r="16" spans="1:7" ht="12.75" customHeight="1">
      <c r="A16" s="231"/>
      <c r="B16" s="233"/>
      <c r="C16" s="234"/>
      <c r="D16" s="235"/>
      <c r="E16" s="228"/>
      <c r="F16" s="229"/>
      <c r="G16" s="230"/>
    </row>
    <row r="17" spans="1:7" ht="12.75" customHeight="1">
      <c r="A17" s="231" t="s">
        <v>15</v>
      </c>
      <c r="B17" s="232">
        <v>6</v>
      </c>
      <c r="C17" s="234" t="s">
        <v>89</v>
      </c>
      <c r="D17" s="235" t="s">
        <v>90</v>
      </c>
      <c r="E17" s="228" t="s">
        <v>77</v>
      </c>
      <c r="F17" s="229"/>
      <c r="G17" s="230" t="s">
        <v>91</v>
      </c>
    </row>
    <row r="18" spans="1:7" ht="12.75" customHeight="1">
      <c r="A18" s="231"/>
      <c r="B18" s="233"/>
      <c r="C18" s="234"/>
      <c r="D18" s="235"/>
      <c r="E18" s="228"/>
      <c r="F18" s="229"/>
      <c r="G18" s="230"/>
    </row>
    <row r="19" spans="1:7" ht="12.75" customHeight="1">
      <c r="A19" s="231" t="s">
        <v>16</v>
      </c>
      <c r="B19" s="232">
        <v>7</v>
      </c>
      <c r="C19" s="234" t="s">
        <v>92</v>
      </c>
      <c r="D19" s="235" t="s">
        <v>71</v>
      </c>
      <c r="E19" s="228" t="s">
        <v>93</v>
      </c>
      <c r="F19" s="229"/>
      <c r="G19" s="230" t="s">
        <v>94</v>
      </c>
    </row>
    <row r="20" spans="1:7" ht="12.75" customHeight="1">
      <c r="A20" s="231"/>
      <c r="B20" s="233"/>
      <c r="C20" s="234"/>
      <c r="D20" s="235"/>
      <c r="E20" s="228"/>
      <c r="F20" s="229"/>
      <c r="G20" s="230"/>
    </row>
    <row r="21" spans="1:7" ht="12.75" customHeight="1">
      <c r="A21" s="231" t="s">
        <v>17</v>
      </c>
      <c r="B21" s="232">
        <v>8</v>
      </c>
      <c r="C21" s="234" t="s">
        <v>95</v>
      </c>
      <c r="D21" s="235" t="s">
        <v>96</v>
      </c>
      <c r="E21" s="228" t="s">
        <v>97</v>
      </c>
      <c r="F21" s="229"/>
      <c r="G21" s="230" t="s">
        <v>98</v>
      </c>
    </row>
    <row r="22" spans="1:7" ht="12.75" customHeight="1">
      <c r="A22" s="231"/>
      <c r="B22" s="233"/>
      <c r="C22" s="234"/>
      <c r="D22" s="235"/>
      <c r="E22" s="228"/>
      <c r="F22" s="229"/>
      <c r="G22" s="230"/>
    </row>
    <row r="23" spans="1:7" ht="12.75" customHeight="1">
      <c r="A23" s="231" t="s">
        <v>18</v>
      </c>
      <c r="B23" s="232">
        <v>9</v>
      </c>
      <c r="C23" s="234" t="s">
        <v>99</v>
      </c>
      <c r="D23" s="235" t="s">
        <v>65</v>
      </c>
      <c r="E23" s="228" t="s">
        <v>72</v>
      </c>
      <c r="F23" s="229"/>
      <c r="G23" s="230" t="s">
        <v>73</v>
      </c>
    </row>
    <row r="24" spans="1:7" ht="12.75" customHeight="1">
      <c r="A24" s="231"/>
      <c r="B24" s="233"/>
      <c r="C24" s="234"/>
      <c r="D24" s="235"/>
      <c r="E24" s="228"/>
      <c r="F24" s="229"/>
      <c r="G24" s="230"/>
    </row>
    <row r="25" spans="1:7" ht="12.75" customHeight="1">
      <c r="A25" s="231" t="s">
        <v>19</v>
      </c>
      <c r="B25" s="232">
        <v>10</v>
      </c>
      <c r="C25" s="234" t="s">
        <v>100</v>
      </c>
      <c r="D25" s="235" t="s">
        <v>69</v>
      </c>
      <c r="E25" s="228" t="s">
        <v>61</v>
      </c>
      <c r="F25" s="229"/>
      <c r="G25" s="230" t="s">
        <v>101</v>
      </c>
    </row>
    <row r="26" spans="1:7" ht="12.75" customHeight="1">
      <c r="A26" s="231"/>
      <c r="B26" s="233"/>
      <c r="C26" s="234"/>
      <c r="D26" s="235"/>
      <c r="E26" s="228"/>
      <c r="F26" s="229"/>
      <c r="G26" s="230"/>
    </row>
    <row r="27" spans="1:7" ht="12.75" customHeight="1">
      <c r="A27" s="231" t="s">
        <v>20</v>
      </c>
      <c r="B27" s="232">
        <v>11</v>
      </c>
      <c r="C27" s="234" t="s">
        <v>102</v>
      </c>
      <c r="D27" s="235" t="s">
        <v>59</v>
      </c>
      <c r="E27" s="228" t="s">
        <v>63</v>
      </c>
      <c r="F27" s="229"/>
      <c r="G27" s="230" t="s">
        <v>64</v>
      </c>
    </row>
    <row r="28" spans="1:7" ht="12.75" customHeight="1">
      <c r="A28" s="231"/>
      <c r="B28" s="233"/>
      <c r="C28" s="234"/>
      <c r="D28" s="235"/>
      <c r="E28" s="228"/>
      <c r="F28" s="229"/>
      <c r="G28" s="230"/>
    </row>
    <row r="29" spans="1:7" ht="12.75" customHeight="1">
      <c r="A29" s="231" t="s">
        <v>21</v>
      </c>
      <c r="B29" s="232">
        <v>12</v>
      </c>
      <c r="C29" s="234" t="s">
        <v>103</v>
      </c>
      <c r="D29" s="235" t="s">
        <v>65</v>
      </c>
      <c r="E29" s="228" t="s">
        <v>104</v>
      </c>
      <c r="F29" s="229"/>
      <c r="G29" s="230" t="s">
        <v>105</v>
      </c>
    </row>
    <row r="30" spans="1:7" ht="12.75">
      <c r="A30" s="231"/>
      <c r="B30" s="233"/>
      <c r="C30" s="234"/>
      <c r="D30" s="235"/>
      <c r="E30" s="228"/>
      <c r="F30" s="229"/>
      <c r="G30" s="230"/>
    </row>
    <row r="31" spans="1:7" ht="12.75">
      <c r="A31" s="231" t="s">
        <v>38</v>
      </c>
      <c r="B31" s="232">
        <v>13</v>
      </c>
      <c r="C31" s="234" t="s">
        <v>106</v>
      </c>
      <c r="D31" s="235" t="s">
        <v>96</v>
      </c>
      <c r="E31" s="228" t="s">
        <v>97</v>
      </c>
      <c r="F31" s="229"/>
      <c r="G31" s="230" t="s">
        <v>98</v>
      </c>
    </row>
    <row r="32" spans="1:7" ht="12.75">
      <c r="A32" s="231"/>
      <c r="B32" s="233"/>
      <c r="C32" s="234"/>
      <c r="D32" s="235"/>
      <c r="E32" s="228"/>
      <c r="F32" s="229"/>
      <c r="G32" s="230"/>
    </row>
    <row r="33" spans="1:7" ht="12.75">
      <c r="A33" s="231" t="s">
        <v>39</v>
      </c>
      <c r="B33" s="232">
        <v>14</v>
      </c>
      <c r="C33" s="234" t="s">
        <v>107</v>
      </c>
      <c r="D33" s="235" t="s">
        <v>69</v>
      </c>
      <c r="E33" s="228" t="s">
        <v>61</v>
      </c>
      <c r="F33" s="229"/>
      <c r="G33" s="230" t="s">
        <v>101</v>
      </c>
    </row>
    <row r="34" spans="1:7" ht="12.75">
      <c r="A34" s="231"/>
      <c r="B34" s="233"/>
      <c r="C34" s="234"/>
      <c r="D34" s="235"/>
      <c r="E34" s="228"/>
      <c r="F34" s="229"/>
      <c r="G34" s="230"/>
    </row>
    <row r="35" spans="1:7" ht="12.75" customHeight="1">
      <c r="A35" s="231" t="s">
        <v>40</v>
      </c>
      <c r="B35" s="232">
        <v>15</v>
      </c>
      <c r="C35" s="234" t="s">
        <v>108</v>
      </c>
      <c r="D35" s="235" t="s">
        <v>69</v>
      </c>
      <c r="E35" s="228" t="s">
        <v>75</v>
      </c>
      <c r="F35" s="229"/>
      <c r="G35" s="230" t="s">
        <v>76</v>
      </c>
    </row>
    <row r="36" spans="1:7" ht="12.75">
      <c r="A36" s="231"/>
      <c r="B36" s="233"/>
      <c r="C36" s="234"/>
      <c r="D36" s="235"/>
      <c r="E36" s="228"/>
      <c r="F36" s="229"/>
      <c r="G36" s="230"/>
    </row>
    <row r="37" spans="1:7" ht="12.75" customHeight="1">
      <c r="A37" s="231" t="s">
        <v>41</v>
      </c>
      <c r="B37" s="232">
        <v>16</v>
      </c>
      <c r="C37" s="234" t="s">
        <v>109</v>
      </c>
      <c r="D37" s="235" t="s">
        <v>65</v>
      </c>
      <c r="E37" s="228" t="s">
        <v>67</v>
      </c>
      <c r="F37" s="229"/>
      <c r="G37" s="230" t="s">
        <v>68</v>
      </c>
    </row>
    <row r="38" spans="1:7" ht="12.75">
      <c r="A38" s="231"/>
      <c r="B38" s="233"/>
      <c r="C38" s="234"/>
      <c r="D38" s="235"/>
      <c r="E38" s="228"/>
      <c r="F38" s="229"/>
      <c r="G38" s="230"/>
    </row>
    <row r="39" spans="1:7" ht="12.75" customHeight="1">
      <c r="A39" s="231" t="s">
        <v>42</v>
      </c>
      <c r="B39" s="232">
        <v>17</v>
      </c>
      <c r="C39" s="234" t="s">
        <v>110</v>
      </c>
      <c r="D39" s="235" t="s">
        <v>69</v>
      </c>
      <c r="E39" s="228" t="s">
        <v>66</v>
      </c>
      <c r="F39" s="229"/>
      <c r="G39" s="230" t="s">
        <v>111</v>
      </c>
    </row>
    <row r="40" spans="1:7" ht="12.75">
      <c r="A40" s="231"/>
      <c r="B40" s="233"/>
      <c r="C40" s="234"/>
      <c r="D40" s="235"/>
      <c r="E40" s="228"/>
      <c r="F40" s="229"/>
      <c r="G40" s="230"/>
    </row>
    <row r="41" spans="1:7" ht="12.75">
      <c r="A41" s="231" t="s">
        <v>43</v>
      </c>
      <c r="B41" s="232">
        <v>18</v>
      </c>
      <c r="C41" s="234" t="s">
        <v>112</v>
      </c>
      <c r="D41" s="235" t="s">
        <v>90</v>
      </c>
      <c r="E41" s="228" t="s">
        <v>77</v>
      </c>
      <c r="F41" s="229"/>
      <c r="G41" s="230" t="s">
        <v>91</v>
      </c>
    </row>
    <row r="42" spans="1:7" ht="12.75">
      <c r="A42" s="231"/>
      <c r="B42" s="233"/>
      <c r="C42" s="234"/>
      <c r="D42" s="235"/>
      <c r="E42" s="228"/>
      <c r="F42" s="229"/>
      <c r="G42" s="230"/>
    </row>
    <row r="43" spans="1:7" ht="12.75">
      <c r="A43" s="231" t="s">
        <v>44</v>
      </c>
      <c r="B43" s="232">
        <v>19</v>
      </c>
      <c r="C43" s="234" t="s">
        <v>113</v>
      </c>
      <c r="D43" s="235" t="s">
        <v>69</v>
      </c>
      <c r="E43" s="228" t="s">
        <v>114</v>
      </c>
      <c r="F43" s="229"/>
      <c r="G43" s="230" t="s">
        <v>115</v>
      </c>
    </row>
    <row r="44" spans="1:7" ht="12.75">
      <c r="A44" s="231"/>
      <c r="B44" s="233"/>
      <c r="C44" s="234"/>
      <c r="D44" s="235"/>
      <c r="E44" s="228"/>
      <c r="F44" s="229"/>
      <c r="G44" s="230"/>
    </row>
    <row r="45" spans="1:7" ht="12.75" customHeight="1">
      <c r="A45" s="231" t="s">
        <v>45</v>
      </c>
      <c r="B45" s="232">
        <v>20</v>
      </c>
      <c r="C45" s="234" t="s">
        <v>116</v>
      </c>
      <c r="D45" s="235" t="s">
        <v>74</v>
      </c>
      <c r="E45" s="228" t="s">
        <v>61</v>
      </c>
      <c r="F45" s="229"/>
      <c r="G45" s="230" t="s">
        <v>84</v>
      </c>
    </row>
    <row r="46" spans="1:7" ht="12.75">
      <c r="A46" s="231"/>
      <c r="B46" s="233"/>
      <c r="C46" s="234"/>
      <c r="D46" s="235"/>
      <c r="E46" s="228"/>
      <c r="F46" s="229"/>
      <c r="G46" s="230"/>
    </row>
    <row r="47" spans="1:7" ht="12.75">
      <c r="A47" s="231" t="s">
        <v>46</v>
      </c>
      <c r="B47" s="232">
        <v>21</v>
      </c>
      <c r="C47" s="234" t="s">
        <v>117</v>
      </c>
      <c r="D47" s="235" t="s">
        <v>74</v>
      </c>
      <c r="E47" s="228" t="s">
        <v>62</v>
      </c>
      <c r="F47" s="229"/>
      <c r="G47" s="230" t="s">
        <v>118</v>
      </c>
    </row>
    <row r="48" spans="1:7" ht="12.75">
      <c r="A48" s="231"/>
      <c r="B48" s="233"/>
      <c r="C48" s="234"/>
      <c r="D48" s="235"/>
      <c r="E48" s="228"/>
      <c r="F48" s="229"/>
      <c r="G48" s="230"/>
    </row>
    <row r="49" spans="1:8" ht="12.75">
      <c r="A49" s="225"/>
      <c r="B49" s="226"/>
      <c r="C49" s="224"/>
      <c r="D49" s="221"/>
      <c r="E49" s="221"/>
      <c r="F49" s="223"/>
      <c r="G49" s="224"/>
      <c r="H49" s="4"/>
    </row>
    <row r="50" spans="1:8" ht="12.75">
      <c r="A50" s="225"/>
      <c r="B50" s="227"/>
      <c r="C50" s="224"/>
      <c r="D50" s="221"/>
      <c r="E50" s="221"/>
      <c r="F50" s="223"/>
      <c r="G50" s="224"/>
      <c r="H50" s="4"/>
    </row>
    <row r="51" spans="1:8" ht="12.75">
      <c r="A51" s="225"/>
      <c r="B51" s="226"/>
      <c r="C51" s="224"/>
      <c r="D51" s="221"/>
      <c r="E51" s="221"/>
      <c r="F51" s="223"/>
      <c r="G51" s="224"/>
      <c r="H51" s="4"/>
    </row>
    <row r="52" spans="1:8" ht="12.75">
      <c r="A52" s="225"/>
      <c r="B52" s="227"/>
      <c r="C52" s="224"/>
      <c r="D52" s="221"/>
      <c r="E52" s="221"/>
      <c r="F52" s="223"/>
      <c r="G52" s="224"/>
      <c r="H52" s="4"/>
    </row>
    <row r="53" spans="1:8" ht="12.75">
      <c r="A53" s="225"/>
      <c r="B53" s="226"/>
      <c r="C53" s="224"/>
      <c r="D53" s="221"/>
      <c r="E53" s="221"/>
      <c r="F53" s="223"/>
      <c r="G53" s="224"/>
      <c r="H53" s="4"/>
    </row>
    <row r="54" spans="1:8" ht="12.75">
      <c r="A54" s="225"/>
      <c r="B54" s="227"/>
      <c r="C54" s="224"/>
      <c r="D54" s="221"/>
      <c r="E54" s="221"/>
      <c r="F54" s="223"/>
      <c r="G54" s="224"/>
      <c r="H54" s="4"/>
    </row>
    <row r="55" spans="1:8" ht="12.75">
      <c r="A55" s="225"/>
      <c r="B55" s="226"/>
      <c r="C55" s="224"/>
      <c r="D55" s="221"/>
      <c r="E55" s="221"/>
      <c r="F55" s="223"/>
      <c r="G55" s="224"/>
      <c r="H55" s="4"/>
    </row>
    <row r="56" spans="1:8" ht="12.75">
      <c r="A56" s="225"/>
      <c r="B56" s="227"/>
      <c r="C56" s="224"/>
      <c r="D56" s="221"/>
      <c r="E56" s="221"/>
      <c r="F56" s="223"/>
      <c r="G56" s="224"/>
      <c r="H56" s="4"/>
    </row>
    <row r="57" spans="1:8" ht="12.75">
      <c r="A57" s="225"/>
      <c r="B57" s="226"/>
      <c r="C57" s="224"/>
      <c r="D57" s="221"/>
      <c r="E57" s="221"/>
      <c r="F57" s="223"/>
      <c r="G57" s="224"/>
      <c r="H57" s="4"/>
    </row>
    <row r="58" spans="1:8" ht="12.75">
      <c r="A58" s="225"/>
      <c r="B58" s="227"/>
      <c r="C58" s="224"/>
      <c r="D58" s="221"/>
      <c r="E58" s="221"/>
      <c r="F58" s="223"/>
      <c r="G58" s="224"/>
      <c r="H58" s="4"/>
    </row>
    <row r="59" spans="1:8" ht="12.75">
      <c r="A59" s="225"/>
      <c r="B59" s="226"/>
      <c r="C59" s="224"/>
      <c r="D59" s="221"/>
      <c r="E59" s="221"/>
      <c r="F59" s="223"/>
      <c r="G59" s="224"/>
      <c r="H59" s="4"/>
    </row>
    <row r="60" spans="1:8" ht="12.75">
      <c r="A60" s="225"/>
      <c r="B60" s="227"/>
      <c r="C60" s="224"/>
      <c r="D60" s="221"/>
      <c r="E60" s="221"/>
      <c r="F60" s="223"/>
      <c r="G60" s="224"/>
      <c r="H60" s="4"/>
    </row>
    <row r="61" spans="1:8" ht="12.75">
      <c r="A61" s="225"/>
      <c r="B61" s="226"/>
      <c r="C61" s="224"/>
      <c r="D61" s="221"/>
      <c r="E61" s="221"/>
      <c r="F61" s="223"/>
      <c r="G61" s="224"/>
      <c r="H61" s="4"/>
    </row>
    <row r="62" spans="1:8" ht="12.75">
      <c r="A62" s="225"/>
      <c r="B62" s="227"/>
      <c r="C62" s="224"/>
      <c r="D62" s="221"/>
      <c r="E62" s="221"/>
      <c r="F62" s="223"/>
      <c r="G62" s="224"/>
      <c r="H62" s="4"/>
    </row>
    <row r="63" spans="1:8" ht="12.75">
      <c r="A63" s="225"/>
      <c r="B63" s="226"/>
      <c r="C63" s="224"/>
      <c r="D63" s="221"/>
      <c r="E63" s="221"/>
      <c r="F63" s="223"/>
      <c r="G63" s="224"/>
      <c r="H63" s="4"/>
    </row>
    <row r="64" spans="1:8" ht="12.75">
      <c r="A64" s="225"/>
      <c r="B64" s="227"/>
      <c r="C64" s="224"/>
      <c r="D64" s="221"/>
      <c r="E64" s="221"/>
      <c r="F64" s="223"/>
      <c r="G64" s="224"/>
      <c r="H64" s="4"/>
    </row>
    <row r="65" spans="1:8" ht="12.75">
      <c r="A65" s="225"/>
      <c r="B65" s="226"/>
      <c r="C65" s="224"/>
      <c r="D65" s="221"/>
      <c r="E65" s="221"/>
      <c r="F65" s="223"/>
      <c r="G65" s="224"/>
      <c r="H65" s="4"/>
    </row>
    <row r="66" spans="1:8" ht="12.75">
      <c r="A66" s="225"/>
      <c r="B66" s="227"/>
      <c r="C66" s="224"/>
      <c r="D66" s="221"/>
      <c r="E66" s="221"/>
      <c r="F66" s="223"/>
      <c r="G66" s="224"/>
      <c r="H66" s="4"/>
    </row>
    <row r="67" spans="1:8" ht="12.75">
      <c r="A67" s="225"/>
      <c r="B67" s="226"/>
      <c r="C67" s="224"/>
      <c r="D67" s="221"/>
      <c r="E67" s="221"/>
      <c r="F67" s="223"/>
      <c r="G67" s="224"/>
      <c r="H67" s="4"/>
    </row>
    <row r="68" spans="1:8" ht="12.75">
      <c r="A68" s="225"/>
      <c r="B68" s="227"/>
      <c r="C68" s="224"/>
      <c r="D68" s="221"/>
      <c r="E68" s="221"/>
      <c r="F68" s="223"/>
      <c r="G68" s="224"/>
      <c r="H68" s="4"/>
    </row>
    <row r="69" spans="1:8" ht="12.75">
      <c r="A69" s="225"/>
      <c r="B69" s="226"/>
      <c r="C69" s="224"/>
      <c r="D69" s="221"/>
      <c r="E69" s="221"/>
      <c r="F69" s="223"/>
      <c r="G69" s="224"/>
      <c r="H69" s="4"/>
    </row>
    <row r="70" spans="1:8" ht="12.75">
      <c r="A70" s="225"/>
      <c r="B70" s="227"/>
      <c r="C70" s="224"/>
      <c r="D70" s="221"/>
      <c r="E70" s="221"/>
      <c r="F70" s="223"/>
      <c r="G70" s="224"/>
      <c r="H70" s="4"/>
    </row>
    <row r="71" spans="1:8" ht="12.75">
      <c r="A71" s="225"/>
      <c r="B71" s="226"/>
      <c r="C71" s="224"/>
      <c r="D71" s="221"/>
      <c r="E71" s="221"/>
      <c r="F71" s="223"/>
      <c r="G71" s="224"/>
      <c r="H71" s="4"/>
    </row>
    <row r="72" spans="1:8" ht="12.75">
      <c r="A72" s="225"/>
      <c r="B72" s="227"/>
      <c r="C72" s="224"/>
      <c r="D72" s="221"/>
      <c r="E72" s="221"/>
      <c r="F72" s="223"/>
      <c r="G72" s="224"/>
      <c r="H72" s="4"/>
    </row>
    <row r="73" spans="1:8" ht="12.75">
      <c r="A73" s="225"/>
      <c r="B73" s="226"/>
      <c r="C73" s="224"/>
      <c r="D73" s="221"/>
      <c r="E73" s="221"/>
      <c r="F73" s="223"/>
      <c r="G73" s="224"/>
      <c r="H73" s="4"/>
    </row>
    <row r="74" spans="1:8" ht="12.75">
      <c r="A74" s="225"/>
      <c r="B74" s="227"/>
      <c r="C74" s="224"/>
      <c r="D74" s="221"/>
      <c r="E74" s="221"/>
      <c r="F74" s="223"/>
      <c r="G74" s="224"/>
      <c r="H74" s="4"/>
    </row>
    <row r="75" spans="1:8" ht="12.75">
      <c r="A75" s="225"/>
      <c r="B75" s="226"/>
      <c r="C75" s="224"/>
      <c r="D75" s="221"/>
      <c r="E75" s="221"/>
      <c r="F75" s="223"/>
      <c r="G75" s="224"/>
      <c r="H75" s="4"/>
    </row>
    <row r="76" spans="1:8" ht="12.75">
      <c r="A76" s="225"/>
      <c r="B76" s="227"/>
      <c r="C76" s="224"/>
      <c r="D76" s="221"/>
      <c r="E76" s="221"/>
      <c r="F76" s="223"/>
      <c r="G76" s="224"/>
      <c r="H76" s="4"/>
    </row>
    <row r="77" spans="1:8" ht="12.75">
      <c r="A77" s="225"/>
      <c r="B77" s="226"/>
      <c r="C77" s="224"/>
      <c r="D77" s="221"/>
      <c r="E77" s="221"/>
      <c r="F77" s="223"/>
      <c r="G77" s="224"/>
      <c r="H77" s="4"/>
    </row>
    <row r="78" spans="1:8" ht="12.75">
      <c r="A78" s="225"/>
      <c r="B78" s="227"/>
      <c r="C78" s="224"/>
      <c r="D78" s="221"/>
      <c r="E78" s="221"/>
      <c r="F78" s="223"/>
      <c r="G78" s="224"/>
      <c r="H78" s="4"/>
    </row>
    <row r="79" spans="1:8" ht="12.75">
      <c r="A79" s="225"/>
      <c r="B79" s="226"/>
      <c r="C79" s="224"/>
      <c r="D79" s="221"/>
      <c r="E79" s="221"/>
      <c r="F79" s="223"/>
      <c r="G79" s="224"/>
      <c r="H79" s="4"/>
    </row>
    <row r="80" spans="1:8" ht="12.75">
      <c r="A80" s="225"/>
      <c r="B80" s="227"/>
      <c r="C80" s="224"/>
      <c r="D80" s="221"/>
      <c r="E80" s="221"/>
      <c r="F80" s="223"/>
      <c r="G80" s="224"/>
      <c r="H80" s="4"/>
    </row>
    <row r="81" spans="1:8" ht="12.75">
      <c r="A81" s="225"/>
      <c r="B81" s="226"/>
      <c r="C81" s="224"/>
      <c r="D81" s="221"/>
      <c r="E81" s="221"/>
      <c r="F81" s="223"/>
      <c r="G81" s="224"/>
      <c r="H81" s="4"/>
    </row>
    <row r="82" spans="1:8" ht="12.75">
      <c r="A82" s="225"/>
      <c r="B82" s="227"/>
      <c r="C82" s="224"/>
      <c r="D82" s="221"/>
      <c r="E82" s="221"/>
      <c r="F82" s="223"/>
      <c r="G82" s="224"/>
      <c r="H82" s="4"/>
    </row>
    <row r="83" spans="1:8" ht="12.75">
      <c r="A83" s="225"/>
      <c r="B83" s="226"/>
      <c r="C83" s="224"/>
      <c r="D83" s="221"/>
      <c r="E83" s="221"/>
      <c r="F83" s="223"/>
      <c r="G83" s="224"/>
      <c r="H83" s="4"/>
    </row>
    <row r="84" spans="1:8" ht="12.75">
      <c r="A84" s="225"/>
      <c r="B84" s="227"/>
      <c r="C84" s="224"/>
      <c r="D84" s="221"/>
      <c r="E84" s="221"/>
      <c r="F84" s="223"/>
      <c r="G84" s="224"/>
      <c r="H84" s="4"/>
    </row>
    <row r="85" spans="1:8" ht="12.75">
      <c r="A85" s="225"/>
      <c r="B85" s="226"/>
      <c r="C85" s="224"/>
      <c r="D85" s="221"/>
      <c r="E85" s="221"/>
      <c r="F85" s="223"/>
      <c r="G85" s="224"/>
      <c r="H85" s="4"/>
    </row>
    <row r="86" spans="1:8" ht="12.75">
      <c r="A86" s="225"/>
      <c r="B86" s="227"/>
      <c r="C86" s="224"/>
      <c r="D86" s="221"/>
      <c r="E86" s="221"/>
      <c r="F86" s="223"/>
      <c r="G86" s="224"/>
      <c r="H86" s="4"/>
    </row>
    <row r="87" spans="1:8" ht="12.75">
      <c r="A87" s="225"/>
      <c r="B87" s="226"/>
      <c r="C87" s="224"/>
      <c r="D87" s="221"/>
      <c r="E87" s="221"/>
      <c r="F87" s="223"/>
      <c r="G87" s="224"/>
      <c r="H87" s="4"/>
    </row>
    <row r="88" spans="1:8" ht="12.75">
      <c r="A88" s="225"/>
      <c r="B88" s="227"/>
      <c r="C88" s="224"/>
      <c r="D88" s="221"/>
      <c r="E88" s="221"/>
      <c r="F88" s="223"/>
      <c r="G88" s="224"/>
      <c r="H88" s="4"/>
    </row>
    <row r="89" spans="1:8" ht="12.75">
      <c r="A89" s="225"/>
      <c r="B89" s="226"/>
      <c r="C89" s="224"/>
      <c r="D89" s="221"/>
      <c r="E89" s="221"/>
      <c r="F89" s="223"/>
      <c r="G89" s="224"/>
      <c r="H89" s="4"/>
    </row>
    <row r="90" spans="1:8" ht="12.75">
      <c r="A90" s="225"/>
      <c r="B90" s="227"/>
      <c r="C90" s="224"/>
      <c r="D90" s="221"/>
      <c r="E90" s="221"/>
      <c r="F90" s="223"/>
      <c r="G90" s="224"/>
      <c r="H90" s="4"/>
    </row>
    <row r="91" spans="1:8" ht="12.75">
      <c r="A91" s="225"/>
      <c r="B91" s="226"/>
      <c r="C91" s="224"/>
      <c r="D91" s="221"/>
      <c r="E91" s="221"/>
      <c r="F91" s="223"/>
      <c r="G91" s="224"/>
      <c r="H91" s="4"/>
    </row>
    <row r="92" spans="1:8" ht="12.75">
      <c r="A92" s="225"/>
      <c r="B92" s="227"/>
      <c r="C92" s="224"/>
      <c r="D92" s="221"/>
      <c r="E92" s="221"/>
      <c r="F92" s="223"/>
      <c r="G92" s="224"/>
      <c r="H92" s="4"/>
    </row>
    <row r="93" spans="1:8" ht="12.75">
      <c r="A93" s="225"/>
      <c r="B93" s="226"/>
      <c r="C93" s="224"/>
      <c r="D93" s="221"/>
      <c r="E93" s="221"/>
      <c r="F93" s="223"/>
      <c r="G93" s="224"/>
      <c r="H93" s="4"/>
    </row>
    <row r="94" spans="1:8" ht="12.75">
      <c r="A94" s="225"/>
      <c r="B94" s="227"/>
      <c r="C94" s="224"/>
      <c r="D94" s="221"/>
      <c r="E94" s="221"/>
      <c r="F94" s="223"/>
      <c r="G94" s="224"/>
      <c r="H94" s="4"/>
    </row>
    <row r="95" spans="1:8" ht="12.75">
      <c r="A95" s="225"/>
      <c r="B95" s="226"/>
      <c r="C95" s="224"/>
      <c r="D95" s="221"/>
      <c r="E95" s="221"/>
      <c r="F95" s="223"/>
      <c r="G95" s="224"/>
      <c r="H95" s="4"/>
    </row>
    <row r="96" spans="1:8" ht="12.75">
      <c r="A96" s="225"/>
      <c r="B96" s="227"/>
      <c r="C96" s="224"/>
      <c r="D96" s="221"/>
      <c r="E96" s="221"/>
      <c r="F96" s="223"/>
      <c r="G96" s="224"/>
      <c r="H96" s="4"/>
    </row>
    <row r="97" spans="1:8" ht="12.75">
      <c r="A97" s="225"/>
      <c r="B97" s="226"/>
      <c r="C97" s="224"/>
      <c r="D97" s="221"/>
      <c r="E97" s="221"/>
      <c r="F97" s="223"/>
      <c r="G97" s="224"/>
      <c r="H97" s="4"/>
    </row>
    <row r="98" spans="1:8" ht="12.75">
      <c r="A98" s="225"/>
      <c r="B98" s="227"/>
      <c r="C98" s="224"/>
      <c r="D98" s="221"/>
      <c r="E98" s="221"/>
      <c r="F98" s="223"/>
      <c r="G98" s="224"/>
      <c r="H98" s="4"/>
    </row>
    <row r="99" spans="1:8" ht="12.75">
      <c r="A99" s="225"/>
      <c r="B99" s="226"/>
      <c r="C99" s="224"/>
      <c r="D99" s="221"/>
      <c r="E99" s="221"/>
      <c r="F99" s="223"/>
      <c r="G99" s="224"/>
      <c r="H99" s="4"/>
    </row>
    <row r="100" spans="1:8" ht="12.75">
      <c r="A100" s="225"/>
      <c r="B100" s="227"/>
      <c r="C100" s="224"/>
      <c r="D100" s="221"/>
      <c r="E100" s="221"/>
      <c r="F100" s="223"/>
      <c r="G100" s="224"/>
      <c r="H100" s="4"/>
    </row>
    <row r="101" spans="1:8" ht="12.75">
      <c r="A101" s="225"/>
      <c r="B101" s="226"/>
      <c r="C101" s="224"/>
      <c r="D101" s="221"/>
      <c r="E101" s="221"/>
      <c r="F101" s="223"/>
      <c r="G101" s="224"/>
      <c r="H101" s="4"/>
    </row>
    <row r="102" spans="1:8" ht="12.75">
      <c r="A102" s="225"/>
      <c r="B102" s="227"/>
      <c r="C102" s="224"/>
      <c r="D102" s="221"/>
      <c r="E102" s="221"/>
      <c r="F102" s="223"/>
      <c r="G102" s="224"/>
      <c r="H102" s="4"/>
    </row>
    <row r="103" spans="1:8" ht="12.75">
      <c r="A103" s="225"/>
      <c r="B103" s="226"/>
      <c r="C103" s="224"/>
      <c r="D103" s="221"/>
      <c r="E103" s="221"/>
      <c r="F103" s="223"/>
      <c r="G103" s="224"/>
      <c r="H103" s="4"/>
    </row>
    <row r="104" spans="1:8" ht="12.75">
      <c r="A104" s="225"/>
      <c r="B104" s="227"/>
      <c r="C104" s="224"/>
      <c r="D104" s="221"/>
      <c r="E104" s="221"/>
      <c r="F104" s="223"/>
      <c r="G104" s="224"/>
      <c r="H104" s="4"/>
    </row>
    <row r="105" spans="1:8" ht="12.75">
      <c r="A105" s="225"/>
      <c r="B105" s="226"/>
      <c r="C105" s="224"/>
      <c r="D105" s="221"/>
      <c r="E105" s="221"/>
      <c r="F105" s="223"/>
      <c r="G105" s="224"/>
      <c r="H105" s="4"/>
    </row>
    <row r="106" spans="1:8" ht="12.75">
      <c r="A106" s="225"/>
      <c r="B106" s="227"/>
      <c r="C106" s="224"/>
      <c r="D106" s="221"/>
      <c r="E106" s="221"/>
      <c r="F106" s="223"/>
      <c r="G106" s="224"/>
      <c r="H106" s="4"/>
    </row>
    <row r="107" spans="1:8" ht="12.75">
      <c r="A107" s="225"/>
      <c r="B107" s="226"/>
      <c r="C107" s="224"/>
      <c r="D107" s="221"/>
      <c r="E107" s="221"/>
      <c r="F107" s="223"/>
      <c r="G107" s="224"/>
      <c r="H107" s="4"/>
    </row>
    <row r="108" spans="1:8" ht="12.75">
      <c r="A108" s="225"/>
      <c r="B108" s="227"/>
      <c r="C108" s="224"/>
      <c r="D108" s="221"/>
      <c r="E108" s="221"/>
      <c r="F108" s="223"/>
      <c r="G108" s="224"/>
      <c r="H108" s="4"/>
    </row>
    <row r="109" spans="1:8" ht="12.75">
      <c r="A109" s="225"/>
      <c r="B109" s="226"/>
      <c r="C109" s="224"/>
      <c r="D109" s="221"/>
      <c r="E109" s="221"/>
      <c r="F109" s="223"/>
      <c r="G109" s="224"/>
      <c r="H109" s="4"/>
    </row>
    <row r="110" spans="1:8" ht="12.75">
      <c r="A110" s="225"/>
      <c r="B110" s="227"/>
      <c r="C110" s="224"/>
      <c r="D110" s="221"/>
      <c r="E110" s="221"/>
      <c r="F110" s="223"/>
      <c r="G110" s="224"/>
      <c r="H110" s="4"/>
    </row>
    <row r="111" spans="1:8" ht="12.75">
      <c r="A111" s="225"/>
      <c r="B111" s="226"/>
      <c r="C111" s="224"/>
      <c r="D111" s="221"/>
      <c r="E111" s="221"/>
      <c r="F111" s="223"/>
      <c r="G111" s="224"/>
      <c r="H111" s="4"/>
    </row>
    <row r="112" spans="1:8" ht="12.75">
      <c r="A112" s="225"/>
      <c r="B112" s="227"/>
      <c r="C112" s="224"/>
      <c r="D112" s="221"/>
      <c r="E112" s="221"/>
      <c r="F112" s="223"/>
      <c r="G112" s="224"/>
      <c r="H112" s="4"/>
    </row>
    <row r="113" spans="1:8" ht="12.75">
      <c r="A113" s="225"/>
      <c r="B113" s="226"/>
      <c r="C113" s="224"/>
      <c r="D113" s="221"/>
      <c r="E113" s="221"/>
      <c r="F113" s="223"/>
      <c r="G113" s="224"/>
      <c r="H113" s="4"/>
    </row>
    <row r="114" spans="1:8" ht="12.75">
      <c r="A114" s="225"/>
      <c r="B114" s="227"/>
      <c r="C114" s="224"/>
      <c r="D114" s="221"/>
      <c r="E114" s="221"/>
      <c r="F114" s="223"/>
      <c r="G114" s="224"/>
      <c r="H114" s="4"/>
    </row>
    <row r="115" spans="1:8" ht="12.75">
      <c r="A115" s="225"/>
      <c r="B115" s="226"/>
      <c r="C115" s="224"/>
      <c r="D115" s="221"/>
      <c r="E115" s="221"/>
      <c r="F115" s="223"/>
      <c r="G115" s="224"/>
      <c r="H115" s="4"/>
    </row>
    <row r="116" spans="1:8" ht="12.75">
      <c r="A116" s="225"/>
      <c r="B116" s="227"/>
      <c r="C116" s="224"/>
      <c r="D116" s="221"/>
      <c r="E116" s="221"/>
      <c r="F116" s="223"/>
      <c r="G116" s="224"/>
      <c r="H116" s="4"/>
    </row>
    <row r="117" spans="1:8" ht="12.75">
      <c r="A117" s="225"/>
      <c r="B117" s="226"/>
      <c r="C117" s="224"/>
      <c r="D117" s="221"/>
      <c r="E117" s="221"/>
      <c r="F117" s="223"/>
      <c r="G117" s="224"/>
      <c r="H117" s="4"/>
    </row>
    <row r="118" spans="1:8" ht="12.75">
      <c r="A118" s="225"/>
      <c r="B118" s="227"/>
      <c r="C118" s="224"/>
      <c r="D118" s="221"/>
      <c r="E118" s="221"/>
      <c r="F118" s="223"/>
      <c r="G118" s="224"/>
      <c r="H118" s="4"/>
    </row>
    <row r="119" spans="1:8" ht="12.75">
      <c r="A119" s="225"/>
      <c r="B119" s="226"/>
      <c r="C119" s="224"/>
      <c r="D119" s="221"/>
      <c r="E119" s="221"/>
      <c r="F119" s="223"/>
      <c r="G119" s="224"/>
      <c r="H119" s="4"/>
    </row>
    <row r="120" spans="1:8" ht="12.75">
      <c r="A120" s="225"/>
      <c r="B120" s="227"/>
      <c r="C120" s="224"/>
      <c r="D120" s="221"/>
      <c r="E120" s="221"/>
      <c r="F120" s="223"/>
      <c r="G120" s="224"/>
      <c r="H120" s="4"/>
    </row>
    <row r="121" spans="1:8" ht="12.75">
      <c r="A121" s="225"/>
      <c r="B121" s="226"/>
      <c r="C121" s="224"/>
      <c r="D121" s="221"/>
      <c r="E121" s="221"/>
      <c r="F121" s="223"/>
      <c r="G121" s="224"/>
      <c r="H121" s="4"/>
    </row>
    <row r="122" spans="1:8" ht="12.75">
      <c r="A122" s="225"/>
      <c r="B122" s="227"/>
      <c r="C122" s="224"/>
      <c r="D122" s="221"/>
      <c r="E122" s="221"/>
      <c r="F122" s="223"/>
      <c r="G122" s="224"/>
      <c r="H122" s="4"/>
    </row>
    <row r="123" spans="1:8" ht="12.75">
      <c r="A123" s="225"/>
      <c r="B123" s="226"/>
      <c r="C123" s="224"/>
      <c r="D123" s="221"/>
      <c r="E123" s="221"/>
      <c r="F123" s="223"/>
      <c r="G123" s="224"/>
      <c r="H123" s="4"/>
    </row>
    <row r="124" spans="1:8" ht="12.75">
      <c r="A124" s="225"/>
      <c r="B124" s="227"/>
      <c r="C124" s="224"/>
      <c r="D124" s="221"/>
      <c r="E124" s="221"/>
      <c r="F124" s="223"/>
      <c r="G124" s="224"/>
      <c r="H124" s="4"/>
    </row>
    <row r="125" spans="1:8" ht="12.75">
      <c r="A125" s="225"/>
      <c r="B125" s="226"/>
      <c r="C125" s="224"/>
      <c r="D125" s="221"/>
      <c r="E125" s="221"/>
      <c r="F125" s="223"/>
      <c r="G125" s="224"/>
      <c r="H125" s="4"/>
    </row>
    <row r="126" spans="1:8" ht="12.75">
      <c r="A126" s="225"/>
      <c r="B126" s="227"/>
      <c r="C126" s="224"/>
      <c r="D126" s="221"/>
      <c r="E126" s="221"/>
      <c r="F126" s="223"/>
      <c r="G126" s="224"/>
      <c r="H126" s="4"/>
    </row>
    <row r="127" spans="1:8" ht="12.75">
      <c r="A127" s="225"/>
      <c r="B127" s="226"/>
      <c r="C127" s="224"/>
      <c r="D127" s="221"/>
      <c r="E127" s="221"/>
      <c r="F127" s="223"/>
      <c r="G127" s="224"/>
      <c r="H127" s="4"/>
    </row>
    <row r="128" spans="1:8" ht="12.75">
      <c r="A128" s="225"/>
      <c r="B128" s="227"/>
      <c r="C128" s="224"/>
      <c r="D128" s="221"/>
      <c r="E128" s="221"/>
      <c r="F128" s="223"/>
      <c r="G128" s="224"/>
      <c r="H128" s="4"/>
    </row>
    <row r="129" spans="1:8" ht="12.75">
      <c r="A129" s="225"/>
      <c r="B129" s="226"/>
      <c r="C129" s="224"/>
      <c r="D129" s="221"/>
      <c r="E129" s="221"/>
      <c r="F129" s="223"/>
      <c r="G129" s="224"/>
      <c r="H129" s="4"/>
    </row>
    <row r="130" spans="1:8" ht="12.75">
      <c r="A130" s="225"/>
      <c r="B130" s="227"/>
      <c r="C130" s="224"/>
      <c r="D130" s="221"/>
      <c r="E130" s="221"/>
      <c r="F130" s="223"/>
      <c r="G130" s="224"/>
      <c r="H130" s="4"/>
    </row>
    <row r="131" spans="1:8" ht="12.75">
      <c r="A131" s="225"/>
      <c r="B131" s="226"/>
      <c r="C131" s="224"/>
      <c r="D131" s="221"/>
      <c r="E131" s="221"/>
      <c r="F131" s="223"/>
      <c r="G131" s="224"/>
      <c r="H131" s="4"/>
    </row>
    <row r="132" spans="1:8" ht="12.75">
      <c r="A132" s="225"/>
      <c r="B132" s="227"/>
      <c r="C132" s="224"/>
      <c r="D132" s="221"/>
      <c r="E132" s="221"/>
      <c r="F132" s="223"/>
      <c r="G132" s="224"/>
      <c r="H132" s="4"/>
    </row>
    <row r="133" spans="1:8" ht="12.75">
      <c r="A133" s="225"/>
      <c r="B133" s="226"/>
      <c r="C133" s="224"/>
      <c r="D133" s="221"/>
      <c r="E133" s="221"/>
      <c r="F133" s="223"/>
      <c r="G133" s="224"/>
      <c r="H133" s="4"/>
    </row>
    <row r="134" spans="1:8" ht="12.75">
      <c r="A134" s="225"/>
      <c r="B134" s="227"/>
      <c r="C134" s="224"/>
      <c r="D134" s="221"/>
      <c r="E134" s="221"/>
      <c r="F134" s="223"/>
      <c r="G134" s="224"/>
      <c r="H134" s="4"/>
    </row>
    <row r="135" spans="1:8" ht="12.75">
      <c r="A135" s="225"/>
      <c r="B135" s="226"/>
      <c r="C135" s="224"/>
      <c r="D135" s="221"/>
      <c r="E135" s="221"/>
      <c r="F135" s="223"/>
      <c r="G135" s="224"/>
      <c r="H135" s="4"/>
    </row>
    <row r="136" spans="1:8" ht="12.75">
      <c r="A136" s="225"/>
      <c r="B136" s="227"/>
      <c r="C136" s="224"/>
      <c r="D136" s="221"/>
      <c r="E136" s="221"/>
      <c r="F136" s="223"/>
      <c r="G136" s="224"/>
      <c r="H136" s="4"/>
    </row>
    <row r="137" spans="1:8" ht="12.75">
      <c r="A137" s="225"/>
      <c r="B137" s="226"/>
      <c r="C137" s="224"/>
      <c r="D137" s="221"/>
      <c r="E137" s="221"/>
      <c r="F137" s="223"/>
      <c r="G137" s="224"/>
      <c r="H137" s="4"/>
    </row>
    <row r="138" spans="1:8" ht="12.75">
      <c r="A138" s="225"/>
      <c r="B138" s="227"/>
      <c r="C138" s="224"/>
      <c r="D138" s="221"/>
      <c r="E138" s="221"/>
      <c r="F138" s="223"/>
      <c r="G138" s="224"/>
      <c r="H138" s="4"/>
    </row>
    <row r="139" spans="1:8" ht="12.75">
      <c r="A139" s="225"/>
      <c r="B139" s="226"/>
      <c r="C139" s="224"/>
      <c r="D139" s="221"/>
      <c r="E139" s="221"/>
      <c r="F139" s="223"/>
      <c r="G139" s="224"/>
      <c r="H139" s="4"/>
    </row>
    <row r="140" spans="1:8" ht="12.75">
      <c r="A140" s="225"/>
      <c r="B140" s="227"/>
      <c r="C140" s="224"/>
      <c r="D140" s="221"/>
      <c r="E140" s="221"/>
      <c r="F140" s="223"/>
      <c r="G140" s="224"/>
      <c r="H140" s="4"/>
    </row>
    <row r="141" spans="1:8" ht="12.75">
      <c r="A141" s="225"/>
      <c r="B141" s="226"/>
      <c r="C141" s="224"/>
      <c r="D141" s="221"/>
      <c r="E141" s="221"/>
      <c r="F141" s="223"/>
      <c r="G141" s="224"/>
      <c r="H141" s="4"/>
    </row>
    <row r="142" spans="1:8" ht="12.75">
      <c r="A142" s="225"/>
      <c r="B142" s="227"/>
      <c r="C142" s="224"/>
      <c r="D142" s="221"/>
      <c r="E142" s="221"/>
      <c r="F142" s="223"/>
      <c r="G142" s="224"/>
      <c r="H142" s="4"/>
    </row>
    <row r="143" spans="1:8" ht="12.75">
      <c r="A143" s="225"/>
      <c r="B143" s="226"/>
      <c r="C143" s="224"/>
      <c r="D143" s="221"/>
      <c r="E143" s="221"/>
      <c r="F143" s="223"/>
      <c r="G143" s="224"/>
      <c r="H143" s="4"/>
    </row>
    <row r="144" spans="1:8" ht="12.75">
      <c r="A144" s="225"/>
      <c r="B144" s="227"/>
      <c r="C144" s="224"/>
      <c r="D144" s="221"/>
      <c r="E144" s="221"/>
      <c r="F144" s="223"/>
      <c r="G144" s="224"/>
      <c r="H144" s="4"/>
    </row>
    <row r="145" spans="1:8" ht="12.75">
      <c r="A145" s="225"/>
      <c r="B145" s="226"/>
      <c r="C145" s="224"/>
      <c r="D145" s="221"/>
      <c r="E145" s="221"/>
      <c r="F145" s="223"/>
      <c r="G145" s="224"/>
      <c r="H145" s="4"/>
    </row>
    <row r="146" spans="1:8" ht="12.75">
      <c r="A146" s="225"/>
      <c r="B146" s="227"/>
      <c r="C146" s="224"/>
      <c r="D146" s="221"/>
      <c r="E146" s="221"/>
      <c r="F146" s="223"/>
      <c r="G146" s="224"/>
      <c r="H146" s="4"/>
    </row>
    <row r="147" spans="1:8" ht="12.75">
      <c r="A147" s="225"/>
      <c r="B147" s="226"/>
      <c r="C147" s="224"/>
      <c r="D147" s="221"/>
      <c r="E147" s="221"/>
      <c r="F147" s="223"/>
      <c r="G147" s="224"/>
      <c r="H147" s="4"/>
    </row>
    <row r="148" spans="1:8" ht="12.75">
      <c r="A148" s="225"/>
      <c r="B148" s="227"/>
      <c r="C148" s="224"/>
      <c r="D148" s="221"/>
      <c r="E148" s="221"/>
      <c r="F148" s="223"/>
      <c r="G148" s="224"/>
      <c r="H148" s="4"/>
    </row>
    <row r="149" spans="1:8" ht="12.75">
      <c r="A149" s="225"/>
      <c r="B149" s="226"/>
      <c r="C149" s="224"/>
      <c r="D149" s="221"/>
      <c r="E149" s="221"/>
      <c r="F149" s="223"/>
      <c r="G149" s="224"/>
      <c r="H149" s="4"/>
    </row>
    <row r="150" spans="1:8" ht="12.75">
      <c r="A150" s="225"/>
      <c r="B150" s="227"/>
      <c r="C150" s="224"/>
      <c r="D150" s="221"/>
      <c r="E150" s="221"/>
      <c r="F150" s="223"/>
      <c r="G150" s="224"/>
      <c r="H150" s="4"/>
    </row>
    <row r="151" spans="1:8" ht="12.75">
      <c r="A151" s="225"/>
      <c r="B151" s="226"/>
      <c r="C151" s="224"/>
      <c r="D151" s="221"/>
      <c r="E151" s="221"/>
      <c r="F151" s="223"/>
      <c r="G151" s="224"/>
      <c r="H151" s="4"/>
    </row>
    <row r="152" spans="1:8" ht="12.75">
      <c r="A152" s="225"/>
      <c r="B152" s="227"/>
      <c r="C152" s="224"/>
      <c r="D152" s="221"/>
      <c r="E152" s="221"/>
      <c r="F152" s="223"/>
      <c r="G152" s="224"/>
      <c r="H152" s="4"/>
    </row>
    <row r="153" spans="1:8" ht="12.75">
      <c r="A153" s="32"/>
      <c r="B153" s="33"/>
      <c r="C153" s="23"/>
      <c r="D153" s="24"/>
      <c r="E153" s="24"/>
      <c r="F153" s="34"/>
      <c r="G153" s="23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</sheetData>
  <mergeCells count="521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G143:G144"/>
    <mergeCell ref="A141:A142"/>
    <mergeCell ref="B141:B142"/>
    <mergeCell ref="C141:C142"/>
    <mergeCell ref="D141:D142"/>
    <mergeCell ref="G139:G140"/>
    <mergeCell ref="E141:E142"/>
    <mergeCell ref="F141:F142"/>
    <mergeCell ref="G141:G142"/>
    <mergeCell ref="D145:D146"/>
    <mergeCell ref="D143:D144"/>
    <mergeCell ref="E139:E140"/>
    <mergeCell ref="F139:F140"/>
    <mergeCell ref="E143:E144"/>
    <mergeCell ref="F143:F144"/>
    <mergeCell ref="A143:A144"/>
    <mergeCell ref="B143:B144"/>
    <mergeCell ref="C143:C144"/>
    <mergeCell ref="A151:A152"/>
    <mergeCell ref="B151:B152"/>
    <mergeCell ref="C151:C152"/>
    <mergeCell ref="A145:A146"/>
    <mergeCell ref="B145:B146"/>
    <mergeCell ref="C145:C146"/>
    <mergeCell ref="D147:D148"/>
    <mergeCell ref="A149:A150"/>
    <mergeCell ref="B149:B150"/>
    <mergeCell ref="C149:C150"/>
    <mergeCell ref="D149:D150"/>
    <mergeCell ref="B147:B148"/>
    <mergeCell ref="C147:C148"/>
    <mergeCell ref="F151:F152"/>
    <mergeCell ref="G151:G152"/>
    <mergeCell ref="E147:E148"/>
    <mergeCell ref="F147:F148"/>
    <mergeCell ref="G147:G148"/>
    <mergeCell ref="D151:D152"/>
    <mergeCell ref="A1:G1"/>
    <mergeCell ref="E149:E150"/>
    <mergeCell ref="F149:F150"/>
    <mergeCell ref="G149:G150"/>
    <mergeCell ref="E145:E146"/>
    <mergeCell ref="F145:F146"/>
    <mergeCell ref="G145:G146"/>
    <mergeCell ref="A147:A148"/>
    <mergeCell ref="E151:E15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1"/>
  <sheetViews>
    <sheetView workbookViewId="0" topLeftCell="A1">
      <selection activeCell="F6" sqref="F6:F4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4" t="s">
        <v>47</v>
      </c>
      <c r="B1" s="254"/>
      <c r="C1" s="254"/>
      <c r="D1" s="254"/>
      <c r="E1" s="254"/>
      <c r="F1" s="254"/>
      <c r="G1" s="25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5" t="s">
        <v>51</v>
      </c>
      <c r="B2" s="175"/>
      <c r="C2" s="175"/>
      <c r="D2" s="164" t="str">
        <f>HYPERLINK('[1]реквизиты'!$A$2)</f>
        <v>XII Всероссийский турнир по самбо памяти ст.тренера СДЮСШОР, МС СССР Анисимова В.О.</v>
      </c>
      <c r="E2" s="255"/>
      <c r="F2" s="255"/>
      <c r="G2" s="25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50" t="str">
        <f>HYPERLINK('[1]реквизиты'!$A$3)</f>
        <v>5-7 февраля 2015 г.          г.Владимир</v>
      </c>
      <c r="E3" s="250"/>
      <c r="F3" s="250"/>
      <c r="G3" s="51" t="str">
        <f>HYPERLINK('пр.взв'!D4)</f>
        <v>В.к. 46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5" t="s">
        <v>22</v>
      </c>
      <c r="B4" s="257" t="s">
        <v>5</v>
      </c>
      <c r="C4" s="139" t="s">
        <v>2</v>
      </c>
      <c r="D4" s="137" t="s">
        <v>3</v>
      </c>
      <c r="E4" s="139" t="s">
        <v>4</v>
      </c>
      <c r="F4" s="137" t="s">
        <v>8</v>
      </c>
      <c r="G4" s="14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6"/>
      <c r="B5" s="138"/>
      <c r="C5" s="258"/>
      <c r="D5" s="138"/>
      <c r="E5" s="258"/>
      <c r="F5" s="138"/>
      <c r="G5" s="25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1" t="s">
        <v>10</v>
      </c>
      <c r="B6" s="252">
        <v>10</v>
      </c>
      <c r="C6" s="253" t="str">
        <f>VLOOKUP(B6,'пр.взв'!B7:G48,2,FALSE)</f>
        <v>ШУЛЬГИН Александр</v>
      </c>
      <c r="D6" s="139" t="str">
        <f>VLOOKUP(B6,'пр.взв'!B7:G48,3,FALSE)</f>
        <v>2000, 1р</v>
      </c>
      <c r="E6" s="135" t="str">
        <f>VLOOKUP(B6,'пр.взв'!B7:G48,4,FALSE)</f>
        <v>М,Москва,С70</v>
      </c>
      <c r="F6" s="274">
        <f>VLOOKUP(B6,'пр.взв'!B7:G48,5,FALSE)</f>
        <v>0</v>
      </c>
      <c r="G6" s="260" t="str">
        <f>VLOOKUP(B6,'пр.взв'!B7:G48,6,FALSE)</f>
        <v>Богомолов ВА Мартынов ИВ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5"/>
      <c r="B7" s="249"/>
      <c r="C7" s="247"/>
      <c r="D7" s="258"/>
      <c r="E7" s="243"/>
      <c r="F7" s="275"/>
      <c r="G7" s="244"/>
    </row>
    <row r="8" spans="1:7" ht="10.5" customHeight="1">
      <c r="A8" s="245" t="s">
        <v>11</v>
      </c>
      <c r="B8" s="246">
        <v>8</v>
      </c>
      <c r="C8" s="247" t="str">
        <f>VLOOKUP(B8,'пр.взв'!B7:G48,2,FALSE)</f>
        <v>ЭМИНОВ  Магомед</v>
      </c>
      <c r="D8" s="248" t="str">
        <f>VLOOKUP(B8,'пр.взв'!B7:G48,3,FALSE)</f>
        <v>2000,1р</v>
      </c>
      <c r="E8" s="243" t="str">
        <f>VLOOKUP(B8,'пр.взв'!B7:G48,4,FALSE)</f>
        <v>ЦФО,Костромская</v>
      </c>
      <c r="F8" s="275">
        <f>VLOOKUP(B8,'пр.взв'!B7:G48,5,FALSE)</f>
        <v>0</v>
      </c>
      <c r="G8" s="244" t="str">
        <f>VLOOKUP(B8,'пр.взв'!B7:G48,6,FALSE)</f>
        <v>Восканян</v>
      </c>
    </row>
    <row r="9" spans="1:7" ht="10.5" customHeight="1">
      <c r="A9" s="245"/>
      <c r="B9" s="249"/>
      <c r="C9" s="247"/>
      <c r="D9" s="248"/>
      <c r="E9" s="243"/>
      <c r="F9" s="275"/>
      <c r="G9" s="244"/>
    </row>
    <row r="10" spans="1:7" ht="10.5" customHeight="1">
      <c r="A10" s="245" t="s">
        <v>12</v>
      </c>
      <c r="B10" s="246">
        <v>14</v>
      </c>
      <c r="C10" s="247" t="str">
        <f>VLOOKUP(B10,'пр.взв'!B7:G48,2,FALSE)</f>
        <v>ШОГЕНОВ Инал</v>
      </c>
      <c r="D10" s="248" t="str">
        <f>VLOOKUP(B10,'пр.взв'!B7:G48,3,FALSE)</f>
        <v>2000, 1р</v>
      </c>
      <c r="E10" s="243" t="str">
        <f>VLOOKUP(B10,'пр.взв'!B7:G48,4,FALSE)</f>
        <v>М,Москва,С70</v>
      </c>
      <c r="F10" s="275">
        <f>VLOOKUP(B10,'пр.взв'!B7:G48,5,FALSE)</f>
        <v>0</v>
      </c>
      <c r="G10" s="244" t="str">
        <f>VLOOKUP(B10,'пр.взв'!B7:G48,6,FALSE)</f>
        <v>Богомолов ВА Мартынов ИВ</v>
      </c>
    </row>
    <row r="11" spans="1:7" ht="10.5" customHeight="1">
      <c r="A11" s="245"/>
      <c r="B11" s="249"/>
      <c r="C11" s="247"/>
      <c r="D11" s="248"/>
      <c r="E11" s="243"/>
      <c r="F11" s="275"/>
      <c r="G11" s="244"/>
    </row>
    <row r="12" spans="1:7" ht="10.5" customHeight="1">
      <c r="A12" s="245" t="s">
        <v>12</v>
      </c>
      <c r="B12" s="246">
        <v>19</v>
      </c>
      <c r="C12" s="247" t="str">
        <f>VLOOKUP(B12,'пр.взв'!B7:G48,2,FALSE)</f>
        <v>САМСОНОВ Николай</v>
      </c>
      <c r="D12" s="248" t="str">
        <f>VLOOKUP(B12,'пр.взв'!B7:G48,3,FALSE)</f>
        <v>2000, 1р</v>
      </c>
      <c r="E12" s="243" t="str">
        <f>VLOOKUP(B12,'пр.взв'!B7:G48,4,FALSE)</f>
        <v>ЦФО,Ярославская</v>
      </c>
      <c r="F12" s="275">
        <f>VLOOKUP(B12,'пр.взв'!B7:G48,5,FALSE)</f>
        <v>0</v>
      </c>
      <c r="G12" s="244" t="str">
        <f>VLOOKUP(B12,'пр.взв'!B7:G48,6,FALSE)</f>
        <v>Петров ВА</v>
      </c>
    </row>
    <row r="13" spans="1:7" ht="10.5" customHeight="1">
      <c r="A13" s="245"/>
      <c r="B13" s="249"/>
      <c r="C13" s="247"/>
      <c r="D13" s="248"/>
      <c r="E13" s="243"/>
      <c r="F13" s="275"/>
      <c r="G13" s="244"/>
    </row>
    <row r="14" spans="1:7" ht="10.5" customHeight="1">
      <c r="A14" s="245" t="s">
        <v>14</v>
      </c>
      <c r="B14" s="246">
        <v>1</v>
      </c>
      <c r="C14" s="247" t="str">
        <f>VLOOKUP(B14,'пр.взв'!B7:G48,2,FALSE)</f>
        <v>ШОМАХОВ Азамат</v>
      </c>
      <c r="D14" s="248" t="str">
        <f>VLOOKUP(B14,'пр.взв'!B7:G48,3,FALSE)</f>
        <v>1999, 1р</v>
      </c>
      <c r="E14" s="243" t="str">
        <f>VLOOKUP(B14,'пр.взв'!B7:G48,4,FALSE)</f>
        <v>М,Москва,С70</v>
      </c>
      <c r="F14" s="275">
        <f>VLOOKUP(B14,'пр.взв'!B7:G48,5,FALSE)</f>
        <v>0</v>
      </c>
      <c r="G14" s="244" t="str">
        <f>VLOOKUP(B14,'пр.взв'!B7:G48,6,FALSE)</f>
        <v>Лебедев АА Огиенко ДС</v>
      </c>
    </row>
    <row r="15" spans="1:7" ht="10.5" customHeight="1">
      <c r="A15" s="245"/>
      <c r="B15" s="249"/>
      <c r="C15" s="247"/>
      <c r="D15" s="248"/>
      <c r="E15" s="243"/>
      <c r="F15" s="275"/>
      <c r="G15" s="244"/>
    </row>
    <row r="16" spans="1:7" ht="10.5" customHeight="1">
      <c r="A16" s="245" t="s">
        <v>133</v>
      </c>
      <c r="B16" s="246">
        <v>6</v>
      </c>
      <c r="C16" s="247" t="str">
        <f>VLOOKUP(B16,'пр.взв'!B7:G48,2,FALSE)</f>
        <v>ДИМИТРЕНКО Игорь</v>
      </c>
      <c r="D16" s="248" t="str">
        <f>VLOOKUP(B16,'пр.взв'!B7:G48,3,FALSE)</f>
        <v>1999, 2р</v>
      </c>
      <c r="E16" s="243" t="str">
        <f>VLOOKUP(B16,'пр.взв'!B7:G48,4,FALSE)</f>
        <v>М,Москва, Юность Москвы</v>
      </c>
      <c r="F16" s="275">
        <f>VLOOKUP(B16,'пр.взв'!B7:G48,5,FALSE)</f>
        <v>0</v>
      </c>
      <c r="G16" s="244" t="str">
        <f>VLOOKUP(B16,'пр.взв'!B7:G48,6,FALSE)</f>
        <v>Никитин АМ</v>
      </c>
    </row>
    <row r="17" spans="1:7" ht="10.5" customHeight="1">
      <c r="A17" s="245"/>
      <c r="B17" s="249"/>
      <c r="C17" s="247"/>
      <c r="D17" s="248"/>
      <c r="E17" s="243"/>
      <c r="F17" s="275"/>
      <c r="G17" s="244"/>
    </row>
    <row r="18" spans="1:7" ht="10.5" customHeight="1">
      <c r="A18" s="245" t="s">
        <v>133</v>
      </c>
      <c r="B18" s="246">
        <v>20</v>
      </c>
      <c r="C18" s="247" t="str">
        <f>VLOOKUP(B18,'пр.взв'!B7:G48,2,FALSE)</f>
        <v>ИЛЬИН Илья</v>
      </c>
      <c r="D18" s="248" t="str">
        <f>VLOOKUP(B18,'пр.взв'!B7:G48,3,FALSE)</f>
        <v>2001, 1р</v>
      </c>
      <c r="E18" s="243" t="str">
        <f>VLOOKUP(B18,'пр.взв'!B7:G48,4,FALSE)</f>
        <v>М,Москва,С70</v>
      </c>
      <c r="F18" s="275">
        <f>VLOOKUP(B18,'пр.взв'!B7:G48,5,FALSE)</f>
        <v>0</v>
      </c>
      <c r="G18" s="244" t="str">
        <f>VLOOKUP(B18,'пр.взв'!B7:G48,6,FALSE)</f>
        <v>Кабанов ДБ Богатырев ДВ</v>
      </c>
    </row>
    <row r="19" spans="1:7" ht="10.5" customHeight="1">
      <c r="A19" s="245"/>
      <c r="B19" s="249"/>
      <c r="C19" s="247"/>
      <c r="D19" s="248"/>
      <c r="E19" s="243"/>
      <c r="F19" s="275"/>
      <c r="G19" s="244"/>
    </row>
    <row r="20" spans="1:7" ht="10.5" customHeight="1">
      <c r="A20" s="245" t="s">
        <v>17</v>
      </c>
      <c r="B20" s="246">
        <v>16</v>
      </c>
      <c r="C20" s="247" t="str">
        <f>VLOOKUP(B20,'пр.взв'!B7:G48,2,FALSE)</f>
        <v>КУЗИН Илья</v>
      </c>
      <c r="D20" s="248" t="str">
        <f>VLOOKUP(B20,'пр.взв'!B7:G48,3,FALSE)</f>
        <v>2000, 2р</v>
      </c>
      <c r="E20" s="243" t="str">
        <f>VLOOKUP(B20,'пр.взв'!B7:G48,4,FALSE)</f>
        <v>ЦФО,Тульская</v>
      </c>
      <c r="F20" s="275">
        <f>VLOOKUP(B20,'пр.взв'!B7:G48,5,FALSE)</f>
        <v>0</v>
      </c>
      <c r="G20" s="244" t="str">
        <f>VLOOKUP(B20,'пр.взв'!B7:G48,6,FALSE)</f>
        <v>Проничев ПБ</v>
      </c>
    </row>
    <row r="21" spans="1:7" ht="10.5" customHeight="1">
      <c r="A21" s="245"/>
      <c r="B21" s="249"/>
      <c r="C21" s="247"/>
      <c r="D21" s="248"/>
      <c r="E21" s="243"/>
      <c r="F21" s="275"/>
      <c r="G21" s="244"/>
    </row>
    <row r="22" spans="1:7" ht="10.5" customHeight="1">
      <c r="A22" s="245" t="s">
        <v>132</v>
      </c>
      <c r="B22" s="246">
        <v>7</v>
      </c>
      <c r="C22" s="247" t="str">
        <f>VLOOKUP(B22,'пр.взв'!B7:G48,2,FALSE)</f>
        <v>ЕРШОВ Алексей</v>
      </c>
      <c r="D22" s="248" t="str">
        <f>VLOOKUP(B22,'пр.взв'!B7:G48,3,FALSE)</f>
        <v>2001, 2р</v>
      </c>
      <c r="E22" s="243" t="str">
        <f>VLOOKUP(B22,'пр.взв'!B7:G48,4,FALSE)</f>
        <v>ЦФО,Владимирская,Алексаендров</v>
      </c>
      <c r="F22" s="275">
        <f>VLOOKUP(B22,'пр.взв'!B7:G48,5,FALSE)</f>
        <v>0</v>
      </c>
      <c r="G22" s="244" t="str">
        <f>VLOOKUP(B22,'пр.взв'!B7:G48,6,FALSE)</f>
        <v>Тугарев АМ</v>
      </c>
    </row>
    <row r="23" spans="1:7" ht="10.5" customHeight="1">
      <c r="A23" s="245"/>
      <c r="B23" s="249"/>
      <c r="C23" s="247"/>
      <c r="D23" s="248"/>
      <c r="E23" s="243"/>
      <c r="F23" s="275"/>
      <c r="G23" s="244"/>
    </row>
    <row r="24" spans="1:7" ht="10.5" customHeight="1">
      <c r="A24" s="245" t="s">
        <v>132</v>
      </c>
      <c r="B24" s="246">
        <v>17</v>
      </c>
      <c r="C24" s="247" t="str">
        <f>VLOOKUP(B24,'пр.взв'!B7:G48,2,FALSE)</f>
        <v>ПАТЕЕВ Максим</v>
      </c>
      <c r="D24" s="248" t="str">
        <f>VLOOKUP(B24,'пр.взв'!B7:G48,3,FALSE)</f>
        <v>2000, 1р</v>
      </c>
      <c r="E24" s="243" t="str">
        <f>VLOOKUP(B24,'пр.взв'!B7:G48,4,FALSE)</f>
        <v>ПФО,Нижегородская</v>
      </c>
      <c r="F24" s="275">
        <f>VLOOKUP(B24,'пр.взв'!B7:G48,5,FALSE)</f>
        <v>0</v>
      </c>
      <c r="G24" s="244" t="str">
        <f>VLOOKUP(B24,'пр.взв'!B7:G48,6,FALSE)</f>
        <v>Душкин АН</v>
      </c>
    </row>
    <row r="25" spans="1:7" ht="10.5" customHeight="1">
      <c r="A25" s="245"/>
      <c r="B25" s="249"/>
      <c r="C25" s="247"/>
      <c r="D25" s="248"/>
      <c r="E25" s="243"/>
      <c r="F25" s="275"/>
      <c r="G25" s="244"/>
    </row>
    <row r="26" spans="1:7" ht="10.5" customHeight="1">
      <c r="A26" s="245" t="s">
        <v>20</v>
      </c>
      <c r="B26" s="246">
        <v>12</v>
      </c>
      <c r="C26" s="247" t="str">
        <f>VLOOKUP(B26,'пр.взв'!B7:G48,2,FALSE)</f>
        <v>АЛИЕВ Шафин </v>
      </c>
      <c r="D26" s="248" t="str">
        <f>VLOOKUP(B26,'пр.взв'!B7:G48,3,FALSE)</f>
        <v>2000, 2р</v>
      </c>
      <c r="E26" s="243" t="str">
        <f>VLOOKUP(B26,'пр.взв'!B7:G48,4,FALSE)</f>
        <v>ЦФО,Московская,С.Посад</v>
      </c>
      <c r="F26" s="275">
        <f>VLOOKUP(B26,'пр.взв'!B7:G48,5,FALSE)</f>
        <v>0</v>
      </c>
      <c r="G26" s="244" t="str">
        <f>VLOOKUP(B26,'пр.взв'!B7:G48,6,FALSE)</f>
        <v>Семенов АВ</v>
      </c>
    </row>
    <row r="27" spans="1:7" ht="10.5" customHeight="1">
      <c r="A27" s="245"/>
      <c r="B27" s="249"/>
      <c r="C27" s="247"/>
      <c r="D27" s="248"/>
      <c r="E27" s="243"/>
      <c r="F27" s="275"/>
      <c r="G27" s="244"/>
    </row>
    <row r="28" spans="1:7" ht="10.5" customHeight="1">
      <c r="A28" s="245" t="s">
        <v>21</v>
      </c>
      <c r="B28" s="246">
        <v>4</v>
      </c>
      <c r="C28" s="247" t="str">
        <f>VLOOKUP(B28,'пр.взв'!B7:G48,2,FALSE)</f>
        <v>КРАВЧЕНКО Даниил</v>
      </c>
      <c r="D28" s="248" t="str">
        <f>VLOOKUP(B28,'пр.взв'!B7:G48,3,FALSE)</f>
        <v>2001, 1р</v>
      </c>
      <c r="E28" s="243" t="str">
        <f>VLOOKUP(B28,'пр.взв'!B7:G48,4,FALSE)</f>
        <v>ЦФО,Брянская,Клинцы</v>
      </c>
      <c r="F28" s="275">
        <f>VLOOKUP(B28,'пр.взв'!B7:G48,5,FALSE)</f>
        <v>0</v>
      </c>
      <c r="G28" s="244" t="str">
        <f>VLOOKUP(B28,'пр.взв'!B7:G48,6,FALSE)</f>
        <v>Фукс АИ</v>
      </c>
    </row>
    <row r="29" spans="1:7" ht="10.5" customHeight="1">
      <c r="A29" s="245"/>
      <c r="B29" s="249"/>
      <c r="C29" s="247"/>
      <c r="D29" s="248"/>
      <c r="E29" s="243"/>
      <c r="F29" s="275"/>
      <c r="G29" s="244"/>
    </row>
    <row r="30" spans="1:7" ht="10.5" customHeight="1">
      <c r="A30" s="245" t="s">
        <v>38</v>
      </c>
      <c r="B30" s="246">
        <v>21</v>
      </c>
      <c r="C30" s="247" t="str">
        <f>VLOOKUP(B30,'пр.взв'!B7:G48,2,FALSE)</f>
        <v>КРОЛИКОВ Кирилл</v>
      </c>
      <c r="D30" s="248" t="str">
        <f>VLOOKUP(B30,'пр.взв'!B7:G48,3,FALSE)</f>
        <v>2001, 1р</v>
      </c>
      <c r="E30" s="243" t="str">
        <f>VLOOKUP(B30,'пр.взв'!B7:G48,4,FALSE)</f>
        <v>ЦФО,Ярославская,Ярославль</v>
      </c>
      <c r="F30" s="275">
        <f>VLOOKUP(B30,'пр.взв'!B7:G48,5,FALSE)</f>
        <v>0</v>
      </c>
      <c r="G30" s="244" t="str">
        <f>VLOOKUP(B30,'пр.взв'!B7:G48,6,FALSE)</f>
        <v>Загиров ЗГ</v>
      </c>
    </row>
    <row r="31" spans="1:14" ht="10.5" customHeight="1">
      <c r="A31" s="245"/>
      <c r="B31" s="249"/>
      <c r="C31" s="247"/>
      <c r="D31" s="248"/>
      <c r="E31" s="243"/>
      <c r="F31" s="275"/>
      <c r="G31" s="244"/>
      <c r="H31" s="6"/>
      <c r="I31" s="6"/>
      <c r="J31" s="6"/>
      <c r="L31" s="6"/>
      <c r="M31" s="6"/>
      <c r="N31" s="6"/>
    </row>
    <row r="32" spans="1:14" ht="10.5" customHeight="1">
      <c r="A32" s="245" t="s">
        <v>39</v>
      </c>
      <c r="B32" s="246">
        <v>11</v>
      </c>
      <c r="C32" s="247" t="str">
        <f>VLOOKUP(B32,'пр.взв'!B7:G48,2,FALSE)</f>
        <v>ДМИТРИЕВ Иван</v>
      </c>
      <c r="D32" s="248" t="str">
        <f>VLOOKUP(B32,'пр.взв'!B7:G48,3,FALSE)</f>
        <v>1999, 1р</v>
      </c>
      <c r="E32" s="243" t="str">
        <f>VLOOKUP(B32,'пр.взв'!B7:G48,4,FALSE)</f>
        <v>ЦФО,Московская,Зеленоград</v>
      </c>
      <c r="F32" s="275">
        <f>VLOOKUP(B32,'пр.взв'!B7:G48,5,FALSE)</f>
        <v>0</v>
      </c>
      <c r="G32" s="244" t="str">
        <f>VLOOKUP(B32,'пр.взв'!B7:G48,6,FALSE)</f>
        <v>Царьков КЮ</v>
      </c>
      <c r="H32" s="6"/>
      <c r="I32" s="6"/>
      <c r="J32" s="6"/>
      <c r="L32" s="6"/>
      <c r="M32" s="6"/>
      <c r="N32" s="6"/>
    </row>
    <row r="33" spans="1:14" ht="10.5" customHeight="1">
      <c r="A33" s="245"/>
      <c r="B33" s="249"/>
      <c r="C33" s="247"/>
      <c r="D33" s="248"/>
      <c r="E33" s="243"/>
      <c r="F33" s="275"/>
      <c r="G33" s="244"/>
      <c r="H33" s="6"/>
      <c r="I33" s="6"/>
      <c r="J33" s="6"/>
      <c r="L33" s="6"/>
      <c r="M33" s="6"/>
      <c r="N33" s="6"/>
    </row>
    <row r="34" spans="1:7" ht="10.5" customHeight="1">
      <c r="A34" s="245" t="s">
        <v>40</v>
      </c>
      <c r="B34" s="246">
        <v>3</v>
      </c>
      <c r="C34" s="247" t="str">
        <f>VLOOKUP(B34,'пр.взв'!B7:G48,2,FALSE)</f>
        <v>СУТОРМИН Матвей</v>
      </c>
      <c r="D34" s="248" t="e">
        <f>VLOOKUP(B34,'пр.взв'!B35:G76,3,FALSE)</f>
        <v>#N/A</v>
      </c>
      <c r="E34" s="243" t="str">
        <f>VLOOKUP(B34,'пр.взв'!B7:G48,4,FALSE)</f>
        <v>М,Москва,С70</v>
      </c>
      <c r="F34" s="275">
        <f>VLOOKUP(B34,'пр.взв'!B7:G48,5,FALSE)</f>
        <v>0</v>
      </c>
      <c r="G34" s="244" t="str">
        <f>VLOOKUP(B34,'пр.взв'!B7:G48,6,FALSE)</f>
        <v>Кабанов ДБ Богатырев ДВ</v>
      </c>
    </row>
    <row r="35" spans="1:7" ht="10.5" customHeight="1">
      <c r="A35" s="245"/>
      <c r="B35" s="249"/>
      <c r="C35" s="247"/>
      <c r="D35" s="248"/>
      <c r="E35" s="243"/>
      <c r="F35" s="275"/>
      <c r="G35" s="244"/>
    </row>
    <row r="36" spans="1:7" ht="10.5" customHeight="1">
      <c r="A36" s="245" t="s">
        <v>131</v>
      </c>
      <c r="B36" s="246">
        <v>13</v>
      </c>
      <c r="C36" s="247" t="str">
        <f>VLOOKUP(B36,'пр.взв'!B7:G48,2,FALSE)</f>
        <v>КУШАНАШВИЛИ Исмаил</v>
      </c>
      <c r="D36" s="248" t="str">
        <f>VLOOKUP(B36,'пр.взв'!B7:G48,3,FALSE)</f>
        <v>2000,1р</v>
      </c>
      <c r="E36" s="243" t="str">
        <f>VLOOKUP(B36,'пр.взв'!B7:G48,4,FALSE)</f>
        <v>ЦФО,Костромская</v>
      </c>
      <c r="F36" s="275">
        <f>VLOOKUP(B36,'пр.взв'!B7:G48,5,FALSE)</f>
        <v>0</v>
      </c>
      <c r="G36" s="244" t="str">
        <f>VLOOKUP(B36,'пр.взв'!B7:G48,6,FALSE)</f>
        <v>Восканян</v>
      </c>
    </row>
    <row r="37" spans="1:7" ht="10.5" customHeight="1">
      <c r="A37" s="245"/>
      <c r="B37" s="249"/>
      <c r="C37" s="247"/>
      <c r="D37" s="248"/>
      <c r="E37" s="243"/>
      <c r="F37" s="275"/>
      <c r="G37" s="244"/>
    </row>
    <row r="38" spans="1:7" ht="10.5" customHeight="1">
      <c r="A38" s="245" t="s">
        <v>131</v>
      </c>
      <c r="B38" s="246">
        <v>18</v>
      </c>
      <c r="C38" s="247" t="str">
        <f>VLOOKUP(B38,'пр.взв'!B7:G48,2,FALSE)</f>
        <v>БОЙКО Григорий</v>
      </c>
      <c r="D38" s="248" t="str">
        <f>VLOOKUP(B38,'пр.взв'!B7:G48,3,FALSE)</f>
        <v>1999, 2р</v>
      </c>
      <c r="E38" s="243" t="str">
        <f>VLOOKUP(B38,'пр.взв'!B7:G48,4,FALSE)</f>
        <v>М,Москва, Юность Москвы</v>
      </c>
      <c r="F38" s="275">
        <f>VLOOKUP(B38,'пр.взв'!B7:G48,5,FALSE)</f>
        <v>0</v>
      </c>
      <c r="G38" s="244" t="str">
        <f>VLOOKUP(B38,'пр.взв'!B7:G48,6,FALSE)</f>
        <v>Никитин АМ</v>
      </c>
    </row>
    <row r="39" spans="1:7" ht="10.5" customHeight="1">
      <c r="A39" s="245">
        <f>HYPERLINK('[1]реквизиты'!$A$20)</f>
      </c>
      <c r="B39" s="249"/>
      <c r="C39" s="247"/>
      <c r="D39" s="248"/>
      <c r="E39" s="243"/>
      <c r="F39" s="275"/>
      <c r="G39" s="244"/>
    </row>
    <row r="40" spans="1:7" ht="10.5" customHeight="1">
      <c r="A40" s="245" t="s">
        <v>130</v>
      </c>
      <c r="B40" s="246">
        <v>2</v>
      </c>
      <c r="C40" s="247" t="str">
        <f>VLOOKUP(B40,'пр.взв'!B7:G48,2,FALSE)</f>
        <v>ЧИСТЯКОВ Олег</v>
      </c>
      <c r="D40" s="248" t="str">
        <f>VLOOKUP(B40,'пр.взв'!B7:G48,3,FALSE)</f>
        <v>2001, 1р</v>
      </c>
      <c r="E40" s="243" t="str">
        <f>VLOOKUP(B40,'пр.взв'!B7:G48,4,FALSE)</f>
        <v>ЦФО,Владимирская</v>
      </c>
      <c r="F40" s="275">
        <f>VLOOKUP(B40,'пр.взв'!B7:G48,5,FALSE)</f>
        <v>0</v>
      </c>
      <c r="G40" s="244" t="str">
        <f>VLOOKUP(B40,'пр.взв'!B7:G48,6,FALSE)</f>
        <v>Стахеев ИР</v>
      </c>
    </row>
    <row r="41" spans="1:7" ht="10.5" customHeight="1">
      <c r="A41" s="245"/>
      <c r="B41" s="249"/>
      <c r="C41" s="247"/>
      <c r="D41" s="248"/>
      <c r="E41" s="243"/>
      <c r="F41" s="275"/>
      <c r="G41" s="244"/>
    </row>
    <row r="42" spans="1:7" ht="10.5" customHeight="1">
      <c r="A42" s="245" t="s">
        <v>130</v>
      </c>
      <c r="B42" s="246">
        <v>9</v>
      </c>
      <c r="C42" s="247" t="str">
        <f>VLOOKUP(B42,'пр.взв'!B7:G48,2,FALSE)</f>
        <v>ВАТЧЕНКО Даниил</v>
      </c>
      <c r="D42" s="248" t="str">
        <f>VLOOKUP(B42,'пр.взв'!B7:G48,3,FALSE)</f>
        <v>2000, 2р</v>
      </c>
      <c r="E42" s="243" t="str">
        <f>VLOOKUP(B42,'пр.взв'!B7:G48,4,FALSE)</f>
        <v>СП,Санкт-Петербург</v>
      </c>
      <c r="F42" s="275">
        <f>VLOOKUP(B42,'пр.взв'!B7:G48,5,FALSE)</f>
        <v>0</v>
      </c>
      <c r="G42" s="244" t="str">
        <f>VLOOKUP(B42,'пр.взв'!B7:G48,6,FALSE)</f>
        <v>Зверев СА Савельев АВ</v>
      </c>
    </row>
    <row r="43" spans="1:7" ht="10.5" customHeight="1">
      <c r="A43" s="245"/>
      <c r="B43" s="249"/>
      <c r="C43" s="247"/>
      <c r="D43" s="248"/>
      <c r="E43" s="243"/>
      <c r="F43" s="275"/>
      <c r="G43" s="244"/>
    </row>
    <row r="44" spans="1:7" ht="10.5" customHeight="1">
      <c r="A44" s="245" t="s">
        <v>129</v>
      </c>
      <c r="B44" s="246">
        <v>5</v>
      </c>
      <c r="C44" s="247" t="str">
        <f>VLOOKUP(B44,'пр.взв'!B7:G48,2,FALSE)</f>
        <v>ДАВЫДОВ Даниил</v>
      </c>
      <c r="D44" s="248" t="str">
        <f>VLOOKUP(B44,'пр.взв'!B7:G48,3,FALSE)</f>
        <v>2000, 1р</v>
      </c>
      <c r="E44" s="243" t="str">
        <f>VLOOKUP(B44,'пр.взв'!B7:G48,4,FALSE)</f>
        <v>ЦФО,Ивановская</v>
      </c>
      <c r="F44" s="275">
        <f>VLOOKUP(B44,'пр.взв'!B7:G48,5,FALSE)</f>
        <v>0</v>
      </c>
      <c r="G44" s="244" t="str">
        <f>VLOOKUP(B44,'пр.взв'!B7:G48,6,FALSE)</f>
        <v>Володин АН</v>
      </c>
    </row>
    <row r="45" spans="1:7" ht="10.5" customHeight="1">
      <c r="A45" s="245"/>
      <c r="B45" s="249"/>
      <c r="C45" s="247"/>
      <c r="D45" s="248"/>
      <c r="E45" s="243"/>
      <c r="F45" s="275"/>
      <c r="G45" s="244"/>
    </row>
    <row r="46" spans="1:7" ht="10.5" customHeight="1">
      <c r="A46" s="245" t="s">
        <v>129</v>
      </c>
      <c r="B46" s="246">
        <v>15</v>
      </c>
      <c r="C46" s="247" t="str">
        <f>VLOOKUP(B46,'пр.взв'!B7:G48,2,FALSE)</f>
        <v>СЕМЕШКИН Даниил</v>
      </c>
      <c r="D46" s="248" t="str">
        <f>VLOOKUP(B46,'пр.взв'!B7:G48,3,FALSE)</f>
        <v>2000, 1р</v>
      </c>
      <c r="E46" s="243" t="str">
        <f>VLOOKUP(B46,'пр.взв'!B7:G48,4,FALSE)</f>
        <v>ЦФО,Рязанская</v>
      </c>
      <c r="F46" s="275">
        <f>VLOOKUP(B46,'пр.взв'!B7:G48,5,FALSE)</f>
        <v>0</v>
      </c>
      <c r="G46" s="244" t="str">
        <f>VLOOKUP(B46,'пр.взв'!B7:G48,6,FALSE)</f>
        <v>Брагин РЕ</v>
      </c>
    </row>
    <row r="47" spans="1:7" ht="10.5" customHeight="1">
      <c r="A47" s="245"/>
      <c r="B47" s="249"/>
      <c r="C47" s="247"/>
      <c r="D47" s="248"/>
      <c r="E47" s="243"/>
      <c r="F47" s="275"/>
      <c r="G47" s="244"/>
    </row>
    <row r="48" spans="1:26" ht="34.5" customHeight="1">
      <c r="A48" s="36" t="str">
        <f>HYPERLINK('[1]реквизиты'!$A$6)</f>
        <v>Гл. судья, судья МК</v>
      </c>
      <c r="B48" s="40"/>
      <c r="C48" s="40"/>
      <c r="D48" s="41"/>
      <c r="E48" s="43" t="str">
        <f>HYPERLINK('[1]реквизиты'!$G$6)</f>
        <v>С.В.Сапожников </v>
      </c>
      <c r="G48" s="45" t="str">
        <f>HYPERLINK('[1]реквизиты'!$G$7)</f>
        <v>/Ярославль/</v>
      </c>
      <c r="H48" s="4"/>
      <c r="I48" s="4"/>
      <c r="J48" s="4"/>
      <c r="K48" s="4"/>
      <c r="L48" s="4"/>
      <c r="M48" s="4"/>
      <c r="N48" s="41"/>
      <c r="O48" s="41"/>
      <c r="P48" s="41"/>
      <c r="Q48" s="46"/>
      <c r="R48" s="44"/>
      <c r="S48" s="46"/>
      <c r="T48" s="44"/>
      <c r="U48" s="46"/>
      <c r="W48" s="46"/>
      <c r="X48" s="44"/>
      <c r="Y48" s="29"/>
      <c r="Z48" s="29"/>
    </row>
    <row r="49" spans="1:26" ht="28.5" customHeight="1">
      <c r="A49" s="47" t="str">
        <f>HYPERLINK('[1]реквизиты'!$A$8)</f>
        <v>Гл. секретарь, судья ВК</v>
      </c>
      <c r="B49" s="40"/>
      <c r="C49" s="54"/>
      <c r="D49" s="61"/>
      <c r="E49" s="43" t="str">
        <f>HYPERLINK('[1]реквизиты'!$G$8)</f>
        <v>А.С.Тимошин </v>
      </c>
      <c r="F49" s="4"/>
      <c r="G49" s="45" t="str">
        <f>HYPERLINK('[1]реквизиты'!$G$9)</f>
        <v>/Рыбинск/</v>
      </c>
      <c r="H49" s="4"/>
      <c r="I49" s="4"/>
      <c r="J49" s="4"/>
      <c r="K49" s="4"/>
      <c r="L49" s="4"/>
      <c r="M49" s="4"/>
      <c r="N49" s="41"/>
      <c r="O49" s="41"/>
      <c r="P49" s="41"/>
      <c r="Q49" s="46"/>
      <c r="R49" s="44"/>
      <c r="S49" s="46"/>
      <c r="T49" s="44"/>
      <c r="U49" s="46"/>
      <c r="W49" s="46"/>
      <c r="X49" s="44"/>
      <c r="Y49" s="29"/>
      <c r="Z49" s="29"/>
    </row>
    <row r="50" spans="1:13" ht="12.75">
      <c r="A50" s="242"/>
      <c r="B50" s="226"/>
      <c r="C50" s="224"/>
      <c r="D50" s="221"/>
      <c r="E50" s="240"/>
      <c r="F50" s="241"/>
      <c r="G50" s="224"/>
      <c r="H50" s="4"/>
      <c r="I50" s="4"/>
      <c r="J50" s="4"/>
      <c r="K50" s="4"/>
      <c r="L50" s="4"/>
      <c r="M50" s="4"/>
    </row>
    <row r="51" spans="1:13" ht="12.75">
      <c r="A51" s="242"/>
      <c r="B51" s="227"/>
      <c r="C51" s="224"/>
      <c r="D51" s="221"/>
      <c r="E51" s="240"/>
      <c r="F51" s="241"/>
      <c r="G51" s="224"/>
      <c r="H51" s="4"/>
      <c r="I51" s="4"/>
      <c r="J51" s="4"/>
      <c r="K51" s="4"/>
      <c r="L51" s="4"/>
      <c r="M51" s="4"/>
    </row>
    <row r="52" spans="1:10" ht="12.75">
      <c r="A52" s="242"/>
      <c r="B52" s="226"/>
      <c r="C52" s="224"/>
      <c r="D52" s="221"/>
      <c r="E52" s="240"/>
      <c r="F52" s="241"/>
      <c r="G52" s="224"/>
      <c r="H52" s="4"/>
      <c r="I52" s="4"/>
      <c r="J52" s="4"/>
    </row>
    <row r="53" spans="1:10" ht="12.75">
      <c r="A53" s="242"/>
      <c r="B53" s="227"/>
      <c r="C53" s="224"/>
      <c r="D53" s="221"/>
      <c r="E53" s="240"/>
      <c r="F53" s="241"/>
      <c r="G53" s="224"/>
      <c r="H53" s="4"/>
      <c r="I53" s="4"/>
      <c r="J53" s="4"/>
    </row>
    <row r="54" spans="1:10" ht="12.75">
      <c r="A54" s="242"/>
      <c r="B54" s="226"/>
      <c r="C54" s="224"/>
      <c r="D54" s="221"/>
      <c r="E54" s="240"/>
      <c r="F54" s="241"/>
      <c r="G54" s="224"/>
      <c r="H54" s="4"/>
      <c r="I54" s="4"/>
      <c r="J54" s="4"/>
    </row>
    <row r="55" spans="1:10" ht="12.75">
      <c r="A55" s="242"/>
      <c r="B55" s="227"/>
      <c r="C55" s="224"/>
      <c r="D55" s="221"/>
      <c r="E55" s="240"/>
      <c r="F55" s="241"/>
      <c r="G55" s="224"/>
      <c r="H55" s="4"/>
      <c r="I55" s="4"/>
      <c r="J55" s="4"/>
    </row>
    <row r="56" spans="1:10" ht="12.75">
      <c r="A56" s="242"/>
      <c r="B56" s="226"/>
      <c r="C56" s="224"/>
      <c r="D56" s="221"/>
      <c r="E56" s="240"/>
      <c r="F56" s="241"/>
      <c r="G56" s="224"/>
      <c r="H56" s="4"/>
      <c r="I56" s="4"/>
      <c r="J56" s="4"/>
    </row>
    <row r="57" spans="1:10" ht="12.75">
      <c r="A57" s="242"/>
      <c r="B57" s="227"/>
      <c r="C57" s="224"/>
      <c r="D57" s="221"/>
      <c r="E57" s="240"/>
      <c r="F57" s="241"/>
      <c r="G57" s="224"/>
      <c r="H57" s="4"/>
      <c r="I57" s="4"/>
      <c r="J57" s="4"/>
    </row>
    <row r="58" spans="1:10" ht="12.75">
      <c r="A58" s="242"/>
      <c r="B58" s="226"/>
      <c r="C58" s="224"/>
      <c r="D58" s="221"/>
      <c r="E58" s="240"/>
      <c r="F58" s="241"/>
      <c r="G58" s="224"/>
      <c r="H58" s="4"/>
      <c r="I58" s="4"/>
      <c r="J58" s="4"/>
    </row>
    <row r="59" spans="1:10" ht="12.75">
      <c r="A59" s="242"/>
      <c r="B59" s="227"/>
      <c r="C59" s="224"/>
      <c r="D59" s="221"/>
      <c r="E59" s="240"/>
      <c r="F59" s="241"/>
      <c r="G59" s="224"/>
      <c r="H59" s="4"/>
      <c r="I59" s="4"/>
      <c r="J59" s="4"/>
    </row>
    <row r="60" spans="1:10" ht="12.75">
      <c r="A60" s="242"/>
      <c r="B60" s="226"/>
      <c r="C60" s="224"/>
      <c r="D60" s="221"/>
      <c r="E60" s="240"/>
      <c r="F60" s="241"/>
      <c r="G60" s="224"/>
      <c r="H60" s="4"/>
      <c r="I60" s="4"/>
      <c r="J60" s="4"/>
    </row>
    <row r="61" spans="1:10" ht="12.75">
      <c r="A61" s="242"/>
      <c r="B61" s="227"/>
      <c r="C61" s="224"/>
      <c r="D61" s="221"/>
      <c r="E61" s="240"/>
      <c r="F61" s="241"/>
      <c r="G61" s="224"/>
      <c r="H61" s="4"/>
      <c r="I61" s="4"/>
      <c r="J61" s="4"/>
    </row>
    <row r="62" spans="1:10" ht="12.75">
      <c r="A62" s="242"/>
      <c r="B62" s="226"/>
      <c r="C62" s="224"/>
      <c r="D62" s="221"/>
      <c r="E62" s="240"/>
      <c r="F62" s="241"/>
      <c r="G62" s="224"/>
      <c r="H62" s="4"/>
      <c r="I62" s="4"/>
      <c r="J62" s="4"/>
    </row>
    <row r="63" spans="1:10" ht="12.75">
      <c r="A63" s="242"/>
      <c r="B63" s="227"/>
      <c r="C63" s="224"/>
      <c r="D63" s="221"/>
      <c r="E63" s="240"/>
      <c r="F63" s="241"/>
      <c r="G63" s="224"/>
      <c r="H63" s="4"/>
      <c r="I63" s="4"/>
      <c r="J63" s="4"/>
    </row>
    <row r="64" spans="1:10" ht="12.75">
      <c r="A64" s="242"/>
      <c r="B64" s="226"/>
      <c r="C64" s="224"/>
      <c r="D64" s="221"/>
      <c r="E64" s="240"/>
      <c r="F64" s="241"/>
      <c r="G64" s="224"/>
      <c r="H64" s="4"/>
      <c r="I64" s="4"/>
      <c r="J64" s="4"/>
    </row>
    <row r="65" spans="1:10" ht="12.75">
      <c r="A65" s="242"/>
      <c r="B65" s="227"/>
      <c r="C65" s="224"/>
      <c r="D65" s="221"/>
      <c r="E65" s="240"/>
      <c r="F65" s="241"/>
      <c r="G65" s="224"/>
      <c r="H65" s="4"/>
      <c r="I65" s="4"/>
      <c r="J65" s="4"/>
    </row>
    <row r="66" spans="1:10" ht="12.75">
      <c r="A66" s="242"/>
      <c r="B66" s="226"/>
      <c r="C66" s="224"/>
      <c r="D66" s="221"/>
      <c r="E66" s="240"/>
      <c r="F66" s="241"/>
      <c r="G66" s="224"/>
      <c r="H66" s="4"/>
      <c r="I66" s="4"/>
      <c r="J66" s="4"/>
    </row>
    <row r="67" spans="1:10" ht="12.75">
      <c r="A67" s="242"/>
      <c r="B67" s="227"/>
      <c r="C67" s="224"/>
      <c r="D67" s="221"/>
      <c r="E67" s="240"/>
      <c r="F67" s="241"/>
      <c r="G67" s="224"/>
      <c r="H67" s="4"/>
      <c r="I67" s="4"/>
      <c r="J67" s="4"/>
    </row>
    <row r="68" spans="1:10" ht="12.75">
      <c r="A68" s="242"/>
      <c r="B68" s="226"/>
      <c r="C68" s="224"/>
      <c r="D68" s="221"/>
      <c r="E68" s="240"/>
      <c r="F68" s="241"/>
      <c r="G68" s="224"/>
      <c r="H68" s="4"/>
      <c r="I68" s="4"/>
      <c r="J68" s="4"/>
    </row>
    <row r="69" spans="1:10" ht="12.75">
      <c r="A69" s="242"/>
      <c r="B69" s="227"/>
      <c r="C69" s="224"/>
      <c r="D69" s="221"/>
      <c r="E69" s="240"/>
      <c r="F69" s="241"/>
      <c r="G69" s="224"/>
      <c r="H69" s="4"/>
      <c r="I69" s="4"/>
      <c r="J69" s="4"/>
    </row>
    <row r="70" spans="1:10" ht="12.75">
      <c r="A70" s="242"/>
      <c r="B70" s="226"/>
      <c r="C70" s="224"/>
      <c r="D70" s="221"/>
      <c r="E70" s="240"/>
      <c r="F70" s="241"/>
      <c r="G70" s="224"/>
      <c r="H70" s="4"/>
      <c r="I70" s="4"/>
      <c r="J70" s="4"/>
    </row>
    <row r="71" spans="1:10" ht="12.75">
      <c r="A71" s="242"/>
      <c r="B71" s="227"/>
      <c r="C71" s="224"/>
      <c r="D71" s="221"/>
      <c r="E71" s="240"/>
      <c r="F71" s="241"/>
      <c r="G71" s="224"/>
      <c r="H71" s="4"/>
      <c r="I71" s="4"/>
      <c r="J71" s="4"/>
    </row>
    <row r="72" spans="1:10" ht="12.75">
      <c r="A72" s="242"/>
      <c r="B72" s="226"/>
      <c r="C72" s="224"/>
      <c r="D72" s="221"/>
      <c r="E72" s="240"/>
      <c r="F72" s="241"/>
      <c r="G72" s="224"/>
      <c r="H72" s="4"/>
      <c r="I72" s="4"/>
      <c r="J72" s="4"/>
    </row>
    <row r="73" spans="1:10" ht="12.75">
      <c r="A73" s="242"/>
      <c r="B73" s="227"/>
      <c r="C73" s="224"/>
      <c r="D73" s="221"/>
      <c r="E73" s="240"/>
      <c r="F73" s="241"/>
      <c r="G73" s="224"/>
      <c r="H73" s="4"/>
      <c r="I73" s="4"/>
      <c r="J73" s="4"/>
    </row>
    <row r="74" spans="1:10" ht="12.75">
      <c r="A74" s="242"/>
      <c r="B74" s="226"/>
      <c r="C74" s="224"/>
      <c r="D74" s="221"/>
      <c r="E74" s="240"/>
      <c r="F74" s="241"/>
      <c r="G74" s="224"/>
      <c r="H74" s="4"/>
      <c r="I74" s="4"/>
      <c r="J74" s="4"/>
    </row>
    <row r="75" spans="1:10" ht="12.75">
      <c r="A75" s="242"/>
      <c r="B75" s="227"/>
      <c r="C75" s="224"/>
      <c r="D75" s="221"/>
      <c r="E75" s="240"/>
      <c r="F75" s="241"/>
      <c r="G75" s="224"/>
      <c r="H75" s="4"/>
      <c r="I75" s="4"/>
      <c r="J75" s="4"/>
    </row>
    <row r="76" spans="1:10" ht="12.75">
      <c r="A76" s="242"/>
      <c r="B76" s="226"/>
      <c r="C76" s="224"/>
      <c r="D76" s="221"/>
      <c r="E76" s="240"/>
      <c r="F76" s="241"/>
      <c r="G76" s="224"/>
      <c r="H76" s="4"/>
      <c r="I76" s="4"/>
      <c r="J76" s="4"/>
    </row>
    <row r="77" spans="1:10" ht="12.75">
      <c r="A77" s="242"/>
      <c r="B77" s="227"/>
      <c r="C77" s="224"/>
      <c r="D77" s="221"/>
      <c r="E77" s="240"/>
      <c r="F77" s="241"/>
      <c r="G77" s="224"/>
      <c r="H77" s="4"/>
      <c r="I77" s="4"/>
      <c r="J77" s="4"/>
    </row>
    <row r="78" spans="1:10" ht="12.75">
      <c r="A78" s="242"/>
      <c r="B78" s="226"/>
      <c r="C78" s="224"/>
      <c r="D78" s="221"/>
      <c r="E78" s="240"/>
      <c r="F78" s="241"/>
      <c r="G78" s="224"/>
      <c r="H78" s="4"/>
      <c r="I78" s="4"/>
      <c r="J78" s="4"/>
    </row>
    <row r="79" spans="1:10" ht="12.75">
      <c r="A79" s="242"/>
      <c r="B79" s="227"/>
      <c r="C79" s="224"/>
      <c r="D79" s="221"/>
      <c r="E79" s="240"/>
      <c r="F79" s="241"/>
      <c r="G79" s="224"/>
      <c r="H79" s="4"/>
      <c r="I79" s="4"/>
      <c r="J79" s="4"/>
    </row>
    <row r="80" spans="1:10" ht="12.75">
      <c r="A80" s="242"/>
      <c r="B80" s="226"/>
      <c r="C80" s="224"/>
      <c r="D80" s="221"/>
      <c r="E80" s="240"/>
      <c r="F80" s="241"/>
      <c r="G80" s="224"/>
      <c r="H80" s="4"/>
      <c r="I80" s="4"/>
      <c r="J80" s="4"/>
    </row>
    <row r="81" spans="1:10" ht="12.75">
      <c r="A81" s="242"/>
      <c r="B81" s="227"/>
      <c r="C81" s="224"/>
      <c r="D81" s="221"/>
      <c r="E81" s="240"/>
      <c r="F81" s="241"/>
      <c r="G81" s="224"/>
      <c r="H81" s="4"/>
      <c r="I81" s="4"/>
      <c r="J81" s="4"/>
    </row>
    <row r="82" spans="1:10" ht="12.75">
      <c r="A82" s="242"/>
      <c r="B82" s="226"/>
      <c r="C82" s="224"/>
      <c r="D82" s="221"/>
      <c r="E82" s="240"/>
      <c r="F82" s="241"/>
      <c r="G82" s="224"/>
      <c r="H82" s="4"/>
      <c r="I82" s="4"/>
      <c r="J82" s="4"/>
    </row>
    <row r="83" spans="1:10" ht="12.75">
      <c r="A83" s="242"/>
      <c r="B83" s="227"/>
      <c r="C83" s="224"/>
      <c r="D83" s="221"/>
      <c r="E83" s="240"/>
      <c r="F83" s="241"/>
      <c r="G83" s="224"/>
      <c r="H83" s="4"/>
      <c r="I83" s="4"/>
      <c r="J83" s="4"/>
    </row>
    <row r="84" spans="1:10" ht="12.75">
      <c r="A84" s="242"/>
      <c r="B84" s="226"/>
      <c r="C84" s="224"/>
      <c r="D84" s="221"/>
      <c r="E84" s="240"/>
      <c r="F84" s="241"/>
      <c r="G84" s="224"/>
      <c r="H84" s="4"/>
      <c r="I84" s="4"/>
      <c r="J84" s="4"/>
    </row>
    <row r="85" spans="1:10" ht="12.75">
      <c r="A85" s="242"/>
      <c r="B85" s="227"/>
      <c r="C85" s="224"/>
      <c r="D85" s="221"/>
      <c r="E85" s="240"/>
      <c r="F85" s="241"/>
      <c r="G85" s="224"/>
      <c r="H85" s="4"/>
      <c r="I85" s="4"/>
      <c r="J85" s="4"/>
    </row>
    <row r="86" spans="1:10" ht="12.75">
      <c r="A86" s="242"/>
      <c r="B86" s="226"/>
      <c r="C86" s="224"/>
      <c r="D86" s="221"/>
      <c r="E86" s="240"/>
      <c r="F86" s="241"/>
      <c r="G86" s="224"/>
      <c r="H86" s="4"/>
      <c r="I86" s="4"/>
      <c r="J86" s="4"/>
    </row>
    <row r="87" spans="1:10" ht="12.75">
      <c r="A87" s="242"/>
      <c r="B87" s="227"/>
      <c r="C87" s="224"/>
      <c r="D87" s="221"/>
      <c r="E87" s="240"/>
      <c r="F87" s="241"/>
      <c r="G87" s="224"/>
      <c r="H87" s="4"/>
      <c r="I87" s="4"/>
      <c r="J87" s="4"/>
    </row>
    <row r="88" spans="1:10" ht="12.75">
      <c r="A88" s="52"/>
      <c r="B88" s="33"/>
      <c r="C88" s="23"/>
      <c r="D88" s="24"/>
      <c r="E88" s="26"/>
      <c r="F88" s="53"/>
      <c r="G88" s="23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</sheetData>
  <mergeCells count="291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E50:E51"/>
    <mergeCell ref="F50:F51"/>
    <mergeCell ref="G50:G51"/>
    <mergeCell ref="A50:A51"/>
    <mergeCell ref="B50:B51"/>
    <mergeCell ref="C50:C51"/>
    <mergeCell ref="D50:D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3">
      <selection activeCell="A2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46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5" t="s">
        <v>32</v>
      </c>
      <c r="B4" s="235" t="s">
        <v>5</v>
      </c>
      <c r="C4" s="262" t="s">
        <v>2</v>
      </c>
      <c r="D4" s="235" t="s">
        <v>24</v>
      </c>
      <c r="E4" s="235" t="s">
        <v>25</v>
      </c>
      <c r="F4" s="235" t="s">
        <v>26</v>
      </c>
      <c r="G4" s="235" t="s">
        <v>27</v>
      </c>
      <c r="H4" s="235" t="s">
        <v>28</v>
      </c>
      <c r="I4" s="235" t="s">
        <v>29</v>
      </c>
    </row>
    <row r="5" spans="1:9" ht="12.75">
      <c r="A5" s="261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263"/>
      <c r="B6" s="264">
        <v>8</v>
      </c>
      <c r="C6" s="265" t="str">
        <f>VLOOKUP(B6,'пр.взв'!B7:E30,2,FALSE)</f>
        <v>ЭМИНОВ  Магомед</v>
      </c>
      <c r="D6" s="265" t="str">
        <f>VLOOKUP(C6,'пр.взв'!C7:F30,2,FALSE)</f>
        <v>2000,1р</v>
      </c>
      <c r="E6" s="265" t="str">
        <f>VLOOKUP(D6,'пр.взв'!D7:G30,2,FALSE)</f>
        <v>ЦФО,Костромская</v>
      </c>
      <c r="F6" s="266"/>
      <c r="G6" s="267"/>
      <c r="H6" s="229"/>
      <c r="I6" s="235"/>
    </row>
    <row r="7" spans="1:9" ht="12.75">
      <c r="A7" s="263"/>
      <c r="B7" s="235"/>
      <c r="C7" s="265"/>
      <c r="D7" s="265"/>
      <c r="E7" s="265"/>
      <c r="F7" s="266"/>
      <c r="G7" s="266"/>
      <c r="H7" s="229"/>
      <c r="I7" s="235"/>
    </row>
    <row r="8" spans="1:9" ht="12.75">
      <c r="A8" s="268"/>
      <c r="B8" s="264">
        <v>19</v>
      </c>
      <c r="C8" s="265" t="str">
        <f>'пр.взв'!C43</f>
        <v>САМСОНОВ Николай</v>
      </c>
      <c r="D8" s="265" t="str">
        <f>'пр.взв'!D43</f>
        <v>2000, 1р</v>
      </c>
      <c r="E8" s="265" t="str">
        <f>'пр.взв'!E43</f>
        <v>ЦФО,Ярославская</v>
      </c>
      <c r="F8" s="266"/>
      <c r="G8" s="266"/>
      <c r="H8" s="235"/>
      <c r="I8" s="235"/>
    </row>
    <row r="9" spans="1:9" ht="12.75">
      <c r="A9" s="268"/>
      <c r="B9" s="235"/>
      <c r="C9" s="265"/>
      <c r="D9" s="265"/>
      <c r="E9" s="265"/>
      <c r="F9" s="266"/>
      <c r="G9" s="266"/>
      <c r="H9" s="235"/>
      <c r="I9" s="23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46 кг.</v>
      </c>
    </row>
    <row r="16" spans="1:9" ht="12.75">
      <c r="A16" s="235" t="s">
        <v>32</v>
      </c>
      <c r="B16" s="235" t="s">
        <v>5</v>
      </c>
      <c r="C16" s="262" t="s">
        <v>2</v>
      </c>
      <c r="D16" s="235" t="s">
        <v>24</v>
      </c>
      <c r="E16" s="235" t="s">
        <v>25</v>
      </c>
      <c r="F16" s="235" t="s">
        <v>26</v>
      </c>
      <c r="G16" s="235" t="s">
        <v>27</v>
      </c>
      <c r="H16" s="235" t="s">
        <v>28</v>
      </c>
      <c r="I16" s="235" t="s">
        <v>29</v>
      </c>
    </row>
    <row r="17" spans="1:9" ht="12.75">
      <c r="A17" s="261"/>
      <c r="B17" s="261"/>
      <c r="C17" s="261"/>
      <c r="D17" s="261"/>
      <c r="E17" s="261"/>
      <c r="F17" s="261"/>
      <c r="G17" s="261"/>
      <c r="H17" s="261"/>
      <c r="I17" s="261"/>
    </row>
    <row r="18" spans="1:9" ht="12.75">
      <c r="A18" s="263"/>
      <c r="B18" s="264">
        <v>14</v>
      </c>
      <c r="C18" s="265" t="str">
        <f>'пр.взв'!C33</f>
        <v>ШОГЕНОВ Инал</v>
      </c>
      <c r="D18" s="265" t="str">
        <f>'пр.взв'!D33</f>
        <v>2000, 1р</v>
      </c>
      <c r="E18" s="265" t="str">
        <f>'пр.взв'!E33</f>
        <v>М,Москва,С70</v>
      </c>
      <c r="F18" s="266"/>
      <c r="G18" s="267"/>
      <c r="H18" s="229"/>
      <c r="I18" s="235"/>
    </row>
    <row r="19" spans="1:9" ht="12.75">
      <c r="A19" s="263"/>
      <c r="B19" s="235"/>
      <c r="C19" s="265"/>
      <c r="D19" s="265"/>
      <c r="E19" s="265"/>
      <c r="F19" s="266"/>
      <c r="G19" s="266"/>
      <c r="H19" s="229"/>
      <c r="I19" s="235"/>
    </row>
    <row r="20" spans="1:9" ht="12.75">
      <c r="A20" s="268"/>
      <c r="B20" s="264">
        <v>10</v>
      </c>
      <c r="C20" s="265" t="str">
        <f>VLOOKUP(B20,'пр.взв'!B9:E32,2,FALSE)</f>
        <v>ШУЛЬГИН Александр</v>
      </c>
      <c r="D20" s="265" t="str">
        <f>VLOOKUP(C20,'пр.взв'!C9:F32,2,FALSE)</f>
        <v>2000, 1р</v>
      </c>
      <c r="E20" s="265" t="str">
        <f>'пр.взв'!E25</f>
        <v>М,Москва,С70</v>
      </c>
      <c r="F20" s="266"/>
      <c r="G20" s="266"/>
      <c r="H20" s="235"/>
      <c r="I20" s="235"/>
    </row>
    <row r="21" spans="1:9" ht="12.75">
      <c r="A21" s="268"/>
      <c r="B21" s="235"/>
      <c r="C21" s="265"/>
      <c r="D21" s="265"/>
      <c r="E21" s="265"/>
      <c r="F21" s="266"/>
      <c r="G21" s="266"/>
      <c r="H21" s="235"/>
      <c r="I21" s="23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46 кг.</v>
      </c>
    </row>
    <row r="29" spans="1:9" ht="12.75">
      <c r="A29" s="235" t="s">
        <v>32</v>
      </c>
      <c r="B29" s="235" t="s">
        <v>5</v>
      </c>
      <c r="C29" s="262" t="s">
        <v>2</v>
      </c>
      <c r="D29" s="235" t="s">
        <v>24</v>
      </c>
      <c r="E29" s="235" t="s">
        <v>25</v>
      </c>
      <c r="F29" s="235" t="s">
        <v>26</v>
      </c>
      <c r="G29" s="235" t="s">
        <v>27</v>
      </c>
      <c r="H29" s="235" t="s">
        <v>28</v>
      </c>
      <c r="I29" s="235" t="s">
        <v>29</v>
      </c>
    </row>
    <row r="30" spans="1:9" ht="12.75">
      <c r="A30" s="261"/>
      <c r="B30" s="261"/>
      <c r="C30" s="261"/>
      <c r="D30" s="261"/>
      <c r="E30" s="261"/>
      <c r="F30" s="261"/>
      <c r="G30" s="261"/>
      <c r="H30" s="261"/>
      <c r="I30" s="261"/>
    </row>
    <row r="31" spans="1:9" ht="12.75">
      <c r="A31" s="263"/>
      <c r="B31" s="235">
        <v>8</v>
      </c>
      <c r="C31" s="265" t="str">
        <f>VLOOKUP(B31,'пр.взв'!B7:D30,2,FALSE)</f>
        <v>ЭМИНОВ  Магомед</v>
      </c>
      <c r="D31" s="265" t="str">
        <f>VLOOKUP(C31,'пр.взв'!C7:E30,2,FALSE)</f>
        <v>2000,1р</v>
      </c>
      <c r="E31" s="265" t="str">
        <f>VLOOKUP(D31,'пр.взв'!D7:F30,2,FALSE)</f>
        <v>ЦФО,Костромская</v>
      </c>
      <c r="F31" s="266"/>
      <c r="G31" s="267"/>
      <c r="H31" s="229"/>
      <c r="I31" s="235"/>
    </row>
    <row r="32" spans="1:9" ht="12.75">
      <c r="A32" s="263"/>
      <c r="B32" s="235"/>
      <c r="C32" s="265"/>
      <c r="D32" s="265"/>
      <c r="E32" s="265"/>
      <c r="F32" s="266"/>
      <c r="G32" s="266"/>
      <c r="H32" s="229"/>
      <c r="I32" s="235"/>
    </row>
    <row r="33" spans="1:9" ht="12.75">
      <c r="A33" s="268"/>
      <c r="B33" s="235">
        <v>10</v>
      </c>
      <c r="C33" s="265" t="str">
        <f>VLOOKUP(B33,'пр.взв'!B9:D32,2,FALSE)</f>
        <v>ШУЛЬГИН Александр</v>
      </c>
      <c r="D33" s="265" t="str">
        <f>VLOOKUP(C33,'пр.взв'!C9:E32,2,FALSE)</f>
        <v>2000, 1р</v>
      </c>
      <c r="E33" s="265" t="str">
        <f>VLOOKUP(D33,'пр.взв'!D9:F32,2,FALSE)</f>
        <v>ЦФО,Ивановская</v>
      </c>
      <c r="F33" s="266"/>
      <c r="G33" s="266"/>
      <c r="H33" s="235"/>
      <c r="I33" s="235"/>
    </row>
    <row r="34" spans="1:9" ht="12.75">
      <c r="A34" s="268"/>
      <c r="B34" s="235"/>
      <c r="C34" s="265"/>
      <c r="D34" s="265"/>
      <c r="E34" s="265"/>
      <c r="F34" s="266"/>
      <c r="G34" s="266"/>
      <c r="H34" s="235"/>
      <c r="I34" s="23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2015-02-07T11:39:51Z</cp:lastPrinted>
  <dcterms:created xsi:type="dcterms:W3CDTF">1996-10-08T23:32:33Z</dcterms:created>
  <dcterms:modified xsi:type="dcterms:W3CDTF">2015-02-10T08:01:12Z</dcterms:modified>
  <cp:category/>
  <cp:version/>
  <cp:contentType/>
  <cp:contentStatus/>
</cp:coreProperties>
</file>