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.взв." sheetId="1" r:id="rId1"/>
    <sheet name="пр.хода" sheetId="2" r:id="rId2"/>
    <sheet name="за призовые месиа" sheetId="3" r:id="rId3"/>
    <sheet name="Итоговый" sheetId="4" r:id="rId4"/>
    <sheet name="наградной лист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<sst xmlns="http://schemas.openxmlformats.org/spreadsheetml/2006/main" count="377" uniqueCount="239">
  <si>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</si>
  <si>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</si>
  <si>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</si>
  <si>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</si>
  <si>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</si>
  <si>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</si>
  <si>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</si>
  <si>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</si>
  <si>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</si>
  <si>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</si>
  <si>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</si>
  <si>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</si>
  <si>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</si>
  <si>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</si>
  <si>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</si>
  <si>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</si>
  <si>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</si>
  <si>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</si>
  <si>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</si>
  <si>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</si>
  <si>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</si>
  <si>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</si>
  <si>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</si>
  <si>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</si>
  <si>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</si>
  <si>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</si>
  <si>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</si>
  <si>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</si>
  <si>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</si>
  <si>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</si>
  <si>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</si>
  <si>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</si>
  <si>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</si>
  <si>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</si>
  <si>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</si>
  <si>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</si>
  <si>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</si>
  <si>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</si>
  <si>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</si>
  <si>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</si>
  <si>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</si>
  <si>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</si>
  <si>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</si>
  <si>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</si>
  <si>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</si>
  <si>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</si>
  <si>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</si>
  <si>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</si>
  <si>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</si>
  <si>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</si>
  <si>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</si>
  <si>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</si>
  <si>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</si>
  <si>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</si>
  <si>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</si>
  <si>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</si>
  <si>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</si>
  <si>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</si>
  <si>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</si>
  <si>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</si>
  <si>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</si>
  <si>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</si>
  <si>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</si>
  <si>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</si>
  <si>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</si>
  <si>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</si>
  <si>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</si>
  <si>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</si>
  <si>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</si>
  <si>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</si>
  <si>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</si>
  <si>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</si>
  <si>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</si>
  <si>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</si>
  <si>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</si>
  <si>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КОВТУН Николай Николаевич</t>
  </si>
  <si>
    <t>06.10.93, КМС</t>
  </si>
  <si>
    <t>ДВФО</t>
  </si>
  <si>
    <t>Приморский, Артём</t>
  </si>
  <si>
    <t>Зубков В.Г., Писаренко А.А.</t>
  </si>
  <si>
    <t>Матаев Имран Батыр-Султанович</t>
  </si>
  <si>
    <t>24.03.93, КМС</t>
  </si>
  <si>
    <t>МОС</t>
  </si>
  <si>
    <t>Москва, МО</t>
  </si>
  <si>
    <t>Мусаев А.С.</t>
  </si>
  <si>
    <t>24.03.1993</t>
  </si>
  <si>
    <t>МИРЗАЕВ Расул Рабаданович</t>
  </si>
  <si>
    <t>30.03.86, МСМК</t>
  </si>
  <si>
    <t>Москва, ПР</t>
  </si>
  <si>
    <t>Гаджиев К.А., Елесин Н.А.</t>
  </si>
  <si>
    <t>АЛИЕВ Рабадангаджи Ильясович</t>
  </si>
  <si>
    <t>04.12.92, КМС</t>
  </si>
  <si>
    <t>Москва, ПР.</t>
  </si>
  <si>
    <t>Елесин Н.А., Осин В.С.</t>
  </si>
  <si>
    <t>Алиев Рабадангаджи Ильясович</t>
  </si>
  <si>
    <t>04.12.1992</t>
  </si>
  <si>
    <t>АБДУЛАЗИЗОВ Камиль Магомедович</t>
  </si>
  <si>
    <t>13.04.94, МС</t>
  </si>
  <si>
    <t>Абдулазизов Камиль Магомедович</t>
  </si>
  <si>
    <t>13.04.1994</t>
  </si>
  <si>
    <t>ХАЙБУЛАЕВ Мовлид Нурединович</t>
  </si>
  <si>
    <t>16.10.90, МС</t>
  </si>
  <si>
    <t>Елесин Н.А., Гаджиев К.А.</t>
  </si>
  <si>
    <t>Хайбулаев Мовлид Нурединович</t>
  </si>
  <si>
    <t>16.10.1990</t>
  </si>
  <si>
    <t>СУХОМЛИНОВ Кирилл Геннадьевич</t>
  </si>
  <si>
    <t>31.01.88, КМС</t>
  </si>
  <si>
    <t>ПФО</t>
  </si>
  <si>
    <t>Р.Татарстан, Казань</t>
  </si>
  <si>
    <t>Иванов В.А.</t>
  </si>
  <si>
    <t>МИНВАЛЕЕВ Фаниль Рашидович</t>
  </si>
  <si>
    <t>12.10.90, КМС</t>
  </si>
  <si>
    <t>Садыков Ф.А.</t>
  </si>
  <si>
    <t>ВИФЛЯНЦЕВ Консантин Геннадьевич</t>
  </si>
  <si>
    <t>17.12.94, КМС</t>
  </si>
  <si>
    <t>Саратовская, Саратов, ПР</t>
  </si>
  <si>
    <t>Сержанов Е.Ж., Бахчев В.Н.</t>
  </si>
  <si>
    <t>КОЛОСОВ Александр Александрович</t>
  </si>
  <si>
    <t>20.05.68, КМС</t>
  </si>
  <si>
    <t>Р.Крым</t>
  </si>
  <si>
    <t>Р.Крым, Ялта, Д</t>
  </si>
  <si>
    <t>Малов В.В., Кузьменко Е.И.</t>
  </si>
  <si>
    <t>МУРАДОВ  Рашад Махир оглы</t>
  </si>
  <si>
    <t>29.10.89, МСМК</t>
  </si>
  <si>
    <t>СЗФО</t>
  </si>
  <si>
    <t>Р.Карелия, Петрозаводск, ПР.</t>
  </si>
  <si>
    <t>Шегельман И.Р.</t>
  </si>
  <si>
    <t>МЕШЕВ Ислам Хасанбиевич</t>
  </si>
  <si>
    <t>26.04.90, МС</t>
  </si>
  <si>
    <t>СКФО</t>
  </si>
  <si>
    <t>КБР, Нальчик, Д</t>
  </si>
  <si>
    <t>Пченашев М., Ошхунов Б.</t>
  </si>
  <si>
    <t>ДУРЫМАНОВ Фёдор Александрович</t>
  </si>
  <si>
    <t>19.03.93, МС</t>
  </si>
  <si>
    <t>С-П</t>
  </si>
  <si>
    <t>С-Петербург, ПР</t>
  </si>
  <si>
    <t>МУСАКАЕВ Ахмедбек Зубайирович</t>
  </si>
  <si>
    <t>27.07.93, МС</t>
  </si>
  <si>
    <t>Санкт-Петербург, Д.</t>
  </si>
  <si>
    <t>Коршунов А.И.</t>
  </si>
  <si>
    <t>ТАЙГИБОВ Курбан Магомедрасулович</t>
  </si>
  <si>
    <t>12.07.95, МС</t>
  </si>
  <si>
    <t>Санкт-Петербург, ПР</t>
  </si>
  <si>
    <t xml:space="preserve">Коршунов А.И
Магомедов А.М
</t>
  </si>
  <si>
    <t>ТАЛДИЕВ Адам Амерханович</t>
  </si>
  <si>
    <t>01.12.90, МС</t>
  </si>
  <si>
    <t>15073078</t>
  </si>
  <si>
    <t>Коршунов А.И., Зверев С.А.</t>
  </si>
  <si>
    <t>ШАМЕТЬКО Алексей Владимирович</t>
  </si>
  <si>
    <t>23.03.91, МС</t>
  </si>
  <si>
    <t>СФО</t>
  </si>
  <si>
    <t>Красноярский, Красноярск, Д</t>
  </si>
  <si>
    <t xml:space="preserve">Табунцов Н.Н., Яцковский А.В. </t>
  </si>
  <si>
    <t>ЖИГЖИТОВ Жаргал Баирович</t>
  </si>
  <si>
    <t>24.06.89, КМС</t>
  </si>
  <si>
    <t>Р.Бурятия, Улан-Удэ, ВС</t>
  </si>
  <si>
    <t>Цыдыпов Б.В.,Жигжитов Б.С.</t>
  </si>
  <si>
    <t>ГАЛСАНОВ Аюр Беликтуевич</t>
  </si>
  <si>
    <t>13.08.86, МС</t>
  </si>
  <si>
    <t>Р.Бурятия, Улан-Удэ, МО</t>
  </si>
  <si>
    <t>Цыдыпов Б.В., Жигжитов Б.С.</t>
  </si>
  <si>
    <t>ДАМДИНОВ Бато Зориктуевич</t>
  </si>
  <si>
    <t>28.08.92, КМС</t>
  </si>
  <si>
    <t>КОМИССАРОВ Александр Николаевич</t>
  </si>
  <si>
    <t>22.10.88, МС</t>
  </si>
  <si>
    <t>УрФО</t>
  </si>
  <si>
    <t>Челябинская, Челябинск</t>
  </si>
  <si>
    <t>Якупов Р.Т.</t>
  </si>
  <si>
    <t>НЕВЗОРОВ Алексей Александрович</t>
  </si>
  <si>
    <t>ЦФО</t>
  </si>
  <si>
    <t>Белгородская область, Старый оскол</t>
  </si>
  <si>
    <t>Воронов В.М.</t>
  </si>
  <si>
    <t>ЕГОЯН Владимир Гендрикович</t>
  </si>
  <si>
    <t>07.10.91, КМС</t>
  </si>
  <si>
    <t>ЮФО</t>
  </si>
  <si>
    <t>Ростовская, Ростов МО.</t>
  </si>
  <si>
    <t xml:space="preserve"> Угрюмов О.В.</t>
  </si>
  <si>
    <t>ЗАРМАНБЕТОВ Багаудин Дурмамбетович</t>
  </si>
  <si>
    <t>27.04.94, КМС</t>
  </si>
  <si>
    <t>Ярославская,Рыбинск</t>
  </si>
  <si>
    <t>Тагиров Т.Ш., Тагиров М.Ш.</t>
  </si>
  <si>
    <t>ПОДКОВАЛЬНИКОВ Никита Сергеевич</t>
  </si>
  <si>
    <t>21.03.93, МС</t>
  </si>
  <si>
    <t>Самарская, Самара, Д.</t>
  </si>
  <si>
    <t>Коновалов А.П.</t>
  </si>
  <si>
    <t>ГАСАНХАНОВ Руслан Зайнулавович</t>
  </si>
  <si>
    <t>12.04.89, МСМК</t>
  </si>
  <si>
    <t>Р.Дагестан, ПР.</t>
  </si>
  <si>
    <t>Гасанханов З.М., Алибатиров Ш</t>
  </si>
  <si>
    <t>МАТМУРАТОВ Александр Сергеевич</t>
  </si>
  <si>
    <t>Новосибирская, Новосибирск, МО</t>
  </si>
  <si>
    <t>Кулеш М.В., Кулеш П.В.</t>
  </si>
  <si>
    <t>ШАГИН Вадим Сергеевич</t>
  </si>
  <si>
    <t>17.08.94, МС</t>
  </si>
  <si>
    <t>Нижегородская, Кстово, ВВ МВД</t>
  </si>
  <si>
    <t xml:space="preserve">Разин С.А.
Чугреев А.В.
</t>
  </si>
  <si>
    <t>АЙГУБОВ Шакир Туказович</t>
  </si>
  <si>
    <t>19.06.91, КМС</t>
  </si>
  <si>
    <t>Р. Дагестан, Махачкала, ПР</t>
  </si>
  <si>
    <t>Гасанханов З.М.</t>
  </si>
  <si>
    <t>ХАСБУЛАЕВ Магомедрасул Магомедалиевич</t>
  </si>
  <si>
    <t>23.10.86, КМС</t>
  </si>
  <si>
    <t>Булатов К.Х., Булатов Г.А.</t>
  </si>
  <si>
    <t>ЧЕРНЫХ Александр Сергеевич</t>
  </si>
  <si>
    <t>07.11.85, МС</t>
  </si>
  <si>
    <t>Пермский, Березники, МО</t>
  </si>
  <si>
    <t>Юрченко Е.А.</t>
  </si>
  <si>
    <t>НИКИТИН Егор Егорович</t>
  </si>
  <si>
    <t>30.09.94, КМС</t>
  </si>
  <si>
    <t>Пермский, Кудымкар, МО</t>
  </si>
  <si>
    <t>Никитин В.В.</t>
  </si>
  <si>
    <t>КАБЕНОВ Степан Альбертович</t>
  </si>
  <si>
    <t>28.02.90, МС</t>
  </si>
  <si>
    <t>Немцов Г.Н.</t>
  </si>
  <si>
    <t>СМИРНОВ Александр Витальевич</t>
  </si>
  <si>
    <t>05.05.95, КМС</t>
  </si>
  <si>
    <t>Ленинградская, Гатчина</t>
  </si>
  <si>
    <t>Кандарян К.А.</t>
  </si>
  <si>
    <t>25.11.1984</t>
  </si>
  <si>
    <t>в.к. 68  кг</t>
  </si>
  <si>
    <t>ШИРИНЛИ Фамил Алим Оглы</t>
  </si>
  <si>
    <t>10.09.92, МС</t>
  </si>
  <si>
    <t>Калининградская, Д</t>
  </si>
  <si>
    <t>Ярмолюк В.С., Ярмолюк Н.С.</t>
  </si>
  <si>
    <t>БУСЕЕВ Вадим Валерьевич</t>
  </si>
  <si>
    <t>22.04.86, МС</t>
  </si>
  <si>
    <t>Дамдинцурунов В.А., Зуев Г.В.</t>
  </si>
  <si>
    <t>36 участников</t>
  </si>
  <si>
    <t>4:0</t>
  </si>
  <si>
    <t>3:0</t>
  </si>
  <si>
    <t>3:1</t>
  </si>
  <si>
    <t>В.к 68 кг</t>
  </si>
  <si>
    <t>МАТАЕВ Имран Батыр-Султанович</t>
  </si>
  <si>
    <t>24-35</t>
  </si>
  <si>
    <t>20-23</t>
  </si>
  <si>
    <t>17-19</t>
  </si>
  <si>
    <t>09.10.89, МС</t>
  </si>
  <si>
    <t>29.08.88, МС</t>
  </si>
  <si>
    <t xml:space="preserve"> Джалилов С.А.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</si>
</sst>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>
        <color rgb="FF92D05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92D050"/>
      </left>
      <right>
        <color indexed="63"/>
      </right>
      <top style="thick">
        <color rgb="FF92D050"/>
      </top>
      <bottom>
        <color indexed="63"/>
      </bottom>
    </border>
    <border>
      <left>
        <color indexed="63"/>
      </left>
      <right>
        <color indexed="63"/>
      </right>
      <top style="thick">
        <color rgb="FF92D050"/>
      </top>
      <bottom>
        <color indexed="63"/>
      </bottom>
    </border>
    <border>
      <left>
        <color indexed="63"/>
      </left>
      <right style="thick">
        <color rgb="FF92D050"/>
      </right>
      <top style="thick">
        <color rgb="FF92D050"/>
      </top>
      <bottom>
        <color indexed="63"/>
      </bottom>
    </border>
    <border>
      <left style="thick">
        <color rgb="FF92D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92D050"/>
      </right>
      <top>
        <color indexed="63"/>
      </top>
      <bottom>
        <color indexed="63"/>
      </bottom>
    </border>
    <border>
      <left style="thick">
        <color rgb="FF92D050"/>
      </left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 style="thick">
        <color rgb="FF92D050"/>
      </right>
      <top>
        <color indexed="63"/>
      </top>
      <bottom style="thick">
        <color rgb="FF92D050"/>
      </bottom>
    </border>
    <border>
      <left style="thin">
        <color theme="6" tint="-0.24997000396251678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24997000396251678"/>
      </top>
      <bottom>
        <color indexed="63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>
        <color indexed="63"/>
      </bottom>
    </border>
    <border>
      <left style="thin">
        <color theme="6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24997000396251678"/>
      </right>
      <top>
        <color indexed="63"/>
      </top>
      <bottom>
        <color indexed="63"/>
      </bottom>
    </border>
    <border>
      <left style="thin">
        <color theme="6" tint="-0.24997000396251678"/>
      </left>
      <right>
        <color indexed="63"/>
      </right>
      <top>
        <color indexed="63"/>
      </top>
      <bottom style="thin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24997000396251678"/>
      </bottom>
    </border>
    <border>
      <left>
        <color indexed="63"/>
      </left>
      <right style="thin">
        <color theme="6" tint="-0.24997000396251678"/>
      </right>
      <top>
        <color indexed="63"/>
      </top>
      <bottom style="thin">
        <color theme="6" tint="-0.24997000396251678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0" fontId="4" fillId="0" borderId="0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23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1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42" applyNumberFormat="1" applyFont="1" applyBorder="1" applyAlignment="1" applyProtection="1">
      <alignment vertical="center"/>
      <protection/>
    </xf>
    <xf numFmtId="0" fontId="1" fillId="0" borderId="0" xfId="42" applyNumberFormat="1" applyFont="1" applyBorder="1" applyAlignment="1" applyProtection="1">
      <alignment vertical="center"/>
      <protection/>
    </xf>
    <xf numFmtId="0" fontId="1" fillId="0" borderId="26" xfId="0" applyNumberFormat="1" applyFont="1" applyBorder="1" applyAlignment="1">
      <alignment vertical="center"/>
    </xf>
    <xf numFmtId="0" fontId="1" fillId="0" borderId="21" xfId="0" applyNumberFormat="1" applyFont="1" applyBorder="1" applyAlignment="1">
      <alignment vertical="center"/>
    </xf>
    <xf numFmtId="0" fontId="1" fillId="0" borderId="27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/>
    </xf>
    <xf numFmtId="0" fontId="7" fillId="0" borderId="29" xfId="0" applyNumberFormat="1" applyFont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left" vertical="center" wrapText="1"/>
    </xf>
    <xf numFmtId="14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left" vertical="center"/>
    </xf>
    <xf numFmtId="0" fontId="7" fillId="0" borderId="31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66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2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32" xfId="42" applyFont="1" applyBorder="1" applyAlignment="1" applyProtection="1">
      <alignment horizontal="center" vertical="center" wrapText="1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4" fillId="0" borderId="34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top" wrapText="1"/>
    </xf>
    <xf numFmtId="0" fontId="4" fillId="0" borderId="37" xfId="0" applyNumberFormat="1" applyFont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39" xfId="0" applyNumberFormat="1" applyFont="1" applyBorder="1" applyAlignment="1">
      <alignment horizontal="center" vertical="top" wrapText="1"/>
    </xf>
    <xf numFmtId="0" fontId="4" fillId="0" borderId="40" xfId="0" applyNumberFormat="1" applyFont="1" applyBorder="1" applyAlignment="1">
      <alignment horizontal="center" vertical="top" wrapText="1"/>
    </xf>
    <xf numFmtId="0" fontId="4" fillId="0" borderId="41" xfId="0" applyNumberFormat="1" applyFont="1" applyBorder="1" applyAlignment="1">
      <alignment horizontal="center" vertical="top" wrapText="1"/>
    </xf>
    <xf numFmtId="0" fontId="4" fillId="0" borderId="42" xfId="0" applyNumberFormat="1" applyFont="1" applyBorder="1" applyAlignment="1">
      <alignment horizontal="center" vertical="top" wrapText="1"/>
    </xf>
    <xf numFmtId="0" fontId="4" fillId="0" borderId="43" xfId="0" applyNumberFormat="1" applyFont="1" applyBorder="1" applyAlignment="1">
      <alignment horizontal="center" vertical="top" wrapText="1"/>
    </xf>
    <xf numFmtId="0" fontId="4" fillId="0" borderId="44" xfId="0" applyNumberFormat="1" applyFont="1" applyBorder="1" applyAlignment="1">
      <alignment horizontal="center" vertical="top" wrapText="1"/>
    </xf>
    <xf numFmtId="0" fontId="4" fillId="0" borderId="45" xfId="0" applyNumberFormat="1" applyFont="1" applyBorder="1" applyAlignment="1">
      <alignment horizontal="center" vertical="top" wrapText="1"/>
    </xf>
    <xf numFmtId="0" fontId="4" fillId="0" borderId="46" xfId="0" applyNumberFormat="1" applyFont="1" applyBorder="1" applyAlignment="1">
      <alignment horizontal="center" vertical="top" wrapText="1"/>
    </xf>
    <xf numFmtId="0" fontId="4" fillId="0" borderId="47" xfId="0" applyNumberFormat="1" applyFont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 vertical="top" wrapText="1"/>
    </xf>
    <xf numFmtId="0" fontId="4" fillId="0" borderId="49" xfId="0" applyNumberFormat="1" applyFont="1" applyBorder="1" applyAlignment="1">
      <alignment horizontal="center" vertical="top" wrapText="1"/>
    </xf>
    <xf numFmtId="0" fontId="4" fillId="0" borderId="50" xfId="0" applyNumberFormat="1" applyFont="1" applyBorder="1" applyAlignment="1">
      <alignment horizontal="center" vertical="top" wrapText="1"/>
    </xf>
    <xf numFmtId="0" fontId="4" fillId="0" borderId="51" xfId="0" applyNumberFormat="1" applyFont="1" applyBorder="1" applyAlignment="1">
      <alignment horizontal="center" vertical="top" wrapText="1"/>
    </xf>
    <xf numFmtId="0" fontId="4" fillId="0" borderId="52" xfId="0" applyNumberFormat="1" applyFont="1" applyBorder="1" applyAlignment="1">
      <alignment horizontal="center" vertical="top" wrapText="1"/>
    </xf>
    <xf numFmtId="0" fontId="4" fillId="0" borderId="53" xfId="0" applyNumberFormat="1" applyFont="1" applyBorder="1" applyAlignment="1">
      <alignment horizontal="center" vertical="top" wrapText="1"/>
    </xf>
    <xf numFmtId="0" fontId="4" fillId="0" borderId="54" xfId="0" applyNumberFormat="1" applyFont="1" applyBorder="1" applyAlignment="1">
      <alignment horizontal="center" vertical="top" wrapText="1"/>
    </xf>
    <xf numFmtId="0" fontId="4" fillId="0" borderId="55" xfId="0" applyNumberFormat="1" applyFont="1" applyBorder="1" applyAlignment="1">
      <alignment horizontal="center" vertical="top" wrapText="1"/>
    </xf>
    <xf numFmtId="0" fontId="4" fillId="0" borderId="56" xfId="0" applyNumberFormat="1" applyFont="1" applyBorder="1" applyAlignment="1">
      <alignment horizontal="center" vertical="top" wrapText="1"/>
    </xf>
    <xf numFmtId="0" fontId="4" fillId="0" borderId="57" xfId="0" applyNumberFormat="1" applyFont="1" applyBorder="1" applyAlignment="1">
      <alignment horizontal="center" vertical="top" wrapText="1"/>
    </xf>
    <xf numFmtId="0" fontId="4" fillId="0" borderId="58" xfId="0" applyNumberFormat="1" applyFont="1" applyBorder="1" applyAlignment="1">
      <alignment horizontal="center" vertical="top" wrapText="1"/>
    </xf>
    <xf numFmtId="0" fontId="4" fillId="0" borderId="59" xfId="0" applyNumberFormat="1" applyFont="1" applyBorder="1" applyAlignment="1">
      <alignment horizontal="center" vertical="top" wrapText="1"/>
    </xf>
    <xf numFmtId="0" fontId="4" fillId="0" borderId="60" xfId="0" applyNumberFormat="1" applyFont="1" applyBorder="1" applyAlignment="1">
      <alignment horizontal="center" vertical="top" wrapText="1"/>
    </xf>
    <xf numFmtId="0" fontId="4" fillId="0" borderId="61" xfId="0" applyNumberFormat="1" applyFont="1" applyBorder="1" applyAlignment="1">
      <alignment horizontal="center" vertical="top" wrapText="1"/>
    </xf>
    <xf numFmtId="0" fontId="4" fillId="0" borderId="62" xfId="0" applyNumberFormat="1" applyFont="1" applyBorder="1" applyAlignment="1">
      <alignment horizontal="center" vertical="top" wrapText="1"/>
    </xf>
    <xf numFmtId="0" fontId="4" fillId="0" borderId="63" xfId="0" applyNumberFormat="1" applyFont="1" applyBorder="1" applyAlignment="1">
      <alignment horizontal="center" vertical="top" wrapText="1"/>
    </xf>
    <xf numFmtId="0" fontId="10" fillId="0" borderId="64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0" fillId="0" borderId="12" xfId="42" applyNumberFormat="1" applyFont="1" applyBorder="1" applyAlignment="1" applyProtection="1">
      <alignment horizontal="left" vertical="center" wrapText="1"/>
      <protection/>
    </xf>
    <xf numFmtId="0" fontId="0" fillId="0" borderId="67" xfId="42" applyNumberFormat="1" applyFont="1" applyBorder="1" applyAlignment="1" applyProtection="1">
      <alignment horizontal="left" vertical="center" wrapText="1"/>
      <protection/>
    </xf>
    <xf numFmtId="0" fontId="6" fillId="0" borderId="6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20" fillId="0" borderId="16" xfId="42" applyNumberFormat="1" applyFont="1" applyBorder="1" applyAlignment="1" applyProtection="1">
      <alignment horizontal="center" vertical="center" wrapText="1"/>
      <protection/>
    </xf>
    <xf numFmtId="0" fontId="20" fillId="0" borderId="69" xfId="42" applyNumberFormat="1" applyFont="1" applyBorder="1" applyAlignment="1" applyProtection="1">
      <alignment horizontal="center" vertical="center" wrapText="1"/>
      <protection/>
    </xf>
    <xf numFmtId="0" fontId="20" fillId="0" borderId="70" xfId="42" applyNumberFormat="1" applyFont="1" applyBorder="1" applyAlignment="1" applyProtection="1">
      <alignment horizontal="center" vertical="center" wrapText="1"/>
      <protection/>
    </xf>
    <xf numFmtId="0" fontId="20" fillId="0" borderId="18" xfId="42" applyNumberFormat="1" applyFont="1" applyBorder="1" applyAlignment="1" applyProtection="1">
      <alignment horizontal="center" vertical="center" wrapText="1"/>
      <protection/>
    </xf>
    <xf numFmtId="0" fontId="20" fillId="0" borderId="68" xfId="42" applyNumberFormat="1" applyFont="1" applyBorder="1" applyAlignment="1" applyProtection="1">
      <alignment horizontal="center" vertical="center" wrapText="1"/>
      <protection/>
    </xf>
    <xf numFmtId="0" fontId="20" fillId="0" borderId="71" xfId="42" applyNumberFormat="1" applyFont="1" applyBorder="1" applyAlignment="1" applyProtection="1">
      <alignment horizontal="center" vertical="center" wrapText="1"/>
      <protection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26" fillId="33" borderId="32" xfId="42" applyNumberFormat="1" applyFont="1" applyFill="1" applyBorder="1" applyAlignment="1" applyProtection="1">
      <alignment horizontal="center" vertical="center" wrapText="1"/>
      <protection/>
    </xf>
    <xf numFmtId="0" fontId="26" fillId="33" borderId="33" xfId="42" applyNumberFormat="1" applyFont="1" applyFill="1" applyBorder="1" applyAlignment="1" applyProtection="1">
      <alignment horizontal="center" vertical="center" wrapText="1"/>
      <protection/>
    </xf>
    <xf numFmtId="0" fontId="26" fillId="33" borderId="34" xfId="42" applyNumberFormat="1" applyFont="1" applyFill="1" applyBorder="1" applyAlignment="1" applyProtection="1">
      <alignment horizontal="center" vertical="center" wrapText="1"/>
      <protection/>
    </xf>
    <xf numFmtId="0" fontId="67" fillId="0" borderId="72" xfId="42" applyNumberFormat="1" applyFont="1" applyBorder="1" applyAlignment="1" applyProtection="1">
      <alignment horizontal="left" vertical="center" wrapText="1"/>
      <protection/>
    </xf>
    <xf numFmtId="0" fontId="67" fillId="0" borderId="17" xfId="42" applyNumberFormat="1" applyFont="1" applyBorder="1" applyAlignment="1" applyProtection="1">
      <alignment horizontal="left" vertical="center" wrapText="1"/>
      <protection/>
    </xf>
    <xf numFmtId="0" fontId="0" fillId="0" borderId="72" xfId="42" applyNumberFormat="1" applyFont="1" applyBorder="1" applyAlignment="1" applyProtection="1">
      <alignment horizontal="left" vertical="center" wrapText="1"/>
      <protection/>
    </xf>
    <xf numFmtId="0" fontId="0" fillId="0" borderId="17" xfId="42" applyNumberFormat="1" applyFont="1" applyBorder="1" applyAlignment="1" applyProtection="1">
      <alignment horizontal="left" vertical="center" wrapText="1"/>
      <protection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0" fillId="0" borderId="64" xfId="0" applyNumberFormat="1" applyFont="1" applyBorder="1" applyAlignment="1">
      <alignment horizontal="left" vertical="center" wrapText="1"/>
    </xf>
    <xf numFmtId="0" fontId="0" fillId="0" borderId="66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17" fillId="0" borderId="69" xfId="42" applyNumberFormat="1" applyFont="1" applyBorder="1" applyAlignment="1" applyProtection="1">
      <alignment horizontal="center" vertical="center"/>
      <protection/>
    </xf>
    <xf numFmtId="0" fontId="67" fillId="0" borderId="67" xfId="42" applyNumberFormat="1" applyFont="1" applyBorder="1" applyAlignment="1" applyProtection="1">
      <alignment horizontal="left" vertical="center" wrapText="1"/>
      <protection/>
    </xf>
    <xf numFmtId="0" fontId="67" fillId="0" borderId="64" xfId="0" applyNumberFormat="1" applyFont="1" applyBorder="1" applyAlignment="1">
      <alignment horizontal="left" vertical="center" wrapText="1"/>
    </xf>
    <xf numFmtId="0" fontId="67" fillId="0" borderId="64" xfId="42" applyNumberFormat="1" applyFont="1" applyBorder="1" applyAlignment="1" applyProtection="1">
      <alignment horizontal="left" vertical="center" wrapText="1"/>
      <protection/>
    </xf>
    <xf numFmtId="0" fontId="67" fillId="0" borderId="65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8" fillId="0" borderId="0" xfId="42" applyNumberFormat="1" applyFont="1" applyAlignment="1" applyProtection="1">
      <alignment horizontal="center"/>
      <protection/>
    </xf>
    <xf numFmtId="0" fontId="29" fillId="0" borderId="0" xfId="42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8" fillId="0" borderId="0" xfId="42" applyNumberFormat="1" applyFont="1" applyBorder="1" applyAlignment="1" applyProtection="1">
      <alignment horizontal="center"/>
      <protection/>
    </xf>
    <xf numFmtId="0" fontId="2" fillId="0" borderId="0" xfId="42" applyNumberFormat="1" applyFont="1" applyBorder="1" applyAlignment="1" applyProtection="1">
      <alignment horizontal="center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center" vertical="center" wrapText="1"/>
      <protection/>
    </xf>
    <xf numFmtId="0" fontId="7" fillId="0" borderId="22" xfId="42" applyFont="1" applyFill="1" applyBorder="1" applyAlignment="1" applyProtection="1">
      <alignment horizontal="center" vertical="center" wrapText="1"/>
      <protection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8" fillId="0" borderId="76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77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7" fillId="35" borderId="29" xfId="0" applyFont="1" applyFill="1" applyBorder="1" applyAlignment="1">
      <alignment horizontal="center" vertical="center" wrapText="1"/>
    </xf>
    <xf numFmtId="0" fontId="0" fillId="0" borderId="68" xfId="42" applyFont="1" applyBorder="1" applyAlignment="1" applyProtection="1">
      <alignment horizontal="center" vertical="center" wrapText="1"/>
      <protection/>
    </xf>
    <xf numFmtId="0" fontId="7" fillId="0" borderId="64" xfId="0" applyNumberFormat="1" applyFont="1" applyBorder="1" applyAlignment="1">
      <alignment horizontal="left" vertical="center" wrapText="1"/>
    </xf>
    <xf numFmtId="0" fontId="7" fillId="0" borderId="65" xfId="0" applyNumberFormat="1" applyFont="1" applyBorder="1" applyAlignment="1">
      <alignment horizontal="left" vertical="center" wrapText="1"/>
    </xf>
    <xf numFmtId="0" fontId="7" fillId="0" borderId="64" xfId="0" applyNumberFormat="1" applyFont="1" applyBorder="1" applyAlignment="1">
      <alignment horizontal="left" vertical="top" wrapText="1"/>
    </xf>
    <xf numFmtId="0" fontId="7" fillId="0" borderId="72" xfId="0" applyNumberFormat="1" applyFont="1" applyBorder="1" applyAlignment="1">
      <alignment horizontal="left" vertical="center" wrapText="1"/>
    </xf>
    <xf numFmtId="0" fontId="7" fillId="0" borderId="67" xfId="0" applyNumberFormat="1" applyFont="1" applyBorder="1" applyAlignment="1">
      <alignment horizontal="left" vertical="center" wrapText="1"/>
    </xf>
    <xf numFmtId="0" fontId="14" fillId="33" borderId="32" xfId="42" applyFont="1" applyFill="1" applyBorder="1" applyAlignment="1" applyProtection="1">
      <alignment horizontal="center" vertical="center" wrapText="1"/>
      <protection/>
    </xf>
    <xf numFmtId="0" fontId="14" fillId="33" borderId="33" xfId="42" applyFont="1" applyFill="1" applyBorder="1" applyAlignment="1" applyProtection="1">
      <alignment horizontal="center" vertical="center" wrapText="1"/>
      <protection/>
    </xf>
    <xf numFmtId="0" fontId="14" fillId="33" borderId="34" xfId="42" applyFont="1" applyFill="1" applyBorder="1" applyAlignment="1" applyProtection="1">
      <alignment horizontal="center" vertical="center" wrapText="1"/>
      <protection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8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8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8" xfId="42" applyFont="1" applyFill="1" applyBorder="1" applyAlignment="1" applyProtection="1">
      <alignment horizontal="center" vertical="center" wrapText="1"/>
      <protection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85" xfId="0" applyNumberFormat="1" applyFont="1" applyBorder="1" applyAlignment="1">
      <alignment horizontal="left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86" xfId="42" applyFont="1" applyFill="1" applyBorder="1" applyAlignment="1" applyProtection="1">
      <alignment horizontal="center" vertical="center" wrapText="1"/>
      <protection/>
    </xf>
    <xf numFmtId="0" fontId="7" fillId="0" borderId="87" xfId="42" applyFont="1" applyFill="1" applyBorder="1" applyAlignment="1" applyProtection="1">
      <alignment horizontal="center" vertical="center" wrapText="1"/>
      <protection/>
    </xf>
    <xf numFmtId="0" fontId="68" fillId="0" borderId="72" xfId="0" applyNumberFormat="1" applyFont="1" applyBorder="1" applyAlignment="1">
      <alignment horizontal="left" vertical="center" wrapText="1"/>
    </xf>
    <xf numFmtId="0" fontId="68" fillId="0" borderId="67" xfId="0" applyNumberFormat="1" applyFont="1" applyBorder="1" applyAlignment="1">
      <alignment horizontal="left" vertical="center" wrapText="1"/>
    </xf>
    <xf numFmtId="0" fontId="8" fillId="0" borderId="64" xfId="0" applyFont="1" applyBorder="1" applyAlignment="1">
      <alignment horizontal="center" vertical="center" wrapText="1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0" fontId="7" fillId="0" borderId="88" xfId="42" applyFont="1" applyFill="1" applyBorder="1" applyAlignment="1" applyProtection="1">
      <alignment horizontal="center" vertical="center" wrapText="1"/>
      <protection/>
    </xf>
    <xf numFmtId="0" fontId="68" fillId="0" borderId="69" xfId="0" applyNumberFormat="1" applyFont="1" applyBorder="1" applyAlignment="1">
      <alignment horizontal="left" vertical="center" wrapText="1"/>
    </xf>
    <xf numFmtId="0" fontId="68" fillId="0" borderId="0" xfId="0" applyNumberFormat="1" applyFont="1" applyBorder="1" applyAlignment="1">
      <alignment horizontal="left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/>
    </xf>
    <xf numFmtId="0" fontId="22" fillId="36" borderId="88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5" borderId="32" xfId="42" applyFont="1" applyFill="1" applyBorder="1" applyAlignment="1" applyProtection="1">
      <alignment horizontal="center" vertical="center"/>
      <protection/>
    </xf>
    <xf numFmtId="0" fontId="21" fillId="35" borderId="33" xfId="42" applyFont="1" applyFill="1" applyBorder="1" applyAlignment="1" applyProtection="1">
      <alignment horizontal="center" vertical="center"/>
      <protection/>
    </xf>
    <xf numFmtId="0" fontId="21" fillId="35" borderId="34" xfId="42" applyFont="1" applyFill="1" applyBorder="1" applyAlignment="1" applyProtection="1">
      <alignment horizontal="center" vertical="center"/>
      <protection/>
    </xf>
    <xf numFmtId="0" fontId="22" fillId="35" borderId="16" xfId="0" applyFont="1" applyFill="1" applyBorder="1" applyAlignment="1">
      <alignment horizontal="center" vertical="center"/>
    </xf>
    <xf numFmtId="0" fontId="22" fillId="35" borderId="88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88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276225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44"/>
  <sheetViews>
    <sheetView tabSelected="1" zoomScalePageLayoutView="0" workbookViewId="0" topLeftCell="A43">
      <selection activeCell="K57" sqref="K57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</cols>
  <sheetData>
    <row r="1" spans="1:8" ht="21.75" customHeight="1" thickBot="1">
      <c r="A1" s="190" t="s">
        <v>26</v>
      </c>
      <c r="B1" s="190"/>
      <c r="C1" s="190"/>
      <c r="D1" s="190"/>
      <c r="E1" s="190"/>
      <c r="F1" s="190"/>
      <c r="G1" s="190"/>
      <c r="H1" s="190"/>
    </row>
    <row r="2" spans="2:8" ht="19.5" customHeight="1" thickBot="1">
      <c r="B2" s="191" t="s">
        <v>29</v>
      </c>
      <c r="C2" s="191"/>
      <c r="D2" s="192" t="str">
        <f>HYPERLINK('[1]реквизиты'!$A$2)</f>
        <v>Чемпионат России по БОЕВОМУ САМБО </v>
      </c>
      <c r="E2" s="193"/>
      <c r="F2" s="193"/>
      <c r="G2" s="193"/>
      <c r="H2" s="194"/>
    </row>
    <row r="3" spans="2:8" ht="12.75" customHeight="1">
      <c r="B3" s="19"/>
      <c r="C3" s="195" t="str">
        <f>HYPERLINK('[1]реквизиты'!$A$3)</f>
        <v>17-20 февраля 2015г.                                                         г.Красноярск</v>
      </c>
      <c r="D3" s="195"/>
      <c r="E3" s="51"/>
      <c r="G3" s="196" t="s">
        <v>219</v>
      </c>
      <c r="H3" s="196"/>
    </row>
    <row r="4" spans="1:8" ht="12.75" customHeight="1">
      <c r="A4" s="145" t="s">
        <v>2</v>
      </c>
      <c r="B4" s="177" t="s">
        <v>3</v>
      </c>
      <c r="C4" s="145" t="s">
        <v>4</v>
      </c>
      <c r="D4" s="145" t="s">
        <v>5</v>
      </c>
      <c r="E4" s="126" t="s">
        <v>6</v>
      </c>
      <c r="F4" s="127"/>
      <c r="G4" s="145" t="s">
        <v>8</v>
      </c>
      <c r="H4" s="145" t="s">
        <v>7</v>
      </c>
    </row>
    <row r="5" spans="1:8" ht="12.75" customHeight="1">
      <c r="A5" s="146"/>
      <c r="B5" s="178"/>
      <c r="C5" s="146"/>
      <c r="D5" s="146"/>
      <c r="E5" s="128"/>
      <c r="F5" s="129"/>
      <c r="G5" s="146"/>
      <c r="H5" s="146"/>
    </row>
    <row r="6" spans="1:8" ht="12.75" customHeight="1">
      <c r="A6" s="125">
        <v>1</v>
      </c>
      <c r="B6" s="151">
        <v>1</v>
      </c>
      <c r="C6" s="139" t="s">
        <v>163</v>
      </c>
      <c r="D6" s="145" t="s">
        <v>164</v>
      </c>
      <c r="E6" s="124" t="s">
        <v>165</v>
      </c>
      <c r="F6" s="135" t="s">
        <v>166</v>
      </c>
      <c r="G6" s="143"/>
      <c r="H6" s="135" t="s">
        <v>167</v>
      </c>
    </row>
    <row r="7" spans="1:8" ht="15" customHeight="1">
      <c r="A7" s="125"/>
      <c r="B7" s="151"/>
      <c r="C7" s="140"/>
      <c r="D7" s="146"/>
      <c r="E7" s="124"/>
      <c r="F7" s="136"/>
      <c r="G7" s="144"/>
      <c r="H7" s="136"/>
    </row>
    <row r="8" spans="1:8" ht="12.75" customHeight="1">
      <c r="A8" s="125">
        <v>2</v>
      </c>
      <c r="B8" s="151">
        <v>2</v>
      </c>
      <c r="C8" s="156" t="s">
        <v>157</v>
      </c>
      <c r="D8" s="163" t="s">
        <v>158</v>
      </c>
      <c r="E8" s="122" t="s">
        <v>150</v>
      </c>
      <c r="F8" s="139" t="s">
        <v>159</v>
      </c>
      <c r="G8" s="154"/>
      <c r="H8" s="139" t="s">
        <v>160</v>
      </c>
    </row>
    <row r="9" spans="1:8" ht="15" customHeight="1">
      <c r="A9" s="125"/>
      <c r="B9" s="151"/>
      <c r="C9" s="157"/>
      <c r="D9" s="159"/>
      <c r="E9" s="122"/>
      <c r="F9" s="140"/>
      <c r="G9" s="155"/>
      <c r="H9" s="140"/>
    </row>
    <row r="10" spans="1:8" ht="15" customHeight="1">
      <c r="A10" s="125">
        <v>3</v>
      </c>
      <c r="B10" s="151">
        <v>3</v>
      </c>
      <c r="C10" s="156" t="s">
        <v>122</v>
      </c>
      <c r="D10" s="158" t="s">
        <v>123</v>
      </c>
      <c r="E10" s="123" t="s">
        <v>124</v>
      </c>
      <c r="F10" s="139" t="s">
        <v>125</v>
      </c>
      <c r="G10" s="154"/>
      <c r="H10" s="139" t="s">
        <v>126</v>
      </c>
    </row>
    <row r="11" spans="1:8" ht="15.75" customHeight="1">
      <c r="A11" s="125"/>
      <c r="B11" s="151"/>
      <c r="C11" s="157"/>
      <c r="D11" s="159"/>
      <c r="E11" s="123"/>
      <c r="F11" s="140"/>
      <c r="G11" s="155"/>
      <c r="H11" s="140"/>
    </row>
    <row r="12" spans="1:8" ht="12.75" customHeight="1">
      <c r="A12" s="125">
        <v>4</v>
      </c>
      <c r="B12" s="130">
        <v>4</v>
      </c>
      <c r="C12" s="156" t="s">
        <v>172</v>
      </c>
      <c r="D12" s="158" t="s">
        <v>173</v>
      </c>
      <c r="E12" s="122" t="s">
        <v>174</v>
      </c>
      <c r="F12" s="139" t="s">
        <v>175</v>
      </c>
      <c r="G12" s="154"/>
      <c r="H12" s="139" t="s">
        <v>176</v>
      </c>
    </row>
    <row r="13" spans="1:8" ht="15" customHeight="1">
      <c r="A13" s="125"/>
      <c r="B13" s="130"/>
      <c r="C13" s="157"/>
      <c r="D13" s="159"/>
      <c r="E13" s="122"/>
      <c r="F13" s="140"/>
      <c r="G13" s="155"/>
      <c r="H13" s="140"/>
    </row>
    <row r="14" spans="1:8" ht="12.75" customHeight="1">
      <c r="A14" s="125">
        <v>5</v>
      </c>
      <c r="B14" s="151">
        <v>5</v>
      </c>
      <c r="C14" s="135" t="s">
        <v>100</v>
      </c>
      <c r="D14" s="143" t="s">
        <v>101</v>
      </c>
      <c r="E14" s="123" t="s">
        <v>82</v>
      </c>
      <c r="F14" s="139" t="s">
        <v>92</v>
      </c>
      <c r="G14" s="147"/>
      <c r="H14" s="152" t="s">
        <v>102</v>
      </c>
    </row>
    <row r="15" spans="1:8" ht="15" customHeight="1">
      <c r="A15" s="125"/>
      <c r="B15" s="151"/>
      <c r="C15" s="136" t="s">
        <v>103</v>
      </c>
      <c r="D15" s="144" t="s">
        <v>104</v>
      </c>
      <c r="E15" s="123"/>
      <c r="F15" s="140"/>
      <c r="G15" s="148"/>
      <c r="H15" s="153"/>
    </row>
    <row r="16" spans="1:8" ht="12.75" customHeight="1">
      <c r="A16" s="125">
        <v>6</v>
      </c>
      <c r="B16" s="151">
        <v>6</v>
      </c>
      <c r="C16" s="135" t="s">
        <v>127</v>
      </c>
      <c r="D16" s="143" t="s">
        <v>128</v>
      </c>
      <c r="E16" s="125" t="s">
        <v>129</v>
      </c>
      <c r="F16" s="139" t="s">
        <v>130</v>
      </c>
      <c r="G16" s="175"/>
      <c r="H16" s="135" t="s">
        <v>131</v>
      </c>
    </row>
    <row r="17" spans="1:8" ht="15" customHeight="1">
      <c r="A17" s="125"/>
      <c r="B17" s="151"/>
      <c r="C17" s="136"/>
      <c r="D17" s="144"/>
      <c r="E17" s="125"/>
      <c r="F17" s="140"/>
      <c r="G17" s="176"/>
      <c r="H17" s="136"/>
    </row>
    <row r="18" spans="1:8" ht="12.75" customHeight="1">
      <c r="A18" s="125">
        <v>7</v>
      </c>
      <c r="B18" s="151">
        <v>7</v>
      </c>
      <c r="C18" s="139" t="s">
        <v>203</v>
      </c>
      <c r="D18" s="145" t="s">
        <v>204</v>
      </c>
      <c r="E18" s="124" t="s">
        <v>107</v>
      </c>
      <c r="F18" s="135" t="s">
        <v>205</v>
      </c>
      <c r="G18" s="171"/>
      <c r="H18" s="139" t="s">
        <v>206</v>
      </c>
    </row>
    <row r="19" spans="1:8" ht="15" customHeight="1">
      <c r="A19" s="125"/>
      <c r="B19" s="151"/>
      <c r="C19" s="140"/>
      <c r="D19" s="146"/>
      <c r="E19" s="124"/>
      <c r="F19" s="136"/>
      <c r="G19" s="172"/>
      <c r="H19" s="140"/>
    </row>
    <row r="20" spans="1:8" ht="12.75" customHeight="1">
      <c r="A20" s="125">
        <v>8</v>
      </c>
      <c r="B20" s="151">
        <v>8</v>
      </c>
      <c r="C20" s="139" t="s">
        <v>181</v>
      </c>
      <c r="D20" s="145" t="s">
        <v>182</v>
      </c>
      <c r="E20" s="124" t="s">
        <v>107</v>
      </c>
      <c r="F20" s="135" t="s">
        <v>183</v>
      </c>
      <c r="G20" s="143"/>
      <c r="H20" s="135" t="s">
        <v>184</v>
      </c>
    </row>
    <row r="21" spans="1:8" ht="15" customHeight="1">
      <c r="A21" s="125"/>
      <c r="B21" s="151"/>
      <c r="C21" s="140"/>
      <c r="D21" s="146"/>
      <c r="E21" s="124"/>
      <c r="F21" s="136"/>
      <c r="G21" s="144"/>
      <c r="H21" s="136"/>
    </row>
    <row r="22" spans="1:8" ht="12.75" customHeight="1">
      <c r="A22" s="125">
        <v>9</v>
      </c>
      <c r="B22" s="130">
        <v>9</v>
      </c>
      <c r="C22" s="139" t="s">
        <v>113</v>
      </c>
      <c r="D22" s="145" t="s">
        <v>114</v>
      </c>
      <c r="E22" s="122" t="s">
        <v>107</v>
      </c>
      <c r="F22" s="139" t="s">
        <v>115</v>
      </c>
      <c r="G22" s="147"/>
      <c r="H22" s="139" t="s">
        <v>116</v>
      </c>
    </row>
    <row r="23" spans="1:8" ht="15" customHeight="1">
      <c r="A23" s="125"/>
      <c r="B23" s="130"/>
      <c r="C23" s="140"/>
      <c r="D23" s="146"/>
      <c r="E23" s="122"/>
      <c r="F23" s="140"/>
      <c r="G23" s="148"/>
      <c r="H23" s="140"/>
    </row>
    <row r="24" spans="1:8" ht="12.75" customHeight="1">
      <c r="A24" s="125">
        <v>10</v>
      </c>
      <c r="B24" s="130">
        <v>10</v>
      </c>
      <c r="C24" s="139" t="s">
        <v>117</v>
      </c>
      <c r="D24" s="145" t="s">
        <v>118</v>
      </c>
      <c r="E24" s="125" t="s">
        <v>119</v>
      </c>
      <c r="F24" s="139" t="s">
        <v>120</v>
      </c>
      <c r="G24" s="149"/>
      <c r="H24" s="139" t="s">
        <v>121</v>
      </c>
    </row>
    <row r="25" spans="1:8" ht="15" customHeight="1">
      <c r="A25" s="125"/>
      <c r="B25" s="130"/>
      <c r="C25" s="140"/>
      <c r="D25" s="146"/>
      <c r="E25" s="125"/>
      <c r="F25" s="140"/>
      <c r="G25" s="150"/>
      <c r="H25" s="140"/>
    </row>
    <row r="26" spans="1:8" ht="12.75" customHeight="1">
      <c r="A26" s="125">
        <v>11</v>
      </c>
      <c r="B26" s="130">
        <v>11</v>
      </c>
      <c r="C26" s="135" t="s">
        <v>211</v>
      </c>
      <c r="D26" s="143" t="s">
        <v>212</v>
      </c>
      <c r="E26" s="124" t="s">
        <v>150</v>
      </c>
      <c r="F26" s="135" t="s">
        <v>190</v>
      </c>
      <c r="G26" s="135"/>
      <c r="H26" s="135" t="s">
        <v>213</v>
      </c>
    </row>
    <row r="27" spans="1:8" ht="15" customHeight="1">
      <c r="A27" s="125"/>
      <c r="B27" s="130"/>
      <c r="C27" s="136"/>
      <c r="D27" s="144"/>
      <c r="E27" s="124"/>
      <c r="F27" s="136"/>
      <c r="G27" s="136"/>
      <c r="H27" s="136"/>
    </row>
    <row r="28" spans="1:8" ht="15.75" customHeight="1">
      <c r="A28" s="125">
        <v>12</v>
      </c>
      <c r="B28" s="130">
        <v>12</v>
      </c>
      <c r="C28" s="135" t="s">
        <v>75</v>
      </c>
      <c r="D28" s="143" t="s">
        <v>76</v>
      </c>
      <c r="E28" s="124" t="s">
        <v>77</v>
      </c>
      <c r="F28" s="135" t="s">
        <v>78</v>
      </c>
      <c r="G28" s="143"/>
      <c r="H28" s="135" t="s">
        <v>79</v>
      </c>
    </row>
    <row r="29" spans="1:8" ht="15" customHeight="1">
      <c r="A29" s="125"/>
      <c r="B29" s="130"/>
      <c r="C29" s="136"/>
      <c r="D29" s="144"/>
      <c r="E29" s="124"/>
      <c r="F29" s="136"/>
      <c r="G29" s="144"/>
      <c r="H29" s="136"/>
    </row>
    <row r="30" spans="1:8" ht="12.75" customHeight="1">
      <c r="A30" s="125">
        <v>13</v>
      </c>
      <c r="B30" s="130">
        <v>13</v>
      </c>
      <c r="C30" s="139" t="s">
        <v>105</v>
      </c>
      <c r="D30" s="145" t="s">
        <v>106</v>
      </c>
      <c r="E30" s="121" t="s">
        <v>107</v>
      </c>
      <c r="F30" s="137" t="s">
        <v>108</v>
      </c>
      <c r="G30" s="141"/>
      <c r="H30" s="139" t="s">
        <v>109</v>
      </c>
    </row>
    <row r="31" spans="1:8" ht="15" customHeight="1">
      <c r="A31" s="125"/>
      <c r="B31" s="130"/>
      <c r="C31" s="140"/>
      <c r="D31" s="146"/>
      <c r="E31" s="121"/>
      <c r="F31" s="138"/>
      <c r="G31" s="142"/>
      <c r="H31" s="140"/>
    </row>
    <row r="32" spans="1:8" ht="12.75" customHeight="1">
      <c r="A32" s="125">
        <v>14</v>
      </c>
      <c r="B32" s="130">
        <v>14</v>
      </c>
      <c r="C32" s="131" t="s">
        <v>136</v>
      </c>
      <c r="D32" s="133" t="s">
        <v>137</v>
      </c>
      <c r="E32" s="123" t="s">
        <v>134</v>
      </c>
      <c r="F32" s="139" t="s">
        <v>138</v>
      </c>
      <c r="G32" s="154"/>
      <c r="H32" s="139" t="s">
        <v>139</v>
      </c>
    </row>
    <row r="33" spans="1:8" ht="15" customHeight="1">
      <c r="A33" s="125"/>
      <c r="B33" s="130"/>
      <c r="C33" s="132"/>
      <c r="D33" s="134"/>
      <c r="E33" s="123"/>
      <c r="F33" s="140"/>
      <c r="G33" s="155"/>
      <c r="H33" s="140"/>
    </row>
    <row r="34" spans="1:8" ht="12.75" customHeight="1">
      <c r="A34" s="125">
        <v>15</v>
      </c>
      <c r="B34" s="130">
        <v>15</v>
      </c>
      <c r="C34" s="139" t="s">
        <v>144</v>
      </c>
      <c r="D34" s="160" t="s">
        <v>145</v>
      </c>
      <c r="E34" s="121" t="s">
        <v>134</v>
      </c>
      <c r="F34" s="137" t="s">
        <v>135</v>
      </c>
      <c r="G34" s="141" t="s">
        <v>146</v>
      </c>
      <c r="H34" s="139" t="s">
        <v>147</v>
      </c>
    </row>
    <row r="35" spans="1:8" ht="15" customHeight="1">
      <c r="A35" s="125"/>
      <c r="B35" s="130"/>
      <c r="C35" s="140"/>
      <c r="D35" s="161"/>
      <c r="E35" s="121"/>
      <c r="F35" s="138"/>
      <c r="G35" s="142"/>
      <c r="H35" s="162"/>
    </row>
    <row r="36" spans="1:8" ht="15.75" customHeight="1">
      <c r="A36" s="125">
        <v>16</v>
      </c>
      <c r="B36" s="151">
        <v>16</v>
      </c>
      <c r="C36" s="139" t="s">
        <v>189</v>
      </c>
      <c r="D36" s="145" t="s">
        <v>236</v>
      </c>
      <c r="E36" s="121" t="s">
        <v>150</v>
      </c>
      <c r="F36" s="139" t="s">
        <v>190</v>
      </c>
      <c r="G36" s="141"/>
      <c r="H36" s="139" t="s">
        <v>191</v>
      </c>
    </row>
    <row r="37" spans="1:8" ht="12.75" customHeight="1">
      <c r="A37" s="125"/>
      <c r="B37" s="151"/>
      <c r="C37" s="140"/>
      <c r="D37" s="146"/>
      <c r="E37" s="121"/>
      <c r="F37" s="140"/>
      <c r="G37" s="142"/>
      <c r="H37" s="140"/>
    </row>
    <row r="38" spans="1:8" ht="12.75" customHeight="1">
      <c r="A38" s="125">
        <v>17</v>
      </c>
      <c r="B38" s="130">
        <v>17</v>
      </c>
      <c r="C38" s="156" t="s">
        <v>153</v>
      </c>
      <c r="D38" s="158" t="s">
        <v>154</v>
      </c>
      <c r="E38" s="122" t="s">
        <v>150</v>
      </c>
      <c r="F38" s="139" t="s">
        <v>155</v>
      </c>
      <c r="G38" s="154"/>
      <c r="H38" s="139" t="s">
        <v>156</v>
      </c>
    </row>
    <row r="39" spans="1:8" ht="12.75" customHeight="1">
      <c r="A39" s="125"/>
      <c r="B39" s="130"/>
      <c r="C39" s="157"/>
      <c r="D39" s="159"/>
      <c r="E39" s="122"/>
      <c r="F39" s="140"/>
      <c r="G39" s="155"/>
      <c r="H39" s="140"/>
    </row>
    <row r="40" spans="1:8" ht="12.75" customHeight="1">
      <c r="A40" s="125">
        <v>18</v>
      </c>
      <c r="B40" s="130">
        <v>18</v>
      </c>
      <c r="C40" s="156" t="s">
        <v>192</v>
      </c>
      <c r="D40" s="158" t="s">
        <v>193</v>
      </c>
      <c r="E40" s="122" t="s">
        <v>107</v>
      </c>
      <c r="F40" s="137" t="s">
        <v>194</v>
      </c>
      <c r="G40" s="147"/>
      <c r="H40" s="137" t="s">
        <v>195</v>
      </c>
    </row>
    <row r="41" spans="1:8" ht="12.75" customHeight="1">
      <c r="A41" s="125"/>
      <c r="B41" s="130"/>
      <c r="C41" s="157"/>
      <c r="D41" s="159"/>
      <c r="E41" s="122"/>
      <c r="F41" s="138"/>
      <c r="G41" s="148"/>
      <c r="H41" s="138"/>
    </row>
    <row r="42" spans="1:8" ht="12.75" customHeight="1">
      <c r="A42" s="125">
        <v>19</v>
      </c>
      <c r="B42" s="130">
        <v>19</v>
      </c>
      <c r="C42" s="135" t="s">
        <v>161</v>
      </c>
      <c r="D42" s="143" t="s">
        <v>162</v>
      </c>
      <c r="E42" s="121" t="s">
        <v>150</v>
      </c>
      <c r="F42" s="137" t="s">
        <v>159</v>
      </c>
      <c r="G42" s="166"/>
      <c r="H42" s="137" t="s">
        <v>160</v>
      </c>
    </row>
    <row r="43" spans="1:8" ht="12.75" customHeight="1">
      <c r="A43" s="125"/>
      <c r="B43" s="130"/>
      <c r="C43" s="136"/>
      <c r="D43" s="144"/>
      <c r="E43" s="121"/>
      <c r="F43" s="138"/>
      <c r="G43" s="167"/>
      <c r="H43" s="138"/>
    </row>
    <row r="44" spans="1:8" ht="12.75" customHeight="1">
      <c r="A44" s="125">
        <v>20</v>
      </c>
      <c r="B44" s="151">
        <v>20</v>
      </c>
      <c r="C44" s="139" t="s">
        <v>140</v>
      </c>
      <c r="D44" s="145" t="s">
        <v>141</v>
      </c>
      <c r="E44" s="123" t="s">
        <v>134</v>
      </c>
      <c r="F44" s="139" t="s">
        <v>142</v>
      </c>
      <c r="G44" s="141"/>
      <c r="H44" s="164" t="s">
        <v>143</v>
      </c>
    </row>
    <row r="45" spans="1:8" ht="12.75" customHeight="1">
      <c r="A45" s="125"/>
      <c r="B45" s="151"/>
      <c r="C45" s="140"/>
      <c r="D45" s="146"/>
      <c r="E45" s="123"/>
      <c r="F45" s="140"/>
      <c r="G45" s="142"/>
      <c r="H45" s="165"/>
    </row>
    <row r="46" spans="1:8" ht="12.75" customHeight="1">
      <c r="A46" s="125">
        <v>21</v>
      </c>
      <c r="B46" s="151">
        <v>21</v>
      </c>
      <c r="C46" s="135" t="s">
        <v>148</v>
      </c>
      <c r="D46" s="143" t="s">
        <v>149</v>
      </c>
      <c r="E46" s="124" t="s">
        <v>150</v>
      </c>
      <c r="F46" s="139" t="s">
        <v>151</v>
      </c>
      <c r="G46" s="143"/>
      <c r="H46" s="135" t="s">
        <v>152</v>
      </c>
    </row>
    <row r="47" spans="1:8" ht="12.75" customHeight="1">
      <c r="A47" s="125"/>
      <c r="B47" s="151"/>
      <c r="C47" s="136"/>
      <c r="D47" s="144"/>
      <c r="E47" s="124"/>
      <c r="F47" s="140"/>
      <c r="G47" s="144"/>
      <c r="H47" s="136"/>
    </row>
    <row r="48" spans="1:8" ht="12.75" customHeight="1">
      <c r="A48" s="125">
        <v>22</v>
      </c>
      <c r="B48" s="151">
        <v>22</v>
      </c>
      <c r="C48" s="139" t="s">
        <v>110</v>
      </c>
      <c r="D48" s="145" t="s">
        <v>111</v>
      </c>
      <c r="E48" s="121" t="s">
        <v>107</v>
      </c>
      <c r="F48" s="137" t="s">
        <v>108</v>
      </c>
      <c r="G48" s="141"/>
      <c r="H48" s="139" t="s">
        <v>112</v>
      </c>
    </row>
    <row r="49" spans="1:8" ht="12.75" customHeight="1">
      <c r="A49" s="125"/>
      <c r="B49" s="151"/>
      <c r="C49" s="140"/>
      <c r="D49" s="146"/>
      <c r="E49" s="121"/>
      <c r="F49" s="138"/>
      <c r="G49" s="142"/>
      <c r="H49" s="140"/>
    </row>
    <row r="50" spans="1:8" ht="12.75" customHeight="1">
      <c r="A50" s="125">
        <v>23</v>
      </c>
      <c r="B50" s="151">
        <v>23</v>
      </c>
      <c r="C50" s="139" t="s">
        <v>196</v>
      </c>
      <c r="D50" s="145" t="s">
        <v>197</v>
      </c>
      <c r="E50" s="121" t="s">
        <v>129</v>
      </c>
      <c r="F50" s="137" t="s">
        <v>198</v>
      </c>
      <c r="G50" s="141"/>
      <c r="H50" s="139" t="s">
        <v>199</v>
      </c>
    </row>
    <row r="51" spans="1:8" ht="12.75" customHeight="1">
      <c r="A51" s="125"/>
      <c r="B51" s="151"/>
      <c r="C51" s="140"/>
      <c r="D51" s="146"/>
      <c r="E51" s="121"/>
      <c r="F51" s="138"/>
      <c r="G51" s="142"/>
      <c r="H51" s="140"/>
    </row>
    <row r="52" spans="1:8" ht="12.75" customHeight="1">
      <c r="A52" s="125">
        <v>24</v>
      </c>
      <c r="B52" s="130">
        <v>24</v>
      </c>
      <c r="C52" s="135" t="s">
        <v>86</v>
      </c>
      <c r="D52" s="143" t="s">
        <v>87</v>
      </c>
      <c r="E52" s="124" t="s">
        <v>82</v>
      </c>
      <c r="F52" s="135" t="s">
        <v>88</v>
      </c>
      <c r="G52" s="143"/>
      <c r="H52" s="135" t="s">
        <v>89</v>
      </c>
    </row>
    <row r="53" spans="1:8" ht="12.75" customHeight="1">
      <c r="A53" s="125"/>
      <c r="B53" s="130"/>
      <c r="C53" s="136"/>
      <c r="D53" s="144"/>
      <c r="E53" s="124"/>
      <c r="F53" s="136"/>
      <c r="G53" s="144"/>
      <c r="H53" s="136"/>
    </row>
    <row r="54" spans="1:8" ht="12.75" customHeight="1">
      <c r="A54" s="125">
        <v>25</v>
      </c>
      <c r="B54" s="151">
        <v>25</v>
      </c>
      <c r="C54" s="139" t="s">
        <v>132</v>
      </c>
      <c r="D54" s="160" t="s">
        <v>133</v>
      </c>
      <c r="E54" s="121" t="s">
        <v>134</v>
      </c>
      <c r="F54" s="137" t="s">
        <v>135</v>
      </c>
      <c r="G54" s="141"/>
      <c r="H54" s="139" t="s">
        <v>238</v>
      </c>
    </row>
    <row r="55" spans="1:8" ht="12.75" customHeight="1">
      <c r="A55" s="125"/>
      <c r="B55" s="151"/>
      <c r="C55" s="140"/>
      <c r="D55" s="170"/>
      <c r="E55" s="121"/>
      <c r="F55" s="138"/>
      <c r="G55" s="142"/>
      <c r="H55" s="162"/>
    </row>
    <row r="56" spans="1:8" ht="12.75" customHeight="1">
      <c r="A56" s="125">
        <v>26</v>
      </c>
      <c r="B56" s="130">
        <v>26</v>
      </c>
      <c r="C56" s="139" t="s">
        <v>96</v>
      </c>
      <c r="D56" s="145" t="s">
        <v>97</v>
      </c>
      <c r="E56" s="123" t="s">
        <v>82</v>
      </c>
      <c r="F56" s="139" t="s">
        <v>92</v>
      </c>
      <c r="G56" s="143"/>
      <c r="H56" s="168" t="s">
        <v>93</v>
      </c>
    </row>
    <row r="57" spans="1:8" ht="20.25" customHeight="1">
      <c r="A57" s="125"/>
      <c r="B57" s="130"/>
      <c r="C57" s="140" t="s">
        <v>98</v>
      </c>
      <c r="D57" s="146" t="s">
        <v>99</v>
      </c>
      <c r="E57" s="123"/>
      <c r="F57" s="140"/>
      <c r="G57" s="144"/>
      <c r="H57" s="169"/>
    </row>
    <row r="58" spans="1:8" ht="12.75" customHeight="1">
      <c r="A58" s="125">
        <v>27</v>
      </c>
      <c r="B58" s="130">
        <v>27</v>
      </c>
      <c r="C58" s="139" t="s">
        <v>214</v>
      </c>
      <c r="D58" s="145" t="s">
        <v>215</v>
      </c>
      <c r="E58" s="123" t="s">
        <v>124</v>
      </c>
      <c r="F58" s="137" t="s">
        <v>216</v>
      </c>
      <c r="G58" s="166"/>
      <c r="H58" s="137" t="s">
        <v>217</v>
      </c>
    </row>
    <row r="59" spans="1:8" ht="17.25" customHeight="1">
      <c r="A59" s="125"/>
      <c r="B59" s="130"/>
      <c r="C59" s="140"/>
      <c r="D59" s="146"/>
      <c r="E59" s="123"/>
      <c r="F59" s="138" t="s">
        <v>218</v>
      </c>
      <c r="G59" s="167"/>
      <c r="H59" s="138" t="s">
        <v>217</v>
      </c>
    </row>
    <row r="60" spans="1:8" ht="12.75" customHeight="1">
      <c r="A60" s="125">
        <v>28</v>
      </c>
      <c r="B60" s="130">
        <v>28</v>
      </c>
      <c r="C60" s="139" t="s">
        <v>207</v>
      </c>
      <c r="D60" s="145" t="s">
        <v>208</v>
      </c>
      <c r="E60" s="124" t="s">
        <v>107</v>
      </c>
      <c r="F60" s="135" t="s">
        <v>209</v>
      </c>
      <c r="G60" s="171"/>
      <c r="H60" s="139" t="s">
        <v>210</v>
      </c>
    </row>
    <row r="61" spans="1:8" ht="12.75" customHeight="1">
      <c r="A61" s="125"/>
      <c r="B61" s="130"/>
      <c r="C61" s="140"/>
      <c r="D61" s="146"/>
      <c r="E61" s="124"/>
      <c r="F61" s="136"/>
      <c r="G61" s="172"/>
      <c r="H61" s="140"/>
    </row>
    <row r="62" spans="1:8" ht="12.75" customHeight="1">
      <c r="A62" s="125">
        <v>29</v>
      </c>
      <c r="B62" s="130">
        <v>29</v>
      </c>
      <c r="C62" s="139" t="s">
        <v>168</v>
      </c>
      <c r="D62" s="145" t="s">
        <v>237</v>
      </c>
      <c r="E62" s="121" t="s">
        <v>169</v>
      </c>
      <c r="F62" s="152" t="s">
        <v>170</v>
      </c>
      <c r="G62" s="141"/>
      <c r="H62" s="139" t="s">
        <v>171</v>
      </c>
    </row>
    <row r="63" spans="1:8" ht="12.75" customHeight="1">
      <c r="A63" s="125"/>
      <c r="B63" s="130"/>
      <c r="C63" s="140"/>
      <c r="D63" s="146"/>
      <c r="E63" s="121"/>
      <c r="F63" s="153"/>
      <c r="G63" s="142"/>
      <c r="H63" s="140"/>
    </row>
    <row r="64" spans="1:8" ht="12.75" customHeight="1">
      <c r="A64" s="125">
        <v>30</v>
      </c>
      <c r="B64" s="151">
        <v>30</v>
      </c>
      <c r="C64" s="139" t="s">
        <v>177</v>
      </c>
      <c r="D64" s="145" t="s">
        <v>178</v>
      </c>
      <c r="E64" s="124" t="s">
        <v>169</v>
      </c>
      <c r="F64" s="152" t="s">
        <v>179</v>
      </c>
      <c r="G64" s="141"/>
      <c r="H64" s="139" t="s">
        <v>180</v>
      </c>
    </row>
    <row r="65" spans="1:8" ht="12.75" customHeight="1">
      <c r="A65" s="125"/>
      <c r="B65" s="151"/>
      <c r="C65" s="140"/>
      <c r="D65" s="146"/>
      <c r="E65" s="124"/>
      <c r="F65" s="153"/>
      <c r="G65" s="142"/>
      <c r="H65" s="140"/>
    </row>
    <row r="66" spans="1:8" ht="12.75" customHeight="1">
      <c r="A66" s="125">
        <v>31</v>
      </c>
      <c r="B66" s="151">
        <v>31</v>
      </c>
      <c r="C66" s="139" t="s">
        <v>232</v>
      </c>
      <c r="D66" s="145" t="s">
        <v>81</v>
      </c>
      <c r="E66" s="121" t="s">
        <v>82</v>
      </c>
      <c r="F66" s="137" t="s">
        <v>83</v>
      </c>
      <c r="G66" s="173"/>
      <c r="H66" s="168" t="s">
        <v>84</v>
      </c>
    </row>
    <row r="67" spans="1:8" ht="12.75" customHeight="1">
      <c r="A67" s="125"/>
      <c r="B67" s="151"/>
      <c r="C67" s="140" t="s">
        <v>80</v>
      </c>
      <c r="D67" s="146" t="s">
        <v>85</v>
      </c>
      <c r="E67" s="121"/>
      <c r="F67" s="138"/>
      <c r="G67" s="174"/>
      <c r="H67" s="169"/>
    </row>
    <row r="68" spans="1:8" ht="12.75" customHeight="1">
      <c r="A68" s="125">
        <v>32</v>
      </c>
      <c r="B68" s="130">
        <v>32</v>
      </c>
      <c r="C68" s="156" t="s">
        <v>224</v>
      </c>
      <c r="D68" s="158" t="s">
        <v>225</v>
      </c>
      <c r="E68" s="122" t="s">
        <v>82</v>
      </c>
      <c r="F68" s="139" t="s">
        <v>92</v>
      </c>
      <c r="G68" s="154"/>
      <c r="H68" s="139" t="s">
        <v>226</v>
      </c>
    </row>
    <row r="69" spans="1:8" ht="12.75" customHeight="1">
      <c r="A69" s="125"/>
      <c r="B69" s="130"/>
      <c r="C69" s="157"/>
      <c r="D69" s="159"/>
      <c r="E69" s="122"/>
      <c r="F69" s="140"/>
      <c r="G69" s="155"/>
      <c r="H69" s="140"/>
    </row>
    <row r="70" spans="1:8" ht="12.75" customHeight="1">
      <c r="A70" s="125">
        <v>33</v>
      </c>
      <c r="B70" s="130">
        <v>33</v>
      </c>
      <c r="C70" s="156" t="s">
        <v>185</v>
      </c>
      <c r="D70" s="158" t="s">
        <v>186</v>
      </c>
      <c r="E70" s="122" t="s">
        <v>129</v>
      </c>
      <c r="F70" s="139" t="s">
        <v>187</v>
      </c>
      <c r="G70" s="147"/>
      <c r="H70" s="139" t="s">
        <v>188</v>
      </c>
    </row>
    <row r="71" spans="1:8" ht="12.75" customHeight="1">
      <c r="A71" s="125"/>
      <c r="B71" s="130"/>
      <c r="C71" s="157"/>
      <c r="D71" s="159"/>
      <c r="E71" s="122"/>
      <c r="F71" s="140"/>
      <c r="G71" s="148"/>
      <c r="H71" s="140"/>
    </row>
    <row r="72" spans="1:8" ht="12.75" customHeight="1">
      <c r="A72" s="125">
        <v>34</v>
      </c>
      <c r="B72" s="151">
        <v>34</v>
      </c>
      <c r="C72" s="179" t="s">
        <v>220</v>
      </c>
      <c r="D72" s="181" t="s">
        <v>221</v>
      </c>
      <c r="E72" s="123" t="s">
        <v>124</v>
      </c>
      <c r="F72" s="139" t="s">
        <v>222</v>
      </c>
      <c r="G72" s="154"/>
      <c r="H72" s="139" t="s">
        <v>223</v>
      </c>
    </row>
    <row r="73" spans="1:8" ht="12.75" customHeight="1">
      <c r="A73" s="125"/>
      <c r="B73" s="151"/>
      <c r="C73" s="180"/>
      <c r="D73" s="182"/>
      <c r="E73" s="123"/>
      <c r="F73" s="140"/>
      <c r="G73" s="155"/>
      <c r="H73" s="140"/>
    </row>
    <row r="74" spans="1:8" ht="12.75" customHeight="1">
      <c r="A74" s="125">
        <v>35</v>
      </c>
      <c r="B74" s="151">
        <v>35</v>
      </c>
      <c r="C74" s="135" t="s">
        <v>90</v>
      </c>
      <c r="D74" s="143" t="s">
        <v>91</v>
      </c>
      <c r="E74" s="123" t="s">
        <v>82</v>
      </c>
      <c r="F74" s="139" t="s">
        <v>92</v>
      </c>
      <c r="G74" s="143"/>
      <c r="H74" s="168" t="s">
        <v>93</v>
      </c>
    </row>
    <row r="75" spans="1:8" ht="12.75" customHeight="1">
      <c r="A75" s="125"/>
      <c r="B75" s="151"/>
      <c r="C75" s="136" t="s">
        <v>94</v>
      </c>
      <c r="D75" s="144" t="s">
        <v>95</v>
      </c>
      <c r="E75" s="123"/>
      <c r="F75" s="140"/>
      <c r="G75" s="144"/>
      <c r="H75" s="169"/>
    </row>
    <row r="76" spans="1:8" ht="12.75" customHeight="1">
      <c r="A76" s="125">
        <v>36</v>
      </c>
      <c r="B76" s="130">
        <v>36</v>
      </c>
      <c r="C76" s="183" t="s">
        <v>200</v>
      </c>
      <c r="D76" s="125" t="s">
        <v>201</v>
      </c>
      <c r="E76" s="121" t="s">
        <v>129</v>
      </c>
      <c r="F76" s="184" t="s">
        <v>198</v>
      </c>
      <c r="G76" s="185"/>
      <c r="H76" s="183" t="s">
        <v>202</v>
      </c>
    </row>
    <row r="77" spans="1:8" ht="12.75" customHeight="1">
      <c r="A77" s="125"/>
      <c r="B77" s="130"/>
      <c r="C77" s="183"/>
      <c r="D77" s="125"/>
      <c r="E77" s="121"/>
      <c r="F77" s="184"/>
      <c r="G77" s="185"/>
      <c r="H77" s="183"/>
    </row>
    <row r="78" spans="1:8" ht="12.75" customHeight="1">
      <c r="A78" s="125">
        <v>37</v>
      </c>
      <c r="B78" s="151"/>
      <c r="C78" s="139"/>
      <c r="D78" s="145"/>
      <c r="E78" s="124"/>
      <c r="F78" s="135"/>
      <c r="G78" s="143"/>
      <c r="H78" s="135"/>
    </row>
    <row r="79" spans="1:8" ht="12.75" customHeight="1">
      <c r="A79" s="125"/>
      <c r="B79" s="151"/>
      <c r="C79" s="140"/>
      <c r="D79" s="146"/>
      <c r="E79" s="124"/>
      <c r="F79" s="136"/>
      <c r="G79" s="144"/>
      <c r="H79" s="136"/>
    </row>
    <row r="80" spans="1:8" ht="12.75" customHeight="1">
      <c r="A80" s="125">
        <v>38</v>
      </c>
      <c r="B80" s="151"/>
      <c r="C80" s="184"/>
      <c r="D80" s="121"/>
      <c r="E80" s="119"/>
      <c r="F80" s="184"/>
      <c r="G80" s="186"/>
      <c r="H80" s="119"/>
    </row>
    <row r="81" spans="1:8" ht="12.75" customHeight="1">
      <c r="A81" s="125"/>
      <c r="B81" s="151"/>
      <c r="C81" s="184"/>
      <c r="D81" s="121"/>
      <c r="E81" s="119"/>
      <c r="F81" s="184"/>
      <c r="G81" s="186"/>
      <c r="H81" s="119"/>
    </row>
    <row r="82" spans="1:8" ht="12.75" customHeight="1">
      <c r="A82" s="125">
        <v>39</v>
      </c>
      <c r="B82" s="130"/>
      <c r="C82" s="183"/>
      <c r="D82" s="125"/>
      <c r="E82" s="120"/>
      <c r="F82" s="183"/>
      <c r="G82" s="186"/>
      <c r="H82" s="187"/>
    </row>
    <row r="83" spans="1:8" ht="12.75" customHeight="1">
      <c r="A83" s="125"/>
      <c r="B83" s="130"/>
      <c r="C83" s="183"/>
      <c r="D83" s="125"/>
      <c r="E83" s="120"/>
      <c r="F83" s="183"/>
      <c r="G83" s="186"/>
      <c r="H83" s="187"/>
    </row>
    <row r="84" spans="1:8" ht="12.75" customHeight="1">
      <c r="A84" s="125">
        <v>40</v>
      </c>
      <c r="B84" s="151"/>
      <c r="C84" s="184"/>
      <c r="D84" s="121"/>
      <c r="E84" s="119"/>
      <c r="F84" s="184"/>
      <c r="G84" s="186"/>
      <c r="H84" s="119"/>
    </row>
    <row r="85" spans="1:8" ht="12.75" customHeight="1">
      <c r="A85" s="125"/>
      <c r="B85" s="151"/>
      <c r="C85" s="184"/>
      <c r="D85" s="121"/>
      <c r="E85" s="119"/>
      <c r="F85" s="184"/>
      <c r="G85" s="186"/>
      <c r="H85" s="119"/>
    </row>
    <row r="86" spans="1:8" ht="12.75" customHeight="1">
      <c r="A86" s="125">
        <v>41</v>
      </c>
      <c r="B86" s="130"/>
      <c r="C86" s="183"/>
      <c r="D86" s="125"/>
      <c r="E86" s="120"/>
      <c r="F86" s="183"/>
      <c r="G86" s="188"/>
      <c r="H86" s="187"/>
    </row>
    <row r="87" spans="1:8" ht="12.75" customHeight="1">
      <c r="A87" s="125"/>
      <c r="B87" s="130"/>
      <c r="C87" s="183"/>
      <c r="D87" s="125"/>
      <c r="E87" s="120"/>
      <c r="F87" s="183"/>
      <c r="G87" s="188"/>
      <c r="H87" s="187"/>
    </row>
    <row r="88" spans="1:8" ht="12.75" customHeight="1">
      <c r="A88" s="125">
        <v>42</v>
      </c>
      <c r="B88" s="151"/>
      <c r="C88" s="184"/>
      <c r="D88" s="121"/>
      <c r="E88" s="119"/>
      <c r="F88" s="184"/>
      <c r="G88" s="124"/>
      <c r="H88" s="119"/>
    </row>
    <row r="89" spans="1:8" ht="12.75" customHeight="1">
      <c r="A89" s="125"/>
      <c r="B89" s="151"/>
      <c r="C89" s="184"/>
      <c r="D89" s="121"/>
      <c r="E89" s="119"/>
      <c r="F89" s="184"/>
      <c r="G89" s="124"/>
      <c r="H89" s="119"/>
    </row>
    <row r="90" spans="1:8" ht="12.75" customHeight="1">
      <c r="A90" s="125">
        <v>43</v>
      </c>
      <c r="B90" s="130"/>
      <c r="C90" s="183"/>
      <c r="D90" s="125"/>
      <c r="E90" s="120"/>
      <c r="F90" s="183"/>
      <c r="G90" s="186"/>
      <c r="H90" s="187"/>
    </row>
    <row r="91" spans="1:8" ht="12.75" customHeight="1">
      <c r="A91" s="125"/>
      <c r="B91" s="130"/>
      <c r="C91" s="183"/>
      <c r="D91" s="125"/>
      <c r="E91" s="120"/>
      <c r="F91" s="183"/>
      <c r="G91" s="186"/>
      <c r="H91" s="187"/>
    </row>
    <row r="92" spans="1:8" ht="12.75" customHeight="1">
      <c r="A92" s="125">
        <v>44</v>
      </c>
      <c r="B92" s="151"/>
      <c r="C92" s="184"/>
      <c r="D92" s="121"/>
      <c r="E92" s="119"/>
      <c r="F92" s="184"/>
      <c r="G92" s="124"/>
      <c r="H92" s="119"/>
    </row>
    <row r="93" spans="1:8" ht="12.75" customHeight="1">
      <c r="A93" s="125"/>
      <c r="B93" s="151"/>
      <c r="C93" s="184"/>
      <c r="D93" s="121"/>
      <c r="E93" s="119"/>
      <c r="F93" s="184"/>
      <c r="G93" s="124"/>
      <c r="H93" s="119"/>
    </row>
    <row r="94" spans="1:8" ht="12.75" customHeight="1">
      <c r="A94" s="125">
        <v>45</v>
      </c>
      <c r="B94" s="130"/>
      <c r="C94" s="183"/>
      <c r="D94" s="125"/>
      <c r="E94" s="120"/>
      <c r="F94" s="183"/>
      <c r="G94" s="124"/>
      <c r="H94" s="187"/>
    </row>
    <row r="95" spans="1:8" ht="12.75" customHeight="1">
      <c r="A95" s="125"/>
      <c r="B95" s="130"/>
      <c r="C95" s="183"/>
      <c r="D95" s="125"/>
      <c r="E95" s="120"/>
      <c r="F95" s="183"/>
      <c r="G95" s="124"/>
      <c r="H95" s="187"/>
    </row>
    <row r="96" spans="1:8" ht="12.75" customHeight="1">
      <c r="A96" s="125">
        <v>46</v>
      </c>
      <c r="B96" s="151"/>
      <c r="C96" s="184"/>
      <c r="D96" s="121"/>
      <c r="E96" s="119"/>
      <c r="F96" s="184"/>
      <c r="G96" s="186"/>
      <c r="H96" s="119"/>
    </row>
    <row r="97" spans="1:8" ht="12.75" customHeight="1">
      <c r="A97" s="125"/>
      <c r="B97" s="151"/>
      <c r="C97" s="184"/>
      <c r="D97" s="121"/>
      <c r="E97" s="119"/>
      <c r="F97" s="184"/>
      <c r="G97" s="186"/>
      <c r="H97" s="119"/>
    </row>
    <row r="98" spans="1:8" ht="12.75" customHeight="1">
      <c r="A98" s="125">
        <v>47</v>
      </c>
      <c r="B98" s="130"/>
      <c r="C98" s="183"/>
      <c r="D98" s="125"/>
      <c r="E98" s="120"/>
      <c r="F98" s="183"/>
      <c r="G98" s="186"/>
      <c r="H98" s="187"/>
    </row>
    <row r="99" spans="1:8" ht="12.75" customHeight="1">
      <c r="A99" s="125"/>
      <c r="B99" s="130"/>
      <c r="C99" s="183"/>
      <c r="D99" s="125"/>
      <c r="E99" s="120"/>
      <c r="F99" s="183"/>
      <c r="G99" s="186"/>
      <c r="H99" s="187"/>
    </row>
    <row r="100" spans="1:8" ht="12.75" customHeight="1">
      <c r="A100" s="125">
        <v>48</v>
      </c>
      <c r="B100" s="151"/>
      <c r="C100" s="184"/>
      <c r="D100" s="121"/>
      <c r="E100" s="119"/>
      <c r="F100" s="184"/>
      <c r="G100" s="124"/>
      <c r="H100" s="119"/>
    </row>
    <row r="101" spans="1:8" ht="12.75" customHeight="1">
      <c r="A101" s="125"/>
      <c r="B101" s="151"/>
      <c r="C101" s="184"/>
      <c r="D101" s="121"/>
      <c r="E101" s="119"/>
      <c r="F101" s="184"/>
      <c r="G101" s="124"/>
      <c r="H101" s="119"/>
    </row>
    <row r="102" spans="1:8" ht="12.75" customHeight="1">
      <c r="A102" s="125">
        <v>49</v>
      </c>
      <c r="B102" s="130"/>
      <c r="C102" s="183"/>
      <c r="D102" s="125"/>
      <c r="E102" s="120"/>
      <c r="F102" s="183"/>
      <c r="G102" s="186"/>
      <c r="H102" s="187"/>
    </row>
    <row r="103" spans="1:8" ht="12.75" customHeight="1">
      <c r="A103" s="125"/>
      <c r="B103" s="130"/>
      <c r="C103" s="183"/>
      <c r="D103" s="125"/>
      <c r="E103" s="120"/>
      <c r="F103" s="183"/>
      <c r="G103" s="186"/>
      <c r="H103" s="187"/>
    </row>
    <row r="104" spans="1:8" ht="12.75" customHeight="1">
      <c r="A104" s="125">
        <v>50</v>
      </c>
      <c r="B104" s="151"/>
      <c r="C104" s="184"/>
      <c r="D104" s="121"/>
      <c r="E104" s="119"/>
      <c r="F104" s="184"/>
      <c r="G104" s="186"/>
      <c r="H104" s="119"/>
    </row>
    <row r="105" spans="1:8" ht="12.75" customHeight="1">
      <c r="A105" s="125"/>
      <c r="B105" s="151"/>
      <c r="C105" s="184"/>
      <c r="D105" s="121"/>
      <c r="E105" s="119"/>
      <c r="F105" s="184"/>
      <c r="G105" s="186"/>
      <c r="H105" s="119"/>
    </row>
    <row r="106" spans="1:8" ht="12.75" customHeight="1">
      <c r="A106" s="125">
        <v>51</v>
      </c>
      <c r="B106" s="130"/>
      <c r="C106" s="183"/>
      <c r="D106" s="125"/>
      <c r="E106" s="120"/>
      <c r="F106" s="183"/>
      <c r="G106" s="186"/>
      <c r="H106" s="187"/>
    </row>
    <row r="107" spans="1:8" ht="12.75" customHeight="1">
      <c r="A107" s="125"/>
      <c r="B107" s="130"/>
      <c r="C107" s="183"/>
      <c r="D107" s="125"/>
      <c r="E107" s="120"/>
      <c r="F107" s="183"/>
      <c r="G107" s="186"/>
      <c r="H107" s="187"/>
    </row>
    <row r="108" spans="1:8" ht="12.75" customHeight="1">
      <c r="A108" s="125">
        <v>52</v>
      </c>
      <c r="B108" s="151"/>
      <c r="C108" s="184"/>
      <c r="D108" s="121"/>
      <c r="E108" s="119"/>
      <c r="F108" s="184"/>
      <c r="G108" s="186"/>
      <c r="H108" s="119"/>
    </row>
    <row r="109" spans="1:8" ht="12.75" customHeight="1">
      <c r="A109" s="125"/>
      <c r="B109" s="151"/>
      <c r="C109" s="184"/>
      <c r="D109" s="121"/>
      <c r="E109" s="119"/>
      <c r="F109" s="184"/>
      <c r="G109" s="186"/>
      <c r="H109" s="119"/>
    </row>
    <row r="110" spans="1:8" ht="12.75" customHeight="1">
      <c r="A110" s="125">
        <v>53</v>
      </c>
      <c r="B110" s="130"/>
      <c r="C110" s="183"/>
      <c r="D110" s="125"/>
      <c r="E110" s="120"/>
      <c r="F110" s="183"/>
      <c r="G110" s="186"/>
      <c r="H110" s="187"/>
    </row>
    <row r="111" spans="1:8" ht="12.75" customHeight="1">
      <c r="A111" s="125"/>
      <c r="B111" s="130"/>
      <c r="C111" s="183"/>
      <c r="D111" s="125"/>
      <c r="E111" s="120"/>
      <c r="F111" s="183"/>
      <c r="G111" s="186"/>
      <c r="H111" s="187"/>
    </row>
    <row r="112" spans="1:8" ht="12.75" customHeight="1">
      <c r="A112" s="125">
        <v>54</v>
      </c>
      <c r="B112" s="151"/>
      <c r="C112" s="184"/>
      <c r="D112" s="121"/>
      <c r="E112" s="119"/>
      <c r="F112" s="184"/>
      <c r="G112" s="124"/>
      <c r="H112" s="119"/>
    </row>
    <row r="113" spans="1:8" ht="12.75" customHeight="1">
      <c r="A113" s="125"/>
      <c r="B113" s="151"/>
      <c r="C113" s="184"/>
      <c r="D113" s="121"/>
      <c r="E113" s="119"/>
      <c r="F113" s="184"/>
      <c r="G113" s="124"/>
      <c r="H113" s="119"/>
    </row>
    <row r="114" spans="1:8" ht="12.75" customHeight="1">
      <c r="A114" s="125">
        <v>55</v>
      </c>
      <c r="B114" s="130"/>
      <c r="C114" s="183"/>
      <c r="D114" s="125"/>
      <c r="E114" s="120"/>
      <c r="F114" s="183"/>
      <c r="G114" s="186"/>
      <c r="H114" s="187"/>
    </row>
    <row r="115" spans="1:8" ht="12.75" customHeight="1">
      <c r="A115" s="125"/>
      <c r="B115" s="130"/>
      <c r="C115" s="183"/>
      <c r="D115" s="125"/>
      <c r="E115" s="120"/>
      <c r="F115" s="183"/>
      <c r="G115" s="186"/>
      <c r="H115" s="187"/>
    </row>
    <row r="116" spans="1:8" ht="12.75" customHeight="1">
      <c r="A116" s="125">
        <v>56</v>
      </c>
      <c r="B116" s="151"/>
      <c r="C116" s="184"/>
      <c r="D116" s="121"/>
      <c r="E116" s="119"/>
      <c r="F116" s="184"/>
      <c r="G116" s="186"/>
      <c r="H116" s="119"/>
    </row>
    <row r="117" spans="1:8" ht="12.75" customHeight="1">
      <c r="A117" s="125"/>
      <c r="B117" s="151"/>
      <c r="C117" s="184"/>
      <c r="D117" s="121"/>
      <c r="E117" s="119"/>
      <c r="F117" s="184"/>
      <c r="G117" s="186"/>
      <c r="H117" s="119"/>
    </row>
    <row r="118" spans="1:8" ht="12.75" customHeight="1">
      <c r="A118" s="125">
        <v>57</v>
      </c>
      <c r="B118" s="130"/>
      <c r="C118" s="183"/>
      <c r="D118" s="125"/>
      <c r="E118" s="120"/>
      <c r="F118" s="183"/>
      <c r="G118" s="186"/>
      <c r="H118" s="187"/>
    </row>
    <row r="119" spans="1:8" ht="12.75" customHeight="1">
      <c r="A119" s="125"/>
      <c r="B119" s="130"/>
      <c r="C119" s="183"/>
      <c r="D119" s="125"/>
      <c r="E119" s="120"/>
      <c r="F119" s="183"/>
      <c r="G119" s="186"/>
      <c r="H119" s="187"/>
    </row>
    <row r="120" spans="1:8" ht="12.75" customHeight="1">
      <c r="A120" s="125">
        <v>58</v>
      </c>
      <c r="B120" s="151"/>
      <c r="C120" s="184"/>
      <c r="D120" s="121"/>
      <c r="E120" s="119"/>
      <c r="F120" s="184"/>
      <c r="G120" s="186"/>
      <c r="H120" s="119"/>
    </row>
    <row r="121" spans="1:8" ht="12.75" customHeight="1">
      <c r="A121" s="125"/>
      <c r="B121" s="151"/>
      <c r="C121" s="184"/>
      <c r="D121" s="121"/>
      <c r="E121" s="119"/>
      <c r="F121" s="184"/>
      <c r="G121" s="186"/>
      <c r="H121" s="119"/>
    </row>
    <row r="122" spans="1:8" ht="12.75" customHeight="1">
      <c r="A122" s="125">
        <v>59</v>
      </c>
      <c r="B122" s="130"/>
      <c r="C122" s="183"/>
      <c r="D122" s="125"/>
      <c r="E122" s="120"/>
      <c r="F122" s="183"/>
      <c r="G122" s="189"/>
      <c r="H122" s="187"/>
    </row>
    <row r="123" spans="1:8" ht="12.75" customHeight="1">
      <c r="A123" s="125"/>
      <c r="B123" s="130"/>
      <c r="C123" s="183"/>
      <c r="D123" s="125"/>
      <c r="E123" s="120"/>
      <c r="F123" s="183"/>
      <c r="G123" s="189"/>
      <c r="H123" s="187"/>
    </row>
    <row r="124" spans="1:8" ht="12.75" customHeight="1">
      <c r="A124" s="125">
        <v>60</v>
      </c>
      <c r="B124" s="151"/>
      <c r="C124" s="184"/>
      <c r="D124" s="121"/>
      <c r="E124" s="119"/>
      <c r="F124" s="184"/>
      <c r="G124" s="188"/>
      <c r="H124" s="119"/>
    </row>
    <row r="125" spans="1:8" ht="12.75" customHeight="1">
      <c r="A125" s="125"/>
      <c r="B125" s="151"/>
      <c r="C125" s="184"/>
      <c r="D125" s="121"/>
      <c r="E125" s="119"/>
      <c r="F125" s="184"/>
      <c r="G125" s="188"/>
      <c r="H125" s="119"/>
    </row>
    <row r="126" spans="1:8" ht="12.75" customHeight="1">
      <c r="A126" s="125">
        <v>61</v>
      </c>
      <c r="B126" s="130"/>
      <c r="C126" s="183"/>
      <c r="D126" s="125"/>
      <c r="E126" s="120"/>
      <c r="F126" s="183"/>
      <c r="G126" s="186"/>
      <c r="H126" s="187"/>
    </row>
    <row r="127" spans="1:8" ht="12.75" customHeight="1">
      <c r="A127" s="125"/>
      <c r="B127" s="130"/>
      <c r="C127" s="183"/>
      <c r="D127" s="125"/>
      <c r="E127" s="120"/>
      <c r="F127" s="183"/>
      <c r="G127" s="186"/>
      <c r="H127" s="187"/>
    </row>
    <row r="128" spans="1:8" ht="12.75" customHeight="1">
      <c r="A128" s="125">
        <v>62</v>
      </c>
      <c r="B128" s="151"/>
      <c r="C128" s="184"/>
      <c r="D128" s="121"/>
      <c r="E128" s="119"/>
      <c r="F128" s="184"/>
      <c r="G128" s="183"/>
      <c r="H128" s="119"/>
    </row>
    <row r="129" spans="1:8" ht="12.75" customHeight="1">
      <c r="A129" s="125"/>
      <c r="B129" s="151"/>
      <c r="C129" s="184"/>
      <c r="D129" s="121"/>
      <c r="E129" s="119"/>
      <c r="F129" s="184"/>
      <c r="G129" s="183"/>
      <c r="H129" s="119"/>
    </row>
    <row r="130" spans="1:8" ht="12.75">
      <c r="A130" s="125">
        <v>63</v>
      </c>
      <c r="B130" s="130"/>
      <c r="C130" s="183"/>
      <c r="D130" s="125"/>
      <c r="E130" s="120"/>
      <c r="F130" s="183"/>
      <c r="G130" s="186"/>
      <c r="H130" s="187"/>
    </row>
    <row r="131" spans="1:8" ht="12.75">
      <c r="A131" s="125"/>
      <c r="B131" s="130"/>
      <c r="C131" s="183"/>
      <c r="D131" s="125"/>
      <c r="E131" s="120"/>
      <c r="F131" s="183"/>
      <c r="G131" s="186"/>
      <c r="H131" s="187"/>
    </row>
    <row r="132" spans="1:8" ht="12.75">
      <c r="A132" s="125">
        <v>64</v>
      </c>
      <c r="B132" s="151"/>
      <c r="C132" s="184"/>
      <c r="D132" s="121"/>
      <c r="E132" s="119"/>
      <c r="F132" s="184"/>
      <c r="G132" s="186"/>
      <c r="H132" s="119"/>
    </row>
    <row r="133" spans="1:8" ht="12.75">
      <c r="A133" s="125"/>
      <c r="B133" s="151"/>
      <c r="C133" s="184"/>
      <c r="D133" s="121"/>
      <c r="E133" s="119"/>
      <c r="F133" s="184"/>
      <c r="G133" s="186"/>
      <c r="H133" s="119"/>
    </row>
    <row r="134" spans="1:8" ht="12.75">
      <c r="A134" s="18"/>
      <c r="B134" s="3"/>
      <c r="C134" s="197"/>
      <c r="D134" s="198"/>
      <c r="E134" s="200"/>
      <c r="F134" s="200"/>
      <c r="G134" s="201"/>
      <c r="H134" s="197"/>
    </row>
    <row r="135" spans="1:8" ht="12.75">
      <c r="A135" s="18"/>
      <c r="B135" s="3"/>
      <c r="C135" s="197"/>
      <c r="D135" s="199"/>
      <c r="E135" s="200"/>
      <c r="F135" s="200"/>
      <c r="G135" s="201"/>
      <c r="H135" s="199"/>
    </row>
    <row r="136" spans="1:8" ht="12.75">
      <c r="A136" s="15" t="s">
        <v>68</v>
      </c>
      <c r="C136" s="197"/>
      <c r="D136" s="201"/>
      <c r="E136" s="200"/>
      <c r="F136" s="200"/>
      <c r="G136" s="201"/>
      <c r="H136" s="197"/>
    </row>
    <row r="137" spans="3:8" ht="12.75">
      <c r="C137" s="197"/>
      <c r="D137" s="202"/>
      <c r="E137" s="200"/>
      <c r="F137" s="200"/>
      <c r="G137" s="201"/>
      <c r="H137" s="203"/>
    </row>
    <row r="138" ht="12.75">
      <c r="A138" s="15" t="s">
        <v>69</v>
      </c>
    </row>
    <row r="140" ht="12.75">
      <c r="A140" s="15" t="s">
        <v>70</v>
      </c>
    </row>
    <row r="144" ht="12.75">
      <c r="A144" s="15" t="s">
        <v>71</v>
      </c>
    </row>
  </sheetData>
  <sheetProtection/>
  <mergeCells count="536"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="75" zoomScaleNormal="75" zoomScalePageLayoutView="0" workbookViewId="0" topLeftCell="A22">
      <selection activeCell="K40" sqref="K40"/>
    </sheetView>
  </sheetViews>
  <sheetFormatPr defaultColWidth="9.140625" defaultRowHeight="12.75"/>
  <cols>
    <col min="1" max="1" width="6.28125" style="0" customWidth="1"/>
    <col min="2" max="2" width="24.00390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6.140625" style="0" customWidth="1"/>
    <col min="29" max="29" width="10.00390625" style="0" customWidth="1"/>
    <col min="30" max="30" width="9.28125" style="0" customWidth="1"/>
    <col min="31" max="31" width="6.421875" style="0" customWidth="1"/>
  </cols>
  <sheetData>
    <row r="1" spans="2:31" ht="27.75" customHeight="1">
      <c r="B1" s="57"/>
      <c r="C1" s="57"/>
      <c r="D1" s="57"/>
      <c r="E1" s="57"/>
      <c r="F1" s="240" t="s">
        <v>26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57"/>
      <c r="AC1" s="241" t="str">
        <f>HYPERLINK('пр.взв.'!G3)</f>
        <v>в.к. 68  кг</v>
      </c>
      <c r="AD1" s="242"/>
      <c r="AE1" s="243"/>
    </row>
    <row r="2" spans="2:31" ht="14.25" customHeight="1" thickBot="1">
      <c r="B2" s="30"/>
      <c r="C2" s="30"/>
      <c r="D2" s="30"/>
      <c r="E2" s="30"/>
      <c r="F2" s="239" t="s">
        <v>27</v>
      </c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30"/>
      <c r="AB2" s="58"/>
      <c r="AC2" s="244"/>
      <c r="AD2" s="245"/>
      <c r="AE2" s="246"/>
    </row>
    <row r="3" spans="1:31" ht="24.75" customHeight="1" thickBot="1">
      <c r="A3" s="29"/>
      <c r="B3" s="30"/>
      <c r="F3" s="252" t="str">
        <f>HYPERLINK('[1]реквизиты'!$A$2)</f>
        <v>Чемпионат России по БОЕВОМУ САМБО </v>
      </c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4"/>
      <c r="AB3" s="59"/>
      <c r="AC3" s="247" t="s">
        <v>227</v>
      </c>
      <c r="AD3" s="248"/>
      <c r="AE3" s="249"/>
    </row>
    <row r="4" spans="1:31" ht="18" customHeight="1" thickBot="1">
      <c r="A4" s="35" t="s">
        <v>9</v>
      </c>
      <c r="B4" s="16"/>
      <c r="C4" s="31"/>
      <c r="D4" s="32"/>
      <c r="J4" s="264" t="str">
        <f>HYPERLINK('[1]реквизиты'!$A$3)</f>
        <v>17-20 февраля 2015г.                                                         г.Красноярск</v>
      </c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9"/>
      <c r="AB4" s="250" t="s">
        <v>10</v>
      </c>
      <c r="AC4" s="250"/>
      <c r="AD4" s="250"/>
      <c r="AE4" s="250"/>
    </row>
    <row r="5" spans="1:31" ht="12" customHeight="1" thickBot="1">
      <c r="A5" s="263">
        <v>1</v>
      </c>
      <c r="B5" s="262" t="str">
        <f>VLOOKUP(A5,'пр.взв.'!B6:C133,2,FALSE)</f>
        <v>КОМИССАРОВ Александр Николаевич</v>
      </c>
      <c r="C5" s="262" t="str">
        <f>VLOOKUP(A5,'пр.взв.'!B6:H133,3,FALSE)</f>
        <v>22.10.88, МС</v>
      </c>
      <c r="D5" s="262" t="str">
        <f>VLOOKUP(A5,'пр.взв.'!B6:F133,4,FALSE)</f>
        <v>УрФО</v>
      </c>
      <c r="E5" s="33"/>
      <c r="F5" s="33"/>
      <c r="G5" s="34"/>
      <c r="K5" s="36"/>
      <c r="L5" s="36"/>
      <c r="M5" s="36"/>
      <c r="N5" s="36"/>
      <c r="O5" s="37"/>
      <c r="S5" s="29"/>
      <c r="T5" s="29"/>
      <c r="U5" s="29"/>
      <c r="AB5" s="237" t="str">
        <f>VLOOKUP(AE5,'пр.взв.'!B1:H211,2,FALSE)</f>
        <v>ГАЛСАНОВ Аюр Беликтуевич</v>
      </c>
      <c r="AC5" s="237" t="str">
        <f>VLOOKUP(AE5,'пр.взв.'!B1:AH133,3,FALSE)</f>
        <v>13.08.86, МС</v>
      </c>
      <c r="AD5" s="237" t="str">
        <f>VLOOKUP(AE5,'пр.взв.'!B1:H133,4,FALSE)</f>
        <v>СФО</v>
      </c>
      <c r="AE5" s="236">
        <v>2</v>
      </c>
    </row>
    <row r="6" spans="1:31" ht="12" customHeight="1">
      <c r="A6" s="259"/>
      <c r="B6" s="261"/>
      <c r="C6" s="261"/>
      <c r="D6" s="261"/>
      <c r="E6" s="17">
        <v>33</v>
      </c>
      <c r="F6" s="38"/>
      <c r="G6" s="67"/>
      <c r="H6" s="68"/>
      <c r="I6" s="69"/>
      <c r="J6" s="70"/>
      <c r="K6" s="71"/>
      <c r="L6" s="72"/>
      <c r="M6" s="72"/>
      <c r="N6" s="251" t="s">
        <v>22</v>
      </c>
      <c r="O6" s="251"/>
      <c r="P6" s="74"/>
      <c r="Q6" s="74"/>
      <c r="R6" s="73"/>
      <c r="S6" s="70"/>
      <c r="T6" s="70"/>
      <c r="U6" s="70"/>
      <c r="V6" s="70"/>
      <c r="W6" s="70"/>
      <c r="X6" s="70"/>
      <c r="Y6" s="70"/>
      <c r="Z6" s="70"/>
      <c r="AA6" s="17">
        <v>2</v>
      </c>
      <c r="AB6" s="238"/>
      <c r="AC6" s="238"/>
      <c r="AD6" s="238"/>
      <c r="AE6" s="234"/>
    </row>
    <row r="7" spans="1:31" ht="12" customHeight="1" thickBot="1">
      <c r="A7" s="259">
        <v>33</v>
      </c>
      <c r="B7" s="238" t="str">
        <f>VLOOKUP(A7,'пр.взв.'!B8:C135,2,FALSE)</f>
        <v>ГАСАНХАНОВ Руслан Зайнулавович</v>
      </c>
      <c r="C7" s="238" t="str">
        <f>VLOOKUP(A7,'пр.взв.'!B8:H135,3,FALSE)</f>
        <v>12.04.89, МСМК</v>
      </c>
      <c r="D7" s="238" t="str">
        <f>VLOOKUP(A7,'пр.взв.'!B8:F135,4,FALSE)</f>
        <v>СКФО</v>
      </c>
      <c r="E7" s="63" t="s">
        <v>228</v>
      </c>
      <c r="F7" s="40"/>
      <c r="G7" s="38"/>
      <c r="H7" s="75"/>
      <c r="I7" s="50"/>
      <c r="J7" s="71"/>
      <c r="K7" s="71"/>
      <c r="L7" s="269">
        <v>1</v>
      </c>
      <c r="M7" s="269"/>
      <c r="N7" s="74"/>
      <c r="O7" s="74"/>
      <c r="P7" s="74"/>
      <c r="Q7" s="74"/>
      <c r="R7" s="73"/>
      <c r="S7" s="70"/>
      <c r="T7" s="70"/>
      <c r="U7" s="70"/>
      <c r="V7" s="70"/>
      <c r="W7" s="70"/>
      <c r="X7" s="70"/>
      <c r="Y7" s="70"/>
      <c r="Z7" s="76"/>
      <c r="AA7" s="63" t="s">
        <v>228</v>
      </c>
      <c r="AB7" s="257" t="str">
        <f>VLOOKUP(AE7,'пр.взв.'!B1:H213,2,FALSE)</f>
        <v>ШИРИНЛИ Фамил Алим Оглы</v>
      </c>
      <c r="AC7" s="257" t="str">
        <f>VLOOKUP(AE7,'пр.взв.'!B1:AH135,3,FALSE)</f>
        <v>10.09.92, МС</v>
      </c>
      <c r="AD7" s="257" t="str">
        <f>VLOOKUP(AE7,'пр.взв.'!B1:H135,4,FALSE)</f>
        <v>СЗФО</v>
      </c>
      <c r="AE7" s="234">
        <v>34</v>
      </c>
    </row>
    <row r="8" spans="1:31" ht="12" customHeight="1" thickBot="1">
      <c r="A8" s="260"/>
      <c r="B8" s="261"/>
      <c r="C8" s="261"/>
      <c r="D8" s="261"/>
      <c r="E8" s="38"/>
      <c r="F8" s="27"/>
      <c r="G8" s="17">
        <v>33</v>
      </c>
      <c r="H8" s="50"/>
      <c r="I8" s="69"/>
      <c r="J8" s="72"/>
      <c r="K8" s="74"/>
      <c r="L8" s="270"/>
      <c r="M8" s="271"/>
      <c r="N8" s="73">
        <v>17</v>
      </c>
      <c r="O8" s="77"/>
      <c r="P8" s="73"/>
      <c r="Q8" s="70"/>
      <c r="R8" s="70"/>
      <c r="S8" s="70"/>
      <c r="T8" s="70"/>
      <c r="U8" s="70"/>
      <c r="V8" s="70"/>
      <c r="W8" s="70"/>
      <c r="X8" s="78"/>
      <c r="Y8" s="17">
        <v>18</v>
      </c>
      <c r="Z8" s="79"/>
      <c r="AA8" s="70"/>
      <c r="AB8" s="258"/>
      <c r="AC8" s="258"/>
      <c r="AD8" s="258"/>
      <c r="AE8" s="235"/>
    </row>
    <row r="9" spans="1:31" ht="12" customHeight="1" thickBot="1">
      <c r="A9" s="263">
        <v>17</v>
      </c>
      <c r="B9" s="262" t="str">
        <f>VLOOKUP(A9,'пр.взв.'!B10:C137,2,FALSE)</f>
        <v>ЖИГЖИТОВ Жаргал Баирович</v>
      </c>
      <c r="C9" s="262" t="str">
        <f>VLOOKUP(A9,'пр.взв.'!B10:H137,3,FALSE)</f>
        <v>24.06.89, КМС</v>
      </c>
      <c r="D9" s="262" t="str">
        <f>VLOOKUP(A9,'пр.взв.'!B10:F137,4,FALSE)</f>
        <v>СФО</v>
      </c>
      <c r="E9" s="74"/>
      <c r="F9" s="38"/>
      <c r="G9" s="63" t="s">
        <v>228</v>
      </c>
      <c r="H9" s="80"/>
      <c r="I9" s="81"/>
      <c r="J9" s="70"/>
      <c r="K9" s="71"/>
      <c r="L9" s="72"/>
      <c r="M9" s="82"/>
      <c r="N9" s="83" t="s">
        <v>230</v>
      </c>
      <c r="O9" s="73"/>
      <c r="P9" s="77"/>
      <c r="Q9" s="70"/>
      <c r="R9" s="70"/>
      <c r="S9" s="70"/>
      <c r="T9" s="70"/>
      <c r="U9" s="70"/>
      <c r="V9" s="70"/>
      <c r="W9" s="70"/>
      <c r="X9" s="79"/>
      <c r="Y9" s="63" t="s">
        <v>229</v>
      </c>
      <c r="Z9" s="79"/>
      <c r="AA9" s="70"/>
      <c r="AB9" s="237" t="str">
        <f>VLOOKUP(AE9,'пр.взв.'!B5:H215,2,FALSE)</f>
        <v>ШАГИН Вадим Сергеевич</v>
      </c>
      <c r="AC9" s="237" t="str">
        <f>VLOOKUP(AE9,'пр.взв.'!B5:AH137,3,FALSE)</f>
        <v>17.08.94, МС</v>
      </c>
      <c r="AD9" s="237" t="str">
        <f>VLOOKUP(AE9,'пр.взв.'!B5:H137,4,FALSE)</f>
        <v>ПФО</v>
      </c>
      <c r="AE9" s="236">
        <v>18</v>
      </c>
    </row>
    <row r="10" spans="1:31" ht="12" customHeight="1">
      <c r="A10" s="259"/>
      <c r="B10" s="261"/>
      <c r="C10" s="261"/>
      <c r="D10" s="261"/>
      <c r="E10" s="17">
        <v>17</v>
      </c>
      <c r="F10" s="42"/>
      <c r="G10" s="38"/>
      <c r="H10" s="68"/>
      <c r="I10" s="81"/>
      <c r="J10" s="50"/>
      <c r="K10" s="74"/>
      <c r="L10" s="269">
        <v>17</v>
      </c>
      <c r="M10" s="272"/>
      <c r="N10" s="85"/>
      <c r="O10" s="73">
        <v>25</v>
      </c>
      <c r="P10" s="77"/>
      <c r="Q10" s="77"/>
      <c r="R10" s="70"/>
      <c r="S10" s="69"/>
      <c r="T10" s="70"/>
      <c r="U10" s="70"/>
      <c r="V10" s="70"/>
      <c r="W10" s="70"/>
      <c r="X10" s="79"/>
      <c r="Y10" s="70"/>
      <c r="Z10" s="86"/>
      <c r="AA10" s="17">
        <v>18</v>
      </c>
      <c r="AB10" s="238"/>
      <c r="AC10" s="238"/>
      <c r="AD10" s="238"/>
      <c r="AE10" s="234"/>
    </row>
    <row r="11" spans="1:31" ht="12" customHeight="1" thickBot="1">
      <c r="A11" s="259">
        <v>49</v>
      </c>
      <c r="B11" s="265" t="e">
        <f>VLOOKUP(A11,'пр.взв.'!B12:C139,2,FALSE)</f>
        <v>#N/A</v>
      </c>
      <c r="C11" s="265" t="e">
        <f>VLOOKUP(A11,'пр.взв.'!B12:H139,3,FALSE)</f>
        <v>#N/A</v>
      </c>
      <c r="D11" s="265" t="e">
        <f>VLOOKUP(A11,'пр.взв.'!B12:F139,4,FALSE)</f>
        <v>#N/A</v>
      </c>
      <c r="E11" s="63"/>
      <c r="F11" s="38"/>
      <c r="G11" s="38"/>
      <c r="H11" s="75"/>
      <c r="I11" s="81"/>
      <c r="J11" s="50"/>
      <c r="K11" s="70"/>
      <c r="L11" s="270"/>
      <c r="M11" s="270"/>
      <c r="N11" s="87">
        <v>25</v>
      </c>
      <c r="O11" s="83" t="s">
        <v>228</v>
      </c>
      <c r="P11" s="77"/>
      <c r="Q11" s="70"/>
      <c r="R11" s="70"/>
      <c r="S11" s="77"/>
      <c r="T11" s="74"/>
      <c r="U11" s="70"/>
      <c r="V11" s="70"/>
      <c r="W11" s="70"/>
      <c r="X11" s="79"/>
      <c r="Y11" s="70"/>
      <c r="Z11" s="70"/>
      <c r="AA11" s="63"/>
      <c r="AB11" s="255" t="e">
        <f>VLOOKUP(AE11,'пр.взв.'!B5:H217,2,FALSE)</f>
        <v>#N/A</v>
      </c>
      <c r="AC11" s="255" t="e">
        <f>VLOOKUP(AE11,'пр.взв.'!B5:AH139,3,FALSE)</f>
        <v>#N/A</v>
      </c>
      <c r="AD11" s="255" t="e">
        <f>VLOOKUP(AE11,'пр.взв.'!B5:H139,4,FALSE)</f>
        <v>#N/A</v>
      </c>
      <c r="AE11" s="234">
        <v>50</v>
      </c>
    </row>
    <row r="12" spans="1:31" ht="12" customHeight="1" thickBot="1">
      <c r="A12" s="260"/>
      <c r="B12" s="266"/>
      <c r="C12" s="266"/>
      <c r="D12" s="266"/>
      <c r="E12" s="38"/>
      <c r="F12" s="38"/>
      <c r="G12" s="27"/>
      <c r="H12" s="50"/>
      <c r="I12" s="17">
        <v>33</v>
      </c>
      <c r="J12" s="88"/>
      <c r="K12" s="70"/>
      <c r="L12" s="74"/>
      <c r="M12" s="77"/>
      <c r="N12" s="70"/>
      <c r="O12" s="85"/>
      <c r="P12" s="73">
        <v>25</v>
      </c>
      <c r="Q12" s="70"/>
      <c r="R12" s="70"/>
      <c r="S12" s="77"/>
      <c r="T12" s="72"/>
      <c r="U12" s="70"/>
      <c r="V12" s="70"/>
      <c r="W12" s="17">
        <v>18</v>
      </c>
      <c r="X12" s="79"/>
      <c r="Y12" s="70"/>
      <c r="Z12" s="70"/>
      <c r="AA12" s="70"/>
      <c r="AB12" s="256"/>
      <c r="AC12" s="256"/>
      <c r="AD12" s="256"/>
      <c r="AE12" s="235"/>
    </row>
    <row r="13" spans="1:31" ht="12" customHeight="1" thickBot="1">
      <c r="A13" s="263">
        <v>9</v>
      </c>
      <c r="B13" s="262" t="str">
        <f>VLOOKUP(A13,'пр.взв.'!B14:C141,2,FALSE)</f>
        <v>ВИФЛЯНЦЕВ Консантин Геннадьевич</v>
      </c>
      <c r="C13" s="262" t="str">
        <f>VLOOKUP(A13,'пр.взв.'!B14:H141,3,FALSE)</f>
        <v>17.12.94, КМС</v>
      </c>
      <c r="D13" s="262" t="str">
        <f>VLOOKUP(A13,'пр.взв.'!B14:F141,4,FALSE)</f>
        <v>ПФО</v>
      </c>
      <c r="E13" s="74"/>
      <c r="F13" s="74"/>
      <c r="G13" s="38"/>
      <c r="H13" s="69"/>
      <c r="I13" s="63" t="s">
        <v>229</v>
      </c>
      <c r="J13" s="72"/>
      <c r="K13" s="89"/>
      <c r="L13" s="74"/>
      <c r="M13" s="77"/>
      <c r="N13" s="70"/>
      <c r="O13" s="87">
        <v>29</v>
      </c>
      <c r="P13" s="83" t="s">
        <v>230</v>
      </c>
      <c r="Q13" s="70"/>
      <c r="R13" s="70"/>
      <c r="S13" s="68"/>
      <c r="T13" s="69"/>
      <c r="U13" s="70"/>
      <c r="V13" s="76"/>
      <c r="W13" s="63" t="s">
        <v>228</v>
      </c>
      <c r="X13" s="79"/>
      <c r="Y13" s="70"/>
      <c r="Z13" s="70"/>
      <c r="AA13" s="70"/>
      <c r="AB13" s="237" t="str">
        <f>VLOOKUP(AE13,'пр.взв.'!B9:H219,2,FALSE)</f>
        <v>КОЛОСОВ Александр Александрович</v>
      </c>
      <c r="AC13" s="237" t="str">
        <f>VLOOKUP(AE13,'пр.взв.'!B9:AH141,3,FALSE)</f>
        <v>20.05.68, КМС</v>
      </c>
      <c r="AD13" s="237" t="str">
        <f>VLOOKUP(AE13,'пр.взв.'!B9:H141,4,FALSE)</f>
        <v>Р.Крым</v>
      </c>
      <c r="AE13" s="236">
        <v>10</v>
      </c>
    </row>
    <row r="14" spans="1:31" ht="12" customHeight="1">
      <c r="A14" s="259"/>
      <c r="B14" s="261"/>
      <c r="C14" s="261"/>
      <c r="D14" s="261"/>
      <c r="E14" s="17">
        <v>9</v>
      </c>
      <c r="F14" s="38"/>
      <c r="G14" s="38"/>
      <c r="H14" s="82"/>
      <c r="I14" s="70"/>
      <c r="J14" s="72"/>
      <c r="K14" s="89"/>
      <c r="L14" s="269">
        <v>35</v>
      </c>
      <c r="M14" s="269"/>
      <c r="N14" s="70"/>
      <c r="O14" s="70"/>
      <c r="P14" s="90"/>
      <c r="Q14" s="70"/>
      <c r="R14" s="70"/>
      <c r="S14" s="68"/>
      <c r="T14" s="69"/>
      <c r="U14" s="70"/>
      <c r="V14" s="79"/>
      <c r="W14" s="70"/>
      <c r="X14" s="79"/>
      <c r="Y14" s="70"/>
      <c r="Z14" s="70"/>
      <c r="AA14" s="17">
        <v>10</v>
      </c>
      <c r="AB14" s="238"/>
      <c r="AC14" s="238"/>
      <c r="AD14" s="238"/>
      <c r="AE14" s="234"/>
    </row>
    <row r="15" spans="1:31" ht="12" customHeight="1" thickBot="1">
      <c r="A15" s="259">
        <v>41</v>
      </c>
      <c r="B15" s="265" t="e">
        <f>VLOOKUP(A15,'пр.взв.'!B16:C143,2,FALSE)</f>
        <v>#N/A</v>
      </c>
      <c r="C15" s="265" t="e">
        <f>VLOOKUP(A15,'пр.взв.'!B16:H143,3,FALSE)</f>
        <v>#N/A</v>
      </c>
      <c r="D15" s="265" t="e">
        <f>VLOOKUP(A15,'пр.взв.'!B16:F143,4,FALSE)</f>
        <v>#N/A</v>
      </c>
      <c r="E15" s="63"/>
      <c r="F15" s="40"/>
      <c r="G15" s="38"/>
      <c r="H15" s="91"/>
      <c r="I15" s="72"/>
      <c r="J15" s="72"/>
      <c r="K15" s="89"/>
      <c r="L15" s="92"/>
      <c r="M15" s="93"/>
      <c r="N15" s="94">
        <v>19</v>
      </c>
      <c r="O15" s="70"/>
      <c r="P15" s="95"/>
      <c r="Q15" s="94">
        <v>25</v>
      </c>
      <c r="R15" s="70"/>
      <c r="S15" s="50"/>
      <c r="T15" s="69"/>
      <c r="U15" s="70"/>
      <c r="V15" s="79"/>
      <c r="W15" s="70"/>
      <c r="X15" s="79"/>
      <c r="Y15" s="70"/>
      <c r="Z15" s="76"/>
      <c r="AA15" s="63"/>
      <c r="AB15" s="255" t="e">
        <f>VLOOKUP(AE15,'пр.взв.'!B9:H221,2,FALSE)</f>
        <v>#N/A</v>
      </c>
      <c r="AC15" s="255" t="e">
        <f>VLOOKUP(AE15,'пр.взв.'!B9:AH143,3,FALSE)</f>
        <v>#N/A</v>
      </c>
      <c r="AD15" s="255" t="e">
        <f>VLOOKUP(AE15,'пр.взв.'!B9:H143,4,FALSE)</f>
        <v>#N/A</v>
      </c>
      <c r="AE15" s="234">
        <v>42</v>
      </c>
    </row>
    <row r="16" spans="1:31" ht="12" customHeight="1" thickBot="1">
      <c r="A16" s="260"/>
      <c r="B16" s="266"/>
      <c r="C16" s="266"/>
      <c r="D16" s="266"/>
      <c r="E16" s="38"/>
      <c r="F16" s="27"/>
      <c r="G16" s="17">
        <v>25</v>
      </c>
      <c r="H16" s="84"/>
      <c r="I16" s="72"/>
      <c r="J16" s="72"/>
      <c r="K16" s="89"/>
      <c r="L16" s="72"/>
      <c r="M16" s="82"/>
      <c r="N16" s="83" t="s">
        <v>228</v>
      </c>
      <c r="O16" s="70"/>
      <c r="P16" s="90"/>
      <c r="Q16" s="83" t="s">
        <v>228</v>
      </c>
      <c r="R16" s="70"/>
      <c r="S16" s="68"/>
      <c r="T16" s="74"/>
      <c r="U16" s="70"/>
      <c r="V16" s="79"/>
      <c r="W16" s="70"/>
      <c r="X16" s="86"/>
      <c r="Y16" s="17">
        <v>26</v>
      </c>
      <c r="Z16" s="79"/>
      <c r="AA16" s="70"/>
      <c r="AB16" s="256"/>
      <c r="AC16" s="256"/>
      <c r="AD16" s="256"/>
      <c r="AE16" s="235"/>
    </row>
    <row r="17" spans="1:31" ht="12" customHeight="1" thickBot="1">
      <c r="A17" s="263">
        <v>25</v>
      </c>
      <c r="B17" s="262" t="str">
        <f>VLOOKUP(A17,'пр.взв.'!B18:C145,2,FALSE)</f>
        <v>ДУРЫМАНОВ Фёдор Александрович</v>
      </c>
      <c r="C17" s="262" t="str">
        <f>VLOOKUP(A17,'пр.взв.'!B18:H145,3,FALSE)</f>
        <v>19.03.93, МС</v>
      </c>
      <c r="D17" s="262" t="str">
        <f>VLOOKUP(A17,'пр.взв.'!B18:F145,4,FALSE)</f>
        <v>С-П</v>
      </c>
      <c r="E17" s="74"/>
      <c r="F17" s="38"/>
      <c r="G17" s="63" t="s">
        <v>229</v>
      </c>
      <c r="H17" s="75"/>
      <c r="I17" s="72"/>
      <c r="J17" s="72"/>
      <c r="K17" s="89"/>
      <c r="L17" s="269">
        <v>19</v>
      </c>
      <c r="M17" s="272"/>
      <c r="N17" s="85"/>
      <c r="O17" s="94">
        <v>19</v>
      </c>
      <c r="P17" s="90"/>
      <c r="Q17" s="85"/>
      <c r="R17" s="70"/>
      <c r="S17" s="68"/>
      <c r="T17" s="74"/>
      <c r="U17" s="70"/>
      <c r="V17" s="79"/>
      <c r="W17" s="70"/>
      <c r="X17" s="70"/>
      <c r="Y17" s="63" t="s">
        <v>228</v>
      </c>
      <c r="Z17" s="79"/>
      <c r="AA17" s="70"/>
      <c r="AB17" s="237" t="str">
        <f>VLOOKUP(AE17,'пр.взв.'!B13:H223,2,FALSE)</f>
        <v>АБДУЛАЗИЗОВ Камиль Магомедович</v>
      </c>
      <c r="AC17" s="237" t="str">
        <f>VLOOKUP(AE17,'пр.взв.'!B13:AH145,3,FALSE)</f>
        <v>13.04.94, МС</v>
      </c>
      <c r="AD17" s="237" t="str">
        <f>VLOOKUP(AE17,'пр.взв.'!B13:H145,4,FALSE)</f>
        <v>МОС</v>
      </c>
      <c r="AE17" s="236">
        <v>26</v>
      </c>
    </row>
    <row r="18" spans="1:31" ht="12" customHeight="1">
      <c r="A18" s="259"/>
      <c r="B18" s="261"/>
      <c r="C18" s="261"/>
      <c r="D18" s="261"/>
      <c r="E18" s="17">
        <v>25</v>
      </c>
      <c r="F18" s="42"/>
      <c r="G18" s="38"/>
      <c r="H18" s="68"/>
      <c r="I18" s="72"/>
      <c r="J18" s="72"/>
      <c r="K18" s="89"/>
      <c r="L18" s="74"/>
      <c r="M18" s="77"/>
      <c r="N18" s="87">
        <v>11</v>
      </c>
      <c r="O18" s="83" t="s">
        <v>228</v>
      </c>
      <c r="P18" s="90"/>
      <c r="Q18" s="85"/>
      <c r="R18" s="17">
        <v>25</v>
      </c>
      <c r="S18" s="68"/>
      <c r="T18" s="74"/>
      <c r="U18" s="70"/>
      <c r="V18" s="79"/>
      <c r="W18" s="70"/>
      <c r="X18" s="70"/>
      <c r="Y18" s="70"/>
      <c r="Z18" s="86"/>
      <c r="AA18" s="17">
        <v>26</v>
      </c>
      <c r="AB18" s="238"/>
      <c r="AC18" s="238"/>
      <c r="AD18" s="238"/>
      <c r="AE18" s="234"/>
    </row>
    <row r="19" spans="1:31" ht="12" customHeight="1" thickBot="1">
      <c r="A19" s="259">
        <v>57</v>
      </c>
      <c r="B19" s="265" t="e">
        <f>VLOOKUP(A19,'пр.взв.'!B20:C147,2,FALSE)</f>
        <v>#N/A</v>
      </c>
      <c r="C19" s="265" t="e">
        <f>VLOOKUP(A19,'пр.взв.'!B20:H147,3,FALSE)</f>
        <v>#N/A</v>
      </c>
      <c r="D19" s="265" t="e">
        <f>VLOOKUP(A19,'пр.взв.'!B20:F147,4,FALSE)</f>
        <v>#N/A</v>
      </c>
      <c r="E19" s="63"/>
      <c r="F19" s="38"/>
      <c r="G19" s="38"/>
      <c r="H19" s="75"/>
      <c r="I19" s="72"/>
      <c r="J19" s="72"/>
      <c r="K19" s="89"/>
      <c r="L19" s="74"/>
      <c r="M19" s="77"/>
      <c r="N19" s="70"/>
      <c r="O19" s="85"/>
      <c r="P19" s="84">
        <v>15</v>
      </c>
      <c r="Q19" s="85"/>
      <c r="R19" s="63" t="s">
        <v>228</v>
      </c>
      <c r="S19" s="68"/>
      <c r="T19" s="70"/>
      <c r="U19" s="70"/>
      <c r="V19" s="79"/>
      <c r="W19" s="70"/>
      <c r="X19" s="70"/>
      <c r="Y19" s="70"/>
      <c r="Z19" s="70"/>
      <c r="AA19" s="63"/>
      <c r="AB19" s="255" t="e">
        <f>VLOOKUP(AE19,'пр.взв.'!B13:H225,2,FALSE)</f>
        <v>#N/A</v>
      </c>
      <c r="AC19" s="255" t="e">
        <f>VLOOKUP(AE19,'пр.взв.'!B13:AH147,3,FALSE)</f>
        <v>#N/A</v>
      </c>
      <c r="AD19" s="255" t="e">
        <f>VLOOKUP(AE19,'пр.взв.'!B13:H147,4,FALSE)</f>
        <v>#N/A</v>
      </c>
      <c r="AE19" s="234">
        <v>58</v>
      </c>
    </row>
    <row r="20" spans="1:31" ht="12" customHeight="1" thickBot="1">
      <c r="A20" s="260"/>
      <c r="B20" s="266"/>
      <c r="C20" s="266"/>
      <c r="D20" s="266"/>
      <c r="E20" s="38"/>
      <c r="F20" s="38"/>
      <c r="G20" s="38"/>
      <c r="H20" s="68"/>
      <c r="I20" s="72"/>
      <c r="J20" s="72"/>
      <c r="K20" s="17">
        <v>33</v>
      </c>
      <c r="L20" s="88"/>
      <c r="M20" s="50"/>
      <c r="N20" s="70"/>
      <c r="O20" s="87">
        <v>15</v>
      </c>
      <c r="P20" s="96" t="s">
        <v>229</v>
      </c>
      <c r="Q20" s="85"/>
      <c r="R20" s="70"/>
      <c r="S20" s="68"/>
      <c r="T20" s="78"/>
      <c r="U20" s="17">
        <v>18</v>
      </c>
      <c r="V20" s="79"/>
      <c r="W20" s="70"/>
      <c r="X20" s="70"/>
      <c r="Y20" s="70"/>
      <c r="Z20" s="70"/>
      <c r="AA20" s="70"/>
      <c r="AB20" s="256"/>
      <c r="AC20" s="256"/>
      <c r="AD20" s="256"/>
      <c r="AE20" s="235"/>
    </row>
    <row r="21" spans="1:31" ht="12" customHeight="1" thickBot="1">
      <c r="A21" s="263">
        <v>5</v>
      </c>
      <c r="B21" s="262" t="str">
        <f>VLOOKUP(A21,'пр.взв.'!B6:C133,2,FALSE)</f>
        <v>ХАЙБУЛАЕВ Мовлид Нурединович</v>
      </c>
      <c r="C21" s="262" t="str">
        <f>VLOOKUP(A21,'пр.взв.'!B6:H133,3,FALSE)</f>
        <v>16.10.90, МС</v>
      </c>
      <c r="D21" s="262" t="str">
        <f>VLOOKUP(A21,'пр.взв.'!B6:H133,4,FALSE)</f>
        <v>МОС</v>
      </c>
      <c r="E21" s="74"/>
      <c r="F21" s="74"/>
      <c r="G21" s="71"/>
      <c r="H21" s="71"/>
      <c r="I21" s="73"/>
      <c r="J21" s="73"/>
      <c r="K21" s="63" t="s">
        <v>228</v>
      </c>
      <c r="L21" s="97"/>
      <c r="M21" s="74"/>
      <c r="N21" s="74"/>
      <c r="O21" s="70"/>
      <c r="P21" s="74"/>
      <c r="Q21" s="87">
        <v>18</v>
      </c>
      <c r="R21" s="69"/>
      <c r="S21" s="72"/>
      <c r="T21" s="89"/>
      <c r="U21" s="63" t="s">
        <v>228</v>
      </c>
      <c r="V21" s="79"/>
      <c r="W21" s="70"/>
      <c r="X21" s="70"/>
      <c r="Y21" s="70"/>
      <c r="Z21" s="70"/>
      <c r="AA21" s="70"/>
      <c r="AB21" s="237" t="str">
        <f>VLOOKUP(AE21,'пр.взв.'!B1:H227,2,FALSE)</f>
        <v>МЕШЕВ Ислам Хасанбиевич</v>
      </c>
      <c r="AC21" s="237" t="str">
        <f>VLOOKUP(AE21,'пр.взв.'!B1:AH149,3,FALSE)</f>
        <v>26.04.90, МС</v>
      </c>
      <c r="AD21" s="237" t="str">
        <f>VLOOKUP(AE21,'пр.взв.'!B1:H149,4,FALSE)</f>
        <v>СКФО</v>
      </c>
      <c r="AE21" s="236">
        <v>6</v>
      </c>
    </row>
    <row r="22" spans="1:31" ht="12" customHeight="1">
      <c r="A22" s="259"/>
      <c r="B22" s="261"/>
      <c r="C22" s="261"/>
      <c r="D22" s="261"/>
      <c r="E22" s="17">
        <v>5</v>
      </c>
      <c r="F22" s="38"/>
      <c r="G22" s="67"/>
      <c r="H22" s="68"/>
      <c r="I22" s="69"/>
      <c r="J22" s="50"/>
      <c r="K22" s="98"/>
      <c r="L22" s="97"/>
      <c r="M22" s="74"/>
      <c r="N22" s="74"/>
      <c r="O22" s="70"/>
      <c r="P22" s="74"/>
      <c r="Q22" s="70"/>
      <c r="R22" s="69"/>
      <c r="S22" s="72"/>
      <c r="T22" s="89"/>
      <c r="U22" s="85"/>
      <c r="V22" s="79"/>
      <c r="W22" s="70"/>
      <c r="X22" s="70"/>
      <c r="Y22" s="70"/>
      <c r="Z22" s="70"/>
      <c r="AA22" s="17">
        <v>6</v>
      </c>
      <c r="AB22" s="238"/>
      <c r="AC22" s="238"/>
      <c r="AD22" s="238"/>
      <c r="AE22" s="234"/>
    </row>
    <row r="23" spans="1:31" ht="12" customHeight="1" thickBot="1">
      <c r="A23" s="259">
        <v>37</v>
      </c>
      <c r="B23" s="265" t="e">
        <f>VLOOKUP(A23,'пр.взв.'!B24:C151,2,FALSE)</f>
        <v>#N/A</v>
      </c>
      <c r="C23" s="265" t="e">
        <f>VLOOKUP(A23,'пр.взв.'!B24:H151,3,FALSE)</f>
        <v>#N/A</v>
      </c>
      <c r="D23" s="265" t="e">
        <f>VLOOKUP(A23,'пр.взв.'!B24:F151,4,FALSE)</f>
        <v>#N/A</v>
      </c>
      <c r="E23" s="63"/>
      <c r="F23" s="40"/>
      <c r="G23" s="38"/>
      <c r="H23" s="75"/>
      <c r="I23" s="50"/>
      <c r="J23" s="69"/>
      <c r="K23" s="89"/>
      <c r="L23" s="97"/>
      <c r="M23" s="72"/>
      <c r="N23" s="74"/>
      <c r="O23" s="70"/>
      <c r="P23" s="74"/>
      <c r="Q23" s="70"/>
      <c r="R23" s="74"/>
      <c r="S23" s="72"/>
      <c r="T23" s="89"/>
      <c r="U23" s="85"/>
      <c r="V23" s="79"/>
      <c r="W23" s="70"/>
      <c r="X23" s="70"/>
      <c r="Y23" s="70"/>
      <c r="Z23" s="76"/>
      <c r="AA23" s="63"/>
      <c r="AB23" s="255" t="e">
        <f>VLOOKUP(AE23,'пр.взв.'!B17:H229,2,FALSE)</f>
        <v>#N/A</v>
      </c>
      <c r="AC23" s="255" t="e">
        <f>VLOOKUP(AE23,'пр.взв.'!B17:AH151,3,FALSE)</f>
        <v>#N/A</v>
      </c>
      <c r="AD23" s="255" t="e">
        <f>VLOOKUP(AE23,'пр.взв.'!B17:H151,4,FALSE)</f>
        <v>#N/A</v>
      </c>
      <c r="AE23" s="234">
        <v>38</v>
      </c>
    </row>
    <row r="24" spans="1:31" ht="12" customHeight="1" thickBot="1">
      <c r="A24" s="260"/>
      <c r="B24" s="266"/>
      <c r="C24" s="266"/>
      <c r="D24" s="266"/>
      <c r="E24" s="38"/>
      <c r="F24" s="27"/>
      <c r="G24" s="17">
        <v>5</v>
      </c>
      <c r="H24" s="50"/>
      <c r="I24" s="69"/>
      <c r="J24" s="50"/>
      <c r="K24" s="89"/>
      <c r="L24" s="72"/>
      <c r="M24" s="89"/>
      <c r="N24" s="74"/>
      <c r="O24" s="72"/>
      <c r="P24" s="72"/>
      <c r="Q24" s="72"/>
      <c r="R24" s="72"/>
      <c r="S24" s="38"/>
      <c r="T24" s="89"/>
      <c r="U24" s="72"/>
      <c r="V24" s="79"/>
      <c r="W24" s="70"/>
      <c r="X24" s="70"/>
      <c r="Y24" s="17">
        <v>6</v>
      </c>
      <c r="Z24" s="79"/>
      <c r="AA24" s="70"/>
      <c r="AB24" s="256"/>
      <c r="AC24" s="256"/>
      <c r="AD24" s="256"/>
      <c r="AE24" s="235"/>
    </row>
    <row r="25" spans="1:31" ht="12" customHeight="1" thickBot="1">
      <c r="A25" s="263">
        <v>21</v>
      </c>
      <c r="B25" s="262" t="str">
        <f>VLOOKUP(A25,'пр.взв.'!B26:C153,2,FALSE)</f>
        <v>ШАМЕТЬКО Алексей Владимирович</v>
      </c>
      <c r="C25" s="262" t="str">
        <f>VLOOKUP(A25,'пр.взв.'!B26:H153,3,FALSE)</f>
        <v>23.03.91, МС</v>
      </c>
      <c r="D25" s="262" t="str">
        <f>VLOOKUP(A25,'пр.взв.'!B26:F153,4,FALSE)</f>
        <v>СФО</v>
      </c>
      <c r="E25" s="74"/>
      <c r="F25" s="38"/>
      <c r="G25" s="63" t="s">
        <v>229</v>
      </c>
      <c r="H25" s="99"/>
      <c r="I25" s="50"/>
      <c r="J25" s="50"/>
      <c r="K25" s="98"/>
      <c r="L25" s="72"/>
      <c r="M25" s="89"/>
      <c r="N25" s="72"/>
      <c r="O25" s="69"/>
      <c r="P25" s="50"/>
      <c r="Q25" s="50"/>
      <c r="R25" s="69"/>
      <c r="S25" s="72"/>
      <c r="T25" s="89"/>
      <c r="U25" s="72"/>
      <c r="V25" s="79"/>
      <c r="W25" s="70"/>
      <c r="X25" s="76"/>
      <c r="Y25" s="63" t="s">
        <v>229</v>
      </c>
      <c r="Z25" s="79"/>
      <c r="AA25" s="70"/>
      <c r="AB25" s="237" t="str">
        <f>VLOOKUP(AE25,'пр.взв.'!B21:H231,2,FALSE)</f>
        <v>МИНВАЛЕЕВ Фаниль Рашидович</v>
      </c>
      <c r="AC25" s="237" t="str">
        <f>VLOOKUP(AE25,'пр.взв.'!B21:AH153,3,FALSE)</f>
        <v>12.10.90, КМС</v>
      </c>
      <c r="AD25" s="237" t="str">
        <f>VLOOKUP(AE25,'пр.взв.'!B21:H153,4,FALSE)</f>
        <v>ПФО</v>
      </c>
      <c r="AE25" s="236">
        <v>22</v>
      </c>
    </row>
    <row r="26" spans="1:31" ht="12" customHeight="1">
      <c r="A26" s="259"/>
      <c r="B26" s="261"/>
      <c r="C26" s="261"/>
      <c r="D26" s="261"/>
      <c r="E26" s="17">
        <v>21</v>
      </c>
      <c r="F26" s="42"/>
      <c r="G26" s="38"/>
      <c r="H26" s="90"/>
      <c r="I26" s="50"/>
      <c r="J26" s="50"/>
      <c r="K26" s="89"/>
      <c r="L26" s="72"/>
      <c r="M26" s="89"/>
      <c r="N26" s="72"/>
      <c r="O26" s="72"/>
      <c r="P26" s="67" t="s">
        <v>21</v>
      </c>
      <c r="Q26" s="72"/>
      <c r="R26" s="72"/>
      <c r="S26" s="72"/>
      <c r="T26" s="89"/>
      <c r="U26" s="72"/>
      <c r="V26" s="79"/>
      <c r="W26" s="70"/>
      <c r="X26" s="79"/>
      <c r="Y26" s="70"/>
      <c r="Z26" s="86"/>
      <c r="AA26" s="17">
        <v>22</v>
      </c>
      <c r="AB26" s="238"/>
      <c r="AC26" s="238"/>
      <c r="AD26" s="238"/>
      <c r="AE26" s="234"/>
    </row>
    <row r="27" spans="1:31" ht="12" customHeight="1" thickBot="1">
      <c r="A27" s="259">
        <v>53</v>
      </c>
      <c r="B27" s="265" t="e">
        <f>VLOOKUP(A27,'пр.взв.'!B28:C155,2,FALSE)</f>
        <v>#N/A</v>
      </c>
      <c r="C27" s="265" t="e">
        <f>VLOOKUP(A27,'пр.взв.'!B28:H155,3,FALSE)</f>
        <v>#N/A</v>
      </c>
      <c r="D27" s="265" t="e">
        <f>VLOOKUP(A27,'пр.взв.'!B28:F155,4,FALSE)</f>
        <v>#N/A</v>
      </c>
      <c r="E27" s="63"/>
      <c r="F27" s="38"/>
      <c r="G27" s="38"/>
      <c r="H27" s="91"/>
      <c r="I27" s="50"/>
      <c r="J27" s="69"/>
      <c r="K27" s="89"/>
      <c r="L27" s="72"/>
      <c r="M27" s="89"/>
      <c r="N27" s="213" t="str">
        <f>VLOOKUP(R18,'пр.взв.'!B6:D133,2,FALSE)</f>
        <v>ДУРЫМАНОВ Фёдор Александрович</v>
      </c>
      <c r="O27" s="214"/>
      <c r="P27" s="214"/>
      <c r="Q27" s="214"/>
      <c r="R27" s="215"/>
      <c r="S27" s="114"/>
      <c r="T27" s="89"/>
      <c r="U27" s="72"/>
      <c r="V27" s="79"/>
      <c r="W27" s="70"/>
      <c r="X27" s="79"/>
      <c r="Y27" s="70"/>
      <c r="Z27" s="70"/>
      <c r="AA27" s="63"/>
      <c r="AB27" s="255" t="e">
        <f>VLOOKUP(AE27,'пр.взв.'!B21:H233,2,FALSE)</f>
        <v>#N/A</v>
      </c>
      <c r="AC27" s="255" t="e">
        <f>VLOOKUP(AE27,'пр.взв.'!B21:AH155,3,FALSE)</f>
        <v>#N/A</v>
      </c>
      <c r="AD27" s="255" t="e">
        <f>VLOOKUP(AE27,'пр.взв.'!B21:H155,4,FALSE)</f>
        <v>#N/A</v>
      </c>
      <c r="AE27" s="234">
        <v>53</v>
      </c>
    </row>
    <row r="28" spans="1:31" ht="12" customHeight="1" thickBot="1">
      <c r="A28" s="260"/>
      <c r="B28" s="266"/>
      <c r="C28" s="266"/>
      <c r="D28" s="266"/>
      <c r="E28" s="38"/>
      <c r="F28" s="38"/>
      <c r="G28" s="27"/>
      <c r="H28" s="50"/>
      <c r="I28" s="17">
        <v>29</v>
      </c>
      <c r="J28" s="100"/>
      <c r="K28" s="89"/>
      <c r="L28" s="72"/>
      <c r="M28" s="89"/>
      <c r="N28" s="216"/>
      <c r="O28" s="208"/>
      <c r="P28" s="208"/>
      <c r="Q28" s="208"/>
      <c r="R28" s="217"/>
      <c r="S28" s="114"/>
      <c r="T28" s="89"/>
      <c r="U28" s="72"/>
      <c r="V28" s="86"/>
      <c r="W28" s="56">
        <v>6</v>
      </c>
      <c r="X28" s="79"/>
      <c r="Y28" s="70"/>
      <c r="Z28" s="70"/>
      <c r="AA28" s="70"/>
      <c r="AB28" s="256"/>
      <c r="AC28" s="256"/>
      <c r="AD28" s="256"/>
      <c r="AE28" s="235"/>
    </row>
    <row r="29" spans="1:31" ht="12" customHeight="1" thickBot="1">
      <c r="A29" s="263">
        <v>13</v>
      </c>
      <c r="B29" s="262" t="str">
        <f>VLOOKUP(A29,'пр.взв.'!B30:C157,2,FALSE)</f>
        <v>СУХОМЛИНОВ Кирилл Геннадьевич</v>
      </c>
      <c r="C29" s="262" t="str">
        <f>VLOOKUP(A29,'пр.взв.'!B30:H157,3,FALSE)</f>
        <v>31.01.88, КМС</v>
      </c>
      <c r="D29" s="262" t="str">
        <f>VLOOKUP(A29,'пр.взв.'!B30:F157,4,FALSE)</f>
        <v>ПФО</v>
      </c>
      <c r="E29" s="74"/>
      <c r="F29" s="74"/>
      <c r="G29" s="38"/>
      <c r="H29" s="69"/>
      <c r="I29" s="63" t="s">
        <v>228</v>
      </c>
      <c r="J29" s="50"/>
      <c r="K29" s="72"/>
      <c r="L29" s="72"/>
      <c r="M29" s="89"/>
      <c r="N29" s="218"/>
      <c r="O29" s="219"/>
      <c r="P29" s="219"/>
      <c r="Q29" s="219"/>
      <c r="R29" s="220"/>
      <c r="S29" s="72"/>
      <c r="T29" s="89"/>
      <c r="U29" s="72"/>
      <c r="V29" s="70"/>
      <c r="W29" s="64" t="s">
        <v>230</v>
      </c>
      <c r="X29" s="79"/>
      <c r="Y29" s="70"/>
      <c r="Z29" s="70"/>
      <c r="AA29" s="70"/>
      <c r="AB29" s="237" t="str">
        <f>VLOOKUP(AE29,'пр.взв.'!B25:H235,2,FALSE)</f>
        <v>МУСАКАЕВ Ахмедбек Зубайирович</v>
      </c>
      <c r="AC29" s="237" t="str">
        <f>VLOOKUP(AE29,'пр.взв.'!B25:AH157,3,FALSE)</f>
        <v>27.07.93, МС</v>
      </c>
      <c r="AD29" s="237" t="str">
        <f>VLOOKUP(AE29,'пр.взв.'!B25:H157,4,FALSE)</f>
        <v>С-П</v>
      </c>
      <c r="AE29" s="236">
        <v>14</v>
      </c>
    </row>
    <row r="30" spans="1:31" ht="12" customHeight="1">
      <c r="A30" s="259"/>
      <c r="B30" s="261"/>
      <c r="C30" s="261"/>
      <c r="D30" s="261"/>
      <c r="E30" s="17">
        <v>13</v>
      </c>
      <c r="F30" s="38"/>
      <c r="G30" s="38"/>
      <c r="H30" s="82"/>
      <c r="I30" s="72"/>
      <c r="J30" s="74"/>
      <c r="K30" s="74"/>
      <c r="L30" s="72"/>
      <c r="M30" s="89"/>
      <c r="N30" s="72"/>
      <c r="O30" s="72"/>
      <c r="P30" s="69"/>
      <c r="Q30" s="50"/>
      <c r="R30" s="69"/>
      <c r="S30" s="72"/>
      <c r="T30" s="89"/>
      <c r="U30" s="72"/>
      <c r="V30" s="70"/>
      <c r="W30" s="70"/>
      <c r="X30" s="79"/>
      <c r="Y30" s="70"/>
      <c r="Z30" s="70"/>
      <c r="AA30" s="17">
        <v>14</v>
      </c>
      <c r="AB30" s="238"/>
      <c r="AC30" s="238"/>
      <c r="AD30" s="238"/>
      <c r="AE30" s="234"/>
    </row>
    <row r="31" spans="1:31" ht="12" customHeight="1" thickBot="1">
      <c r="A31" s="259">
        <v>45</v>
      </c>
      <c r="B31" s="265" t="e">
        <f>VLOOKUP(A31,'пр.взв.'!B32:C159,2,FALSE)</f>
        <v>#N/A</v>
      </c>
      <c r="C31" s="265" t="e">
        <f>VLOOKUP(A31,'пр.взв.'!B32:H159,3,FALSE)</f>
        <v>#N/A</v>
      </c>
      <c r="D31" s="265" t="e">
        <f>VLOOKUP(A31,'пр.взв.'!B32:F159,4,FALSE)</f>
        <v>#N/A</v>
      </c>
      <c r="E31" s="63"/>
      <c r="F31" s="40"/>
      <c r="G31" s="38"/>
      <c r="H31" s="91"/>
      <c r="I31" s="72"/>
      <c r="J31" s="74"/>
      <c r="K31" s="74"/>
      <c r="L31" s="72"/>
      <c r="M31" s="89"/>
      <c r="N31" s="72"/>
      <c r="O31" s="72"/>
      <c r="P31" s="67" t="s">
        <v>24</v>
      </c>
      <c r="Q31" s="74"/>
      <c r="R31" s="74"/>
      <c r="S31" s="72"/>
      <c r="T31" s="89"/>
      <c r="U31" s="72"/>
      <c r="V31" s="70"/>
      <c r="W31" s="70"/>
      <c r="X31" s="79"/>
      <c r="Y31" s="70"/>
      <c r="Z31" s="76"/>
      <c r="AA31" s="63"/>
      <c r="AB31" s="255" t="e">
        <f>VLOOKUP(AE31,'пр.взв.'!B25:H237,2,FALSE)</f>
        <v>#N/A</v>
      </c>
      <c r="AC31" s="255" t="e">
        <f>VLOOKUP(AE31,'пр.взв.'!B25:AH159,3,FALSE)</f>
        <v>#N/A</v>
      </c>
      <c r="AD31" s="255" t="e">
        <f>VLOOKUP(AE31,'пр.взв.'!B25:H159,4,FALSE)</f>
        <v>#N/A</v>
      </c>
      <c r="AE31" s="234">
        <v>46</v>
      </c>
    </row>
    <row r="32" spans="1:31" ht="12" customHeight="1" thickBot="1" thickTop="1">
      <c r="A32" s="260"/>
      <c r="B32" s="266"/>
      <c r="C32" s="266"/>
      <c r="D32" s="266"/>
      <c r="E32" s="38"/>
      <c r="F32" s="27"/>
      <c r="G32" s="17">
        <v>29</v>
      </c>
      <c r="H32" s="84"/>
      <c r="I32" s="72"/>
      <c r="J32" s="74"/>
      <c r="K32" s="74"/>
      <c r="L32" s="72"/>
      <c r="M32" s="101">
        <v>3</v>
      </c>
      <c r="N32" s="221" t="str">
        <f>VLOOKUP(M32,'пр.взв.'!B6:H133,2,FALSE)</f>
        <v>МУРАДОВ  Рашад Махир оглы</v>
      </c>
      <c r="O32" s="222"/>
      <c r="P32" s="222"/>
      <c r="Q32" s="222"/>
      <c r="R32" s="222"/>
      <c r="S32" s="115"/>
      <c r="T32" s="89"/>
      <c r="U32" s="72"/>
      <c r="V32" s="70"/>
      <c r="W32" s="70"/>
      <c r="X32" s="86"/>
      <c r="Y32" s="17">
        <v>30</v>
      </c>
      <c r="Z32" s="79"/>
      <c r="AA32" s="70"/>
      <c r="AB32" s="256"/>
      <c r="AC32" s="256"/>
      <c r="AD32" s="256"/>
      <c r="AE32" s="235"/>
    </row>
    <row r="33" spans="1:31" ht="12" customHeight="1" thickBot="1">
      <c r="A33" s="263">
        <v>29</v>
      </c>
      <c r="B33" s="262" t="str">
        <f>VLOOKUP(A33,'пр.взв.'!B34:C161,2,FALSE)</f>
        <v>НЕВЗОРОВ Алексей Александрович</v>
      </c>
      <c r="C33" s="262" t="str">
        <f>VLOOKUP(A33,'пр.взв.'!B34:H161,3,FALSE)</f>
        <v>29.08.88, МС</v>
      </c>
      <c r="D33" s="262" t="str">
        <f>VLOOKUP(A33,'пр.взв.'!B34:F161,4,FALSE)</f>
        <v>ЦФО</v>
      </c>
      <c r="E33" s="74"/>
      <c r="F33" s="38"/>
      <c r="G33" s="63" t="s">
        <v>228</v>
      </c>
      <c r="H33" s="75"/>
      <c r="I33" s="72"/>
      <c r="J33" s="74"/>
      <c r="K33" s="74"/>
      <c r="L33" s="72"/>
      <c r="M33" s="89"/>
      <c r="N33" s="223"/>
      <c r="O33" s="208"/>
      <c r="P33" s="208"/>
      <c r="Q33" s="208"/>
      <c r="R33" s="208"/>
      <c r="S33" s="115"/>
      <c r="T33" s="89"/>
      <c r="U33" s="72"/>
      <c r="V33" s="70"/>
      <c r="W33" s="70"/>
      <c r="X33" s="70"/>
      <c r="Y33" s="63" t="s">
        <v>228</v>
      </c>
      <c r="Z33" s="79"/>
      <c r="AA33" s="70"/>
      <c r="AB33" s="237" t="str">
        <f>VLOOKUP(AE33,'пр.взв.'!B1:H239,2,FALSE)</f>
        <v>ЗАРМАНБЕТОВ Багаудин Дурмамбетович</v>
      </c>
      <c r="AC33" s="237" t="str">
        <f>VLOOKUP(AE33,'пр.взв.'!B1:AH161,3,FALSE)</f>
        <v>27.04.94, КМС</v>
      </c>
      <c r="AD33" s="237" t="str">
        <f>VLOOKUP(AE33,'пр.взв.'!B1:H161,4,FALSE)</f>
        <v>ЦФО</v>
      </c>
      <c r="AE33" s="236">
        <v>30</v>
      </c>
    </row>
    <row r="34" spans="1:31" ht="12" customHeight="1" thickBot="1">
      <c r="A34" s="259"/>
      <c r="B34" s="261"/>
      <c r="C34" s="261"/>
      <c r="D34" s="261"/>
      <c r="E34" s="17">
        <v>29</v>
      </c>
      <c r="F34" s="42"/>
      <c r="G34" s="38"/>
      <c r="H34" s="68"/>
      <c r="I34" s="72"/>
      <c r="J34" s="74"/>
      <c r="K34" s="74"/>
      <c r="L34" s="72"/>
      <c r="M34" s="89"/>
      <c r="N34" s="224"/>
      <c r="O34" s="225"/>
      <c r="P34" s="225"/>
      <c r="Q34" s="225"/>
      <c r="R34" s="225"/>
      <c r="S34" s="115"/>
      <c r="T34" s="89"/>
      <c r="U34" s="74"/>
      <c r="V34" s="70"/>
      <c r="W34" s="70"/>
      <c r="X34" s="70"/>
      <c r="Y34" s="70"/>
      <c r="Z34" s="86"/>
      <c r="AA34" s="17">
        <v>30</v>
      </c>
      <c r="AB34" s="238"/>
      <c r="AC34" s="238"/>
      <c r="AD34" s="238"/>
      <c r="AE34" s="234"/>
    </row>
    <row r="35" spans="1:31" ht="12" customHeight="1" thickBot="1" thickTop="1">
      <c r="A35" s="259">
        <v>61</v>
      </c>
      <c r="B35" s="267" t="e">
        <f>VLOOKUP(A35,'пр.взв.'!B36:C163,2,FALSE)</f>
        <v>#N/A</v>
      </c>
      <c r="C35" s="267" t="e">
        <f>VLOOKUP(A35,'пр.взв.'!B36:H163,3,FALSE)</f>
        <v>#N/A</v>
      </c>
      <c r="D35" s="267" t="e">
        <f>VLOOKUP(A35,'пр.взв.'!B36:F163,4,FALSE)</f>
        <v>#N/A</v>
      </c>
      <c r="E35" s="63"/>
      <c r="F35" s="38"/>
      <c r="G35" s="38"/>
      <c r="H35" s="75"/>
      <c r="I35" s="72"/>
      <c r="J35" s="74"/>
      <c r="K35" s="74"/>
      <c r="L35" s="72"/>
      <c r="M35" s="89"/>
      <c r="N35" s="72"/>
      <c r="O35" s="72"/>
      <c r="P35" s="28"/>
      <c r="Q35" s="74"/>
      <c r="R35" s="74"/>
      <c r="S35" s="74"/>
      <c r="T35" s="89"/>
      <c r="U35" s="72"/>
      <c r="V35" s="70"/>
      <c r="W35" s="70"/>
      <c r="X35" s="70"/>
      <c r="Y35" s="70"/>
      <c r="Z35" s="70"/>
      <c r="AA35" s="63"/>
      <c r="AB35" s="255" t="e">
        <f>VLOOKUP(AE35,'пр.взв.'!B1:H241,2,FALSE)</f>
        <v>#N/A</v>
      </c>
      <c r="AC35" s="255" t="e">
        <f>VLOOKUP(AE35,'пр.взв.'!B1:AH163,3,FALSE)</f>
        <v>#N/A</v>
      </c>
      <c r="AD35" s="255" t="e">
        <f>VLOOKUP(AE35,'пр.взв.'!B1:H163,4,FALSE)</f>
        <v>#N/A</v>
      </c>
      <c r="AE35" s="234">
        <v>62</v>
      </c>
    </row>
    <row r="36" spans="1:31" ht="12" customHeight="1" thickBot="1">
      <c r="A36" s="260"/>
      <c r="B36" s="268"/>
      <c r="C36" s="268"/>
      <c r="D36" s="268"/>
      <c r="E36" s="38"/>
      <c r="F36" s="38"/>
      <c r="G36" s="38"/>
      <c r="H36" s="68"/>
      <c r="I36" s="72"/>
      <c r="J36" s="74"/>
      <c r="K36" s="74"/>
      <c r="L36" s="72"/>
      <c r="M36" s="102">
        <v>3</v>
      </c>
      <c r="N36" s="72"/>
      <c r="O36" s="72"/>
      <c r="P36" s="74"/>
      <c r="Q36" s="74"/>
      <c r="R36" s="74"/>
      <c r="S36" s="102">
        <v>36</v>
      </c>
      <c r="T36" s="89"/>
      <c r="U36" s="72"/>
      <c r="V36" s="70"/>
      <c r="W36" s="70"/>
      <c r="X36" s="70"/>
      <c r="Y36" s="70"/>
      <c r="Z36" s="70"/>
      <c r="AA36" s="70"/>
      <c r="AB36" s="256"/>
      <c r="AC36" s="256"/>
      <c r="AD36" s="256"/>
      <c r="AE36" s="235"/>
    </row>
    <row r="37" spans="1:31" ht="3" customHeight="1" thickBot="1">
      <c r="A37" s="43"/>
      <c r="B37" s="44"/>
      <c r="C37" s="44"/>
      <c r="D37" s="33"/>
      <c r="E37" s="38"/>
      <c r="F37" s="38"/>
      <c r="G37" s="38"/>
      <c r="H37" s="72"/>
      <c r="I37" s="50"/>
      <c r="J37" s="74"/>
      <c r="K37" s="74"/>
      <c r="L37" s="72"/>
      <c r="M37" s="103"/>
      <c r="N37" s="72"/>
      <c r="O37" s="72"/>
      <c r="P37" s="74"/>
      <c r="Q37" s="74"/>
      <c r="R37" s="74"/>
      <c r="S37" s="103"/>
      <c r="T37" s="89"/>
      <c r="U37" s="72"/>
      <c r="V37" s="70"/>
      <c r="W37" s="70"/>
      <c r="X37" s="70"/>
      <c r="Y37" s="70"/>
      <c r="Z37" s="70"/>
      <c r="AA37" s="70"/>
      <c r="AB37" s="62"/>
      <c r="AC37" s="62"/>
      <c r="AD37" s="36"/>
      <c r="AE37" s="43"/>
    </row>
    <row r="38" spans="1:31" ht="12" customHeight="1" thickBot="1">
      <c r="A38" s="263">
        <v>3</v>
      </c>
      <c r="B38" s="262" t="str">
        <f>VLOOKUP(A38,'пр.взв.'!B6:H133,2,FALSE)</f>
        <v>МУРАДОВ  Рашад Махир оглы</v>
      </c>
      <c r="C38" s="262" t="str">
        <f>VLOOKUP(A38,'пр.взв.'!B6:H133,3,FALSE)</f>
        <v>29.10.89, МСМК</v>
      </c>
      <c r="D38" s="262" t="str">
        <f>VLOOKUP(A38,'пр.взв.'!B6:H133,4,FALSE)</f>
        <v>СЗФО</v>
      </c>
      <c r="E38" s="74"/>
      <c r="F38" s="74"/>
      <c r="G38" s="71"/>
      <c r="H38" s="74"/>
      <c r="I38" s="71"/>
      <c r="J38" s="72"/>
      <c r="K38" s="74"/>
      <c r="L38" s="72"/>
      <c r="M38" s="104" t="s">
        <v>229</v>
      </c>
      <c r="N38" s="72"/>
      <c r="O38" s="72"/>
      <c r="P38" s="74"/>
      <c r="Q38" s="74"/>
      <c r="R38" s="74"/>
      <c r="S38" s="104" t="s">
        <v>230</v>
      </c>
      <c r="T38" s="89"/>
      <c r="U38" s="72"/>
      <c r="V38" s="70"/>
      <c r="W38" s="70"/>
      <c r="X38" s="70"/>
      <c r="Y38" s="70"/>
      <c r="Z38" s="70"/>
      <c r="AA38" s="70"/>
      <c r="AB38" s="237" t="str">
        <f>VLOOKUP(AE38,'пр.взв.'!B6:H244,2,FALSE)</f>
        <v>ЕГОЯН Владимир Гендрикович</v>
      </c>
      <c r="AC38" s="237" t="str">
        <f>VLOOKUP(AE38,'пр.взв.'!B6:AH166,3,FALSE)</f>
        <v>07.10.91, КМС</v>
      </c>
      <c r="AD38" s="237" t="str">
        <f>VLOOKUP(AE38,'пр.взв.'!B6:H166,4,FALSE)</f>
        <v>ЮФО</v>
      </c>
      <c r="AE38" s="236">
        <v>4</v>
      </c>
    </row>
    <row r="39" spans="1:31" ht="12" customHeight="1">
      <c r="A39" s="259"/>
      <c r="B39" s="261"/>
      <c r="C39" s="261"/>
      <c r="D39" s="261"/>
      <c r="E39" s="17">
        <v>3</v>
      </c>
      <c r="F39" s="38"/>
      <c r="G39" s="67"/>
      <c r="H39" s="68"/>
      <c r="I39" s="69"/>
      <c r="J39" s="67"/>
      <c r="K39" s="74"/>
      <c r="L39" s="72"/>
      <c r="M39" s="89"/>
      <c r="N39" s="74"/>
      <c r="O39" s="74"/>
      <c r="P39" s="67" t="s">
        <v>74</v>
      </c>
      <c r="Q39" s="74"/>
      <c r="R39" s="74"/>
      <c r="S39" s="74"/>
      <c r="T39" s="89"/>
      <c r="U39" s="72"/>
      <c r="V39" s="70"/>
      <c r="W39" s="70"/>
      <c r="X39" s="70"/>
      <c r="Y39" s="70"/>
      <c r="Z39" s="70"/>
      <c r="AA39" s="17">
        <v>36</v>
      </c>
      <c r="AB39" s="238"/>
      <c r="AC39" s="238"/>
      <c r="AD39" s="238"/>
      <c r="AE39" s="234"/>
    </row>
    <row r="40" spans="1:43" ht="12" customHeight="1" thickBot="1">
      <c r="A40" s="259">
        <v>35</v>
      </c>
      <c r="B40" s="238" t="str">
        <f>VLOOKUP(A40,'пр.взв.'!B8:H135,2,FALSE)</f>
        <v>АЛИЕВ Рабадангаджи Ильясович</v>
      </c>
      <c r="C40" s="238" t="str">
        <f>VLOOKUP(A40,'пр.взв.'!B8:H135,3,FALSE)</f>
        <v>04.12.92, КМС</v>
      </c>
      <c r="D40" s="238" t="str">
        <f>VLOOKUP(A40,'пр.взв.'!B8:H135,4,FALSE)</f>
        <v>МОС</v>
      </c>
      <c r="E40" s="63" t="s">
        <v>230</v>
      </c>
      <c r="F40" s="40"/>
      <c r="G40" s="38"/>
      <c r="H40" s="75"/>
      <c r="I40" s="50"/>
      <c r="J40" s="72"/>
      <c r="K40" s="74"/>
      <c r="L40" s="72"/>
      <c r="M40" s="101">
        <v>36</v>
      </c>
      <c r="N40" s="72"/>
      <c r="O40" s="72"/>
      <c r="P40" s="72"/>
      <c r="Q40" s="74"/>
      <c r="R40" s="74"/>
      <c r="S40" s="74"/>
      <c r="T40" s="89"/>
      <c r="U40" s="74"/>
      <c r="V40" s="70"/>
      <c r="W40" s="70"/>
      <c r="X40" s="70"/>
      <c r="Y40" s="70"/>
      <c r="Z40" s="76"/>
      <c r="AA40" s="63" t="s">
        <v>228</v>
      </c>
      <c r="AB40" s="257" t="str">
        <f>VLOOKUP(AE40,'пр.взв.'!B6:H246,2,FALSE)</f>
        <v>ХАСБУЛАЕВ Магомедрасул Магомедалиевич</v>
      </c>
      <c r="AC40" s="257" t="str">
        <f>VLOOKUP(AE40,'пр.взв.'!B6:AH168,3,FALSE)</f>
        <v>23.10.86, КМС</v>
      </c>
      <c r="AD40" s="257" t="str">
        <f>VLOOKUP(AE40,'пр.взв.'!B6:H168,4,FALSE)</f>
        <v>СКФО</v>
      </c>
      <c r="AE40" s="234">
        <v>36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" customHeight="1" thickBot="1" thickTop="1">
      <c r="A41" s="260"/>
      <c r="B41" s="261"/>
      <c r="C41" s="261"/>
      <c r="D41" s="261"/>
      <c r="E41" s="38"/>
      <c r="F41" s="27"/>
      <c r="G41" s="17">
        <v>3</v>
      </c>
      <c r="H41" s="50"/>
      <c r="I41" s="69"/>
      <c r="J41" s="72"/>
      <c r="K41" s="74"/>
      <c r="L41" s="72"/>
      <c r="M41" s="89"/>
      <c r="N41" s="226" t="str">
        <f>VLOOKUP(M40,'пр.взв.'!B6:H147,2,FALSE)</f>
        <v>ХАСБУЛАЕВ Магомедрасул Магомедалиевич</v>
      </c>
      <c r="O41" s="227"/>
      <c r="P41" s="227"/>
      <c r="Q41" s="227"/>
      <c r="R41" s="228"/>
      <c r="S41" s="74"/>
      <c r="T41" s="89"/>
      <c r="U41" s="74"/>
      <c r="V41" s="70"/>
      <c r="W41" s="70"/>
      <c r="X41" s="78"/>
      <c r="Y41" s="17">
        <v>36</v>
      </c>
      <c r="Z41" s="79"/>
      <c r="AA41" s="70"/>
      <c r="AB41" s="258"/>
      <c r="AC41" s="258"/>
      <c r="AD41" s="258"/>
      <c r="AE41" s="235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" customHeight="1" thickBot="1">
      <c r="A42" s="263">
        <v>19</v>
      </c>
      <c r="B42" s="262" t="str">
        <f>VLOOKUP(A42,'пр.взв.'!B10:H137,2,FALSE)</f>
        <v>ДАМДИНОВ Бато Зориктуевич</v>
      </c>
      <c r="C42" s="262" t="str">
        <f>VLOOKUP(A42,'пр.взв.'!B10:H137,3,FALSE)</f>
        <v>28.08.92, КМС</v>
      </c>
      <c r="D42" s="262" t="str">
        <f>VLOOKUP(A42,'пр.взв.'!B10:H137,4,FALSE)</f>
        <v>СФО</v>
      </c>
      <c r="E42" s="74"/>
      <c r="F42" s="38"/>
      <c r="G42" s="63" t="s">
        <v>228</v>
      </c>
      <c r="H42" s="80"/>
      <c r="I42" s="81"/>
      <c r="J42" s="72"/>
      <c r="K42" s="74"/>
      <c r="L42" s="72"/>
      <c r="M42" s="89"/>
      <c r="N42" s="229"/>
      <c r="O42" s="208"/>
      <c r="P42" s="208"/>
      <c r="Q42" s="208"/>
      <c r="R42" s="230"/>
      <c r="S42" s="74"/>
      <c r="T42" s="89"/>
      <c r="U42" s="72"/>
      <c r="V42" s="70"/>
      <c r="W42" s="70"/>
      <c r="X42" s="79"/>
      <c r="Y42" s="63" t="s">
        <v>228</v>
      </c>
      <c r="Z42" s="79"/>
      <c r="AA42" s="70"/>
      <c r="AB42" s="237" t="str">
        <f>VLOOKUP(AE42,'пр.взв.'!B10:H248,2,FALSE)</f>
        <v>ТАЙГИБОВ Курбан Магомедрасулович</v>
      </c>
      <c r="AC42" s="237" t="str">
        <f>VLOOKUP(AE42,'пр.взв.'!B10:AH170,3,FALSE)</f>
        <v>12.07.95, МС</v>
      </c>
      <c r="AD42" s="237" t="str">
        <f>VLOOKUP(AE42,'пр.взв.'!B10:H170,4,FALSE)</f>
        <v>С-П</v>
      </c>
      <c r="AE42" s="236">
        <v>20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" customHeight="1" thickBot="1">
      <c r="A43" s="259"/>
      <c r="B43" s="261"/>
      <c r="C43" s="261"/>
      <c r="D43" s="261"/>
      <c r="E43" s="17">
        <v>19</v>
      </c>
      <c r="F43" s="42"/>
      <c r="G43" s="38"/>
      <c r="H43" s="68"/>
      <c r="I43" s="81"/>
      <c r="J43" s="50"/>
      <c r="K43" s="74"/>
      <c r="L43" s="72"/>
      <c r="M43" s="89"/>
      <c r="N43" s="231"/>
      <c r="O43" s="232"/>
      <c r="P43" s="232"/>
      <c r="Q43" s="232"/>
      <c r="R43" s="233"/>
      <c r="S43" s="74"/>
      <c r="T43" s="89"/>
      <c r="U43" s="74"/>
      <c r="V43" s="70"/>
      <c r="W43" s="70"/>
      <c r="X43" s="79"/>
      <c r="Y43" s="70"/>
      <c r="Z43" s="86"/>
      <c r="AA43" s="17">
        <v>20</v>
      </c>
      <c r="AB43" s="238"/>
      <c r="AC43" s="238"/>
      <c r="AD43" s="238"/>
      <c r="AE43" s="23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2" customHeight="1" thickBot="1" thickTop="1">
      <c r="A44" s="259">
        <v>51</v>
      </c>
      <c r="B44" s="265" t="e">
        <f>VLOOKUP(A44,'пр.взв.'!B12:H139,2,FALSE)</f>
        <v>#N/A</v>
      </c>
      <c r="C44" s="265" t="e">
        <f>VLOOKUP(A44,'пр.взв.'!B12:H139,3,FALSE)</f>
        <v>#N/A</v>
      </c>
      <c r="D44" s="265" t="e">
        <f>VLOOKUP(A44,'пр.взв.'!B12:H139,4,FALSE)</f>
        <v>#N/A</v>
      </c>
      <c r="E44" s="63"/>
      <c r="F44" s="38"/>
      <c r="G44" s="38"/>
      <c r="H44" s="75"/>
      <c r="I44" s="81"/>
      <c r="J44" s="50"/>
      <c r="K44" s="74"/>
      <c r="L44" s="72"/>
      <c r="M44" s="89"/>
      <c r="N44" s="72"/>
      <c r="O44" s="67"/>
      <c r="P44" s="69"/>
      <c r="Q44" s="50"/>
      <c r="R44" s="69"/>
      <c r="S44" s="74"/>
      <c r="T44" s="89"/>
      <c r="U44" s="74"/>
      <c r="V44" s="70"/>
      <c r="W44" s="70"/>
      <c r="X44" s="79"/>
      <c r="Y44" s="70"/>
      <c r="Z44" s="70"/>
      <c r="AA44" s="63"/>
      <c r="AB44" s="255" t="e">
        <f>VLOOKUP(AE44,'пр.взв.'!B10:H250,2,FALSE)</f>
        <v>#N/A</v>
      </c>
      <c r="AC44" s="255" t="e">
        <f>VLOOKUP(AE44,'пр.взв.'!B10:AH172,3,FALSE)</f>
        <v>#N/A</v>
      </c>
      <c r="AD44" s="255" t="e">
        <f>VLOOKUP(AE44,'пр.взв.'!B10:H172,4,FALSE)</f>
        <v>#N/A</v>
      </c>
      <c r="AE44" s="234">
        <v>52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31" ht="12" customHeight="1" thickBot="1">
      <c r="A45" s="260"/>
      <c r="B45" s="266"/>
      <c r="C45" s="266"/>
      <c r="D45" s="266"/>
      <c r="E45" s="38"/>
      <c r="F45" s="38"/>
      <c r="G45" s="27"/>
      <c r="H45" s="50"/>
      <c r="I45" s="105"/>
      <c r="J45" s="72"/>
      <c r="K45" s="74"/>
      <c r="L45" s="72"/>
      <c r="M45" s="117"/>
      <c r="N45" s="72"/>
      <c r="O45" s="72"/>
      <c r="P45" s="74"/>
      <c r="Q45" s="74"/>
      <c r="R45" s="74"/>
      <c r="S45" s="74"/>
      <c r="T45" s="89"/>
      <c r="U45" s="74"/>
      <c r="V45" s="70"/>
      <c r="W45" s="17">
        <v>36</v>
      </c>
      <c r="X45" s="79"/>
      <c r="Y45" s="70"/>
      <c r="Z45" s="70"/>
      <c r="AA45" s="70"/>
      <c r="AB45" s="256"/>
      <c r="AC45" s="256"/>
      <c r="AD45" s="256"/>
      <c r="AE45" s="235"/>
    </row>
    <row r="46" spans="1:31" ht="12" customHeight="1" thickBot="1">
      <c r="A46" s="263">
        <v>11</v>
      </c>
      <c r="B46" s="262" t="str">
        <f>VLOOKUP(A46,'пр.взв.'!B14:H141,2,FALSE)</f>
        <v>КАБЕНОВ Степан Альбертович</v>
      </c>
      <c r="C46" s="262" t="str">
        <f>VLOOKUP(A46,'пр.взв.'!B14:H141,3,FALSE)</f>
        <v>28.02.90, МС</v>
      </c>
      <c r="D46" s="262" t="str">
        <f>VLOOKUP(A46,'пр.взв.'!B14:H141,4,FALSE)</f>
        <v>СФО</v>
      </c>
      <c r="E46" s="74"/>
      <c r="F46" s="74"/>
      <c r="G46" s="38"/>
      <c r="H46" s="69"/>
      <c r="I46" s="17">
        <v>3</v>
      </c>
      <c r="J46" s="88"/>
      <c r="K46" s="72"/>
      <c r="L46" s="72"/>
      <c r="M46" s="89"/>
      <c r="N46" s="72"/>
      <c r="O46" s="72"/>
      <c r="P46" s="74"/>
      <c r="Q46" s="74"/>
      <c r="R46" s="74"/>
      <c r="S46" s="74"/>
      <c r="T46" s="89"/>
      <c r="U46" s="74"/>
      <c r="V46" s="76"/>
      <c r="W46" s="63" t="s">
        <v>228</v>
      </c>
      <c r="X46" s="79"/>
      <c r="Y46" s="70"/>
      <c r="Z46" s="70"/>
      <c r="AA46" s="70"/>
      <c r="AB46" s="237" t="str">
        <f>VLOOKUP(AE46,'пр.взв.'!B14:H252,2,FALSE)</f>
        <v>КОВТУН Николай Николаевич</v>
      </c>
      <c r="AC46" s="237" t="str">
        <f>VLOOKUP(AE46,'пр.взв.'!B14:AH174,3,FALSE)</f>
        <v>06.10.93, КМС</v>
      </c>
      <c r="AD46" s="237" t="str">
        <f>VLOOKUP(AE46,'пр.взв.'!B14:H174,4,FALSE)</f>
        <v>ДВФО</v>
      </c>
      <c r="AE46" s="236">
        <v>12</v>
      </c>
    </row>
    <row r="47" spans="1:31" ht="12" customHeight="1" thickBot="1">
      <c r="A47" s="259"/>
      <c r="B47" s="261"/>
      <c r="C47" s="261"/>
      <c r="D47" s="261"/>
      <c r="E47" s="17">
        <v>11</v>
      </c>
      <c r="F47" s="38"/>
      <c r="G47" s="38"/>
      <c r="H47" s="82"/>
      <c r="I47" s="63" t="s">
        <v>228</v>
      </c>
      <c r="J47" s="72"/>
      <c r="K47" s="89"/>
      <c r="L47" s="72"/>
      <c r="M47" s="89"/>
      <c r="N47" s="72"/>
      <c r="O47" s="72"/>
      <c r="P47" s="67" t="s">
        <v>21</v>
      </c>
      <c r="Q47" s="72"/>
      <c r="R47" s="72"/>
      <c r="S47" s="74"/>
      <c r="T47" s="89"/>
      <c r="U47" s="74"/>
      <c r="V47" s="79"/>
      <c r="W47" s="70"/>
      <c r="X47" s="79"/>
      <c r="Y47" s="70"/>
      <c r="Z47" s="70"/>
      <c r="AA47" s="17">
        <v>12</v>
      </c>
      <c r="AB47" s="238"/>
      <c r="AC47" s="238"/>
      <c r="AD47" s="238"/>
      <c r="AE47" s="234"/>
    </row>
    <row r="48" spans="1:31" ht="12" customHeight="1" thickBot="1" thickTop="1">
      <c r="A48" s="259">
        <v>43</v>
      </c>
      <c r="B48" s="265" t="e">
        <f>VLOOKUP(A48,'пр.взв.'!B16:H143,2,FALSE)</f>
        <v>#N/A</v>
      </c>
      <c r="C48" s="265" t="e">
        <f>VLOOKUP(A48,'пр.взв.'!B16:H143,3,FALSE)</f>
        <v>#N/A</v>
      </c>
      <c r="D48" s="265" t="e">
        <f>VLOOKUP(A48,'пр.взв.'!B16:H143,4,FALSE)</f>
        <v>#N/A</v>
      </c>
      <c r="E48" s="63"/>
      <c r="F48" s="40"/>
      <c r="G48" s="38"/>
      <c r="H48" s="91"/>
      <c r="I48" s="72"/>
      <c r="J48" s="72"/>
      <c r="K48" s="89"/>
      <c r="L48" s="72"/>
      <c r="M48" s="89"/>
      <c r="N48" s="204" t="str">
        <f>VLOOKUP(R67,'пр.взв.'!B6:H133,2,FALSE)</f>
        <v>ГАСАНХАНОВ Руслан Зайнулавович</v>
      </c>
      <c r="O48" s="205"/>
      <c r="P48" s="205"/>
      <c r="Q48" s="205"/>
      <c r="R48" s="206"/>
      <c r="S48" s="74"/>
      <c r="T48" s="107"/>
      <c r="U48" s="74"/>
      <c r="V48" s="79"/>
      <c r="W48" s="70"/>
      <c r="X48" s="79"/>
      <c r="Y48" s="70"/>
      <c r="Z48" s="76"/>
      <c r="AA48" s="63"/>
      <c r="AB48" s="255" t="e">
        <f>VLOOKUP(AE48,'пр.взв.'!B14:H254,2,FALSE)</f>
        <v>#N/A</v>
      </c>
      <c r="AC48" s="255" t="e">
        <f>VLOOKUP(AE48,'пр.взв.'!B14:AH176,3,FALSE)</f>
        <v>#N/A</v>
      </c>
      <c r="AD48" s="255" t="e">
        <f>VLOOKUP(AE48,'пр.взв.'!B14:H176,4,FALSE)</f>
        <v>#N/A</v>
      </c>
      <c r="AE48" s="234">
        <v>44</v>
      </c>
    </row>
    <row r="49" spans="1:31" ht="12" customHeight="1" thickBot="1">
      <c r="A49" s="260"/>
      <c r="B49" s="266"/>
      <c r="C49" s="266"/>
      <c r="D49" s="266"/>
      <c r="E49" s="38"/>
      <c r="F49" s="27"/>
      <c r="G49" s="17">
        <v>11</v>
      </c>
      <c r="H49" s="84"/>
      <c r="I49" s="72"/>
      <c r="J49" s="72"/>
      <c r="K49" s="89"/>
      <c r="L49" s="72"/>
      <c r="M49" s="89"/>
      <c r="N49" s="207"/>
      <c r="O49" s="208"/>
      <c r="P49" s="208"/>
      <c r="Q49" s="208"/>
      <c r="R49" s="209"/>
      <c r="S49" s="114"/>
      <c r="T49" s="89"/>
      <c r="U49" s="74"/>
      <c r="V49" s="79"/>
      <c r="W49" s="70"/>
      <c r="X49" s="86"/>
      <c r="Y49" s="17">
        <v>12</v>
      </c>
      <c r="Z49" s="79"/>
      <c r="AA49" s="70"/>
      <c r="AB49" s="256"/>
      <c r="AC49" s="256"/>
      <c r="AD49" s="256"/>
      <c r="AE49" s="235"/>
    </row>
    <row r="50" spans="1:31" ht="12" customHeight="1" thickBot="1">
      <c r="A50" s="263">
        <v>27</v>
      </c>
      <c r="B50" s="262" t="str">
        <f>VLOOKUP(A50,'пр.взв.'!B18:H145,2,FALSE)</f>
        <v>СМИРНОВ Александр Витальевич</v>
      </c>
      <c r="C50" s="262" t="str">
        <f>VLOOKUP(A50,'пр.взв.'!B18:H145,3,FALSE)</f>
        <v>05.05.95, КМС</v>
      </c>
      <c r="D50" s="262" t="str">
        <f>VLOOKUP(A50,'пр.взв.'!B18:H145,4,FALSE)</f>
        <v>СЗФО</v>
      </c>
      <c r="E50" s="74"/>
      <c r="F50" s="38"/>
      <c r="G50" s="63" t="s">
        <v>228</v>
      </c>
      <c r="H50" s="75"/>
      <c r="I50" s="72"/>
      <c r="J50" s="72"/>
      <c r="K50" s="89"/>
      <c r="L50" s="72"/>
      <c r="M50" s="89"/>
      <c r="N50" s="210"/>
      <c r="O50" s="211"/>
      <c r="P50" s="211"/>
      <c r="Q50" s="211"/>
      <c r="R50" s="212"/>
      <c r="S50" s="113"/>
      <c r="T50" s="89"/>
      <c r="U50" s="72"/>
      <c r="V50" s="79"/>
      <c r="W50" s="70"/>
      <c r="X50" s="70"/>
      <c r="Y50" s="63" t="s">
        <v>228</v>
      </c>
      <c r="Z50" s="79"/>
      <c r="AA50" s="70"/>
      <c r="AB50" s="237" t="str">
        <f>VLOOKUP(AE50,'пр.взв.'!B18:H256,2,FALSE)</f>
        <v>НИКИТИН Егор Егорович</v>
      </c>
      <c r="AC50" s="237" t="str">
        <f>VLOOKUP(AE50,'пр.взв.'!B18:AH178,3,FALSE)</f>
        <v>30.09.94, КМС</v>
      </c>
      <c r="AD50" s="237" t="str">
        <f>VLOOKUP(AE50,'пр.взв.'!B18:H178,4,FALSE)</f>
        <v>ПФО</v>
      </c>
      <c r="AE50" s="236">
        <v>28</v>
      </c>
    </row>
    <row r="51" spans="1:31" ht="12" customHeight="1">
      <c r="A51" s="259"/>
      <c r="B51" s="261"/>
      <c r="C51" s="261"/>
      <c r="D51" s="261"/>
      <c r="E51" s="17">
        <v>27</v>
      </c>
      <c r="F51" s="42"/>
      <c r="G51" s="38"/>
      <c r="H51" s="68"/>
      <c r="I51" s="72"/>
      <c r="J51" s="72"/>
      <c r="K51" s="89"/>
      <c r="L51" s="72"/>
      <c r="M51" s="89"/>
      <c r="N51" s="72"/>
      <c r="O51" s="72"/>
      <c r="P51" s="74"/>
      <c r="Q51" s="74"/>
      <c r="R51" s="74"/>
      <c r="S51" s="74"/>
      <c r="T51" s="89"/>
      <c r="U51" s="72"/>
      <c r="V51" s="79"/>
      <c r="W51" s="70"/>
      <c r="X51" s="70"/>
      <c r="Y51" s="70"/>
      <c r="Z51" s="86"/>
      <c r="AA51" s="17">
        <v>28</v>
      </c>
      <c r="AB51" s="238"/>
      <c r="AC51" s="238"/>
      <c r="AD51" s="238"/>
      <c r="AE51" s="234"/>
    </row>
    <row r="52" spans="1:31" ht="12" customHeight="1" thickBot="1">
      <c r="A52" s="259">
        <v>59</v>
      </c>
      <c r="B52" s="265" t="e">
        <f>VLOOKUP(A52,'пр.взв.'!B20:H147,2,FALSE)</f>
        <v>#N/A</v>
      </c>
      <c r="C52" s="265" t="e">
        <f>VLOOKUP(A52,'пр.взв.'!B20:H147,3,FALSE)</f>
        <v>#N/A</v>
      </c>
      <c r="D52" s="265" t="e">
        <f>VLOOKUP(A52,'пр.взв.'!B20:H147,4,FALSE)</f>
        <v>#N/A</v>
      </c>
      <c r="E52" s="63"/>
      <c r="F52" s="38"/>
      <c r="G52" s="38"/>
      <c r="H52" s="75"/>
      <c r="I52" s="72"/>
      <c r="J52" s="72"/>
      <c r="K52" s="89"/>
      <c r="L52" s="72"/>
      <c r="M52" s="89"/>
      <c r="N52" s="72"/>
      <c r="O52" s="72"/>
      <c r="P52" s="74"/>
      <c r="Q52" s="74"/>
      <c r="R52" s="74"/>
      <c r="S52" s="74"/>
      <c r="T52" s="89"/>
      <c r="U52" s="72"/>
      <c r="V52" s="79"/>
      <c r="W52" s="70"/>
      <c r="X52" s="70"/>
      <c r="Y52" s="70"/>
      <c r="Z52" s="70"/>
      <c r="AA52" s="63"/>
      <c r="AB52" s="255" t="e">
        <f>VLOOKUP(AE52,'пр.взв.'!B18:H258,2,FALSE)</f>
        <v>#N/A</v>
      </c>
      <c r="AC52" s="255" t="e">
        <f>VLOOKUP(AE52,'пр.взв.'!B18:AH180,3,FALSE)</f>
        <v>#N/A</v>
      </c>
      <c r="AD52" s="255" t="e">
        <f>VLOOKUP(AE52,'пр.взв.'!B18:H180,4,FALSE)</f>
        <v>#N/A</v>
      </c>
      <c r="AE52" s="234">
        <v>60</v>
      </c>
    </row>
    <row r="53" spans="1:31" ht="12" customHeight="1" thickBot="1">
      <c r="A53" s="260"/>
      <c r="B53" s="266"/>
      <c r="C53" s="266"/>
      <c r="D53" s="266"/>
      <c r="E53" s="38"/>
      <c r="F53" s="38"/>
      <c r="G53" s="38"/>
      <c r="H53" s="68"/>
      <c r="I53" s="72"/>
      <c r="J53" s="72"/>
      <c r="K53" s="17">
        <v>3</v>
      </c>
      <c r="L53" s="106"/>
      <c r="M53" s="89"/>
      <c r="N53" s="72"/>
      <c r="O53" s="72"/>
      <c r="P53" s="74"/>
      <c r="Q53" s="74"/>
      <c r="R53" s="74"/>
      <c r="S53" s="72"/>
      <c r="T53" s="116"/>
      <c r="U53" s="17">
        <v>36</v>
      </c>
      <c r="V53" s="79"/>
      <c r="W53" s="70"/>
      <c r="X53" s="70"/>
      <c r="Y53" s="70"/>
      <c r="Z53" s="70"/>
      <c r="AA53" s="70"/>
      <c r="AB53" s="256"/>
      <c r="AC53" s="256"/>
      <c r="AD53" s="256"/>
      <c r="AE53" s="235"/>
    </row>
    <row r="54" spans="1:31" ht="12" customHeight="1" thickBot="1">
      <c r="A54" s="263">
        <v>7</v>
      </c>
      <c r="B54" s="262" t="str">
        <f>VLOOKUP(A54,'пр.взв.'!B6:H133,2,FALSE)</f>
        <v>ЧЕРНЫХ Александр Сергеевич</v>
      </c>
      <c r="C54" s="262" t="str">
        <f>VLOOKUP(A54,'пр.взв.'!B6:H133,3,FALSE)</f>
        <v>07.11.85, МС</v>
      </c>
      <c r="D54" s="262" t="str">
        <f>VLOOKUP(A54,'пр.взв.'!B6:H133,4,FALSE)</f>
        <v>ПФО</v>
      </c>
      <c r="E54" s="74"/>
      <c r="F54" s="74"/>
      <c r="G54" s="71"/>
      <c r="H54" s="71"/>
      <c r="I54" s="73"/>
      <c r="J54" s="73"/>
      <c r="K54" s="63" t="s">
        <v>230</v>
      </c>
      <c r="L54" s="74"/>
      <c r="M54" s="74"/>
      <c r="N54" s="251" t="s">
        <v>23</v>
      </c>
      <c r="O54" s="251"/>
      <c r="P54" s="74"/>
      <c r="Q54" s="72"/>
      <c r="R54" s="72"/>
      <c r="S54" s="74"/>
      <c r="T54" s="74"/>
      <c r="U54" s="63" t="s">
        <v>229</v>
      </c>
      <c r="V54" s="79"/>
      <c r="W54" s="70"/>
      <c r="X54" s="70"/>
      <c r="Y54" s="70"/>
      <c r="Z54" s="70"/>
      <c r="AA54" s="70"/>
      <c r="AB54" s="237" t="str">
        <f>VLOOKUP(AE54,'пр.взв.'!B2:H260,2,FALSE)</f>
        <v>ПОДКОВАЛЬНИКОВ Никита Сергеевич</v>
      </c>
      <c r="AC54" s="237" t="str">
        <f>VLOOKUP(AE54,'пр.взв.'!B2:AH182,3,FALSE)</f>
        <v>21.03.93, МС</v>
      </c>
      <c r="AD54" s="237" t="str">
        <f>VLOOKUP(AE54,'пр.взв.'!B2:H182,4,FALSE)</f>
        <v>ПФО</v>
      </c>
      <c r="AE54" s="236">
        <v>8</v>
      </c>
    </row>
    <row r="55" spans="1:31" ht="12" customHeight="1">
      <c r="A55" s="259"/>
      <c r="B55" s="261"/>
      <c r="C55" s="261"/>
      <c r="D55" s="261"/>
      <c r="E55" s="17">
        <v>7</v>
      </c>
      <c r="F55" s="38"/>
      <c r="G55" s="67"/>
      <c r="H55" s="68"/>
      <c r="I55" s="69"/>
      <c r="J55" s="50"/>
      <c r="K55" s="98"/>
      <c r="L55" s="74"/>
      <c r="M55" s="74"/>
      <c r="N55" s="251"/>
      <c r="O55" s="251"/>
      <c r="P55" s="74"/>
      <c r="Q55" s="74"/>
      <c r="R55" s="74"/>
      <c r="S55" s="74"/>
      <c r="T55" s="74"/>
      <c r="U55" s="72"/>
      <c r="V55" s="79"/>
      <c r="W55" s="70"/>
      <c r="X55" s="70"/>
      <c r="Y55" s="70"/>
      <c r="Z55" s="70"/>
      <c r="AA55" s="17">
        <v>8</v>
      </c>
      <c r="AB55" s="238"/>
      <c r="AC55" s="238"/>
      <c r="AD55" s="238"/>
      <c r="AE55" s="234"/>
    </row>
    <row r="56" spans="1:31" ht="12" customHeight="1" thickBot="1">
      <c r="A56" s="259">
        <v>39</v>
      </c>
      <c r="B56" s="265" t="e">
        <f>VLOOKUP(A56,'пр.взв.'!B24:H151,2,FALSE)</f>
        <v>#N/A</v>
      </c>
      <c r="C56" s="265" t="e">
        <f>VLOOKUP(A56,'пр.взв.'!B24:H151,3,FALSE)</f>
        <v>#N/A</v>
      </c>
      <c r="D56" s="265" t="e">
        <f>VLOOKUP(A56,'пр.взв.'!B24:H151,4,FALSE)</f>
        <v>#N/A</v>
      </c>
      <c r="E56" s="63"/>
      <c r="F56" s="40"/>
      <c r="G56" s="38"/>
      <c r="H56" s="75"/>
      <c r="I56" s="50"/>
      <c r="J56" s="69"/>
      <c r="K56" s="89"/>
      <c r="L56" s="269"/>
      <c r="M56" s="269"/>
      <c r="N56" s="74"/>
      <c r="O56" s="74"/>
      <c r="P56" s="74"/>
      <c r="Q56" s="74"/>
      <c r="R56" s="73"/>
      <c r="S56" s="70"/>
      <c r="T56" s="74"/>
      <c r="U56" s="72"/>
      <c r="V56" s="79"/>
      <c r="W56" s="70"/>
      <c r="X56" s="70"/>
      <c r="Y56" s="70"/>
      <c r="Z56" s="76"/>
      <c r="AA56" s="63"/>
      <c r="AB56" s="255" t="e">
        <f>VLOOKUP(AE56,'пр.взв.'!B22:H262,2,FALSE)</f>
        <v>#N/A</v>
      </c>
      <c r="AC56" s="255" t="e">
        <f>VLOOKUP(AE56,'пр.взв.'!B22:AH184,3,FALSE)</f>
        <v>#N/A</v>
      </c>
      <c r="AD56" s="255" t="e">
        <f>VLOOKUP(AE56,'пр.взв.'!B22:H184,4,FALSE)</f>
        <v>#N/A</v>
      </c>
      <c r="AE56" s="234">
        <v>40</v>
      </c>
    </row>
    <row r="57" spans="1:31" ht="12" customHeight="1" thickBot="1">
      <c r="A57" s="260"/>
      <c r="B57" s="266"/>
      <c r="C57" s="266"/>
      <c r="D57" s="266"/>
      <c r="E57" s="38"/>
      <c r="F57" s="27"/>
      <c r="G57" s="17">
        <v>7</v>
      </c>
      <c r="H57" s="50"/>
      <c r="I57" s="69"/>
      <c r="J57" s="50"/>
      <c r="K57" s="89"/>
      <c r="L57" s="275"/>
      <c r="M57" s="276"/>
      <c r="N57" s="73">
        <v>2</v>
      </c>
      <c r="O57" s="77"/>
      <c r="P57" s="73"/>
      <c r="Q57" s="70"/>
      <c r="R57" s="70"/>
      <c r="S57" s="70"/>
      <c r="T57" s="74"/>
      <c r="U57" s="72"/>
      <c r="V57" s="79"/>
      <c r="W57" s="70"/>
      <c r="X57" s="70"/>
      <c r="Y57" s="17">
        <v>24</v>
      </c>
      <c r="Z57" s="79"/>
      <c r="AA57" s="70"/>
      <c r="AB57" s="256"/>
      <c r="AC57" s="256"/>
      <c r="AD57" s="256"/>
      <c r="AE57" s="235"/>
    </row>
    <row r="58" spans="1:31" ht="12" customHeight="1" thickBot="1">
      <c r="A58" s="263">
        <v>23</v>
      </c>
      <c r="B58" s="262" t="str">
        <f>VLOOKUP(A58,'пр.взв.'!B26:H153,2,FALSE)</f>
        <v>АЙГУБОВ Шакир Туказович</v>
      </c>
      <c r="C58" s="262" t="str">
        <f>VLOOKUP(A58,'пр.взв.'!B26:H153,3,FALSE)</f>
        <v>19.06.91, КМС</v>
      </c>
      <c r="D58" s="262" t="str">
        <f>VLOOKUP(A58,'пр.взв.'!B26:H153,4,FALSE)</f>
        <v>СКФО</v>
      </c>
      <c r="E58" s="74"/>
      <c r="F58" s="38"/>
      <c r="G58" s="63" t="s">
        <v>228</v>
      </c>
      <c r="H58" s="99"/>
      <c r="I58" s="50"/>
      <c r="J58" s="50"/>
      <c r="K58" s="98"/>
      <c r="L58" s="67"/>
      <c r="M58" s="82"/>
      <c r="N58" s="83"/>
      <c r="O58" s="73"/>
      <c r="P58" s="77"/>
      <c r="Q58" s="70"/>
      <c r="R58" s="70"/>
      <c r="S58" s="70"/>
      <c r="T58" s="74"/>
      <c r="U58" s="72"/>
      <c r="V58" s="79"/>
      <c r="W58" s="70"/>
      <c r="X58" s="76"/>
      <c r="Y58" s="63" t="s">
        <v>228</v>
      </c>
      <c r="Z58" s="79"/>
      <c r="AA58" s="70"/>
      <c r="AB58" s="237" t="str">
        <f>VLOOKUP(AE58,'пр.взв.'!B26:H264,2,FALSE)</f>
        <v>МИРЗАЕВ Расул Рабаданович</v>
      </c>
      <c r="AC58" s="237" t="str">
        <f>VLOOKUP(AE58,'пр.взв.'!B26:AH186,3,FALSE)</f>
        <v>30.03.86, МСМК</v>
      </c>
      <c r="AD58" s="237" t="str">
        <f>VLOOKUP(AE58,'пр.взв.'!B26:H186,4,FALSE)</f>
        <v>МОС</v>
      </c>
      <c r="AE58" s="236">
        <v>24</v>
      </c>
    </row>
    <row r="59" spans="1:31" ht="12" customHeight="1">
      <c r="A59" s="259"/>
      <c r="B59" s="261"/>
      <c r="C59" s="261"/>
      <c r="D59" s="261"/>
      <c r="E59" s="17">
        <v>23</v>
      </c>
      <c r="F59" s="42"/>
      <c r="G59" s="38"/>
      <c r="H59" s="90"/>
      <c r="I59" s="50"/>
      <c r="J59" s="50"/>
      <c r="K59" s="89"/>
      <c r="L59" s="269"/>
      <c r="M59" s="272"/>
      <c r="N59" s="85"/>
      <c r="O59" s="73">
        <v>2</v>
      </c>
      <c r="P59" s="77"/>
      <c r="Q59" s="77"/>
      <c r="R59" s="70"/>
      <c r="S59" s="69"/>
      <c r="T59" s="74"/>
      <c r="U59" s="72"/>
      <c r="V59" s="79"/>
      <c r="W59" s="70"/>
      <c r="X59" s="79"/>
      <c r="Y59" s="70"/>
      <c r="Z59" s="86"/>
      <c r="AA59" s="17">
        <v>24</v>
      </c>
      <c r="AB59" s="238"/>
      <c r="AC59" s="238"/>
      <c r="AD59" s="238"/>
      <c r="AE59" s="234"/>
    </row>
    <row r="60" spans="1:31" ht="12" customHeight="1" thickBot="1">
      <c r="A60" s="259">
        <v>55</v>
      </c>
      <c r="B60" s="265" t="e">
        <f>VLOOKUP(A60,'пр.взв.'!B28:H155,2,FALSE)</f>
        <v>#N/A</v>
      </c>
      <c r="C60" s="265" t="e">
        <f>VLOOKUP(A60,'пр.взв.'!B28:H155,3,FALSE)</f>
        <v>#N/A</v>
      </c>
      <c r="D60" s="265" t="e">
        <f>VLOOKUP(A60,'пр.взв.'!B28:H155,4,FALSE)</f>
        <v>#N/A</v>
      </c>
      <c r="E60" s="63"/>
      <c r="F60" s="38"/>
      <c r="G60" s="38"/>
      <c r="H60" s="91"/>
      <c r="I60" s="50"/>
      <c r="J60" s="69"/>
      <c r="K60" s="89"/>
      <c r="L60" s="277"/>
      <c r="M60" s="277"/>
      <c r="N60" s="87">
        <v>26</v>
      </c>
      <c r="O60" s="83" t="s">
        <v>230</v>
      </c>
      <c r="P60" s="77"/>
      <c r="Q60" s="70"/>
      <c r="R60" s="70"/>
      <c r="S60" s="77"/>
      <c r="T60" s="74"/>
      <c r="U60" s="72"/>
      <c r="V60" s="79"/>
      <c r="W60" s="70"/>
      <c r="X60" s="79"/>
      <c r="Y60" s="70"/>
      <c r="Z60" s="70"/>
      <c r="AA60" s="63"/>
      <c r="AB60" s="255" t="e">
        <f>VLOOKUP(AE60,'пр.взв.'!B26:H266,2,FALSE)</f>
        <v>#N/A</v>
      </c>
      <c r="AC60" s="255" t="e">
        <f>VLOOKUP(AE60,'пр.взв.'!B26:AH188,3,FALSE)</f>
        <v>#N/A</v>
      </c>
      <c r="AD60" s="255" t="e">
        <f>VLOOKUP(AE60,'пр.взв.'!B26:H188,4,FALSE)</f>
        <v>#N/A</v>
      </c>
      <c r="AE60" s="234">
        <v>56</v>
      </c>
    </row>
    <row r="61" spans="1:31" ht="12" customHeight="1" thickBot="1">
      <c r="A61" s="260"/>
      <c r="B61" s="266"/>
      <c r="C61" s="266"/>
      <c r="D61" s="266"/>
      <c r="E61" s="38"/>
      <c r="F61" s="38"/>
      <c r="G61" s="27"/>
      <c r="H61" s="50"/>
      <c r="I61" s="17">
        <v>15</v>
      </c>
      <c r="J61" s="100"/>
      <c r="K61" s="89"/>
      <c r="L61" s="71"/>
      <c r="M61" s="73"/>
      <c r="N61" s="70"/>
      <c r="O61" s="85"/>
      <c r="P61" s="73">
        <v>2</v>
      </c>
      <c r="Q61" s="70"/>
      <c r="R61" s="70"/>
      <c r="S61" s="77"/>
      <c r="T61" s="74"/>
      <c r="U61" s="72"/>
      <c r="V61" s="86"/>
      <c r="W61" s="56">
        <v>24</v>
      </c>
      <c r="X61" s="79"/>
      <c r="Y61" s="70"/>
      <c r="Z61" s="70"/>
      <c r="AA61" s="70"/>
      <c r="AB61" s="256"/>
      <c r="AC61" s="256"/>
      <c r="AD61" s="256"/>
      <c r="AE61" s="235"/>
    </row>
    <row r="62" spans="1:31" ht="12" customHeight="1" thickBot="1">
      <c r="A62" s="263">
        <v>15</v>
      </c>
      <c r="B62" s="262" t="str">
        <f>VLOOKUP(A62,'пр.взв.'!B30:H157,2,FALSE)</f>
        <v>ТАЛДИЕВ Адам Амерханович</v>
      </c>
      <c r="C62" s="262" t="str">
        <f>VLOOKUP(A62,'пр.взв.'!B30:H157,3,FALSE)</f>
        <v>01.12.90, МС</v>
      </c>
      <c r="D62" s="262" t="str">
        <f>VLOOKUP(A62,'пр.взв.'!B30:H157,4,FALSE)</f>
        <v>С-П</v>
      </c>
      <c r="E62" s="74"/>
      <c r="F62" s="74"/>
      <c r="G62" s="38"/>
      <c r="H62" s="69"/>
      <c r="I62" s="63" t="s">
        <v>228</v>
      </c>
      <c r="J62" s="50"/>
      <c r="K62" s="72"/>
      <c r="L62" s="71"/>
      <c r="M62" s="73"/>
      <c r="N62" s="70"/>
      <c r="O62" s="87">
        <v>6</v>
      </c>
      <c r="P62" s="83" t="s">
        <v>229</v>
      </c>
      <c r="Q62" s="70"/>
      <c r="R62" s="70"/>
      <c r="S62" s="68"/>
      <c r="T62" s="74"/>
      <c r="U62" s="72"/>
      <c r="V62" s="70"/>
      <c r="W62" s="64" t="s">
        <v>228</v>
      </c>
      <c r="X62" s="79"/>
      <c r="Y62" s="70"/>
      <c r="Z62" s="70"/>
      <c r="AA62" s="70"/>
      <c r="AB62" s="237" t="str">
        <f>VLOOKUP(AE62,'пр.взв.'!B30:H268,2,FALSE)</f>
        <v>МАТМУРАТОВ Александр Сергеевич</v>
      </c>
      <c r="AC62" s="237" t="str">
        <f>VLOOKUP(AE62,'пр.взв.'!B30:AH190,3,FALSE)</f>
        <v>09.10.89, МС</v>
      </c>
      <c r="AD62" s="237" t="str">
        <f>VLOOKUP(AE62,'пр.взв.'!B30:H190,4,FALSE)</f>
        <v>СФО</v>
      </c>
      <c r="AE62" s="236">
        <v>16</v>
      </c>
    </row>
    <row r="63" spans="1:31" ht="12" customHeight="1">
      <c r="A63" s="259"/>
      <c r="B63" s="261"/>
      <c r="C63" s="261"/>
      <c r="D63" s="261"/>
      <c r="E63" s="17">
        <v>15</v>
      </c>
      <c r="F63" s="38"/>
      <c r="G63" s="38"/>
      <c r="H63" s="82"/>
      <c r="I63" s="72"/>
      <c r="J63" s="74"/>
      <c r="K63" s="74"/>
      <c r="L63" s="269">
        <v>4</v>
      </c>
      <c r="M63" s="269"/>
      <c r="N63" s="70"/>
      <c r="O63" s="70"/>
      <c r="P63" s="90"/>
      <c r="Q63" s="70"/>
      <c r="R63" s="70"/>
      <c r="S63" s="68"/>
      <c r="T63" s="74"/>
      <c r="U63" s="72"/>
      <c r="V63" s="70"/>
      <c r="W63" s="70"/>
      <c r="X63" s="79"/>
      <c r="Y63" s="70"/>
      <c r="Z63" s="70"/>
      <c r="AA63" s="17">
        <v>16</v>
      </c>
      <c r="AB63" s="238"/>
      <c r="AC63" s="238"/>
      <c r="AD63" s="238"/>
      <c r="AE63" s="234"/>
    </row>
    <row r="64" spans="1:31" ht="12" customHeight="1" thickBot="1">
      <c r="A64" s="259">
        <v>47</v>
      </c>
      <c r="B64" s="265" t="e">
        <f>VLOOKUP(A64,'пр.взв.'!B32:H159,2,FALSE)</f>
        <v>#N/A</v>
      </c>
      <c r="C64" s="265" t="e">
        <f>VLOOKUP(A64,'пр.взв.'!B32:H159,3,FALSE)</f>
        <v>#N/A</v>
      </c>
      <c r="D64" s="265" t="e">
        <f>VLOOKUP(A64,'пр.взв.'!B32:H159,4,FALSE)</f>
        <v>#N/A</v>
      </c>
      <c r="E64" s="65"/>
      <c r="F64" s="40"/>
      <c r="G64" s="38"/>
      <c r="H64" s="91"/>
      <c r="I64" s="72"/>
      <c r="J64" s="70"/>
      <c r="K64" s="70"/>
      <c r="L64" s="108"/>
      <c r="M64" s="93"/>
      <c r="N64" s="94">
        <v>4</v>
      </c>
      <c r="O64" s="70"/>
      <c r="P64" s="95"/>
      <c r="Q64" s="94">
        <v>24</v>
      </c>
      <c r="R64" s="70"/>
      <c r="S64" s="50"/>
      <c r="T64" s="74"/>
      <c r="U64" s="72"/>
      <c r="V64" s="70"/>
      <c r="W64" s="70"/>
      <c r="X64" s="79"/>
      <c r="Y64" s="70"/>
      <c r="Z64" s="76"/>
      <c r="AA64" s="63"/>
      <c r="AB64" s="255" t="e">
        <f>VLOOKUP(AE64,'пр.взв.'!B30:H270,2,FALSE)</f>
        <v>#N/A</v>
      </c>
      <c r="AC64" s="255" t="e">
        <f>VLOOKUP(AE64,'пр.взв.'!B30:AH192,3,FALSE)</f>
        <v>#N/A</v>
      </c>
      <c r="AD64" s="255" t="e">
        <f>VLOOKUP(AE64,'пр.взв.'!B30:H192,4,FALSE)</f>
        <v>#N/A</v>
      </c>
      <c r="AE64" s="234">
        <v>48</v>
      </c>
    </row>
    <row r="65" spans="1:31" ht="12" customHeight="1" thickBot="1">
      <c r="A65" s="260"/>
      <c r="B65" s="266"/>
      <c r="C65" s="266"/>
      <c r="D65" s="266"/>
      <c r="E65" s="38"/>
      <c r="F65" s="27"/>
      <c r="G65" s="17">
        <v>15</v>
      </c>
      <c r="H65" s="84"/>
      <c r="I65" s="72"/>
      <c r="J65" s="70"/>
      <c r="K65" s="70"/>
      <c r="L65" s="67"/>
      <c r="M65" s="82"/>
      <c r="N65" s="83" t="s">
        <v>228</v>
      </c>
      <c r="O65" s="70"/>
      <c r="P65" s="90"/>
      <c r="Q65" s="83" t="s">
        <v>229</v>
      </c>
      <c r="R65" s="70"/>
      <c r="S65" s="68"/>
      <c r="T65" s="74"/>
      <c r="U65" s="72"/>
      <c r="V65" s="70"/>
      <c r="W65" s="70"/>
      <c r="X65" s="86"/>
      <c r="Y65" s="17">
        <v>16</v>
      </c>
      <c r="Z65" s="79"/>
      <c r="AA65" s="70"/>
      <c r="AB65" s="256"/>
      <c r="AC65" s="256"/>
      <c r="AD65" s="256"/>
      <c r="AE65" s="235"/>
    </row>
    <row r="66" spans="1:31" ht="12" customHeight="1" thickBot="1">
      <c r="A66" s="263">
        <v>31</v>
      </c>
      <c r="B66" s="262" t="str">
        <f>VLOOKUP(A66,'пр.взв.'!B34:H161,2,FALSE)</f>
        <v>МАТАЕВ Имран Батыр-Султанович</v>
      </c>
      <c r="C66" s="262" t="str">
        <f>VLOOKUP(A66,'пр.взв.'!B34:H161,3,FALSE)</f>
        <v>24.03.93, КМС</v>
      </c>
      <c r="D66" s="262" t="str">
        <f>VLOOKUP(A66,'пр.взв.'!B34:H161,4,FALSE)</f>
        <v>МОС</v>
      </c>
      <c r="E66" s="74"/>
      <c r="F66" s="38"/>
      <c r="G66" s="63" t="s">
        <v>229</v>
      </c>
      <c r="H66" s="75"/>
      <c r="I66" s="72"/>
      <c r="J66" s="70"/>
      <c r="K66" s="70"/>
      <c r="L66" s="269">
        <v>20</v>
      </c>
      <c r="M66" s="272"/>
      <c r="N66" s="85"/>
      <c r="O66" s="94">
        <v>4</v>
      </c>
      <c r="P66" s="90"/>
      <c r="Q66" s="85"/>
      <c r="R66" s="70"/>
      <c r="S66" s="68"/>
      <c r="T66" s="74"/>
      <c r="U66" s="72"/>
      <c r="V66" s="70"/>
      <c r="W66" s="70"/>
      <c r="X66" s="70"/>
      <c r="Y66" s="63" t="s">
        <v>228</v>
      </c>
      <c r="Z66" s="79"/>
      <c r="AA66" s="70"/>
      <c r="AB66" s="237" t="str">
        <f>VLOOKUP(AE66,'пр.взв.'!B34:H272,2,FALSE)</f>
        <v>БУСЕЕВ Вадим Валерьевич</v>
      </c>
      <c r="AC66" s="237" t="str">
        <f>VLOOKUP(AE66,'пр.взв.'!B34:AH194,3,FALSE)</f>
        <v>22.04.86, МС</v>
      </c>
      <c r="AD66" s="237" t="str">
        <f>VLOOKUP(AE66,'пр.взв.'!B34:H194,4,FALSE)</f>
        <v>МОС</v>
      </c>
      <c r="AE66" s="236">
        <v>32</v>
      </c>
    </row>
    <row r="67" spans="1:31" ht="12" customHeight="1">
      <c r="A67" s="259"/>
      <c r="B67" s="261"/>
      <c r="C67" s="261"/>
      <c r="D67" s="261"/>
      <c r="E67" s="17">
        <v>31</v>
      </c>
      <c r="F67" s="42"/>
      <c r="G67" s="38"/>
      <c r="H67" s="68"/>
      <c r="I67" s="72"/>
      <c r="J67" s="70"/>
      <c r="K67" s="70"/>
      <c r="L67" s="74"/>
      <c r="M67" s="77"/>
      <c r="N67" s="87">
        <v>12</v>
      </c>
      <c r="O67" s="83" t="s">
        <v>228</v>
      </c>
      <c r="P67" s="90"/>
      <c r="Q67" s="85"/>
      <c r="R67" s="66">
        <v>33</v>
      </c>
      <c r="S67" s="68"/>
      <c r="T67" s="74"/>
      <c r="U67" s="74"/>
      <c r="V67" s="70"/>
      <c r="W67" s="70"/>
      <c r="X67" s="70"/>
      <c r="Y67" s="70"/>
      <c r="Z67" s="86"/>
      <c r="AA67" s="17">
        <v>32</v>
      </c>
      <c r="AB67" s="238"/>
      <c r="AC67" s="238"/>
      <c r="AD67" s="238"/>
      <c r="AE67" s="234"/>
    </row>
    <row r="68" spans="1:31" ht="12" customHeight="1" thickBot="1">
      <c r="A68" s="259">
        <v>63</v>
      </c>
      <c r="B68" s="267" t="e">
        <f>VLOOKUP(A68,'пр.взв.'!B36:H163,2,FALSE)</f>
        <v>#N/A</v>
      </c>
      <c r="C68" s="267" t="e">
        <f>VLOOKUP(A68,'пр.взв.'!B36:H163,3,FALSE)</f>
        <v>#N/A</v>
      </c>
      <c r="D68" s="267" t="e">
        <f>VLOOKUP(A68,'пр.взв.'!B36:H163,4,FALSE)</f>
        <v>#N/A</v>
      </c>
      <c r="E68" s="65"/>
      <c r="F68" s="38"/>
      <c r="G68" s="38"/>
      <c r="H68" s="75"/>
      <c r="I68" s="72"/>
      <c r="J68" s="70"/>
      <c r="K68" s="70"/>
      <c r="L68" s="74"/>
      <c r="M68" s="77"/>
      <c r="N68" s="70"/>
      <c r="O68" s="85"/>
      <c r="P68" s="84">
        <v>24</v>
      </c>
      <c r="Q68" s="85"/>
      <c r="R68" s="63" t="s">
        <v>228</v>
      </c>
      <c r="S68" s="68"/>
      <c r="T68" s="74"/>
      <c r="U68" s="74"/>
      <c r="V68" s="70"/>
      <c r="W68" s="70"/>
      <c r="X68" s="70"/>
      <c r="Y68" s="70"/>
      <c r="Z68" s="70"/>
      <c r="AA68" s="63"/>
      <c r="AB68" s="255" t="e">
        <f>VLOOKUP(AE68,'пр.взв.'!B34:H274,2,FALSE)</f>
        <v>#N/A</v>
      </c>
      <c r="AC68" s="255" t="e">
        <f>VLOOKUP(AE68,'пр.взв.'!B34:AH196,3,FALSE)</f>
        <v>#N/A</v>
      </c>
      <c r="AD68" s="255" t="e">
        <f>VLOOKUP(AE68,'пр.взв.'!B34:H196,4,FALSE)</f>
        <v>#N/A</v>
      </c>
      <c r="AE68" s="234">
        <v>64</v>
      </c>
    </row>
    <row r="69" spans="1:31" ht="12" customHeight="1" thickBot="1">
      <c r="A69" s="260"/>
      <c r="B69" s="268"/>
      <c r="C69" s="268"/>
      <c r="D69" s="268"/>
      <c r="E69" s="56"/>
      <c r="F69" s="38"/>
      <c r="G69" s="67"/>
      <c r="H69" s="68"/>
      <c r="I69" s="69"/>
      <c r="J69" s="70"/>
      <c r="K69" s="70"/>
      <c r="L69" s="72"/>
      <c r="M69" s="50"/>
      <c r="N69" s="70"/>
      <c r="O69" s="87">
        <v>24</v>
      </c>
      <c r="P69" s="96" t="s">
        <v>228</v>
      </c>
      <c r="Q69" s="278">
        <v>33</v>
      </c>
      <c r="R69" s="70"/>
      <c r="S69" s="68"/>
      <c r="T69" s="74"/>
      <c r="U69" s="74"/>
      <c r="V69" s="70"/>
      <c r="W69" s="70"/>
      <c r="X69" s="70"/>
      <c r="Y69" s="70"/>
      <c r="Z69" s="70"/>
      <c r="AA69" s="70"/>
      <c r="AB69" s="256"/>
      <c r="AC69" s="256"/>
      <c r="AD69" s="256"/>
      <c r="AE69" s="235"/>
    </row>
    <row r="70" spans="1:27" ht="9" customHeight="1">
      <c r="A70" s="33"/>
      <c r="B70" s="33"/>
      <c r="C70" s="33"/>
      <c r="D70" s="33"/>
      <c r="E70" s="74"/>
      <c r="F70" s="74"/>
      <c r="G70" s="74"/>
      <c r="H70" s="74"/>
      <c r="I70" s="74"/>
      <c r="J70" s="74"/>
      <c r="K70" s="109"/>
      <c r="L70" s="110"/>
      <c r="M70" s="72"/>
      <c r="N70" s="74"/>
      <c r="O70" s="70"/>
      <c r="P70" s="74"/>
      <c r="Q70" s="279"/>
      <c r="R70" s="69"/>
      <c r="S70" s="72"/>
      <c r="T70" s="74"/>
      <c r="U70" s="74"/>
      <c r="V70" s="70"/>
      <c r="W70" s="70"/>
      <c r="X70" s="70"/>
      <c r="Y70" s="70"/>
      <c r="Z70" s="70"/>
      <c r="AA70" s="70"/>
    </row>
    <row r="71" spans="1:27" ht="15.75">
      <c r="A71" s="33"/>
      <c r="B71" s="33"/>
      <c r="C71" s="33"/>
      <c r="D71" s="33"/>
      <c r="E71" s="74"/>
      <c r="F71" s="74"/>
      <c r="G71" s="74"/>
      <c r="H71" s="111">
        <f>HYPERLINK('[1]реквизиты'!$A$22)</f>
      </c>
      <c r="I71" s="67"/>
      <c r="J71" s="67"/>
      <c r="K71" s="109"/>
      <c r="L71" s="110"/>
      <c r="M71" s="110"/>
      <c r="N71" s="109"/>
      <c r="O71" s="109"/>
      <c r="P71" s="112">
        <f>HYPERLINK('[1]реквизиты'!$G$23)</f>
      </c>
      <c r="Q71" s="72"/>
      <c r="R71" s="74"/>
      <c r="S71" s="74"/>
      <c r="T71" s="74"/>
      <c r="U71" s="74"/>
      <c r="V71" s="70"/>
      <c r="W71" s="70"/>
      <c r="X71" s="70"/>
      <c r="Y71" s="70"/>
      <c r="Z71" s="70"/>
      <c r="AA71" s="70"/>
    </row>
    <row r="72" spans="1:9" ht="12.75">
      <c r="A72" s="29"/>
      <c r="B72" s="29"/>
      <c r="C72" s="29"/>
      <c r="D72" s="29"/>
      <c r="E72" s="29"/>
      <c r="F72" s="29"/>
      <c r="G72" s="29"/>
      <c r="H72" s="29"/>
      <c r="I72" s="29"/>
    </row>
    <row r="73" spans="1:31" ht="18">
      <c r="A73" s="118" t="str">
        <f>HYPERLINK('[1]реквизиты'!$A$6)</f>
        <v>Гл. судья, судья МК</v>
      </c>
      <c r="B73" s="36"/>
      <c r="C73" s="45"/>
      <c r="D73" s="47"/>
      <c r="E73" s="47"/>
      <c r="F73" s="47"/>
      <c r="G73" s="273" t="str">
        <f>'[1]реквизиты'!$G$7</f>
        <v>А.А.Лебедев</v>
      </c>
      <c r="H73" s="273"/>
      <c r="I73" s="273"/>
      <c r="J73" s="274" t="str">
        <f>'[1]реквизиты'!$G$8</f>
        <v>/г.Москва/</v>
      </c>
      <c r="K73" s="274"/>
      <c r="L73" s="45"/>
      <c r="M73" s="47"/>
      <c r="N73" s="47"/>
      <c r="O73" s="47"/>
      <c r="T73" s="118" t="str">
        <f>HYPERLINK('[1]реквизиты'!$A$8)</f>
        <v>Гл. секретарь, судья ВК</v>
      </c>
      <c r="U73" s="33"/>
      <c r="V73" s="45"/>
      <c r="W73" s="47"/>
      <c r="X73" s="47"/>
      <c r="Y73" s="47"/>
      <c r="AB73" s="280" t="str">
        <f>'[1]реквизиты'!$G$9</f>
        <v>С.Н.Мордовин</v>
      </c>
      <c r="AC73" s="280"/>
      <c r="AD73" s="281" t="str">
        <f>'[1]реквизиты'!$G$10</f>
        <v>/г.Горно-Алтайск/</v>
      </c>
      <c r="AE73" s="281"/>
    </row>
    <row r="74" spans="1:25" ht="12.75">
      <c r="A74" s="33"/>
      <c r="B74" s="33"/>
      <c r="C74" s="45"/>
      <c r="D74" s="47"/>
      <c r="E74" s="47"/>
      <c r="F74" s="47"/>
      <c r="H74" s="29"/>
      <c r="I74" s="29"/>
      <c r="Q74" s="45"/>
      <c r="R74" s="29"/>
      <c r="S74" s="29"/>
      <c r="T74" s="39"/>
      <c r="U74" s="36"/>
      <c r="V74" s="45"/>
      <c r="W74" s="45"/>
      <c r="X74" s="47"/>
      <c r="Y74" s="47"/>
    </row>
    <row r="75" spans="9:19" ht="12.75">
      <c r="I75" s="29"/>
      <c r="Q75" s="45"/>
      <c r="R75" s="29"/>
      <c r="S75" s="29"/>
    </row>
    <row r="76" spans="9:19" ht="12.7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2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1:2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1:2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1:2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</sheetData>
  <sheetProtection/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A38:A39"/>
    <mergeCell ref="D15:D16"/>
    <mergeCell ref="G73:I73"/>
    <mergeCell ref="J73:K73"/>
    <mergeCell ref="L56:M56"/>
    <mergeCell ref="L57:M57"/>
    <mergeCell ref="L59:M59"/>
    <mergeCell ref="L60:M60"/>
    <mergeCell ref="D48:D49"/>
    <mergeCell ref="D66:D67"/>
    <mergeCell ref="D19:D20"/>
    <mergeCell ref="D35:D36"/>
    <mergeCell ref="L7:M7"/>
    <mergeCell ref="L8:M8"/>
    <mergeCell ref="L10:M10"/>
    <mergeCell ref="L11:M11"/>
    <mergeCell ref="L14:M14"/>
    <mergeCell ref="L17:M17"/>
    <mergeCell ref="D31:D32"/>
    <mergeCell ref="B38:B39"/>
    <mergeCell ref="C38:C39"/>
    <mergeCell ref="A48:A49"/>
    <mergeCell ref="B48:B49"/>
    <mergeCell ref="C48:C49"/>
    <mergeCell ref="A66:A67"/>
    <mergeCell ref="B66:B67"/>
    <mergeCell ref="C66:C67"/>
    <mergeCell ref="A62:A63"/>
    <mergeCell ref="B62:B63"/>
    <mergeCell ref="A68:A69"/>
    <mergeCell ref="B68:B69"/>
    <mergeCell ref="C68:C69"/>
    <mergeCell ref="D68:D69"/>
    <mergeCell ref="B64:B65"/>
    <mergeCell ref="C64:C65"/>
    <mergeCell ref="D64:D65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6:A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C11:C12"/>
    <mergeCell ref="A13:A14"/>
    <mergeCell ref="B13:B14"/>
    <mergeCell ref="C13:C14"/>
    <mergeCell ref="A15:A16"/>
    <mergeCell ref="B15:B16"/>
    <mergeCell ref="C15:C16"/>
    <mergeCell ref="J4:T4"/>
    <mergeCell ref="A9:A10"/>
    <mergeCell ref="B9:B10"/>
    <mergeCell ref="C9:C10"/>
    <mergeCell ref="D17:D18"/>
    <mergeCell ref="D9:D10"/>
    <mergeCell ref="D11:D12"/>
    <mergeCell ref="D13:D14"/>
    <mergeCell ref="A11:A12"/>
    <mergeCell ref="B11:B12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D40:AD41"/>
    <mergeCell ref="AB33:AB34"/>
    <mergeCell ref="AC33:AC34"/>
    <mergeCell ref="AD33:AD34"/>
    <mergeCell ref="AB35:AB36"/>
    <mergeCell ref="AC35:AC36"/>
    <mergeCell ref="AD35:AD36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E64:AE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9:AE10"/>
    <mergeCell ref="AE11:AE12"/>
    <mergeCell ref="AE31:AE32"/>
    <mergeCell ref="AE33:AE34"/>
    <mergeCell ref="AE21:AE22"/>
    <mergeCell ref="AE23:AE24"/>
    <mergeCell ref="F2:Z2"/>
    <mergeCell ref="F1:Z1"/>
    <mergeCell ref="AC1:AE2"/>
    <mergeCell ref="AC3:AE3"/>
    <mergeCell ref="AB4:AE4"/>
    <mergeCell ref="N54:O55"/>
    <mergeCell ref="F3:Z3"/>
    <mergeCell ref="AE38:AE39"/>
    <mergeCell ref="AE5:AE6"/>
    <mergeCell ref="AE7:AE8"/>
    <mergeCell ref="AE46:AE47"/>
    <mergeCell ref="AE48:AE49"/>
    <mergeCell ref="AE50:AE51"/>
    <mergeCell ref="AE52:AE53"/>
    <mergeCell ref="AE68:AE69"/>
    <mergeCell ref="AE60:AE61"/>
    <mergeCell ref="N48:R50"/>
    <mergeCell ref="N27:R29"/>
    <mergeCell ref="N32:R34"/>
    <mergeCell ref="N41:R43"/>
    <mergeCell ref="AE44:AE45"/>
    <mergeCell ref="AE29:AE30"/>
    <mergeCell ref="AB50:AB51"/>
    <mergeCell ref="AC50:AC51"/>
    <mergeCell ref="AD50:AD51"/>
    <mergeCell ref="AB42:AB4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293" t="str">
        <f>HYPERLINK('[1]реквизиты'!$A$2)</f>
        <v>Чемпионат России по БОЕВОМУ САМБО </v>
      </c>
      <c r="B1" s="293"/>
      <c r="C1" s="293"/>
      <c r="D1" s="293"/>
      <c r="E1" s="293"/>
      <c r="F1" s="293"/>
      <c r="G1" s="293"/>
      <c r="H1" s="293"/>
      <c r="I1" s="293"/>
    </row>
    <row r="2" spans="4:5" ht="12.75" customHeight="1">
      <c r="D2" s="52"/>
      <c r="E2" s="53" t="s">
        <v>231</v>
      </c>
    </row>
    <row r="3" ht="19.5" customHeight="1">
      <c r="C3" s="11" t="s">
        <v>25</v>
      </c>
    </row>
    <row r="4" ht="21" customHeight="1">
      <c r="C4" s="12" t="s">
        <v>11</v>
      </c>
    </row>
    <row r="5" spans="1:9" ht="12.75">
      <c r="A5" s="125" t="s">
        <v>12</v>
      </c>
      <c r="B5" s="125" t="s">
        <v>3</v>
      </c>
      <c r="C5" s="146" t="s">
        <v>4</v>
      </c>
      <c r="D5" s="125" t="s">
        <v>13</v>
      </c>
      <c r="E5" s="282" t="s">
        <v>14</v>
      </c>
      <c r="F5" s="283"/>
      <c r="G5" s="125" t="s">
        <v>15</v>
      </c>
      <c r="H5" s="125" t="s">
        <v>16</v>
      </c>
      <c r="I5" s="125" t="s">
        <v>17</v>
      </c>
    </row>
    <row r="6" spans="1:9" ht="12.75">
      <c r="A6" s="145"/>
      <c r="B6" s="145"/>
      <c r="C6" s="145"/>
      <c r="D6" s="145"/>
      <c r="E6" s="284"/>
      <c r="F6" s="285"/>
      <c r="G6" s="145"/>
      <c r="H6" s="145"/>
      <c r="I6" s="145"/>
    </row>
    <row r="7" spans="1:9" ht="12.75">
      <c r="A7" s="294"/>
      <c r="B7" s="295">
        <f>'пр.хода'!Q15</f>
        <v>25</v>
      </c>
      <c r="C7" s="296" t="str">
        <f>VLOOKUP(B7,'пр.взв.'!B6:H133,2,FALSE)</f>
        <v>ДУРЫМАНОВ Фёдор Александрович</v>
      </c>
      <c r="D7" s="296" t="str">
        <f>VLOOKUP(B7,'пр.взв.'!B6:H133,3,FALSE)</f>
        <v>19.03.93, МС</v>
      </c>
      <c r="E7" s="286" t="str">
        <f>VLOOKUP(B7,'пр.взв.'!B6:H133,4,FALSE)</f>
        <v>С-П</v>
      </c>
      <c r="F7" s="288" t="str">
        <f>VLOOKUP(B7,'пр.взв.'!B6:H133,5,FALSE)</f>
        <v>С-Петербург, ПР</v>
      </c>
      <c r="G7" s="290"/>
      <c r="H7" s="186"/>
      <c r="I7" s="125"/>
    </row>
    <row r="8" spans="1:9" ht="12.75">
      <c r="A8" s="294"/>
      <c r="B8" s="125"/>
      <c r="C8" s="296"/>
      <c r="D8" s="296"/>
      <c r="E8" s="291"/>
      <c r="F8" s="292"/>
      <c r="G8" s="290"/>
      <c r="H8" s="186"/>
      <c r="I8" s="125"/>
    </row>
    <row r="9" spans="1:9" ht="12.75">
      <c r="A9" s="297"/>
      <c r="B9" s="295">
        <f>'пр.хода'!Q21</f>
        <v>18</v>
      </c>
      <c r="C9" s="296" t="str">
        <f>VLOOKUP(B9,'пр.взв.'!B1:H135,2,FALSE)</f>
        <v>ШАГИН Вадим Сергеевич</v>
      </c>
      <c r="D9" s="296" t="str">
        <f>VLOOKUP(B9,'пр.взв.'!B1:H135,3,FALSE)</f>
        <v>17.08.94, МС</v>
      </c>
      <c r="E9" s="286" t="str">
        <f>VLOOKUP(B9,'пр.взв.'!B1:H135,4,FALSE)</f>
        <v>ПФО</v>
      </c>
      <c r="F9" s="288" t="str">
        <f>VLOOKUP(B9,'пр.взв.'!B1:H135,5,FALSE)</f>
        <v>Нижегородская, Кстово, ВВ МВД</v>
      </c>
      <c r="G9" s="290"/>
      <c r="H9" s="125"/>
      <c r="I9" s="125"/>
    </row>
    <row r="10" spans="1:9" ht="12.75">
      <c r="A10" s="297"/>
      <c r="B10" s="125"/>
      <c r="C10" s="296"/>
      <c r="D10" s="296"/>
      <c r="E10" s="287"/>
      <c r="F10" s="289"/>
      <c r="G10" s="290"/>
      <c r="H10" s="125"/>
      <c r="I10" s="125"/>
    </row>
    <row r="11" spans="1:2" ht="34.5" customHeight="1">
      <c r="A11" s="9" t="s">
        <v>18</v>
      </c>
      <c r="B11" s="9"/>
    </row>
    <row r="12" spans="2:9" ht="19.5" customHeight="1">
      <c r="B12" s="9" t="s">
        <v>0</v>
      </c>
      <c r="C12" s="13"/>
      <c r="D12" s="13"/>
      <c r="E12" s="13"/>
      <c r="F12" s="13"/>
      <c r="G12" s="13"/>
      <c r="H12" s="13"/>
      <c r="I12" s="13"/>
    </row>
    <row r="13" spans="2:9" ht="19.5" customHeight="1">
      <c r="B13" s="9" t="s">
        <v>1</v>
      </c>
      <c r="C13" s="13"/>
      <c r="D13" s="13"/>
      <c r="E13" s="13"/>
      <c r="F13" s="13"/>
      <c r="G13" s="13"/>
      <c r="H13" s="13"/>
      <c r="I13" s="13"/>
    </row>
    <row r="14" ht="19.5" customHeight="1"/>
    <row r="15" ht="24" customHeight="1">
      <c r="C15" s="2" t="s">
        <v>64</v>
      </c>
    </row>
    <row r="16" spans="3:5" ht="12.75" customHeight="1">
      <c r="C16" s="12" t="s">
        <v>19</v>
      </c>
      <c r="E16" s="53" t="s">
        <v>231</v>
      </c>
    </row>
    <row r="17" spans="1:9" ht="12.75">
      <c r="A17" s="125" t="s">
        <v>12</v>
      </c>
      <c r="B17" s="125" t="s">
        <v>3</v>
      </c>
      <c r="C17" s="146" t="s">
        <v>4</v>
      </c>
      <c r="D17" s="125" t="s">
        <v>13</v>
      </c>
      <c r="E17" s="282" t="s">
        <v>14</v>
      </c>
      <c r="F17" s="283"/>
      <c r="G17" s="125" t="s">
        <v>15</v>
      </c>
      <c r="H17" s="125" t="s">
        <v>16</v>
      </c>
      <c r="I17" s="125" t="s">
        <v>17</v>
      </c>
    </row>
    <row r="18" spans="1:9" ht="12.75">
      <c r="A18" s="145"/>
      <c r="B18" s="145"/>
      <c r="C18" s="145"/>
      <c r="D18" s="145"/>
      <c r="E18" s="284"/>
      <c r="F18" s="285"/>
      <c r="G18" s="145"/>
      <c r="H18" s="145"/>
      <c r="I18" s="145"/>
    </row>
    <row r="19" spans="1:9" ht="12.75">
      <c r="A19" s="294"/>
      <c r="B19" s="295">
        <f>'пр.хода'!Q64</f>
        <v>24</v>
      </c>
      <c r="C19" s="296" t="str">
        <f>VLOOKUP(B19,'пр.взв.'!B18:H145,2,FALSE)</f>
        <v>МИРЗАЕВ Расул Рабаданович</v>
      </c>
      <c r="D19" s="296" t="str">
        <f>VLOOKUP(B19,'пр.взв.'!B18:H145,3,FALSE)</f>
        <v>30.03.86, МСМК</v>
      </c>
      <c r="E19" s="286" t="str">
        <f>VLOOKUP(B19,'пр.взв.'!B18:H145,4,FALSE)</f>
        <v>МОС</v>
      </c>
      <c r="F19" s="288" t="str">
        <f>VLOOKUP(B19,'пр.взв.'!B18:H145,5,FALSE)</f>
        <v>Москва, ПР</v>
      </c>
      <c r="G19" s="290"/>
      <c r="H19" s="186"/>
      <c r="I19" s="125"/>
    </row>
    <row r="20" spans="1:9" ht="12.75">
      <c r="A20" s="294"/>
      <c r="B20" s="125"/>
      <c r="C20" s="296"/>
      <c r="D20" s="296"/>
      <c r="E20" s="291"/>
      <c r="F20" s="292"/>
      <c r="G20" s="290"/>
      <c r="H20" s="186"/>
      <c r="I20" s="125"/>
    </row>
    <row r="21" spans="1:9" ht="12.75">
      <c r="A21" s="297"/>
      <c r="B21" s="295">
        <f>'пр.хода'!Q69</f>
        <v>33</v>
      </c>
      <c r="C21" s="296" t="str">
        <f>VLOOKUP(B21,'пр.взв.'!B13:H147,2,FALSE)</f>
        <v>ГАСАНХАНОВ Руслан Зайнулавович</v>
      </c>
      <c r="D21" s="296" t="str">
        <f>VLOOKUP(B21,'пр.взв.'!B13:H147,3,FALSE)</f>
        <v>12.04.89, МСМК</v>
      </c>
      <c r="E21" s="286" t="str">
        <f>VLOOKUP(B21,'пр.взв.'!B13:H147,4,FALSE)</f>
        <v>СКФО</v>
      </c>
      <c r="F21" s="288" t="str">
        <f>VLOOKUP(B21,'пр.взв.'!B13:H147,5,FALSE)</f>
        <v>Р.Дагестан, ПР.</v>
      </c>
      <c r="G21" s="290"/>
      <c r="H21" s="125"/>
      <c r="I21" s="125"/>
    </row>
    <row r="22" spans="1:9" ht="12.75">
      <c r="A22" s="297"/>
      <c r="B22" s="125"/>
      <c r="C22" s="296"/>
      <c r="D22" s="296"/>
      <c r="E22" s="287"/>
      <c r="F22" s="289"/>
      <c r="G22" s="290"/>
      <c r="H22" s="125"/>
      <c r="I22" s="125"/>
    </row>
    <row r="23" spans="1:2" ht="32.25" customHeight="1">
      <c r="A23" s="9" t="s">
        <v>18</v>
      </c>
      <c r="B23" s="9"/>
    </row>
    <row r="24" spans="2:9" ht="19.5" customHeight="1">
      <c r="B24" s="9" t="s">
        <v>0</v>
      </c>
      <c r="C24" s="13"/>
      <c r="D24" s="13"/>
      <c r="E24" s="13"/>
      <c r="F24" s="13"/>
      <c r="G24" s="13"/>
      <c r="H24" s="13"/>
      <c r="I24" s="13"/>
    </row>
    <row r="25" spans="2:9" ht="19.5" customHeight="1">
      <c r="B25" s="9" t="s">
        <v>1</v>
      </c>
      <c r="C25" s="13"/>
      <c r="D25" s="13"/>
      <c r="E25" s="13"/>
      <c r="F25" s="13"/>
      <c r="G25" s="13"/>
      <c r="H25" s="13"/>
      <c r="I25" s="13"/>
    </row>
    <row r="28" ht="12.75" customHeight="1"/>
    <row r="29" spans="3:5" ht="15.75" customHeight="1">
      <c r="C29" s="10" t="s">
        <v>20</v>
      </c>
      <c r="E29" s="53" t="s">
        <v>231</v>
      </c>
    </row>
    <row r="30" spans="1:9" ht="12.75">
      <c r="A30" s="125" t="s">
        <v>12</v>
      </c>
      <c r="B30" s="125" t="s">
        <v>3</v>
      </c>
      <c r="C30" s="146" t="s">
        <v>4</v>
      </c>
      <c r="D30" s="125" t="s">
        <v>13</v>
      </c>
      <c r="E30" s="282" t="s">
        <v>14</v>
      </c>
      <c r="F30" s="283"/>
      <c r="G30" s="125" t="s">
        <v>15</v>
      </c>
      <c r="H30" s="125" t="s">
        <v>16</v>
      </c>
      <c r="I30" s="125" t="s">
        <v>17</v>
      </c>
    </row>
    <row r="31" spans="1:9" ht="12.75">
      <c r="A31" s="145"/>
      <c r="B31" s="145"/>
      <c r="C31" s="145"/>
      <c r="D31" s="145"/>
      <c r="E31" s="284"/>
      <c r="F31" s="285"/>
      <c r="G31" s="145"/>
      <c r="H31" s="145"/>
      <c r="I31" s="145"/>
    </row>
    <row r="32" spans="1:9" ht="12.75">
      <c r="A32" s="294"/>
      <c r="B32" s="295">
        <f>'пр.хода'!M36</f>
        <v>3</v>
      </c>
      <c r="C32" s="296" t="str">
        <f>VLOOKUP(B32,'пр.взв.'!B1:H158,2,FALSE)</f>
        <v>МУРАДОВ  Рашад Махир оглы</v>
      </c>
      <c r="D32" s="296" t="str">
        <f>VLOOKUP(B32,'пр.взв.'!B3:H158,3,FALSE)</f>
        <v>29.10.89, МСМК</v>
      </c>
      <c r="E32" s="286" t="str">
        <f>VLOOKUP(B32,'пр.взв.'!B1:H158,4,FALSE)</f>
        <v>СЗФО</v>
      </c>
      <c r="F32" s="288" t="str">
        <f>VLOOKUP(B32,'пр.взв.'!B1:H158,5,FALSE)</f>
        <v>Р.Карелия, Петрозаводск, ПР.</v>
      </c>
      <c r="G32" s="290"/>
      <c r="H32" s="186"/>
      <c r="I32" s="125"/>
    </row>
    <row r="33" spans="1:9" ht="12.75">
      <c r="A33" s="294"/>
      <c r="B33" s="125"/>
      <c r="C33" s="296"/>
      <c r="D33" s="296"/>
      <c r="E33" s="291"/>
      <c r="F33" s="292"/>
      <c r="G33" s="290"/>
      <c r="H33" s="186"/>
      <c r="I33" s="125"/>
    </row>
    <row r="34" spans="1:9" ht="12.75">
      <c r="A34" s="297"/>
      <c r="B34" s="295">
        <f>'пр.хода'!S36</f>
        <v>36</v>
      </c>
      <c r="C34" s="296" t="str">
        <f>VLOOKUP(B34,'пр.взв.'!B2:H160,2,FALSE)</f>
        <v>ХАСБУЛАЕВ Магомедрасул Магомедалиевич</v>
      </c>
      <c r="D34" s="296" t="str">
        <f>VLOOKUP(B34,'пр.взв.'!B2:H160,3,FALSE)</f>
        <v>23.10.86, КМС</v>
      </c>
      <c r="E34" s="286" t="str">
        <f>VLOOKUP(B34,'пр.взв.'!B2:H160,4,FALSE)</f>
        <v>СКФО</v>
      </c>
      <c r="F34" s="288" t="str">
        <f>VLOOKUP(B34,'пр.взв.'!B2:H160,5,FALSE)</f>
        <v>Р. Дагестан, Махачкала, ПР</v>
      </c>
      <c r="G34" s="290"/>
      <c r="H34" s="125"/>
      <c r="I34" s="125"/>
    </row>
    <row r="35" spans="1:9" ht="12.75">
      <c r="A35" s="297"/>
      <c r="B35" s="125"/>
      <c r="C35" s="296"/>
      <c r="D35" s="296"/>
      <c r="E35" s="287"/>
      <c r="F35" s="289"/>
      <c r="G35" s="290"/>
      <c r="H35" s="125"/>
      <c r="I35" s="125"/>
    </row>
    <row r="36" spans="1:2" ht="38.25" customHeight="1">
      <c r="A36" s="9" t="s">
        <v>18</v>
      </c>
      <c r="B36" s="9"/>
    </row>
    <row r="37" spans="2:9" ht="19.5" customHeight="1">
      <c r="B37" s="9" t="s">
        <v>0</v>
      </c>
      <c r="C37" s="13"/>
      <c r="D37" s="13"/>
      <c r="E37" s="13"/>
      <c r="F37" s="13"/>
      <c r="G37" s="13"/>
      <c r="H37" s="13"/>
      <c r="I37" s="13"/>
    </row>
    <row r="38" spans="2:9" ht="19.5" customHeight="1">
      <c r="B38" s="9" t="s">
        <v>1</v>
      </c>
      <c r="C38" s="13"/>
      <c r="D38" s="13"/>
      <c r="E38" s="13"/>
      <c r="F38" s="13"/>
      <c r="G38" s="13"/>
      <c r="H38" s="13"/>
      <c r="I38" s="13"/>
    </row>
    <row r="42" spans="1:7" ht="12.75">
      <c r="A42" s="4">
        <f>HYPERLINK('[1]реквизиты'!$A$20)</f>
      </c>
      <c r="B42" s="8"/>
      <c r="C42" s="8"/>
      <c r="D42" s="8"/>
      <c r="E42" s="1"/>
      <c r="F42" s="14">
        <f>HYPERLINK('[1]реквизиты'!$G$20)</f>
      </c>
      <c r="G42" s="6">
        <f>HYPERLINK('[1]реквизиты'!$G$21)</f>
      </c>
    </row>
    <row r="43" spans="1:7" ht="12.75">
      <c r="A43" s="8"/>
      <c r="B43" s="8"/>
      <c r="C43" s="8"/>
      <c r="D43" s="8"/>
      <c r="E43" s="1"/>
      <c r="F43" s="20"/>
      <c r="G43" s="1"/>
    </row>
    <row r="44" spans="1:7" ht="12.75">
      <c r="A44" s="5">
        <f>HYPERLINK('[1]реквизиты'!$A$22)</f>
      </c>
      <c r="C44" s="8"/>
      <c r="D44" s="8"/>
      <c r="E44" s="5"/>
      <c r="F44" s="14">
        <f>HYPERLINK('[1]реквизиты'!$G$22)</f>
      </c>
      <c r="G44" s="7">
        <f>HYPERLINK('[1]реквизиты'!$G$23)</f>
      </c>
    </row>
    <row r="45" spans="3:6" ht="12.75">
      <c r="C45" s="1"/>
      <c r="D45" s="1"/>
      <c r="E45" s="1"/>
      <c r="F45" s="1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3">
      <selection activeCell="J21" sqref="J21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29.28125" style="0" customWidth="1"/>
    <col min="4" max="4" width="13.28125" style="0" customWidth="1"/>
    <col min="5" max="5" width="7.57421875" style="0" customWidth="1"/>
    <col min="6" max="6" width="19.421875" style="0" customWidth="1"/>
    <col min="7" max="7" width="10.00390625" style="0" customWidth="1"/>
    <col min="8" max="8" width="20.00390625" style="0" customWidth="1"/>
  </cols>
  <sheetData>
    <row r="1" spans="1:8" ht="30" customHeight="1" thickBot="1">
      <c r="A1" s="190" t="s">
        <v>26</v>
      </c>
      <c r="B1" s="190"/>
      <c r="C1" s="190"/>
      <c r="D1" s="190"/>
      <c r="E1" s="190"/>
      <c r="F1" s="190"/>
      <c r="G1" s="190"/>
      <c r="H1" s="190"/>
    </row>
    <row r="2" spans="2:8" ht="13.5" customHeight="1" thickBot="1">
      <c r="B2" s="191" t="s">
        <v>28</v>
      </c>
      <c r="C2" s="191"/>
      <c r="D2" s="304" t="str">
        <f>HYPERLINK('[1]реквизиты'!$A$2)</f>
        <v>Чемпионат России по БОЕВОМУ САМБО </v>
      </c>
      <c r="E2" s="305"/>
      <c r="F2" s="305"/>
      <c r="G2" s="305"/>
      <c r="H2" s="306"/>
    </row>
    <row r="3" spans="2:8" ht="15" customHeight="1" thickBot="1">
      <c r="B3" s="298" t="str">
        <f>HYPERLINK('[1]реквизиты'!$A$3)</f>
        <v>17-20 февраля 2015г.                                                         г.Красноярск</v>
      </c>
      <c r="C3" s="298"/>
      <c r="D3" s="298"/>
      <c r="E3" s="298"/>
      <c r="F3" s="298"/>
      <c r="G3" s="298"/>
      <c r="H3" s="61" t="str">
        <f>'пр.взв.'!G3</f>
        <v>в.к. 68  кг</v>
      </c>
    </row>
    <row r="4" spans="1:8" ht="12.75" customHeight="1">
      <c r="A4" s="351" t="s">
        <v>65</v>
      </c>
      <c r="B4" s="353" t="s">
        <v>3</v>
      </c>
      <c r="C4" s="355" t="s">
        <v>4</v>
      </c>
      <c r="D4" s="357" t="s">
        <v>5</v>
      </c>
      <c r="E4" s="345" t="s">
        <v>6</v>
      </c>
      <c r="F4" s="346"/>
      <c r="G4" s="315" t="s">
        <v>8</v>
      </c>
      <c r="H4" s="307" t="s">
        <v>7</v>
      </c>
    </row>
    <row r="5" spans="1:8" ht="9.75" customHeight="1" thickBot="1">
      <c r="A5" s="352"/>
      <c r="B5" s="354"/>
      <c r="C5" s="356"/>
      <c r="D5" s="358"/>
      <c r="E5" s="347"/>
      <c r="F5" s="348"/>
      <c r="G5" s="316"/>
      <c r="H5" s="308"/>
    </row>
    <row r="6" spans="1:8" ht="11.25" customHeight="1">
      <c r="A6" s="349">
        <v>1</v>
      </c>
      <c r="B6" s="350">
        <f>'пр.хода'!M32</f>
        <v>3</v>
      </c>
      <c r="C6" s="309" t="str">
        <f>VLOOKUP(B6,'пр.взв.'!B4:H133,2,FALSE)</f>
        <v>МУРАДОВ  Рашад Махир оглы</v>
      </c>
      <c r="D6" s="359" t="str">
        <f>VLOOKUP(B6,'пр.взв.'!B6:H133,3,FALSE)</f>
        <v>29.10.89, МСМК</v>
      </c>
      <c r="E6" s="339" t="str">
        <f>VLOOKUP(B6,'пр.взв.'!B6:H133,4,FALSE)</f>
        <v>СЗФО</v>
      </c>
      <c r="F6" s="343" t="str">
        <f>VLOOKUP(B6,'пр.взв.'!B6:H161,5,FALSE)</f>
        <v>Р.Карелия, Петрозаводск, ПР.</v>
      </c>
      <c r="G6" s="341">
        <f>VLOOKUP(B6,'пр.взв.'!B6:H338,6,FALSE)</f>
        <v>0</v>
      </c>
      <c r="H6" s="309" t="str">
        <f>VLOOKUP(B6,'пр.взв.'!B6:H350,7,FALSE)</f>
        <v>Шегельман И.Р.</v>
      </c>
    </row>
    <row r="7" spans="1:8" ht="11.25" customHeight="1">
      <c r="A7" s="338"/>
      <c r="B7" s="327"/>
      <c r="C7" s="310"/>
      <c r="D7" s="200"/>
      <c r="E7" s="340"/>
      <c r="F7" s="344"/>
      <c r="G7" s="342"/>
      <c r="H7" s="310"/>
    </row>
    <row r="8" spans="1:8" ht="11.25" customHeight="1">
      <c r="A8" s="338">
        <v>2</v>
      </c>
      <c r="B8" s="327">
        <f>'пр.хода'!M40</f>
        <v>36</v>
      </c>
      <c r="C8" s="299" t="str">
        <f>VLOOKUP(B8,'пр.взв.'!B6:H135,2,FALSE)</f>
        <v>ХАСБУЛАЕВ Магомедрасул Магомедалиевич</v>
      </c>
      <c r="D8" s="314" t="str">
        <f>VLOOKUP(B8,'пр.взв.'!B1:H135,3,FALSE)</f>
        <v>23.10.86, КМС</v>
      </c>
      <c r="E8" s="311" t="str">
        <f>VLOOKUP(B8,'пр.взв.'!B1:H135,4,FALSE)</f>
        <v>СКФО</v>
      </c>
      <c r="F8" s="318" t="str">
        <f>VLOOKUP(B8,'пр.взв.'!B1:H163,5,FALSE)</f>
        <v>Р. Дагестан, Махачкала, ПР</v>
      </c>
      <c r="G8" s="313">
        <f>VLOOKUP(B8,'пр.взв.'!B1:H340,6,FALSE)</f>
        <v>0</v>
      </c>
      <c r="H8" s="299" t="str">
        <f>VLOOKUP(B8,'пр.взв.'!B1:H352,7,FALSE)</f>
        <v>Булатов К.Х., Булатов Г.А.</v>
      </c>
    </row>
    <row r="9" spans="1:8" ht="11.25" customHeight="1">
      <c r="A9" s="338"/>
      <c r="B9" s="327"/>
      <c r="C9" s="299"/>
      <c r="D9" s="314"/>
      <c r="E9" s="312"/>
      <c r="F9" s="318"/>
      <c r="G9" s="313"/>
      <c r="H9" s="299"/>
    </row>
    <row r="10" spans="1:8" ht="11.25" customHeight="1">
      <c r="A10" s="338">
        <v>3</v>
      </c>
      <c r="B10" s="327">
        <f>'пр.хода'!R18</f>
        <v>25</v>
      </c>
      <c r="C10" s="299" t="str">
        <f>VLOOKUP(B10,'пр.взв.'!B1:H137,2,FALSE)</f>
        <v>ДУРЫМАНОВ Фёдор Александрович</v>
      </c>
      <c r="D10" s="314" t="str">
        <f>VLOOKUP(B10,'пр.взв.'!B1:H137,3,FALSE)</f>
        <v>19.03.93, МС</v>
      </c>
      <c r="E10" s="311" t="str">
        <f>VLOOKUP(B10,'пр.взв.'!B1:H137,4,FALSE)</f>
        <v>С-П</v>
      </c>
      <c r="F10" s="318" t="str">
        <f>VLOOKUP(B10,'пр.взв.'!B1:H165,5,FALSE)</f>
        <v>С-Петербург, ПР</v>
      </c>
      <c r="G10" s="313">
        <f>VLOOKUP(B10,'пр.взв.'!B1:H342,6,FALSE)</f>
        <v>0</v>
      </c>
      <c r="H10" s="299" t="str">
        <f>VLOOKUP(B10,'пр.взв.'!B1:H354,7,FALSE)</f>
        <v> Джалилов С.А.</v>
      </c>
    </row>
    <row r="11" spans="1:8" ht="11.25" customHeight="1">
      <c r="A11" s="338"/>
      <c r="B11" s="327"/>
      <c r="C11" s="299"/>
      <c r="D11" s="314"/>
      <c r="E11" s="312"/>
      <c r="F11" s="318"/>
      <c r="G11" s="313"/>
      <c r="H11" s="299"/>
    </row>
    <row r="12" spans="1:8" ht="11.25" customHeight="1">
      <c r="A12" s="338">
        <v>3</v>
      </c>
      <c r="B12" s="327">
        <f>'пр.хода'!R67</f>
        <v>33</v>
      </c>
      <c r="C12" s="299" t="str">
        <f>VLOOKUP(B12,'пр.взв.'!B1:H139,2,FALSE)</f>
        <v>ГАСАНХАНОВ Руслан Зайнулавович</v>
      </c>
      <c r="D12" s="314" t="str">
        <f>VLOOKUP(B12,'пр.взв.'!B1:H139,3,FALSE)</f>
        <v>12.04.89, МСМК</v>
      </c>
      <c r="E12" s="311" t="str">
        <f>VLOOKUP(B12,'пр.взв.'!B1:H139,4,FALSE)</f>
        <v>СКФО</v>
      </c>
      <c r="F12" s="318" t="str">
        <f>VLOOKUP(B12,'пр.взв.'!B1:H167,5,FALSE)</f>
        <v>Р.Дагестан, ПР.</v>
      </c>
      <c r="G12" s="313">
        <f>VLOOKUP(B12,'пр.взв.'!B1:H344,6,FALSE)</f>
        <v>0</v>
      </c>
      <c r="H12" s="299" t="str">
        <f>VLOOKUP(B12,'пр.взв.'!B1:H356,7,FALSE)</f>
        <v>Гасанханов З.М., Алибатиров Ш</v>
      </c>
    </row>
    <row r="13" spans="1:8" ht="11.25" customHeight="1">
      <c r="A13" s="338"/>
      <c r="B13" s="327"/>
      <c r="C13" s="299"/>
      <c r="D13" s="314"/>
      <c r="E13" s="312"/>
      <c r="F13" s="318"/>
      <c r="G13" s="313"/>
      <c r="H13" s="299"/>
    </row>
    <row r="14" spans="1:8" ht="11.25" customHeight="1">
      <c r="A14" s="338">
        <v>5</v>
      </c>
      <c r="B14" s="327">
        <v>18</v>
      </c>
      <c r="C14" s="299" t="str">
        <f>VLOOKUP(B14,'пр.взв.'!B1:H141,2,FALSE)</f>
        <v>ШАГИН Вадим Сергеевич</v>
      </c>
      <c r="D14" s="314" t="str">
        <f>VLOOKUP(B14,'пр.взв.'!B1:H141,3,FALSE)</f>
        <v>17.08.94, МС</v>
      </c>
      <c r="E14" s="311" t="str">
        <f>VLOOKUP(B14,'пр.взв.'!B1:H141,4,FALSE)</f>
        <v>ПФО</v>
      </c>
      <c r="F14" s="318" t="str">
        <f>VLOOKUP(B14,'пр.взв.'!B1:H169,5,FALSE)</f>
        <v>Нижегородская, Кстово, ВВ МВД</v>
      </c>
      <c r="G14" s="313">
        <f>VLOOKUP(B14,'пр.взв.'!B1:H346,6,FALSE)</f>
        <v>0</v>
      </c>
      <c r="H14" s="299" t="str">
        <f>VLOOKUP(B14,'пр.взв.'!B1:H358,7,FALSE)</f>
        <v>Разин С.А.
Чугреев А.В.
</v>
      </c>
    </row>
    <row r="15" spans="1:8" ht="11.25" customHeight="1">
      <c r="A15" s="338"/>
      <c r="B15" s="327"/>
      <c r="C15" s="299"/>
      <c r="D15" s="314"/>
      <c r="E15" s="312"/>
      <c r="F15" s="318"/>
      <c r="G15" s="313"/>
      <c r="H15" s="299"/>
    </row>
    <row r="16" spans="1:8" ht="11.25" customHeight="1">
      <c r="A16" s="338">
        <v>5</v>
      </c>
      <c r="B16" s="327">
        <v>24</v>
      </c>
      <c r="C16" s="299" t="str">
        <f>VLOOKUP(B16,'пр.взв.'!B1:H143,2,FALSE)</f>
        <v>МИРЗАЕВ Расул Рабаданович</v>
      </c>
      <c r="D16" s="314" t="str">
        <f>VLOOKUP(B16,'пр.взв.'!B1:H143,3,FALSE)</f>
        <v>30.03.86, МСМК</v>
      </c>
      <c r="E16" s="311" t="str">
        <f>VLOOKUP(B16,'пр.взв.'!B1:H143,4,FALSE)</f>
        <v>МОС</v>
      </c>
      <c r="F16" s="318" t="str">
        <f>VLOOKUP(B16,'пр.взв.'!B1:H171,5,FALSE)</f>
        <v>Москва, ПР</v>
      </c>
      <c r="G16" s="313">
        <f>VLOOKUP(B16,'пр.взв.'!B1:H348,6,FALSE)</f>
        <v>0</v>
      </c>
      <c r="H16" s="299" t="str">
        <f>VLOOKUP(B16,'пр.взв.'!B1:H360,7,FALSE)</f>
        <v>Гаджиев К.А., Елесин Н.А.</v>
      </c>
    </row>
    <row r="17" spans="1:8" ht="11.25" customHeight="1">
      <c r="A17" s="338"/>
      <c r="B17" s="327"/>
      <c r="C17" s="299"/>
      <c r="D17" s="314"/>
      <c r="E17" s="312"/>
      <c r="F17" s="318"/>
      <c r="G17" s="313"/>
      <c r="H17" s="299"/>
    </row>
    <row r="18" spans="1:8" ht="11.25" customHeight="1">
      <c r="A18" s="322" t="s">
        <v>66</v>
      </c>
      <c r="B18" s="327">
        <v>15</v>
      </c>
      <c r="C18" s="299" t="str">
        <f>VLOOKUP(B18,'пр.взв.'!B1:H145,2,FALSE)</f>
        <v>ТАЛДИЕВ Адам Амерханович</v>
      </c>
      <c r="D18" s="314" t="str">
        <f>VLOOKUP(B18,'пр.взв.'!B1:H145,3,FALSE)</f>
        <v>01.12.90, МС</v>
      </c>
      <c r="E18" s="311" t="str">
        <f>VLOOKUP(B18,'пр.взв.'!B1:H145,4,FALSE)</f>
        <v>С-П</v>
      </c>
      <c r="F18" s="318" t="str">
        <f>VLOOKUP(B18,'пр.взв.'!B1:H173,5,FALSE)</f>
        <v>С-Петербург, ПР</v>
      </c>
      <c r="G18" s="320" t="str">
        <f>VLOOKUP(B18,'пр.взв.'!B1:H350,6,FALSE)</f>
        <v>15073078</v>
      </c>
      <c r="H18" s="299" t="str">
        <f>VLOOKUP(B18,'пр.взв.'!B1:H362,7,FALSE)</f>
        <v>Коршунов А.И., Зверев С.А.</v>
      </c>
    </row>
    <row r="19" spans="1:8" ht="11.25" customHeight="1">
      <c r="A19" s="322"/>
      <c r="B19" s="327"/>
      <c r="C19" s="299"/>
      <c r="D19" s="314"/>
      <c r="E19" s="312"/>
      <c r="F19" s="318"/>
      <c r="G19" s="320"/>
      <c r="H19" s="299"/>
    </row>
    <row r="20" spans="1:8" ht="11.25" customHeight="1">
      <c r="A20" s="322" t="s">
        <v>66</v>
      </c>
      <c r="B20" s="327">
        <v>2</v>
      </c>
      <c r="C20" s="299" t="str">
        <f>VLOOKUP(B20,'пр.взв.'!B1:H147,2,FALSE)</f>
        <v>ГАЛСАНОВ Аюр Беликтуевич</v>
      </c>
      <c r="D20" s="314" t="str">
        <f>VLOOKUP(B20,'пр.взв.'!B2:H147,3,FALSE)</f>
        <v>13.08.86, МС</v>
      </c>
      <c r="E20" s="311" t="str">
        <f>VLOOKUP(B20,'пр.взв.'!B2:H147,4,FALSE)</f>
        <v>СФО</v>
      </c>
      <c r="F20" s="318" t="str">
        <f>VLOOKUP(B20,'пр.взв.'!B2:H175,5,FALSE)</f>
        <v>Р.Бурятия, Улан-Удэ, МО</v>
      </c>
      <c r="G20" s="313">
        <f>VLOOKUP(B20,'пр.взв.'!B2:H352,6,FALSE)</f>
        <v>0</v>
      </c>
      <c r="H20" s="299" t="str">
        <f>VLOOKUP(B20,'пр.взв.'!B2:H364,7,FALSE)</f>
        <v>Цыдыпов Б.В., Жигжитов Б.С.</v>
      </c>
    </row>
    <row r="21" spans="1:8" ht="11.25" customHeight="1">
      <c r="A21" s="322"/>
      <c r="B21" s="327"/>
      <c r="C21" s="299"/>
      <c r="D21" s="314"/>
      <c r="E21" s="312"/>
      <c r="F21" s="318"/>
      <c r="G21" s="313"/>
      <c r="H21" s="299"/>
    </row>
    <row r="22" spans="1:8" ht="11.25" customHeight="1">
      <c r="A22" s="322" t="s">
        <v>72</v>
      </c>
      <c r="B22" s="327">
        <v>29</v>
      </c>
      <c r="C22" s="299" t="str">
        <f>VLOOKUP(B22,'пр.взв.'!B2:H149,2,FALSE)</f>
        <v>НЕВЗОРОВ Алексей Александрович</v>
      </c>
      <c r="D22" s="314" t="str">
        <f>VLOOKUP(B22,'пр.взв.'!B2:H149,3,FALSE)</f>
        <v>29.08.88, МС</v>
      </c>
      <c r="E22" s="311" t="str">
        <f>VLOOKUP(B22,'пр.взв.'!B2:H149,4,FALSE)</f>
        <v>ЦФО</v>
      </c>
      <c r="F22" s="318" t="str">
        <f>VLOOKUP(B22,'пр.взв.'!B2:H177,5,FALSE)</f>
        <v>Белгородская область, Старый оскол</v>
      </c>
      <c r="G22" s="313">
        <f>VLOOKUP(B22,'пр.взв.'!B2:H354,6,FALSE)</f>
        <v>0</v>
      </c>
      <c r="H22" s="299" t="str">
        <f>VLOOKUP(B22,'пр.взв.'!B2:H366,7,FALSE)</f>
        <v>Воронов В.М.</v>
      </c>
    </row>
    <row r="23" spans="1:8" ht="11.25" customHeight="1">
      <c r="A23" s="322"/>
      <c r="B23" s="327"/>
      <c r="C23" s="299"/>
      <c r="D23" s="314"/>
      <c r="E23" s="312"/>
      <c r="F23" s="318"/>
      <c r="G23" s="313"/>
      <c r="H23" s="299"/>
    </row>
    <row r="24" spans="1:8" ht="11.25" customHeight="1">
      <c r="A24" s="328" t="str">
        <f>$A$22</f>
        <v>9-12</v>
      </c>
      <c r="B24" s="327">
        <v>19</v>
      </c>
      <c r="C24" s="299" t="str">
        <f>VLOOKUP(B24,'пр.взв.'!B2:H151,2,FALSE)</f>
        <v>ДАМДИНОВ Бато Зориктуевич</v>
      </c>
      <c r="D24" s="314" t="str">
        <f>VLOOKUP(B24,'пр.взв.'!B2:H151,3,FALSE)</f>
        <v>28.08.92, КМС</v>
      </c>
      <c r="E24" s="311" t="str">
        <f>VLOOKUP(B24,'пр.взв.'!B2:H151,4,FALSE)</f>
        <v>СФО</v>
      </c>
      <c r="F24" s="318" t="str">
        <f>VLOOKUP(B24,'пр.взв.'!B2:H179,5,FALSE)</f>
        <v>Р.Бурятия, Улан-Удэ, МО</v>
      </c>
      <c r="G24" s="313">
        <f>VLOOKUP(B24,'пр.взв.'!B2:H356,6,FALSE)</f>
        <v>0</v>
      </c>
      <c r="H24" s="299" t="str">
        <f>VLOOKUP(B24,'пр.взв.'!B2:H368,7,FALSE)</f>
        <v>Цыдыпов Б.В., Жигжитов Б.С.</v>
      </c>
    </row>
    <row r="25" spans="1:8" ht="11.25" customHeight="1">
      <c r="A25" s="329"/>
      <c r="B25" s="327"/>
      <c r="C25" s="299"/>
      <c r="D25" s="314"/>
      <c r="E25" s="312"/>
      <c r="F25" s="318"/>
      <c r="G25" s="313"/>
      <c r="H25" s="299"/>
    </row>
    <row r="26" spans="1:8" ht="11.25" customHeight="1">
      <c r="A26" s="328" t="str">
        <f>$A$22</f>
        <v>9-12</v>
      </c>
      <c r="B26" s="330">
        <v>6</v>
      </c>
      <c r="C26" s="302" t="str">
        <f>VLOOKUP(B26,'пр.взв.'!B2:H153,2,FALSE)</f>
        <v>МЕШЕВ Ислам Хасанбиевич</v>
      </c>
      <c r="D26" s="332" t="str">
        <f>VLOOKUP(B26,'пр.взв.'!B2:H153,3,FALSE)</f>
        <v>26.04.90, МС</v>
      </c>
      <c r="E26" s="334" t="str">
        <f>VLOOKUP(B26,'пр.взв.'!B2:H153,4,FALSE)</f>
        <v>СКФО</v>
      </c>
      <c r="F26" s="344" t="str">
        <f>VLOOKUP(B26,'пр.взв.'!B2:H181,5,FALSE)</f>
        <v>КБР, Нальчик, Д</v>
      </c>
      <c r="G26" s="336">
        <f>VLOOKUP(B26,'пр.взв.'!B2:H358,6,FALSE)</f>
        <v>0</v>
      </c>
      <c r="H26" s="302" t="str">
        <f>VLOOKUP(B26,'пр.взв.'!B2:H370,7,FALSE)</f>
        <v>Пченашев М., Ошхунов Б.</v>
      </c>
    </row>
    <row r="27" spans="1:8" ht="11.25" customHeight="1">
      <c r="A27" s="329"/>
      <c r="B27" s="331"/>
      <c r="C27" s="303"/>
      <c r="D27" s="333"/>
      <c r="E27" s="335"/>
      <c r="F27" s="360"/>
      <c r="G27" s="337"/>
      <c r="H27" s="303"/>
    </row>
    <row r="28" spans="1:8" ht="11.25" customHeight="1">
      <c r="A28" s="328" t="str">
        <f>$A$22</f>
        <v>9-12</v>
      </c>
      <c r="B28" s="327">
        <v>4</v>
      </c>
      <c r="C28" s="299" t="str">
        <f>VLOOKUP(B28,'пр.взв.'!B2:H155,2,FALSE)</f>
        <v>ЕГОЯН Владимир Гендрикович</v>
      </c>
      <c r="D28" s="314" t="str">
        <f>VLOOKUP(B28,'пр.взв.'!B2:H155,3,FALSE)</f>
        <v>07.10.91, КМС</v>
      </c>
      <c r="E28" s="311" t="str">
        <f>VLOOKUP(B28,'пр.взв.'!B2:H155,4,FALSE)</f>
        <v>ЮФО</v>
      </c>
      <c r="F28" s="318" t="str">
        <f>VLOOKUP(B28,'пр.взв.'!B2:H183,5,FALSE)</f>
        <v>Ростовская, Ростов МО.</v>
      </c>
      <c r="G28" s="313">
        <f>VLOOKUP(B28,'пр.взв.'!B2:H360,6,FALSE)</f>
        <v>0</v>
      </c>
      <c r="H28" s="299" t="str">
        <f>VLOOKUP(B28,'пр.взв.'!B2:H372,7,FALSE)</f>
        <v> Угрюмов О.В.</v>
      </c>
    </row>
    <row r="29" spans="1:8" ht="11.25" customHeight="1">
      <c r="A29" s="329"/>
      <c r="B29" s="327"/>
      <c r="C29" s="299"/>
      <c r="D29" s="314"/>
      <c r="E29" s="312"/>
      <c r="F29" s="318"/>
      <c r="G29" s="313"/>
      <c r="H29" s="299"/>
    </row>
    <row r="30" spans="1:8" ht="11.25" customHeight="1">
      <c r="A30" s="322" t="s">
        <v>73</v>
      </c>
      <c r="B30" s="327">
        <v>17</v>
      </c>
      <c r="C30" s="299" t="str">
        <f>VLOOKUP(B30,'пр.взв.'!B2:H157,2,FALSE)</f>
        <v>ЖИГЖИТОВ Жаргал Баирович</v>
      </c>
      <c r="D30" s="314" t="str">
        <f>VLOOKUP(B30,'пр.взв.'!B3:H157,3,FALSE)</f>
        <v>24.06.89, КМС</v>
      </c>
      <c r="E30" s="311" t="str">
        <f>VLOOKUP(B30,'пр.взв.'!B3:H157,4,FALSE)</f>
        <v>СФО</v>
      </c>
      <c r="F30" s="318" t="str">
        <f>VLOOKUP(B30,'пр.взв.'!B3:H185,5,FALSE)</f>
        <v>Р.Бурятия, Улан-Удэ, ВС</v>
      </c>
      <c r="G30" s="313">
        <f>VLOOKUP(B30,'пр.взв.'!B3:H362,6,FALSE)</f>
        <v>0</v>
      </c>
      <c r="H30" s="299" t="str">
        <f>VLOOKUP(B30,'пр.взв.'!B3:H374,7,FALSE)</f>
        <v>Цыдыпов Б.В.,Жигжитов Б.С.</v>
      </c>
    </row>
    <row r="31" spans="1:8" ht="11.25" customHeight="1">
      <c r="A31" s="322"/>
      <c r="B31" s="327"/>
      <c r="C31" s="299"/>
      <c r="D31" s="314"/>
      <c r="E31" s="312"/>
      <c r="F31" s="318"/>
      <c r="G31" s="313"/>
      <c r="H31" s="299"/>
    </row>
    <row r="32" spans="1:8" ht="11.25" customHeight="1">
      <c r="A32" s="322" t="s">
        <v>73</v>
      </c>
      <c r="B32" s="327">
        <v>11</v>
      </c>
      <c r="C32" s="299" t="str">
        <f>VLOOKUP(B32,'пр.взв.'!B3:H159,2,FALSE)</f>
        <v>КАБЕНОВ Степан Альбертович</v>
      </c>
      <c r="D32" s="314" t="str">
        <f>VLOOKUP(B32,'пр.взв.'!B3:H159,3,FALSE)</f>
        <v>28.02.90, МС</v>
      </c>
      <c r="E32" s="311" t="str">
        <f>VLOOKUP(B32,'пр.взв.'!B3:H159,4,FALSE)</f>
        <v>СФО</v>
      </c>
      <c r="F32" s="318" t="str">
        <f>VLOOKUP(B32,'пр.взв.'!B3:H187,5,FALSE)</f>
        <v>Новосибирская, Новосибирск, МО</v>
      </c>
      <c r="G32" s="313">
        <f>VLOOKUP(B32,'пр.взв.'!B3:H364,6,FALSE)</f>
        <v>0</v>
      </c>
      <c r="H32" s="299" t="str">
        <f>VLOOKUP(B32,'пр.взв.'!B3:H376,7,FALSE)</f>
        <v>Немцов Г.Н.</v>
      </c>
    </row>
    <row r="33" spans="1:8" ht="11.25" customHeight="1">
      <c r="A33" s="322"/>
      <c r="B33" s="327"/>
      <c r="C33" s="299"/>
      <c r="D33" s="314"/>
      <c r="E33" s="312"/>
      <c r="F33" s="318"/>
      <c r="G33" s="313"/>
      <c r="H33" s="299"/>
    </row>
    <row r="34" spans="1:8" ht="11.25" customHeight="1">
      <c r="A34" s="322" t="s">
        <v>73</v>
      </c>
      <c r="B34" s="327">
        <v>26</v>
      </c>
      <c r="C34" s="299" t="str">
        <f>VLOOKUP(B34,'пр.взв.'!B3:H161,2,FALSE)</f>
        <v>АБДУЛАЗИЗОВ Камиль Магомедович</v>
      </c>
      <c r="D34" s="314" t="str">
        <f>VLOOKUP(B34,'пр.взв.'!B3:H161,3,FALSE)</f>
        <v>13.04.94, МС</v>
      </c>
      <c r="E34" s="311" t="str">
        <f>VLOOKUP(B34,'пр.взв.'!B3:H161,4,FALSE)</f>
        <v>МОС</v>
      </c>
      <c r="F34" s="318" t="str">
        <f>VLOOKUP(B34,'пр.взв.'!B3:H189,5,FALSE)</f>
        <v>Москва, ПР.</v>
      </c>
      <c r="G34" s="313">
        <f>VLOOKUP(B34,'пр.взв.'!B3:H366,6,FALSE)</f>
        <v>0</v>
      </c>
      <c r="H34" s="299" t="str">
        <f>VLOOKUP(B34,'пр.взв.'!B3:H378,7,FALSE)</f>
        <v>Елесин Н.А., Осин В.С.</v>
      </c>
    </row>
    <row r="35" spans="1:8" ht="11.25" customHeight="1">
      <c r="A35" s="322"/>
      <c r="B35" s="327"/>
      <c r="C35" s="299"/>
      <c r="D35" s="314"/>
      <c r="E35" s="312"/>
      <c r="F35" s="318"/>
      <c r="G35" s="313"/>
      <c r="H35" s="299"/>
    </row>
    <row r="36" spans="1:8" ht="11.25" customHeight="1">
      <c r="A36" s="322" t="s">
        <v>73</v>
      </c>
      <c r="B36" s="327">
        <v>12</v>
      </c>
      <c r="C36" s="299" t="str">
        <f>VLOOKUP(B36,'пр.взв.'!B3:H163,2,FALSE)</f>
        <v>КОВТУН Николай Николаевич</v>
      </c>
      <c r="D36" s="314" t="str">
        <f>VLOOKUP(B36,'пр.взв.'!B3:H163,3,FALSE)</f>
        <v>06.10.93, КМС</v>
      </c>
      <c r="E36" s="311" t="str">
        <f>VLOOKUP(B36,'пр.взв.'!B3:H163,4,FALSE)</f>
        <v>ДВФО</v>
      </c>
      <c r="F36" s="318" t="str">
        <f>VLOOKUP(B36,'пр.взв.'!B3:H191,5,FALSE)</f>
        <v>Приморский, Артём</v>
      </c>
      <c r="G36" s="313">
        <f>VLOOKUP(B36,'пр.взв.'!B3:H368,6,FALSE)</f>
        <v>0</v>
      </c>
      <c r="H36" s="299" t="str">
        <f>VLOOKUP(B36,'пр.взв.'!B3:H380,7,FALSE)</f>
        <v>Зубков В.Г., Писаренко А.А.</v>
      </c>
    </row>
    <row r="37" spans="1:8" ht="11.25" customHeight="1">
      <c r="A37" s="322"/>
      <c r="B37" s="327"/>
      <c r="C37" s="299"/>
      <c r="D37" s="314"/>
      <c r="E37" s="312"/>
      <c r="F37" s="318"/>
      <c r="G37" s="313"/>
      <c r="H37" s="299"/>
    </row>
    <row r="38" spans="1:8" ht="11.25" customHeight="1">
      <c r="A38" s="322" t="s">
        <v>235</v>
      </c>
      <c r="B38" s="327">
        <v>1</v>
      </c>
      <c r="C38" s="299" t="str">
        <f>VLOOKUP(B38,'пр.взв.'!B3:H165,2,FALSE)</f>
        <v>КОМИССАРОВ Александр Николаевич</v>
      </c>
      <c r="D38" s="314" t="str">
        <f>VLOOKUP(B38,'пр.взв.'!B3:H165,3,FALSE)</f>
        <v>22.10.88, МС</v>
      </c>
      <c r="E38" s="311" t="str">
        <f>VLOOKUP(B38,'пр.взв.'!B3:H165,4,FALSE)</f>
        <v>УрФО</v>
      </c>
      <c r="F38" s="318" t="str">
        <f>VLOOKUP(B38,'пр.взв.'!B3:H193,5,FALSE)</f>
        <v>Челябинская, Челябинск</v>
      </c>
      <c r="G38" s="313">
        <f>VLOOKUP(B38,'пр.взв.'!B3:H370,6,FALSE)</f>
        <v>0</v>
      </c>
      <c r="H38" s="299" t="str">
        <f>VLOOKUP(B38,'пр.взв.'!B3:H382,7,FALSE)</f>
        <v>Якупов Р.Т.</v>
      </c>
    </row>
    <row r="39" spans="1:8" ht="11.25" customHeight="1">
      <c r="A39" s="322"/>
      <c r="B39" s="327"/>
      <c r="C39" s="299"/>
      <c r="D39" s="314"/>
      <c r="E39" s="312"/>
      <c r="F39" s="318"/>
      <c r="G39" s="313"/>
      <c r="H39" s="299"/>
    </row>
    <row r="40" spans="1:8" ht="11.25" customHeight="1">
      <c r="A40" s="322" t="s">
        <v>235</v>
      </c>
      <c r="B40" s="327">
        <v>35</v>
      </c>
      <c r="C40" s="299" t="str">
        <f>VLOOKUP(B40,'пр.взв.'!B3:H167,2,FALSE)</f>
        <v>АЛИЕВ Рабадангаджи Ильясович</v>
      </c>
      <c r="D40" s="314" t="str">
        <f>VLOOKUP(B40,'пр.взв.'!B5:H167,3,FALSE)</f>
        <v>04.12.92, КМС</v>
      </c>
      <c r="E40" s="311" t="str">
        <f>VLOOKUP(B40,'пр.взв.'!B5:H167,4,FALSE)</f>
        <v>МОС</v>
      </c>
      <c r="F40" s="318" t="str">
        <f>VLOOKUP(B40,'пр.взв.'!B4:H195,5,FALSE)</f>
        <v>Москва, ПР.</v>
      </c>
      <c r="G40" s="313">
        <f>VLOOKUP(B40,'пр.взв.'!B4:H372,6,FALSE)</f>
        <v>0</v>
      </c>
      <c r="H40" s="299" t="str">
        <f>VLOOKUP(B40,'пр.взв.'!B4:H384,7,FALSE)</f>
        <v>Елесин Н.А., Осин В.С.</v>
      </c>
    </row>
    <row r="41" spans="1:8" ht="11.25" customHeight="1">
      <c r="A41" s="322"/>
      <c r="B41" s="327"/>
      <c r="C41" s="299"/>
      <c r="D41" s="314"/>
      <c r="E41" s="312"/>
      <c r="F41" s="318"/>
      <c r="G41" s="313"/>
      <c r="H41" s="299"/>
    </row>
    <row r="42" spans="1:8" ht="11.25" customHeight="1">
      <c r="A42" s="322" t="s">
        <v>235</v>
      </c>
      <c r="B42" s="327">
        <v>20</v>
      </c>
      <c r="C42" s="299" t="str">
        <f>VLOOKUP(B42,'пр.взв.'!B4:H169,2,FALSE)</f>
        <v>ТАЙГИБОВ Курбан Магомедрасулович</v>
      </c>
      <c r="D42" s="314" t="str">
        <f>VLOOKUP(B42,'пр.взв.'!B4:H169,3,FALSE)</f>
        <v>12.07.95, МС</v>
      </c>
      <c r="E42" s="311" t="str">
        <f>VLOOKUP(B42,'пр.взв.'!B4:H169,4,FALSE)</f>
        <v>С-П</v>
      </c>
      <c r="F42" s="318" t="str">
        <f>VLOOKUP(B42,'пр.взв.'!B4:H197,5,FALSE)</f>
        <v>Санкт-Петербург, ПР</v>
      </c>
      <c r="G42" s="313">
        <f>VLOOKUP(B42,'пр.взв.'!B4:H374,6,FALSE)</f>
        <v>0</v>
      </c>
      <c r="H42" s="301" t="str">
        <f>VLOOKUP(B42,'пр.взв.'!B4:H386,7,FALSE)</f>
        <v>Коршунов А.И
Магомедов А.М
</v>
      </c>
    </row>
    <row r="43" spans="1:8" ht="11.25" customHeight="1">
      <c r="A43" s="322"/>
      <c r="B43" s="327"/>
      <c r="C43" s="299"/>
      <c r="D43" s="314"/>
      <c r="E43" s="312"/>
      <c r="F43" s="318"/>
      <c r="G43" s="313"/>
      <c r="H43" s="301"/>
    </row>
    <row r="44" spans="1:8" ht="11.25" customHeight="1">
      <c r="A44" s="322" t="s">
        <v>234</v>
      </c>
      <c r="B44" s="327">
        <v>5</v>
      </c>
      <c r="C44" s="299" t="str">
        <f>VLOOKUP(B44,'пр.взв.'!B4:H171,2,FALSE)</f>
        <v>ХАЙБУЛАЕВ Мовлид Нурединович</v>
      </c>
      <c r="D44" s="314" t="str">
        <f>VLOOKUP(B44,'пр.взв.'!B4:H171,3,FALSE)</f>
        <v>16.10.90, МС</v>
      </c>
      <c r="E44" s="311" t="str">
        <f>VLOOKUP(B44,'пр.взв.'!B4:H171,4,FALSE)</f>
        <v>МОС</v>
      </c>
      <c r="F44" s="318" t="str">
        <f>VLOOKUP(B44,'пр.взв.'!B4:H199,5,FALSE)</f>
        <v>Москва, ПР.</v>
      </c>
      <c r="G44" s="313">
        <f>VLOOKUP(B44,'пр.взв.'!B4:H376,6,FALSE)</f>
        <v>0</v>
      </c>
      <c r="H44" s="299" t="str">
        <f>VLOOKUP(B44,'пр.взв.'!B4:H388,7,FALSE)</f>
        <v>Елесин Н.А., Гаджиев К.А.</v>
      </c>
    </row>
    <row r="45" spans="1:8" ht="11.25" customHeight="1">
      <c r="A45" s="322"/>
      <c r="B45" s="327"/>
      <c r="C45" s="299"/>
      <c r="D45" s="314"/>
      <c r="E45" s="312"/>
      <c r="F45" s="318"/>
      <c r="G45" s="313"/>
      <c r="H45" s="299"/>
    </row>
    <row r="46" spans="1:8" ht="11.25" customHeight="1">
      <c r="A46" s="322" t="s">
        <v>234</v>
      </c>
      <c r="B46" s="327">
        <v>7</v>
      </c>
      <c r="C46" s="299" t="str">
        <f>VLOOKUP(B46,'пр.взв.'!B4:H173,2,FALSE)</f>
        <v>ЧЕРНЫХ Александр Сергеевич</v>
      </c>
      <c r="D46" s="314" t="str">
        <f>VLOOKUP(B46,'пр.взв.'!B6:H173,3,FALSE)</f>
        <v>07.11.85, МС</v>
      </c>
      <c r="E46" s="311" t="str">
        <f>VLOOKUP(B46,'пр.взв.'!B4:H173,4,FALSE)</f>
        <v>ПФО</v>
      </c>
      <c r="F46" s="318" t="str">
        <f>VLOOKUP(B46,'пр.взв.'!B4:H201,5,FALSE)</f>
        <v>Пермский, Березники, МО</v>
      </c>
      <c r="G46" s="313">
        <f>VLOOKUP(B46,'пр.взв.'!B4:H378,6,FALSE)</f>
        <v>0</v>
      </c>
      <c r="H46" s="299" t="str">
        <f>VLOOKUP(B46,'пр.взв.'!B4:H390,7,FALSE)</f>
        <v>Юрченко Е.А.</v>
      </c>
    </row>
    <row r="47" spans="1:8" ht="11.25" customHeight="1">
      <c r="A47" s="322"/>
      <c r="B47" s="327"/>
      <c r="C47" s="299"/>
      <c r="D47" s="314"/>
      <c r="E47" s="312"/>
      <c r="F47" s="318"/>
      <c r="G47" s="313"/>
      <c r="H47" s="299"/>
    </row>
    <row r="48" spans="1:8" ht="11.25" customHeight="1">
      <c r="A48" s="322" t="s">
        <v>234</v>
      </c>
      <c r="B48" s="327">
        <v>30</v>
      </c>
      <c r="C48" s="299" t="str">
        <f>VLOOKUP(B48,'пр.взв.'!B4:H175,2,FALSE)</f>
        <v>ЗАРМАНБЕТОВ Багаудин Дурмамбетович</v>
      </c>
      <c r="D48" s="314" t="str">
        <f>VLOOKUP(B48,'пр.взв.'!B4:H175,3,FALSE)</f>
        <v>27.04.94, КМС</v>
      </c>
      <c r="E48" s="311" t="str">
        <f>VLOOKUP(B48,'пр.взв.'!B4:H175,4,FALSE)</f>
        <v>ЦФО</v>
      </c>
      <c r="F48" s="318" t="str">
        <f>VLOOKUP(B48,'пр.взв.'!B4:H203,5,FALSE)</f>
        <v>Ярославская,Рыбинск</v>
      </c>
      <c r="G48" s="313">
        <f>VLOOKUP(B48,'пр.взв.'!B4:H380,6,FALSE)</f>
        <v>0</v>
      </c>
      <c r="H48" s="299" t="str">
        <f>VLOOKUP(B48,'пр.взв.'!B4:H392,7,FALSE)</f>
        <v>Тагиров Т.Ш., Тагиров М.Ш.</v>
      </c>
    </row>
    <row r="49" spans="1:8" ht="11.25" customHeight="1">
      <c r="A49" s="322"/>
      <c r="B49" s="327"/>
      <c r="C49" s="299"/>
      <c r="D49" s="314"/>
      <c r="E49" s="312"/>
      <c r="F49" s="318"/>
      <c r="G49" s="313"/>
      <c r="H49" s="299"/>
    </row>
    <row r="50" spans="1:8" ht="11.25" customHeight="1">
      <c r="A50" s="322" t="s">
        <v>234</v>
      </c>
      <c r="B50" s="327">
        <v>16</v>
      </c>
      <c r="C50" s="299" t="str">
        <f>VLOOKUP(B50,'пр.взв.'!B4:H177,2,FALSE)</f>
        <v>МАТМУРАТОВ Александр Сергеевич</v>
      </c>
      <c r="D50" s="314" t="str">
        <f>VLOOKUP(B50,'пр.взв.'!B5:H177,3,FALSE)</f>
        <v>09.10.89, МС</v>
      </c>
      <c r="E50" s="311" t="str">
        <f>VLOOKUP(B50,'пр.взв.'!B5:H177,4,FALSE)</f>
        <v>СФО</v>
      </c>
      <c r="F50" s="318" t="str">
        <f>VLOOKUP(B50,'пр.взв.'!B5:H205,5,FALSE)</f>
        <v>Новосибирская, Новосибирск, МО</v>
      </c>
      <c r="G50" s="313">
        <f>VLOOKUP(B50,'пр.взв.'!B5:H382,6,FALSE)</f>
        <v>0</v>
      </c>
      <c r="H50" s="299" t="str">
        <f>VLOOKUP(B50,'пр.взв.'!B5:H394,7,FALSE)</f>
        <v>Кулеш М.В., Кулеш П.В.</v>
      </c>
    </row>
    <row r="51" spans="1:8" ht="11.25" customHeight="1">
      <c r="A51" s="322"/>
      <c r="B51" s="327"/>
      <c r="C51" s="299"/>
      <c r="D51" s="314"/>
      <c r="E51" s="312"/>
      <c r="F51" s="318"/>
      <c r="G51" s="313"/>
      <c r="H51" s="299"/>
    </row>
    <row r="52" spans="1:8" ht="11.25" customHeight="1">
      <c r="A52" s="322" t="s">
        <v>233</v>
      </c>
      <c r="B52" s="327">
        <v>9</v>
      </c>
      <c r="C52" s="299" t="str">
        <f>VLOOKUP(B52,'пр.взв.'!B5:H179,2,FALSE)</f>
        <v>ВИФЛЯНЦЕВ Консантин Геннадьевич</v>
      </c>
      <c r="D52" s="314" t="str">
        <f>VLOOKUP(B52,'пр.взв.'!B5:H179,3,FALSE)</f>
        <v>17.12.94, КМС</v>
      </c>
      <c r="E52" s="311" t="str">
        <f>VLOOKUP(B52,'пр.взв.'!B5:H179,4,FALSE)</f>
        <v>ПФО</v>
      </c>
      <c r="F52" s="318" t="str">
        <f>VLOOKUP(B52,'пр.взв.'!B5:H207,5,FALSE)</f>
        <v>Саратовская, Саратов, ПР</v>
      </c>
      <c r="G52" s="313">
        <f>VLOOKUP(B52,'пр.взв.'!B5:H384,6,FALSE)</f>
        <v>0</v>
      </c>
      <c r="H52" s="299" t="str">
        <f>VLOOKUP(B52,'пр.взв.'!B5:H396,7,FALSE)</f>
        <v>Сержанов Е.Ж., Бахчев В.Н.</v>
      </c>
    </row>
    <row r="53" spans="1:8" ht="11.25" customHeight="1">
      <c r="A53" s="322"/>
      <c r="B53" s="327"/>
      <c r="C53" s="299"/>
      <c r="D53" s="314"/>
      <c r="E53" s="312"/>
      <c r="F53" s="318"/>
      <c r="G53" s="313"/>
      <c r="H53" s="299"/>
    </row>
    <row r="54" spans="1:8" ht="11.25" customHeight="1">
      <c r="A54" s="322" t="s">
        <v>233</v>
      </c>
      <c r="B54" s="327">
        <v>21</v>
      </c>
      <c r="C54" s="299" t="str">
        <f>VLOOKUP(B54,'пр.взв.'!B5:H181,2,FALSE)</f>
        <v>ШАМЕТЬКО Алексей Владимирович</v>
      </c>
      <c r="D54" s="314" t="str">
        <f>VLOOKUP(B54,'пр.взв.'!B5:H181,3,FALSE)</f>
        <v>23.03.91, МС</v>
      </c>
      <c r="E54" s="311" t="str">
        <f>VLOOKUP(B54,'пр.взв.'!B7:H181,4,FALSE)</f>
        <v>СФО</v>
      </c>
      <c r="F54" s="318" t="str">
        <f>VLOOKUP(B54,'пр.взв.'!B5:H209,5,FALSE)</f>
        <v>Красноярский, Красноярск, Д</v>
      </c>
      <c r="G54" s="313">
        <f>VLOOKUP(B54,'пр.взв.'!B5:H386,6,FALSE)</f>
        <v>0</v>
      </c>
      <c r="H54" s="299" t="str">
        <f>VLOOKUP(B54,'пр.взв.'!B5:H398,7,FALSE)</f>
        <v>Табунцов Н.Н., Яцковский А.В. </v>
      </c>
    </row>
    <row r="55" spans="1:8" ht="11.25" customHeight="1">
      <c r="A55" s="322"/>
      <c r="B55" s="327"/>
      <c r="C55" s="299"/>
      <c r="D55" s="314"/>
      <c r="E55" s="312"/>
      <c r="F55" s="318"/>
      <c r="G55" s="313"/>
      <c r="H55" s="299"/>
    </row>
    <row r="56" spans="1:8" ht="11.25" customHeight="1">
      <c r="A56" s="322" t="s">
        <v>233</v>
      </c>
      <c r="B56" s="327">
        <v>13</v>
      </c>
      <c r="C56" s="299" t="str">
        <f>VLOOKUP(B56,'пр.взв.'!B5:H183,2,FALSE)</f>
        <v>СУХОМЛИНОВ Кирилл Геннадьевич</v>
      </c>
      <c r="D56" s="314" t="str">
        <f>VLOOKUP(B56,'пр.взв.'!B5:H183,3,FALSE)</f>
        <v>31.01.88, КМС</v>
      </c>
      <c r="E56" s="311" t="str">
        <f>VLOOKUP(B56,'пр.взв.'!B6:H183,4,FALSE)</f>
        <v>ПФО</v>
      </c>
      <c r="F56" s="318" t="str">
        <f>VLOOKUP(B56,'пр.взв.'!B5:H211,5,FALSE)</f>
        <v>Р.Татарстан, Казань</v>
      </c>
      <c r="G56" s="313">
        <f>VLOOKUP(B56,'пр.взв.'!B5:H388,6,FALSE)</f>
        <v>0</v>
      </c>
      <c r="H56" s="299" t="str">
        <f>VLOOKUP(B56,'пр.взв.'!B5:H400,7,FALSE)</f>
        <v>Иванов В.А.</v>
      </c>
    </row>
    <row r="57" spans="1:8" ht="11.25" customHeight="1">
      <c r="A57" s="322"/>
      <c r="B57" s="327"/>
      <c r="C57" s="299"/>
      <c r="D57" s="314"/>
      <c r="E57" s="312"/>
      <c r="F57" s="318"/>
      <c r="G57" s="313"/>
      <c r="H57" s="299"/>
    </row>
    <row r="58" spans="1:8" ht="11.25" customHeight="1">
      <c r="A58" s="322" t="s">
        <v>233</v>
      </c>
      <c r="B58" s="327">
        <v>27</v>
      </c>
      <c r="C58" s="299" t="str">
        <f>VLOOKUP(B58,'пр.взв.'!B5:H185,2,FALSE)</f>
        <v>СМИРНОВ Александр Витальевич</v>
      </c>
      <c r="D58" s="314" t="str">
        <f>VLOOKUP(B58,'пр.взв.'!B5:H185,3,FALSE)</f>
        <v>05.05.95, КМС</v>
      </c>
      <c r="E58" s="311" t="str">
        <f>VLOOKUP(B58,'пр.взв.'!B5:H185,4,FALSE)</f>
        <v>СЗФО</v>
      </c>
      <c r="F58" s="318" t="str">
        <f>VLOOKUP(B58,'пр.взв.'!B5:H213,5,FALSE)</f>
        <v>Ленинградская, Гатчина</v>
      </c>
      <c r="G58" s="313">
        <f>VLOOKUP(B58,'пр.взв.'!B5:H390,6,FALSE)</f>
        <v>0</v>
      </c>
      <c r="H58" s="299" t="str">
        <f>VLOOKUP(B58,'пр.взв.'!B5:H402,7,FALSE)</f>
        <v>Кандарян К.А.</v>
      </c>
    </row>
    <row r="59" spans="1:8" ht="11.25" customHeight="1">
      <c r="A59" s="322"/>
      <c r="B59" s="327"/>
      <c r="C59" s="299"/>
      <c r="D59" s="314"/>
      <c r="E59" s="312"/>
      <c r="F59" s="318"/>
      <c r="G59" s="313"/>
      <c r="H59" s="299"/>
    </row>
    <row r="60" spans="1:8" ht="11.25" customHeight="1">
      <c r="A60" s="322" t="s">
        <v>233</v>
      </c>
      <c r="B60" s="327">
        <v>23</v>
      </c>
      <c r="C60" s="299" t="str">
        <f>VLOOKUP(B60,'пр.взв.'!B5:H187,2,FALSE)</f>
        <v>АЙГУБОВ Шакир Туказович</v>
      </c>
      <c r="D60" s="314" t="str">
        <f>VLOOKUP(B60,'пр.взв.'!B6:H187,3,FALSE)</f>
        <v>19.06.91, КМС</v>
      </c>
      <c r="E60" s="311" t="str">
        <f>VLOOKUP(B60,'пр.взв.'!B6:H187,4,FALSE)</f>
        <v>СКФО</v>
      </c>
      <c r="F60" s="318" t="str">
        <f>VLOOKUP(B60,'пр.взв.'!B6:H215,5,FALSE)</f>
        <v>Р. Дагестан, Махачкала, ПР</v>
      </c>
      <c r="G60" s="313">
        <f>VLOOKUP(B60,'пр.взв.'!B7:H392,6,FALSE)</f>
        <v>0</v>
      </c>
      <c r="H60" s="299" t="str">
        <f>VLOOKUP(B60,'пр.взв.'!B6:H404,7,FALSE)</f>
        <v>Гасанханов З.М.</v>
      </c>
    </row>
    <row r="61" spans="1:8" ht="11.25" customHeight="1">
      <c r="A61" s="322"/>
      <c r="B61" s="327"/>
      <c r="C61" s="299"/>
      <c r="D61" s="314"/>
      <c r="E61" s="312"/>
      <c r="F61" s="318"/>
      <c r="G61" s="313"/>
      <c r="H61" s="299"/>
    </row>
    <row r="62" spans="1:8" ht="12.75" customHeight="1">
      <c r="A62" s="322" t="s">
        <v>233</v>
      </c>
      <c r="B62" s="327">
        <v>31</v>
      </c>
      <c r="C62" s="299" t="str">
        <f>VLOOKUP(B62,'пр.взв.'!B6:H189,2,FALSE)</f>
        <v>МАТАЕВ Имран Батыр-Султанович</v>
      </c>
      <c r="D62" s="314" t="str">
        <f>VLOOKUP(B62,'пр.взв.'!B6:H189,3,FALSE)</f>
        <v>24.03.93, КМС</v>
      </c>
      <c r="E62" s="311" t="str">
        <f>VLOOKUP(B62,'пр.взв.'!B6:H189,4,FALSE)</f>
        <v>МОС</v>
      </c>
      <c r="F62" s="318" t="str">
        <f>VLOOKUP(B62,'пр.взв.'!B6:H217,5,FALSE)</f>
        <v>Москва, МО</v>
      </c>
      <c r="G62" s="313">
        <f>VLOOKUP(B62,'пр.взв.'!B6:H394,6,FALSE)</f>
        <v>0</v>
      </c>
      <c r="H62" s="299" t="str">
        <f>VLOOKUP(B62,'пр.взв.'!B6:H406,7,FALSE)</f>
        <v>Мусаев А.С.</v>
      </c>
    </row>
    <row r="63" spans="1:8" ht="12.75" customHeight="1">
      <c r="A63" s="322"/>
      <c r="B63" s="327"/>
      <c r="C63" s="299"/>
      <c r="D63" s="314"/>
      <c r="E63" s="312"/>
      <c r="F63" s="318"/>
      <c r="G63" s="313"/>
      <c r="H63" s="299"/>
    </row>
    <row r="64" spans="1:8" ht="12.75" customHeight="1">
      <c r="A64" s="322" t="s">
        <v>233</v>
      </c>
      <c r="B64" s="327">
        <v>10</v>
      </c>
      <c r="C64" s="299" t="str">
        <f>VLOOKUP(B64,'пр.взв.'!B6:H191,2,FALSE)</f>
        <v>КОЛОСОВ Александр Александрович</v>
      </c>
      <c r="D64" s="314" t="str">
        <f>VLOOKUP(B64,'пр.взв.'!B6:H191,3,FALSE)</f>
        <v>20.05.68, КМС</v>
      </c>
      <c r="E64" s="311" t="str">
        <f>VLOOKUP(B64,'пр.взв.'!B6:H191,4,FALSE)</f>
        <v>Р.Крым</v>
      </c>
      <c r="F64" s="318" t="str">
        <f>VLOOKUP(B64,'пр.взв.'!B6:H219,5,FALSE)</f>
        <v>Р.Крым, Ялта, Д</v>
      </c>
      <c r="G64" s="313">
        <f>VLOOKUP(B64,'пр.взв.'!B6:H396,6,FALSE)</f>
        <v>0</v>
      </c>
      <c r="H64" s="299" t="str">
        <f>VLOOKUP(B64,'пр.взв.'!B6:H408,7,FALSE)</f>
        <v>Малов В.В., Кузьменко Е.И.</v>
      </c>
    </row>
    <row r="65" spans="1:8" ht="12.75" customHeight="1">
      <c r="A65" s="322"/>
      <c r="B65" s="327"/>
      <c r="C65" s="299"/>
      <c r="D65" s="314"/>
      <c r="E65" s="312"/>
      <c r="F65" s="318"/>
      <c r="G65" s="313"/>
      <c r="H65" s="299"/>
    </row>
    <row r="66" spans="1:8" ht="11.25" customHeight="1">
      <c r="A66" s="322" t="s">
        <v>233</v>
      </c>
      <c r="B66" s="327">
        <v>22</v>
      </c>
      <c r="C66" s="299" t="str">
        <f>VLOOKUP(B66,'пр.взв.'!B6:H193,2,FALSE)</f>
        <v>МИНВАЛЕЕВ Фаниль Рашидович</v>
      </c>
      <c r="D66" s="314" t="str">
        <f>VLOOKUP(B66,'пр.взв.'!B6:H193,3,FALSE)</f>
        <v>12.10.90, КМС</v>
      </c>
      <c r="E66" s="311" t="str">
        <f>VLOOKUP(B66,'пр.взв.'!B6:H193,4,FALSE)</f>
        <v>ПФО</v>
      </c>
      <c r="F66" s="318" t="str">
        <f>VLOOKUP(B66,'пр.взв.'!B6:H221,5,FALSE)</f>
        <v>Р.Татарстан, Казань</v>
      </c>
      <c r="G66" s="313">
        <f>VLOOKUP(B66,'пр.взв.'!B6:H398,6,FALSE)</f>
        <v>0</v>
      </c>
      <c r="H66" s="299" t="str">
        <f>VLOOKUP(B66,'пр.взв.'!B6:H410,7,FALSE)</f>
        <v>Садыков Ф.А.</v>
      </c>
    </row>
    <row r="67" spans="1:8" ht="11.25" customHeight="1">
      <c r="A67" s="322"/>
      <c r="B67" s="327"/>
      <c r="C67" s="299"/>
      <c r="D67" s="314"/>
      <c r="E67" s="312"/>
      <c r="F67" s="318"/>
      <c r="G67" s="313"/>
      <c r="H67" s="299"/>
    </row>
    <row r="68" spans="1:8" ht="11.25" customHeight="1">
      <c r="A68" s="322" t="s">
        <v>233</v>
      </c>
      <c r="B68" s="327">
        <v>14</v>
      </c>
      <c r="C68" s="299" t="str">
        <f>VLOOKUP(B68,'пр.взв.'!B6:H195,2,FALSE)</f>
        <v>МУСАКАЕВ Ахмедбек Зубайирович</v>
      </c>
      <c r="D68" s="314" t="str">
        <f>VLOOKUP(B68,'пр.взв.'!B6:H195,3,FALSE)</f>
        <v>27.07.93, МС</v>
      </c>
      <c r="E68" s="311" t="str">
        <f>VLOOKUP(B68,'пр.взв.'!B6:H195,4,FALSE)</f>
        <v>С-П</v>
      </c>
      <c r="F68" s="318" t="str">
        <f>VLOOKUP(B68,'пр.взв.'!B6:H223,5,FALSE)</f>
        <v>Санкт-Петербург, Д.</v>
      </c>
      <c r="G68" s="313">
        <f>VLOOKUP(B68,'пр.взв.'!B6:H400,6,FALSE)</f>
        <v>0</v>
      </c>
      <c r="H68" s="299" t="str">
        <f>VLOOKUP(B68,'пр.взв.'!B6:H412,7,FALSE)</f>
        <v>Коршунов А.И.</v>
      </c>
    </row>
    <row r="69" spans="1:8" ht="11.25" customHeight="1">
      <c r="A69" s="322"/>
      <c r="B69" s="327"/>
      <c r="C69" s="299"/>
      <c r="D69" s="314"/>
      <c r="E69" s="312"/>
      <c r="F69" s="318"/>
      <c r="G69" s="313"/>
      <c r="H69" s="299"/>
    </row>
    <row r="70" spans="1:8" ht="11.25" customHeight="1">
      <c r="A70" s="322" t="s">
        <v>233</v>
      </c>
      <c r="B70" s="327">
        <v>28</v>
      </c>
      <c r="C70" s="299" t="str">
        <f>VLOOKUP(B70,'пр.взв.'!B6:H197,2,FALSE)</f>
        <v>НИКИТИН Егор Егорович</v>
      </c>
      <c r="D70" s="314" t="str">
        <f>VLOOKUP(B70,'пр.взв.'!B7:H197,3,FALSE)</f>
        <v>30.09.94, КМС</v>
      </c>
      <c r="E70" s="311" t="str">
        <f>VLOOKUP(B70,'пр.взв.'!B1:H197,4,FALSE)</f>
        <v>ПФО</v>
      </c>
      <c r="F70" s="318" t="str">
        <f>VLOOKUP(B70,'пр.взв.'!B7:H225,5,FALSE)</f>
        <v>Пермский, Кудымкар, МО</v>
      </c>
      <c r="G70" s="313">
        <f>VLOOKUP(B70,'пр.взв.'!B7:H402,6,FALSE)</f>
        <v>0</v>
      </c>
      <c r="H70" s="299" t="str">
        <f>VLOOKUP(B70,'пр.взв.'!B7:H414,7,FALSE)</f>
        <v>Никитин В.В.</v>
      </c>
    </row>
    <row r="71" spans="1:8" ht="11.25" customHeight="1">
      <c r="A71" s="322"/>
      <c r="B71" s="327"/>
      <c r="C71" s="299"/>
      <c r="D71" s="314"/>
      <c r="E71" s="312"/>
      <c r="F71" s="318"/>
      <c r="G71" s="313"/>
      <c r="H71" s="299"/>
    </row>
    <row r="72" spans="1:8" ht="11.25" customHeight="1">
      <c r="A72" s="322" t="s">
        <v>233</v>
      </c>
      <c r="B72" s="327">
        <v>8</v>
      </c>
      <c r="C72" s="299" t="str">
        <f>VLOOKUP(B72,'пр.взв.'!B7:H199,2,FALSE)</f>
        <v>ПОДКОВАЛЬНИКОВ Никита Сергеевич</v>
      </c>
      <c r="D72" s="314" t="str">
        <f>VLOOKUP(B72,'пр.взв.'!B7:H199,3,FALSE)</f>
        <v>21.03.93, МС</v>
      </c>
      <c r="E72" s="311" t="str">
        <f>VLOOKUP(B72,'пр.взв.'!B7:H199,4,FALSE)</f>
        <v>ПФО</v>
      </c>
      <c r="F72" s="318" t="str">
        <f>VLOOKUP(B72,'пр.взв.'!B7:H227,5,FALSE)</f>
        <v>Самарская, Самара, Д.</v>
      </c>
      <c r="G72" s="313">
        <f>VLOOKUP(B72,'пр.взв.'!B7:H404,6,FALSE)</f>
        <v>0</v>
      </c>
      <c r="H72" s="299" t="str">
        <f>VLOOKUP(B72,'пр.взв.'!B7:H416,7,FALSE)</f>
        <v>Коновалов А.П.</v>
      </c>
    </row>
    <row r="73" spans="1:8" ht="11.25" customHeight="1">
      <c r="A73" s="322"/>
      <c r="B73" s="327"/>
      <c r="C73" s="299"/>
      <c r="D73" s="314"/>
      <c r="E73" s="312"/>
      <c r="F73" s="318"/>
      <c r="G73" s="313"/>
      <c r="H73" s="299"/>
    </row>
    <row r="74" spans="1:8" ht="11.25" customHeight="1">
      <c r="A74" s="322" t="s">
        <v>233</v>
      </c>
      <c r="B74" s="327">
        <v>32</v>
      </c>
      <c r="C74" s="299" t="str">
        <f>VLOOKUP(B74,'пр.взв.'!B7:H201,2,FALSE)</f>
        <v>БУСЕЕВ Вадим Валерьевич</v>
      </c>
      <c r="D74" s="314" t="str">
        <f>VLOOKUP(B74,'пр.взв.'!B7:H201,3,FALSE)</f>
        <v>22.04.86, МС</v>
      </c>
      <c r="E74" s="311" t="str">
        <f>VLOOKUP(B74,'пр.взв.'!B7:H201,4,FALSE)</f>
        <v>МОС</v>
      </c>
      <c r="F74" s="318" t="str">
        <f>VLOOKUP(B74,'пр.взв.'!B7:H229,5,FALSE)</f>
        <v>Москва, ПР.</v>
      </c>
      <c r="G74" s="313">
        <f>VLOOKUP(B74,'пр.взв.'!B7:H406,6,FALSE)</f>
        <v>0</v>
      </c>
      <c r="H74" s="299" t="str">
        <f>VLOOKUP(B74,'пр.взв.'!B7:H418,7,FALSE)</f>
        <v>Дамдинцурунов В.А., Зуев Г.В.</v>
      </c>
    </row>
    <row r="75" spans="1:8" ht="11.25" customHeight="1">
      <c r="A75" s="322"/>
      <c r="B75" s="327"/>
      <c r="C75" s="299"/>
      <c r="D75" s="314"/>
      <c r="E75" s="312"/>
      <c r="F75" s="318"/>
      <c r="G75" s="313"/>
      <c r="H75" s="299"/>
    </row>
    <row r="76" spans="1:8" ht="11.25" customHeight="1">
      <c r="A76" s="322" t="s">
        <v>30</v>
      </c>
      <c r="B76" s="327">
        <v>34</v>
      </c>
      <c r="C76" s="299" t="str">
        <f>VLOOKUP(B76,'пр.взв.'!B7:H203,2,FALSE)</f>
        <v>ШИРИНЛИ Фамил Алим Оглы</v>
      </c>
      <c r="D76" s="314" t="str">
        <f>VLOOKUP(B76,'пр.взв.'!B1:H203,3,FALSE)</f>
        <v>10.09.92, МС</v>
      </c>
      <c r="E76" s="311" t="str">
        <f>VLOOKUP(B76,'пр.взв.'!B7:H203,4,FALSE)</f>
        <v>СЗФО</v>
      </c>
      <c r="F76" s="318" t="str">
        <f>VLOOKUP(B76,'пр.взв.'!B7:H231,5,FALSE)</f>
        <v>Калининградская, Д</v>
      </c>
      <c r="G76" s="313">
        <f>VLOOKUP(B76,'пр.взв.'!B7:H408,6,FALSE)</f>
        <v>0</v>
      </c>
      <c r="H76" s="299" t="str">
        <f>VLOOKUP(B76,'пр.взв.'!B7:H420,7,FALSE)</f>
        <v>Ярмолюк В.С., Ярмолюк Н.С.</v>
      </c>
    </row>
    <row r="77" spans="1:8" ht="11.25" customHeight="1">
      <c r="A77" s="322"/>
      <c r="B77" s="327"/>
      <c r="C77" s="299"/>
      <c r="D77" s="314"/>
      <c r="E77" s="312"/>
      <c r="F77" s="318"/>
      <c r="G77" s="313"/>
      <c r="H77" s="299"/>
    </row>
    <row r="78" spans="1:8" ht="11.25" customHeight="1" hidden="1">
      <c r="A78" s="322" t="s">
        <v>31</v>
      </c>
      <c r="B78" s="327"/>
      <c r="C78" s="299" t="e">
        <f>VLOOKUP(B78,'пр.взв.'!B7:H205,2,FALSE)</f>
        <v>#N/A</v>
      </c>
      <c r="D78" s="314" t="e">
        <f>VLOOKUP(B78,'пр.взв.'!B7:H205,3,FALSE)</f>
        <v>#N/A</v>
      </c>
      <c r="E78" s="311" t="e">
        <f>VLOOKUP(B78,'пр.взв.'!B7:H205,4,FALSE)</f>
        <v>#N/A</v>
      </c>
      <c r="F78" s="318" t="e">
        <f>VLOOKUP(B78,'пр.взв.'!B7:H233,5,FALSE)</f>
        <v>#N/A</v>
      </c>
      <c r="G78" s="320" t="e">
        <f>VLOOKUP(B78,'пр.взв.'!B7:H410,6,FALSE)</f>
        <v>#N/A</v>
      </c>
      <c r="H78" s="299" t="e">
        <f>VLOOKUP(B78,'пр.взв.'!B7:H422,7,FALSE)</f>
        <v>#N/A</v>
      </c>
    </row>
    <row r="79" spans="1:8" ht="11.25" customHeight="1" hidden="1">
      <c r="A79" s="322"/>
      <c r="B79" s="327"/>
      <c r="C79" s="299"/>
      <c r="D79" s="314"/>
      <c r="E79" s="312"/>
      <c r="F79" s="318"/>
      <c r="G79" s="320"/>
      <c r="H79" s="299"/>
    </row>
    <row r="80" spans="1:8" ht="11.25" customHeight="1" hidden="1">
      <c r="A80" s="322" t="s">
        <v>32</v>
      </c>
      <c r="B80" s="327"/>
      <c r="C80" s="299" t="e">
        <f>VLOOKUP(B80,'пр.взв.'!B7:H207,2,FALSE)</f>
        <v>#N/A</v>
      </c>
      <c r="D80" s="314" t="e">
        <f>VLOOKUP(B80,'пр.взв.'!B1:H207,3,FALSE)</f>
        <v>#N/A</v>
      </c>
      <c r="E80" s="311" t="e">
        <f>VLOOKUP(B80,'пр.взв.'!B1:H207,4,FALSE)</f>
        <v>#N/A</v>
      </c>
      <c r="F80" s="318" t="e">
        <f>VLOOKUP(B80,'пр.взв.'!B9:H235,5,FALSE)</f>
        <v>#N/A</v>
      </c>
      <c r="G80" s="320" t="e">
        <f>VLOOKUP(B80,'пр.взв.'!B1:H412,6,FALSE)</f>
        <v>#N/A</v>
      </c>
      <c r="H80" s="299" t="e">
        <f>VLOOKUP(B80,'пр.взв.'!B1:H424,7,FALSE)</f>
        <v>#N/A</v>
      </c>
    </row>
    <row r="81" spans="1:8" ht="11.25" customHeight="1" hidden="1">
      <c r="A81" s="322"/>
      <c r="B81" s="327"/>
      <c r="C81" s="299"/>
      <c r="D81" s="314"/>
      <c r="E81" s="312"/>
      <c r="F81" s="318"/>
      <c r="G81" s="320"/>
      <c r="H81" s="299"/>
    </row>
    <row r="82" spans="1:8" ht="11.25" customHeight="1" hidden="1">
      <c r="A82" s="322" t="s">
        <v>33</v>
      </c>
      <c r="B82" s="327"/>
      <c r="C82" s="299" t="e">
        <f>VLOOKUP(B82,'пр.взв.'!B1:H209,2,FALSE)</f>
        <v>#N/A</v>
      </c>
      <c r="D82" s="314" t="e">
        <f>VLOOKUP(B82,'пр.взв.'!B1:H209,3,FALSE)</f>
        <v>#N/A</v>
      </c>
      <c r="E82" s="311" t="e">
        <f>VLOOKUP(B82,'пр.взв.'!B1:H209,4,FALSE)</f>
        <v>#N/A</v>
      </c>
      <c r="F82" s="318" t="e">
        <f>VLOOKUP(B82,'пр.взв.'!B1:H237,5,FALSE)</f>
        <v>#N/A</v>
      </c>
      <c r="G82" s="320" t="e">
        <f>VLOOKUP(B82,'пр.взв.'!B1:H414,6,FALSE)</f>
        <v>#N/A</v>
      </c>
      <c r="H82" s="299" t="e">
        <f>VLOOKUP(B82,'пр.взв.'!B1:H426,7,FALSE)</f>
        <v>#N/A</v>
      </c>
    </row>
    <row r="83" spans="1:8" ht="11.25" customHeight="1" hidden="1">
      <c r="A83" s="322"/>
      <c r="B83" s="327"/>
      <c r="C83" s="299"/>
      <c r="D83" s="314"/>
      <c r="E83" s="312"/>
      <c r="F83" s="318"/>
      <c r="G83" s="320"/>
      <c r="H83" s="299"/>
    </row>
    <row r="84" spans="1:8" ht="11.25" customHeight="1" hidden="1">
      <c r="A84" s="322" t="s">
        <v>34</v>
      </c>
      <c r="B84" s="327"/>
      <c r="C84" s="299" t="e">
        <f>VLOOKUP(B84,'пр.взв.'!B1:H211,2,FALSE)</f>
        <v>#N/A</v>
      </c>
      <c r="D84" s="314" t="e">
        <f>VLOOKUP(B84,'пр.взв.'!B1:H211,3,FALSE)</f>
        <v>#N/A</v>
      </c>
      <c r="E84" s="311" t="e">
        <f>VLOOKUP(B84,'пр.взв.'!B1:H211,4,FALSE)</f>
        <v>#N/A</v>
      </c>
      <c r="F84" s="318" t="e">
        <f>VLOOKUP(B84,'пр.взв.'!B1:H239,5,FALSE)</f>
        <v>#N/A</v>
      </c>
      <c r="G84" s="320" t="e">
        <f>VLOOKUP(B84,'пр.взв.'!B1:H416,6,FALSE)</f>
        <v>#N/A</v>
      </c>
      <c r="H84" s="299" t="e">
        <f>VLOOKUP(B84,'пр.взв.'!B1:H428,7,FALSE)</f>
        <v>#N/A</v>
      </c>
    </row>
    <row r="85" spans="1:8" ht="11.25" customHeight="1" hidden="1">
      <c r="A85" s="322"/>
      <c r="B85" s="327"/>
      <c r="C85" s="299"/>
      <c r="D85" s="314"/>
      <c r="E85" s="312"/>
      <c r="F85" s="318"/>
      <c r="G85" s="320"/>
      <c r="H85" s="299"/>
    </row>
    <row r="86" spans="1:8" ht="11.25" customHeight="1" hidden="1">
      <c r="A86" s="322" t="s">
        <v>35</v>
      </c>
      <c r="B86" s="327"/>
      <c r="C86" s="299" t="e">
        <f>VLOOKUP(B86,'пр.взв.'!B1:H213,2,FALSE)</f>
        <v>#N/A</v>
      </c>
      <c r="D86" s="314" t="e">
        <f>VLOOKUP(B86,'пр.взв.'!B1:H213,3,FALSE)</f>
        <v>#N/A</v>
      </c>
      <c r="E86" s="311" t="e">
        <f>VLOOKUP(B86,'пр.взв.'!B1:H213,4,FALSE)</f>
        <v>#N/A</v>
      </c>
      <c r="F86" s="318" t="e">
        <f>VLOOKUP(B86,'пр.взв.'!B1:H241,5,FALSE)</f>
        <v>#N/A</v>
      </c>
      <c r="G86" s="320" t="e">
        <f>VLOOKUP(B86,'пр.взв.'!B1:H418,6,FALSE)</f>
        <v>#N/A</v>
      </c>
      <c r="H86" s="299" t="e">
        <f>VLOOKUP(B86,'пр.взв.'!B1:H430,7,FALSE)</f>
        <v>#N/A</v>
      </c>
    </row>
    <row r="87" spans="1:8" ht="11.25" customHeight="1" hidden="1">
      <c r="A87" s="322"/>
      <c r="B87" s="327"/>
      <c r="C87" s="299"/>
      <c r="D87" s="314"/>
      <c r="E87" s="312"/>
      <c r="F87" s="318"/>
      <c r="G87" s="320"/>
      <c r="H87" s="299"/>
    </row>
    <row r="88" spans="1:8" ht="11.25" customHeight="1" hidden="1">
      <c r="A88" s="322" t="s">
        <v>36</v>
      </c>
      <c r="B88" s="327"/>
      <c r="C88" s="299" t="e">
        <f>VLOOKUP(B88,'пр.взв.'!B1:H215,2,FALSE)</f>
        <v>#N/A</v>
      </c>
      <c r="D88" s="314" t="e">
        <f>VLOOKUP(B88,'пр.взв.'!B1:H215,3,FALSE)</f>
        <v>#N/A</v>
      </c>
      <c r="E88" s="311" t="e">
        <f>VLOOKUP(B88,'пр.взв.'!B1:H215,4,FALSE)</f>
        <v>#N/A</v>
      </c>
      <c r="F88" s="318" t="e">
        <f>VLOOKUP(B88,'пр.взв.'!B1:H243,5,FALSE)</f>
        <v>#N/A</v>
      </c>
      <c r="G88" s="320" t="e">
        <f>VLOOKUP(B88,'пр.взв.'!B1:H420,6,FALSE)</f>
        <v>#N/A</v>
      </c>
      <c r="H88" s="299" t="e">
        <f>VLOOKUP(B88,'пр.взв.'!B1:H432,7,FALSE)</f>
        <v>#N/A</v>
      </c>
    </row>
    <row r="89" spans="1:8" ht="11.25" customHeight="1" hidden="1">
      <c r="A89" s="322"/>
      <c r="B89" s="327"/>
      <c r="C89" s="299"/>
      <c r="D89" s="314"/>
      <c r="E89" s="312"/>
      <c r="F89" s="318"/>
      <c r="G89" s="320"/>
      <c r="H89" s="299"/>
    </row>
    <row r="90" spans="1:8" ht="11.25" customHeight="1" hidden="1">
      <c r="A90" s="322" t="s">
        <v>37</v>
      </c>
      <c r="B90" s="327"/>
      <c r="C90" s="299" t="e">
        <f>VLOOKUP(B90,'пр.взв.'!B1:H217,2,FALSE)</f>
        <v>#N/A</v>
      </c>
      <c r="D90" s="314" t="e">
        <f>VLOOKUP(B90,'пр.взв.'!B1:H217,3,FALSE)</f>
        <v>#N/A</v>
      </c>
      <c r="E90" s="311" t="e">
        <f>VLOOKUP(B90,'пр.взв.'!B1:H217,4,FALSE)</f>
        <v>#N/A</v>
      </c>
      <c r="F90" s="318" t="e">
        <f>VLOOKUP(B90,'пр.взв.'!B1:H245,5,FALSE)</f>
        <v>#N/A</v>
      </c>
      <c r="G90" s="320" t="e">
        <f>VLOOKUP(B90,'пр.взв.'!B1:H422,6,FALSE)</f>
        <v>#N/A</v>
      </c>
      <c r="H90" s="299" t="e">
        <f>VLOOKUP(B90,'пр.взв.'!B1:H434,7,FALSE)</f>
        <v>#N/A</v>
      </c>
    </row>
    <row r="91" spans="1:8" ht="11.25" customHeight="1" hidden="1">
      <c r="A91" s="322"/>
      <c r="B91" s="327"/>
      <c r="C91" s="299"/>
      <c r="D91" s="314"/>
      <c r="E91" s="312"/>
      <c r="F91" s="318"/>
      <c r="G91" s="320"/>
      <c r="H91" s="299"/>
    </row>
    <row r="92" spans="1:8" ht="12.75" hidden="1">
      <c r="A92" s="322" t="s">
        <v>38</v>
      </c>
      <c r="B92" s="327"/>
      <c r="C92" s="299" t="e">
        <f>VLOOKUP(B92,'пр.взв.'!B1:H219,2,FALSE)</f>
        <v>#N/A</v>
      </c>
      <c r="D92" s="314" t="e">
        <f>VLOOKUP(B92,'пр.взв.'!B1:H219,3,FALSE)</f>
        <v>#N/A</v>
      </c>
      <c r="E92" s="311" t="e">
        <f>VLOOKUP(B92,'пр.взв.'!B1:H219,4,FALSE)</f>
        <v>#N/A</v>
      </c>
      <c r="F92" s="318" t="e">
        <f>VLOOKUP(B92,'пр.взв.'!B1:H247,5,FALSE)</f>
        <v>#N/A</v>
      </c>
      <c r="G92" s="320" t="e">
        <f>VLOOKUP(B92,'пр.взв.'!B1:H424,6,FALSE)</f>
        <v>#N/A</v>
      </c>
      <c r="H92" s="299" t="e">
        <f>VLOOKUP(B92,'пр.взв.'!B1:H436,7,FALSE)</f>
        <v>#N/A</v>
      </c>
    </row>
    <row r="93" spans="1:8" ht="12.75" hidden="1">
      <c r="A93" s="322"/>
      <c r="B93" s="327"/>
      <c r="C93" s="299"/>
      <c r="D93" s="314"/>
      <c r="E93" s="312"/>
      <c r="F93" s="318"/>
      <c r="G93" s="320"/>
      <c r="H93" s="299"/>
    </row>
    <row r="94" spans="1:8" ht="12.75" hidden="1">
      <c r="A94" s="322" t="s">
        <v>39</v>
      </c>
      <c r="B94" s="327"/>
      <c r="C94" s="299" t="e">
        <f>VLOOKUP(B94,'пр.взв.'!B1:H221,2,FALSE)</f>
        <v>#N/A</v>
      </c>
      <c r="D94" s="314" t="e">
        <f>VLOOKUP(B94,'пр.взв.'!B1:H221,3,FALSE)</f>
        <v>#N/A</v>
      </c>
      <c r="E94" s="311" t="e">
        <f>VLOOKUP(B94,'пр.взв.'!B1:H221,4,FALSE)</f>
        <v>#N/A</v>
      </c>
      <c r="F94" s="318" t="e">
        <f>VLOOKUP(B94,'пр.взв.'!B1:H249,5,FALSE)</f>
        <v>#N/A</v>
      </c>
      <c r="G94" s="320" t="e">
        <f>VLOOKUP(B94,'пр.взв.'!B1:H426,6,FALSE)</f>
        <v>#N/A</v>
      </c>
      <c r="H94" s="299" t="e">
        <f>VLOOKUP(B94,'пр.взв.'!B1:H438,7,FALSE)</f>
        <v>#N/A</v>
      </c>
    </row>
    <row r="95" spans="1:8" ht="12.75" hidden="1">
      <c r="A95" s="322"/>
      <c r="B95" s="327"/>
      <c r="C95" s="299"/>
      <c r="D95" s="314"/>
      <c r="E95" s="312"/>
      <c r="F95" s="318"/>
      <c r="G95" s="320"/>
      <c r="H95" s="299"/>
    </row>
    <row r="96" spans="1:8" ht="12.75" hidden="1">
      <c r="A96" s="322" t="s">
        <v>40</v>
      </c>
      <c r="B96" s="327"/>
      <c r="C96" s="299" t="e">
        <f>VLOOKUP(B96,'пр.взв.'!B1:H223,2,FALSE)</f>
        <v>#N/A</v>
      </c>
      <c r="D96" s="314" t="e">
        <f>VLOOKUP(B96,'пр.взв.'!B1:H223,3,FALSE)</f>
        <v>#N/A</v>
      </c>
      <c r="E96" s="311" t="e">
        <f>VLOOKUP(B96,'пр.взв.'!B1:H223,4,FALSE)</f>
        <v>#N/A</v>
      </c>
      <c r="F96" s="318" t="e">
        <f>VLOOKUP(B96,'пр.взв.'!B1:H251,5,FALSE)</f>
        <v>#N/A</v>
      </c>
      <c r="G96" s="320" t="e">
        <f>VLOOKUP(B96,'пр.взв.'!B1:H428,6,FALSE)</f>
        <v>#N/A</v>
      </c>
      <c r="H96" s="299" t="e">
        <f>VLOOKUP(B96,'пр.взв.'!B1:H440,7,FALSE)</f>
        <v>#N/A</v>
      </c>
    </row>
    <row r="97" spans="1:8" ht="12.75" hidden="1">
      <c r="A97" s="322"/>
      <c r="B97" s="327"/>
      <c r="C97" s="299"/>
      <c r="D97" s="314"/>
      <c r="E97" s="312"/>
      <c r="F97" s="318"/>
      <c r="G97" s="320"/>
      <c r="H97" s="299"/>
    </row>
    <row r="98" spans="1:8" ht="12.75" hidden="1">
      <c r="A98" s="322" t="s">
        <v>41</v>
      </c>
      <c r="B98" s="327"/>
      <c r="C98" s="299" t="e">
        <f>VLOOKUP(B98,'пр.взв.'!B1:H225,2,FALSE)</f>
        <v>#N/A</v>
      </c>
      <c r="D98" s="314" t="e">
        <f>VLOOKUP(B98,'пр.взв.'!B1:H225,3,FALSE)</f>
        <v>#N/A</v>
      </c>
      <c r="E98" s="311" t="e">
        <f>VLOOKUP(B98,'пр.взв.'!B1:H225,4,FALSE)</f>
        <v>#N/A</v>
      </c>
      <c r="F98" s="318" t="e">
        <f>VLOOKUP(B98,'пр.взв.'!B1:H253,5,FALSE)</f>
        <v>#N/A</v>
      </c>
      <c r="G98" s="320" t="e">
        <f>VLOOKUP(B98,'пр.взв.'!B1:H430,6,FALSE)</f>
        <v>#N/A</v>
      </c>
      <c r="H98" s="299" t="e">
        <f>VLOOKUP(B98,'пр.взв.'!B1:H442,7,FALSE)</f>
        <v>#N/A</v>
      </c>
    </row>
    <row r="99" spans="1:8" ht="12.75" hidden="1">
      <c r="A99" s="322"/>
      <c r="B99" s="327"/>
      <c r="C99" s="299"/>
      <c r="D99" s="314"/>
      <c r="E99" s="312"/>
      <c r="F99" s="318"/>
      <c r="G99" s="320"/>
      <c r="H99" s="299"/>
    </row>
    <row r="100" spans="1:8" ht="12.75" hidden="1">
      <c r="A100" s="322" t="s">
        <v>42</v>
      </c>
      <c r="B100" s="327"/>
      <c r="C100" s="299" t="e">
        <f>VLOOKUP(B100,'пр.взв.'!B1:H227,2,FALSE)</f>
        <v>#N/A</v>
      </c>
      <c r="D100" s="314" t="e">
        <f>VLOOKUP(B100,'пр.взв.'!B1:H227,3,FALSE)</f>
        <v>#N/A</v>
      </c>
      <c r="E100" s="311" t="e">
        <f>VLOOKUP(B100,'пр.взв.'!B1:H227,4,FALSE)</f>
        <v>#N/A</v>
      </c>
      <c r="F100" s="318" t="e">
        <f>VLOOKUP(B100,'пр.взв.'!B1:H255,5,FALSE)</f>
        <v>#N/A</v>
      </c>
      <c r="G100" s="320" t="e">
        <f>VLOOKUP(B100,'пр.взв.'!B1:H432,6,FALSE)</f>
        <v>#N/A</v>
      </c>
      <c r="H100" s="299" t="e">
        <f>VLOOKUP(B100,'пр.взв.'!B1:H444,7,FALSE)</f>
        <v>#N/A</v>
      </c>
    </row>
    <row r="101" spans="1:8" ht="12.75" hidden="1">
      <c r="A101" s="322"/>
      <c r="B101" s="327"/>
      <c r="C101" s="299"/>
      <c r="D101" s="314"/>
      <c r="E101" s="312"/>
      <c r="F101" s="318"/>
      <c r="G101" s="320"/>
      <c r="H101" s="299"/>
    </row>
    <row r="102" spans="1:8" ht="12.75" hidden="1">
      <c r="A102" s="322" t="s">
        <v>43</v>
      </c>
      <c r="B102" s="327"/>
      <c r="C102" s="299" t="e">
        <f>VLOOKUP(B102,'пр.взв.'!B1:H229,2,FALSE)</f>
        <v>#N/A</v>
      </c>
      <c r="D102" s="314" t="e">
        <f>VLOOKUP(B102,'пр.взв.'!B1:H229,3,FALSE)</f>
        <v>#N/A</v>
      </c>
      <c r="E102" s="311" t="e">
        <f>VLOOKUP(B102,'пр.взв.'!B1:H229,4,FALSE)</f>
        <v>#N/A</v>
      </c>
      <c r="F102" s="318" t="e">
        <f>VLOOKUP(B102,'пр.взв.'!B1:H257,5,FALSE)</f>
        <v>#N/A</v>
      </c>
      <c r="G102" s="320" t="e">
        <f>VLOOKUP(B102,'пр.взв.'!B1:H434,6,FALSE)</f>
        <v>#N/A</v>
      </c>
      <c r="H102" s="299" t="e">
        <f>VLOOKUP(B102,'пр.взв.'!B1:H446,7,FALSE)</f>
        <v>#N/A</v>
      </c>
    </row>
    <row r="103" spans="1:8" ht="12.75" hidden="1">
      <c r="A103" s="322"/>
      <c r="B103" s="327"/>
      <c r="C103" s="299"/>
      <c r="D103" s="314"/>
      <c r="E103" s="312"/>
      <c r="F103" s="318"/>
      <c r="G103" s="320"/>
      <c r="H103" s="299"/>
    </row>
    <row r="104" spans="1:8" ht="12.75" hidden="1">
      <c r="A104" s="322" t="s">
        <v>44</v>
      </c>
      <c r="B104" s="327"/>
      <c r="C104" s="299" t="e">
        <f>VLOOKUP(B104,'пр.взв.'!B1:H231,2,FALSE)</f>
        <v>#N/A</v>
      </c>
      <c r="D104" s="314" t="e">
        <f>VLOOKUP(B104,'пр.взв.'!B1:H231,3,FALSE)</f>
        <v>#N/A</v>
      </c>
      <c r="E104" s="311" t="e">
        <f>VLOOKUP(B104,'пр.взв.'!B1:H231,4,FALSE)</f>
        <v>#N/A</v>
      </c>
      <c r="F104" s="318" t="e">
        <f>VLOOKUP(B104,'пр.взв.'!B1:H259,5,FALSE)</f>
        <v>#N/A</v>
      </c>
      <c r="G104" s="320" t="e">
        <f>VLOOKUP(B104,'пр.взв.'!B1:H436,6,FALSE)</f>
        <v>#N/A</v>
      </c>
      <c r="H104" s="299" t="e">
        <f>VLOOKUP(B104,'пр.взв.'!B1:H448,7,FALSE)</f>
        <v>#N/A</v>
      </c>
    </row>
    <row r="105" spans="1:8" ht="12.75" hidden="1">
      <c r="A105" s="322"/>
      <c r="B105" s="327"/>
      <c r="C105" s="299"/>
      <c r="D105" s="314"/>
      <c r="E105" s="312"/>
      <c r="F105" s="318"/>
      <c r="G105" s="320"/>
      <c r="H105" s="299"/>
    </row>
    <row r="106" spans="1:8" ht="12.75" hidden="1">
      <c r="A106" s="322" t="s">
        <v>45</v>
      </c>
      <c r="B106" s="327"/>
      <c r="C106" s="299" t="e">
        <f>VLOOKUP(B106,'пр.взв.'!B1:H233,2,FALSE)</f>
        <v>#N/A</v>
      </c>
      <c r="D106" s="314" t="e">
        <f>VLOOKUP(B106,'пр.взв.'!B1:H233,3,FALSE)</f>
        <v>#N/A</v>
      </c>
      <c r="E106" s="311" t="e">
        <f>VLOOKUP(B106,'пр.взв.'!B1:H233,4,FALSE)</f>
        <v>#N/A</v>
      </c>
      <c r="F106" s="318" t="e">
        <f>VLOOKUP(B106,'пр.взв.'!B1:H261,5,FALSE)</f>
        <v>#N/A</v>
      </c>
      <c r="G106" s="320" t="e">
        <f>VLOOKUP(B106,'пр.взв.'!B1:H438,6,FALSE)</f>
        <v>#N/A</v>
      </c>
      <c r="H106" s="299" t="e">
        <f>VLOOKUP(B106,'пр.взв.'!B1:H450,7,FALSE)</f>
        <v>#N/A</v>
      </c>
    </row>
    <row r="107" spans="1:8" ht="12.75" hidden="1">
      <c r="A107" s="322"/>
      <c r="B107" s="327"/>
      <c r="C107" s="299"/>
      <c r="D107" s="314"/>
      <c r="E107" s="312"/>
      <c r="F107" s="318"/>
      <c r="G107" s="320"/>
      <c r="H107" s="299"/>
    </row>
    <row r="108" spans="1:8" ht="12.75" hidden="1">
      <c r="A108" s="322" t="s">
        <v>46</v>
      </c>
      <c r="B108" s="327"/>
      <c r="C108" s="299" t="e">
        <f>VLOOKUP(B108,'пр.взв.'!B1:H235,2,FALSE)</f>
        <v>#N/A</v>
      </c>
      <c r="D108" s="314" t="e">
        <f>VLOOKUP(B108,'пр.взв.'!B1:H235,3,FALSE)</f>
        <v>#N/A</v>
      </c>
      <c r="E108" s="311" t="e">
        <f>VLOOKUP(B108,'пр.взв.'!B1:H235,4,FALSE)</f>
        <v>#N/A</v>
      </c>
      <c r="F108" s="318" t="e">
        <f>VLOOKUP(B108,'пр.взв.'!B1:H263,5,FALSE)</f>
        <v>#N/A</v>
      </c>
      <c r="G108" s="320" t="e">
        <f>VLOOKUP(B108,'пр.взв.'!B1:H440,6,FALSE)</f>
        <v>#N/A</v>
      </c>
      <c r="H108" s="299" t="e">
        <f>VLOOKUP(B108,'пр.взв.'!B1:H452,7,FALSE)</f>
        <v>#N/A</v>
      </c>
    </row>
    <row r="109" spans="1:8" ht="12.75" hidden="1">
      <c r="A109" s="322"/>
      <c r="B109" s="327"/>
      <c r="C109" s="299"/>
      <c r="D109" s="314"/>
      <c r="E109" s="312"/>
      <c r="F109" s="318"/>
      <c r="G109" s="320"/>
      <c r="H109" s="299"/>
    </row>
    <row r="110" spans="1:8" ht="12.75" hidden="1">
      <c r="A110" s="322" t="s">
        <v>47</v>
      </c>
      <c r="B110" s="327"/>
      <c r="C110" s="299" t="e">
        <f>VLOOKUP(B110,'пр.взв.'!B1:H237,2,FALSE)</f>
        <v>#N/A</v>
      </c>
      <c r="D110" s="314" t="e">
        <f>VLOOKUP(B110,'пр.взв.'!B1:H237,3,FALSE)</f>
        <v>#N/A</v>
      </c>
      <c r="E110" s="311" t="e">
        <f>VLOOKUP(B110,'пр.взв.'!B1:H237,4,FALSE)</f>
        <v>#N/A</v>
      </c>
      <c r="F110" s="318" t="e">
        <f>VLOOKUP(B110,'пр.взв.'!B1:H265,5,FALSE)</f>
        <v>#N/A</v>
      </c>
      <c r="G110" s="320" t="e">
        <f>VLOOKUP(B110,'пр.взв.'!B1:H442,6,FALSE)</f>
        <v>#N/A</v>
      </c>
      <c r="H110" s="299" t="e">
        <f>VLOOKUP(B110,'пр.взв.'!B1:H454,7,FALSE)</f>
        <v>#N/A</v>
      </c>
    </row>
    <row r="111" spans="1:8" ht="12.75" hidden="1">
      <c r="A111" s="322"/>
      <c r="B111" s="327"/>
      <c r="C111" s="299"/>
      <c r="D111" s="314"/>
      <c r="E111" s="312"/>
      <c r="F111" s="318"/>
      <c r="G111" s="320"/>
      <c r="H111" s="299"/>
    </row>
    <row r="112" spans="1:8" ht="12.75" hidden="1">
      <c r="A112" s="322" t="s">
        <v>48</v>
      </c>
      <c r="B112" s="327"/>
      <c r="C112" s="299" t="e">
        <f>VLOOKUP(B112,'пр.взв.'!B1:H239,2,FALSE)</f>
        <v>#N/A</v>
      </c>
      <c r="D112" s="314" t="e">
        <f>VLOOKUP(B112,'пр.взв.'!B1:H239,3,FALSE)</f>
        <v>#N/A</v>
      </c>
      <c r="E112" s="311" t="e">
        <f>VLOOKUP(B112,'пр.взв.'!B1:H239,4,FALSE)</f>
        <v>#N/A</v>
      </c>
      <c r="F112" s="318" t="e">
        <f>VLOOKUP(B112,'пр.взв.'!B1:H267,5,FALSE)</f>
        <v>#N/A</v>
      </c>
      <c r="G112" s="320" t="e">
        <f>VLOOKUP(B112,'пр.взв.'!B1:H444,6,FALSE)</f>
        <v>#N/A</v>
      </c>
      <c r="H112" s="299" t="e">
        <f>VLOOKUP(B112,'пр.взв.'!B1:H456,7,FALSE)</f>
        <v>#N/A</v>
      </c>
    </row>
    <row r="113" spans="1:8" ht="12.75" hidden="1">
      <c r="A113" s="322"/>
      <c r="B113" s="327"/>
      <c r="C113" s="299"/>
      <c r="D113" s="314"/>
      <c r="E113" s="312"/>
      <c r="F113" s="318"/>
      <c r="G113" s="320"/>
      <c r="H113" s="299"/>
    </row>
    <row r="114" spans="1:8" ht="12.75" hidden="1">
      <c r="A114" s="322" t="s">
        <v>49</v>
      </c>
      <c r="B114" s="327"/>
      <c r="C114" s="299" t="e">
        <f>VLOOKUP(B114,'пр.взв.'!B1:H241,2,FALSE)</f>
        <v>#N/A</v>
      </c>
      <c r="D114" s="314" t="e">
        <f>VLOOKUP(B114,'пр.взв.'!B1:H241,3,FALSE)</f>
        <v>#N/A</v>
      </c>
      <c r="E114" s="311" t="e">
        <f>VLOOKUP(B114,'пр.взв.'!B1:H241,4,FALSE)</f>
        <v>#N/A</v>
      </c>
      <c r="F114" s="318" t="e">
        <f>VLOOKUP(B114,'пр.взв.'!B1:H269,5,FALSE)</f>
        <v>#N/A</v>
      </c>
      <c r="G114" s="320" t="e">
        <f>VLOOKUP(B114,'пр.взв.'!B1:H446,6,FALSE)</f>
        <v>#N/A</v>
      </c>
      <c r="H114" s="299" t="e">
        <f>VLOOKUP(B114,'пр.взв.'!B1:H458,7,FALSE)</f>
        <v>#N/A</v>
      </c>
    </row>
    <row r="115" spans="1:8" ht="12.75" hidden="1">
      <c r="A115" s="322"/>
      <c r="B115" s="327"/>
      <c r="C115" s="299"/>
      <c r="D115" s="314"/>
      <c r="E115" s="312"/>
      <c r="F115" s="318"/>
      <c r="G115" s="320"/>
      <c r="H115" s="299"/>
    </row>
    <row r="116" spans="1:8" ht="12.75" hidden="1">
      <c r="A116" s="322" t="s">
        <v>50</v>
      </c>
      <c r="B116" s="327"/>
      <c r="C116" s="299" t="e">
        <f>VLOOKUP(B116,'пр.взв.'!B1:H243,2,FALSE)</f>
        <v>#N/A</v>
      </c>
      <c r="D116" s="314" t="e">
        <f>VLOOKUP(B116,'пр.взв.'!B1:H243,3,FALSE)</f>
        <v>#N/A</v>
      </c>
      <c r="E116" s="311" t="e">
        <f>VLOOKUP(B116,'пр.взв.'!B1:H243,4,FALSE)</f>
        <v>#N/A</v>
      </c>
      <c r="F116" s="318" t="e">
        <f>VLOOKUP(B116,'пр.взв.'!B1:H271,5,FALSE)</f>
        <v>#N/A</v>
      </c>
      <c r="G116" s="320" t="e">
        <f>VLOOKUP(B116,'пр.взв.'!B1:H448,6,FALSE)</f>
        <v>#N/A</v>
      </c>
      <c r="H116" s="299" t="e">
        <f>VLOOKUP(B116,'пр.взв.'!B1:H460,7,FALSE)</f>
        <v>#N/A</v>
      </c>
    </row>
    <row r="117" spans="1:8" ht="12.75" hidden="1">
      <c r="A117" s="322"/>
      <c r="B117" s="327"/>
      <c r="C117" s="299"/>
      <c r="D117" s="314"/>
      <c r="E117" s="312"/>
      <c r="F117" s="318"/>
      <c r="G117" s="320"/>
      <c r="H117" s="299"/>
    </row>
    <row r="118" spans="1:8" ht="12.75" hidden="1">
      <c r="A118" s="322" t="s">
        <v>51</v>
      </c>
      <c r="B118" s="327"/>
      <c r="C118" s="299" t="e">
        <f>VLOOKUP(B118,'пр.взв.'!B1:H245,2,FALSE)</f>
        <v>#N/A</v>
      </c>
      <c r="D118" s="314" t="e">
        <f>VLOOKUP(B118,'пр.взв.'!B1:H245,3,FALSE)</f>
        <v>#N/A</v>
      </c>
      <c r="E118" s="311" t="e">
        <f>VLOOKUP(B118,'пр.взв.'!B1:H245,4,FALSE)</f>
        <v>#N/A</v>
      </c>
      <c r="F118" s="318" t="e">
        <f>VLOOKUP(B118,'пр.взв.'!B1:H273,5,FALSE)</f>
        <v>#N/A</v>
      </c>
      <c r="G118" s="320" t="e">
        <f>VLOOKUP(B118,'пр.взв.'!B1:H450,6,FALSE)</f>
        <v>#N/A</v>
      </c>
      <c r="H118" s="299" t="e">
        <f>VLOOKUP(B118,'пр.взв.'!B1:H462,7,FALSE)</f>
        <v>#N/A</v>
      </c>
    </row>
    <row r="119" spans="1:8" ht="12.75" hidden="1">
      <c r="A119" s="322"/>
      <c r="B119" s="327"/>
      <c r="C119" s="299"/>
      <c r="D119" s="314"/>
      <c r="E119" s="312"/>
      <c r="F119" s="318"/>
      <c r="G119" s="320"/>
      <c r="H119" s="299"/>
    </row>
    <row r="120" spans="1:8" ht="12.75" hidden="1">
      <c r="A120" s="322" t="s">
        <v>52</v>
      </c>
      <c r="B120" s="327"/>
      <c r="C120" s="299" t="e">
        <f>VLOOKUP(B120,'пр.взв.'!B1:H247,2,FALSE)</f>
        <v>#N/A</v>
      </c>
      <c r="D120" s="314" t="e">
        <f>VLOOKUP(B120,'пр.взв.'!B1:H247,3,FALSE)</f>
        <v>#N/A</v>
      </c>
      <c r="E120" s="311" t="e">
        <f>VLOOKUP(B120,'пр.взв.'!B1:H247,4,FALSE)</f>
        <v>#N/A</v>
      </c>
      <c r="F120" s="318" t="e">
        <f>VLOOKUP(B120,'пр.взв.'!B1:H275,5,FALSE)</f>
        <v>#N/A</v>
      </c>
      <c r="G120" s="320" t="e">
        <f>VLOOKUP(B120,'пр.взв.'!B1:H452,6,FALSE)</f>
        <v>#N/A</v>
      </c>
      <c r="H120" s="299" t="e">
        <f>VLOOKUP(B120,'пр.взв.'!B1:H464,7,FALSE)</f>
        <v>#N/A</v>
      </c>
    </row>
    <row r="121" spans="1:8" ht="12.75" hidden="1">
      <c r="A121" s="322"/>
      <c r="B121" s="327"/>
      <c r="C121" s="299"/>
      <c r="D121" s="314"/>
      <c r="E121" s="312"/>
      <c r="F121" s="318"/>
      <c r="G121" s="320"/>
      <c r="H121" s="299"/>
    </row>
    <row r="122" spans="1:8" ht="12.75" hidden="1">
      <c r="A122" s="322" t="s">
        <v>53</v>
      </c>
      <c r="B122" s="327"/>
      <c r="C122" s="299" t="e">
        <f>VLOOKUP(B122,'пр.взв.'!B1:H249,2,FALSE)</f>
        <v>#N/A</v>
      </c>
      <c r="D122" s="314" t="e">
        <f>VLOOKUP(B122,'пр.взв.'!B1:H249,3,FALSE)</f>
        <v>#N/A</v>
      </c>
      <c r="E122" s="311" t="e">
        <f>VLOOKUP(B122,'пр.взв.'!B1:H249,4,FALSE)</f>
        <v>#N/A</v>
      </c>
      <c r="F122" s="318" t="e">
        <f>VLOOKUP(B122,'пр.взв.'!B1:H277,5,FALSE)</f>
        <v>#N/A</v>
      </c>
      <c r="G122" s="320" t="e">
        <f>VLOOKUP(B122,'пр.взв.'!B1:H454,6,FALSE)</f>
        <v>#N/A</v>
      </c>
      <c r="H122" s="299" t="e">
        <f>VLOOKUP(B122,'пр.взв.'!B1:H466,7,FALSE)</f>
        <v>#N/A</v>
      </c>
    </row>
    <row r="123" spans="1:8" ht="12.75" hidden="1">
      <c r="A123" s="322"/>
      <c r="B123" s="327"/>
      <c r="C123" s="299"/>
      <c r="D123" s="314"/>
      <c r="E123" s="312"/>
      <c r="F123" s="318"/>
      <c r="G123" s="320"/>
      <c r="H123" s="299"/>
    </row>
    <row r="124" spans="1:8" ht="12.75" hidden="1">
      <c r="A124" s="322" t="s">
        <v>54</v>
      </c>
      <c r="B124" s="327"/>
      <c r="C124" s="299" t="e">
        <f>VLOOKUP(B124,'пр.взв.'!B1:H251,2,FALSE)</f>
        <v>#N/A</v>
      </c>
      <c r="D124" s="314" t="e">
        <f>VLOOKUP(B124,'пр.взв.'!B1:H251,3,FALSE)</f>
        <v>#N/A</v>
      </c>
      <c r="E124" s="311" t="e">
        <f>VLOOKUP(B124,'пр.взв.'!B1:H251,4,FALSE)</f>
        <v>#N/A</v>
      </c>
      <c r="F124" s="318" t="e">
        <f>VLOOKUP(B124,'пр.взв.'!B1:H279,5,FALSE)</f>
        <v>#N/A</v>
      </c>
      <c r="G124" s="320" t="e">
        <f>VLOOKUP(B124,'пр.взв.'!B1:H456,6,FALSE)</f>
        <v>#N/A</v>
      </c>
      <c r="H124" s="299" t="e">
        <f>VLOOKUP(B124,'пр.взв.'!B1:H468,7,FALSE)</f>
        <v>#N/A</v>
      </c>
    </row>
    <row r="125" spans="1:8" ht="12.75" hidden="1">
      <c r="A125" s="322"/>
      <c r="B125" s="327"/>
      <c r="C125" s="299"/>
      <c r="D125" s="314"/>
      <c r="E125" s="312"/>
      <c r="F125" s="318"/>
      <c r="G125" s="320"/>
      <c r="H125" s="299"/>
    </row>
    <row r="126" spans="1:8" ht="12.75" hidden="1">
      <c r="A126" s="322" t="s">
        <v>55</v>
      </c>
      <c r="B126" s="327"/>
      <c r="C126" s="299" t="e">
        <f>VLOOKUP(B126,'пр.взв.'!B1:H253,2,FALSE)</f>
        <v>#N/A</v>
      </c>
      <c r="D126" s="314" t="e">
        <f>VLOOKUP(B126,'пр.взв.'!B1:H253,3,FALSE)</f>
        <v>#N/A</v>
      </c>
      <c r="E126" s="311" t="e">
        <f>VLOOKUP(B126,'пр.взв.'!B1:H253,4,FALSE)</f>
        <v>#N/A</v>
      </c>
      <c r="F126" s="318" t="e">
        <f>VLOOKUP(B126,'пр.взв.'!B1:H281,5,FALSE)</f>
        <v>#N/A</v>
      </c>
      <c r="G126" s="320" t="e">
        <f>VLOOKUP(B126,'пр.взв.'!B1:H458,6,FALSE)</f>
        <v>#N/A</v>
      </c>
      <c r="H126" s="299" t="e">
        <f>VLOOKUP(B126,'пр.взв.'!B1:H470,7,FALSE)</f>
        <v>#N/A</v>
      </c>
    </row>
    <row r="127" spans="1:8" ht="12.75" hidden="1">
      <c r="A127" s="322"/>
      <c r="B127" s="327"/>
      <c r="C127" s="299"/>
      <c r="D127" s="314"/>
      <c r="E127" s="312"/>
      <c r="F127" s="318"/>
      <c r="G127" s="320"/>
      <c r="H127" s="299"/>
    </row>
    <row r="128" spans="1:8" ht="12.75" hidden="1">
      <c r="A128" s="322" t="s">
        <v>56</v>
      </c>
      <c r="B128" s="327"/>
      <c r="C128" s="299" t="e">
        <f>VLOOKUP(B128,'пр.взв.'!B1:H255,2,FALSE)</f>
        <v>#N/A</v>
      </c>
      <c r="D128" s="314" t="e">
        <f>VLOOKUP(B128,'пр.взв.'!B1:H255,3,FALSE)</f>
        <v>#N/A</v>
      </c>
      <c r="E128" s="311" t="e">
        <f>VLOOKUP(B128,'пр.взв.'!B1:H255,4,FALSE)</f>
        <v>#N/A</v>
      </c>
      <c r="F128" s="318" t="e">
        <f>VLOOKUP(B128,'пр.взв.'!B1:H283,5,FALSE)</f>
        <v>#N/A</v>
      </c>
      <c r="G128" s="320" t="e">
        <f>VLOOKUP(B128,'пр.взв.'!B1:H460,6,FALSE)</f>
        <v>#N/A</v>
      </c>
      <c r="H128" s="299" t="e">
        <f>VLOOKUP(B128,'пр.взв.'!B1:H472,7,FALSE)</f>
        <v>#N/A</v>
      </c>
    </row>
    <row r="129" spans="1:8" ht="12.75" hidden="1">
      <c r="A129" s="322"/>
      <c r="B129" s="327"/>
      <c r="C129" s="299"/>
      <c r="D129" s="314"/>
      <c r="E129" s="312"/>
      <c r="F129" s="318"/>
      <c r="G129" s="320"/>
      <c r="H129" s="299"/>
    </row>
    <row r="130" spans="1:8" ht="12.75" hidden="1">
      <c r="A130" s="322" t="s">
        <v>57</v>
      </c>
      <c r="B130" s="327"/>
      <c r="C130" s="299" t="e">
        <f>VLOOKUP(B130,'пр.взв.'!B1:H257,2,FALSE)</f>
        <v>#N/A</v>
      </c>
      <c r="D130" s="314" t="e">
        <f>VLOOKUP(B130,'пр.взв.'!B1:H257,3,FALSE)</f>
        <v>#N/A</v>
      </c>
      <c r="E130" s="311" t="e">
        <f>VLOOKUP(B130,'пр.взв.'!B1:H257,4,FALSE)</f>
        <v>#N/A</v>
      </c>
      <c r="F130" s="318" t="e">
        <f>VLOOKUP(B130,'пр.взв.'!B1:H285,5,FALSE)</f>
        <v>#N/A</v>
      </c>
      <c r="G130" s="320" t="e">
        <f>VLOOKUP(B130,'пр.взв.'!B1:H462,6,FALSE)</f>
        <v>#N/A</v>
      </c>
      <c r="H130" s="299" t="e">
        <f>VLOOKUP(B130,'пр.взв.'!B1:H474,7,FALSE)</f>
        <v>#N/A</v>
      </c>
    </row>
    <row r="131" spans="1:8" ht="12.75" hidden="1">
      <c r="A131" s="322"/>
      <c r="B131" s="327"/>
      <c r="C131" s="299"/>
      <c r="D131" s="314"/>
      <c r="E131" s="312"/>
      <c r="F131" s="318"/>
      <c r="G131" s="320"/>
      <c r="H131" s="299"/>
    </row>
    <row r="132" spans="1:8" ht="12.75" hidden="1">
      <c r="A132" s="322" t="s">
        <v>58</v>
      </c>
      <c r="B132" s="324"/>
      <c r="C132" s="299" t="e">
        <f>VLOOKUP(B132,'пр.взв.'!B1:H259,2,FALSE)</f>
        <v>#N/A</v>
      </c>
      <c r="D132" s="314" t="e">
        <f>VLOOKUP(B132,'пр.взв.'!B1:H259,3,FALSE)</f>
        <v>#N/A</v>
      </c>
      <c r="E132" s="311" t="e">
        <f>VLOOKUP(B132,'пр.взв.'!B1:H259,4,FALSE)</f>
        <v>#N/A</v>
      </c>
      <c r="F132" s="318" t="e">
        <f>VLOOKUP(B132,'пр.взв.'!B1:H287,5,FALSE)</f>
        <v>#N/A</v>
      </c>
      <c r="G132" s="320" t="e">
        <f>VLOOKUP(B132,'пр.взв.'!B1:H464,6,FALSE)</f>
        <v>#N/A</v>
      </c>
      <c r="H132" s="299" t="e">
        <f>VLOOKUP(B132,'пр.взв.'!B1:H476,7,FALSE)</f>
        <v>#N/A</v>
      </c>
    </row>
    <row r="133" spans="1:8" ht="13.5" hidden="1" thickBot="1">
      <c r="A133" s="323"/>
      <c r="B133" s="325"/>
      <c r="C133" s="300"/>
      <c r="D133" s="326"/>
      <c r="E133" s="317"/>
      <c r="F133" s="319"/>
      <c r="G133" s="321"/>
      <c r="H133" s="300"/>
    </row>
    <row r="135" spans="1:10" ht="12.75">
      <c r="A135" s="46" t="str">
        <f>HYPERLINK('[1]реквизиты'!$A$6)</f>
        <v>Гл. судья, судья МК</v>
      </c>
      <c r="B135" s="29"/>
      <c r="C135" s="45"/>
      <c r="D135" s="47"/>
      <c r="E135" s="47"/>
      <c r="F135" s="48" t="str">
        <f>'[1]реквизиты'!$G$7</f>
        <v>А.А.Лебедев</v>
      </c>
      <c r="H135" s="55" t="str">
        <f>'[1]реквизиты'!$G$8</f>
        <v>/г.Москва/</v>
      </c>
      <c r="I135" s="36"/>
      <c r="J135" s="29"/>
    </row>
    <row r="136" spans="1:10" ht="12.75">
      <c r="A136" s="45"/>
      <c r="B136" s="29"/>
      <c r="C136" s="45"/>
      <c r="D136" s="47"/>
      <c r="E136" s="47"/>
      <c r="F136" s="47"/>
      <c r="H136" s="54"/>
      <c r="I136" s="33"/>
      <c r="J136" s="29"/>
    </row>
    <row r="137" spans="1:10" ht="12.75">
      <c r="A137" s="45"/>
      <c r="B137" s="29"/>
      <c r="C137" s="45"/>
      <c r="D137" s="47"/>
      <c r="E137" s="47"/>
      <c r="F137" s="47"/>
      <c r="H137" s="41"/>
      <c r="I137" s="36"/>
      <c r="J137" s="29"/>
    </row>
    <row r="138" spans="1:10" ht="12.75">
      <c r="A138" s="46" t="str">
        <f>HYPERLINK('[1]реквизиты'!$A$8)</f>
        <v>Гл. секретарь, судья ВК</v>
      </c>
      <c r="B138" s="29"/>
      <c r="C138" s="45"/>
      <c r="D138" s="47"/>
      <c r="E138" s="47"/>
      <c r="F138" s="49" t="str">
        <f>'[1]реквизиты'!$G$9</f>
        <v>С.Н.Мордовин</v>
      </c>
      <c r="H138" s="55" t="str">
        <f>'[1]реквизиты'!$G$10</f>
        <v>/г.Горно-Алтайск/</v>
      </c>
      <c r="I138" s="36"/>
      <c r="J138" s="29"/>
    </row>
    <row r="139" spans="1:10" ht="12.75">
      <c r="A139" s="36"/>
      <c r="B139" s="45"/>
      <c r="C139" s="45"/>
      <c r="D139" s="45"/>
      <c r="E139" s="47"/>
      <c r="F139" s="47"/>
      <c r="H139" s="45"/>
      <c r="I139" s="33"/>
      <c r="J139" s="29"/>
    </row>
    <row r="140" spans="1:10" ht="12.75">
      <c r="A140" s="33"/>
      <c r="B140" s="45"/>
      <c r="C140" s="45"/>
      <c r="D140" s="45"/>
      <c r="E140" s="47"/>
      <c r="F140" s="47"/>
      <c r="G140" s="47"/>
      <c r="H140" s="45"/>
      <c r="I140" s="33"/>
      <c r="J140" s="29"/>
    </row>
  </sheetData>
  <sheetProtection/>
  <mergeCells count="523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B3:G3"/>
    <mergeCell ref="H128:H129"/>
    <mergeCell ref="H130:H131"/>
    <mergeCell ref="H132:H13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L13" sqref="L13"/>
    </sheetView>
  </sheetViews>
  <sheetFormatPr defaultColWidth="9.140625" defaultRowHeight="12.75"/>
  <cols>
    <col min="7" max="7" width="16.28125" style="0" customWidth="1"/>
  </cols>
  <sheetData>
    <row r="1" spans="1:8" ht="30.75" customHeight="1" thickBot="1">
      <c r="A1" s="304" t="str">
        <f>HYPERLINK('[1]реквизиты'!$A$2)</f>
        <v>Чемпионат России по БОЕВОМУ САМБО </v>
      </c>
      <c r="B1" s="305"/>
      <c r="C1" s="305"/>
      <c r="D1" s="305"/>
      <c r="E1" s="305"/>
      <c r="F1" s="305"/>
      <c r="G1" s="305"/>
      <c r="H1" s="306"/>
    </row>
    <row r="2" spans="1:8" ht="12.75">
      <c r="A2" s="376" t="str">
        <f>HYPERLINK('[1]реквизиты'!$A$3)</f>
        <v>17-20 февраля 2015г.                                                         г.Красноярск</v>
      </c>
      <c r="B2" s="376"/>
      <c r="C2" s="376"/>
      <c r="D2" s="376"/>
      <c r="E2" s="376"/>
      <c r="F2" s="376"/>
      <c r="G2" s="376"/>
      <c r="H2" s="376"/>
    </row>
    <row r="3" spans="1:8" ht="18.75" thickBot="1">
      <c r="A3" s="377" t="s">
        <v>59</v>
      </c>
      <c r="B3" s="377"/>
      <c r="C3" s="377"/>
      <c r="D3" s="377"/>
      <c r="E3" s="377"/>
      <c r="F3" s="377"/>
      <c r="G3" s="377"/>
      <c r="H3" s="377"/>
    </row>
    <row r="4" spans="2:8" ht="18.75" thickBot="1">
      <c r="B4" s="21"/>
      <c r="C4" s="22"/>
      <c r="D4" s="378" t="str">
        <f>HYPERLINK('пр.взв.'!G3)</f>
        <v>в.к. 68  кг</v>
      </c>
      <c r="E4" s="379"/>
      <c r="F4" s="380"/>
      <c r="G4" s="22"/>
      <c r="H4" s="22"/>
    </row>
    <row r="5" spans="1:8" ht="18.75" thickBot="1">
      <c r="A5" s="22"/>
      <c r="B5" s="22"/>
      <c r="C5" s="22"/>
      <c r="D5" s="22"/>
      <c r="E5" s="22"/>
      <c r="F5" s="22"/>
      <c r="G5" s="22"/>
      <c r="H5" s="22"/>
    </row>
    <row r="6" spans="1:10" ht="18">
      <c r="A6" s="384" t="s">
        <v>60</v>
      </c>
      <c r="B6" s="370" t="str">
        <f>VLOOKUP(J6,'пр.взв.'!B6:H133,2,FALSE)</f>
        <v>МУРАДОВ  Рашад Махир оглы</v>
      </c>
      <c r="C6" s="370"/>
      <c r="D6" s="370"/>
      <c r="E6" s="370"/>
      <c r="F6" s="370"/>
      <c r="G6" s="370"/>
      <c r="H6" s="372" t="str">
        <f>VLOOKUP(J6,'пр.взв.'!B6:H133,3,FALSE)</f>
        <v>29.10.89, МСМК</v>
      </c>
      <c r="I6" s="22"/>
      <c r="J6" s="23">
        <f>'пр.хода'!M32</f>
        <v>3</v>
      </c>
    </row>
    <row r="7" spans="1:10" ht="18">
      <c r="A7" s="385"/>
      <c r="B7" s="371"/>
      <c r="C7" s="371"/>
      <c r="D7" s="371"/>
      <c r="E7" s="371"/>
      <c r="F7" s="371"/>
      <c r="G7" s="371"/>
      <c r="H7" s="373"/>
      <c r="I7" s="22"/>
      <c r="J7" s="23"/>
    </row>
    <row r="8" spans="1:10" ht="18">
      <c r="A8" s="385"/>
      <c r="B8" s="374" t="str">
        <f>VLOOKUP(J6,'пр.взв.'!B6:H133,4,FALSE)</f>
        <v>СЗФО</v>
      </c>
      <c r="C8" s="374"/>
      <c r="D8" s="374"/>
      <c r="E8" s="374"/>
      <c r="F8" s="374"/>
      <c r="G8" s="374"/>
      <c r="H8" s="375"/>
      <c r="I8" s="22"/>
      <c r="J8" s="23"/>
    </row>
    <row r="9" spans="1:10" ht="18.75" thickBot="1">
      <c r="A9" s="386"/>
      <c r="B9" s="365"/>
      <c r="C9" s="365"/>
      <c r="D9" s="365"/>
      <c r="E9" s="365"/>
      <c r="F9" s="365"/>
      <c r="G9" s="365"/>
      <c r="H9" s="366"/>
      <c r="I9" s="22"/>
      <c r="J9" s="23"/>
    </row>
    <row r="10" spans="1:10" ht="18.75" thickBot="1">
      <c r="A10" s="22"/>
      <c r="B10" s="22"/>
      <c r="C10" s="22"/>
      <c r="D10" s="22"/>
      <c r="E10" s="22"/>
      <c r="F10" s="22"/>
      <c r="G10" s="22"/>
      <c r="H10" s="22"/>
      <c r="I10" s="22"/>
      <c r="J10" s="23"/>
    </row>
    <row r="11" spans="1:10" ht="18">
      <c r="A11" s="381" t="s">
        <v>61</v>
      </c>
      <c r="B11" s="370" t="str">
        <f>VLOOKUP(J11,'пр.взв.'!B6:H133,2,FALSE)</f>
        <v>ХАСБУЛАЕВ Магомедрасул Магомедалиевич</v>
      </c>
      <c r="C11" s="370"/>
      <c r="D11" s="370"/>
      <c r="E11" s="370"/>
      <c r="F11" s="370"/>
      <c r="G11" s="370"/>
      <c r="H11" s="372" t="str">
        <f>VLOOKUP(J11,'пр.взв.'!B6:H133,3,FALSE)</f>
        <v>23.10.86, КМС</v>
      </c>
      <c r="I11" s="22"/>
      <c r="J11" s="23">
        <f>'пр.хода'!M40</f>
        <v>36</v>
      </c>
    </row>
    <row r="12" spans="1:10" ht="18">
      <c r="A12" s="382"/>
      <c r="B12" s="371"/>
      <c r="C12" s="371"/>
      <c r="D12" s="371"/>
      <c r="E12" s="371"/>
      <c r="F12" s="371"/>
      <c r="G12" s="371"/>
      <c r="H12" s="373"/>
      <c r="I12" s="22"/>
      <c r="J12" s="23"/>
    </row>
    <row r="13" spans="1:10" ht="18">
      <c r="A13" s="382"/>
      <c r="B13" s="374" t="str">
        <f>VLOOKUP(J11,'пр.взв.'!B6:H133,4,FALSE)</f>
        <v>СКФО</v>
      </c>
      <c r="C13" s="374"/>
      <c r="D13" s="374"/>
      <c r="E13" s="374"/>
      <c r="F13" s="374"/>
      <c r="G13" s="374"/>
      <c r="H13" s="375"/>
      <c r="I13" s="22"/>
      <c r="J13" s="23"/>
    </row>
    <row r="14" spans="1:10" ht="18.75" thickBot="1">
      <c r="A14" s="383"/>
      <c r="B14" s="365"/>
      <c r="C14" s="365"/>
      <c r="D14" s="365"/>
      <c r="E14" s="365"/>
      <c r="F14" s="365"/>
      <c r="G14" s="365"/>
      <c r="H14" s="366"/>
      <c r="I14" s="22"/>
      <c r="J14" s="23"/>
    </row>
    <row r="15" spans="1:10" ht="18.75" thickBot="1">
      <c r="A15" s="22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8">
      <c r="A16" s="367" t="s">
        <v>62</v>
      </c>
      <c r="B16" s="370" t="str">
        <f>VLOOKUP(J16,'пр.взв.'!B6:H133,2,FALSE)</f>
        <v>ДУРЫМАНОВ Фёдор Александрович</v>
      </c>
      <c r="C16" s="370"/>
      <c r="D16" s="370"/>
      <c r="E16" s="370"/>
      <c r="F16" s="370"/>
      <c r="G16" s="370"/>
      <c r="H16" s="372" t="str">
        <f>VLOOKUP(J16,'пр.взв.'!B6:H133,3,FALSE)</f>
        <v>19.03.93, МС</v>
      </c>
      <c r="I16" s="22"/>
      <c r="J16" s="60">
        <f>'пр.хода'!R18</f>
        <v>25</v>
      </c>
    </row>
    <row r="17" spans="1:10" ht="18">
      <c r="A17" s="368"/>
      <c r="B17" s="371"/>
      <c r="C17" s="371"/>
      <c r="D17" s="371"/>
      <c r="E17" s="371"/>
      <c r="F17" s="371"/>
      <c r="G17" s="371"/>
      <c r="H17" s="373"/>
      <c r="I17" s="22"/>
      <c r="J17" s="23"/>
    </row>
    <row r="18" spans="1:10" ht="18">
      <c r="A18" s="368"/>
      <c r="B18" s="374" t="str">
        <f>VLOOKUP(J16,'пр.взв.'!B6:H133,4,FALSE)</f>
        <v>С-П</v>
      </c>
      <c r="C18" s="374"/>
      <c r="D18" s="374"/>
      <c r="E18" s="374"/>
      <c r="F18" s="374"/>
      <c r="G18" s="374"/>
      <c r="H18" s="375"/>
      <c r="I18" s="22"/>
      <c r="J18" s="23"/>
    </row>
    <row r="19" spans="1:10" ht="18.75" thickBot="1">
      <c r="A19" s="369"/>
      <c r="B19" s="365"/>
      <c r="C19" s="365"/>
      <c r="D19" s="365"/>
      <c r="E19" s="365"/>
      <c r="F19" s="365"/>
      <c r="G19" s="365"/>
      <c r="H19" s="366"/>
      <c r="I19" s="22"/>
      <c r="J19" s="23"/>
    </row>
    <row r="20" spans="1:10" ht="18.75" thickBot="1">
      <c r="A20" s="22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8">
      <c r="A21" s="367" t="s">
        <v>62</v>
      </c>
      <c r="B21" s="370" t="str">
        <f>VLOOKUP(J21,'пр.взв.'!B6:H133,2,FALSE)</f>
        <v>ГАСАНХАНОВ Руслан Зайнулавович</v>
      </c>
      <c r="C21" s="370"/>
      <c r="D21" s="370"/>
      <c r="E21" s="370"/>
      <c r="F21" s="370"/>
      <c r="G21" s="370"/>
      <c r="H21" s="372" t="str">
        <f>VLOOKUP(J21,'пр.взв.'!B6:H133,3,FALSE)</f>
        <v>12.04.89, МСМК</v>
      </c>
      <c r="I21" s="22"/>
      <c r="J21" s="23">
        <f>'пр.хода'!R67</f>
        <v>33</v>
      </c>
    </row>
    <row r="22" spans="1:10" ht="18">
      <c r="A22" s="368"/>
      <c r="B22" s="371"/>
      <c r="C22" s="371"/>
      <c r="D22" s="371"/>
      <c r="E22" s="371"/>
      <c r="F22" s="371"/>
      <c r="G22" s="371"/>
      <c r="H22" s="373"/>
      <c r="I22" s="22"/>
      <c r="J22" s="23"/>
    </row>
    <row r="23" spans="1:9" ht="18">
      <c r="A23" s="368"/>
      <c r="B23" s="374" t="str">
        <f>VLOOKUP(J21,'пр.взв.'!B6:H133,4,FALSE)</f>
        <v>СКФО</v>
      </c>
      <c r="C23" s="374"/>
      <c r="D23" s="374"/>
      <c r="E23" s="374"/>
      <c r="F23" s="374"/>
      <c r="G23" s="374"/>
      <c r="H23" s="375"/>
      <c r="I23" s="22"/>
    </row>
    <row r="24" spans="1:9" ht="18.75" thickBot="1">
      <c r="A24" s="369"/>
      <c r="B24" s="365"/>
      <c r="C24" s="365"/>
      <c r="D24" s="365"/>
      <c r="E24" s="365"/>
      <c r="F24" s="365"/>
      <c r="G24" s="365"/>
      <c r="H24" s="366"/>
      <c r="I24" s="22"/>
    </row>
    <row r="25" spans="1:8" ht="18">
      <c r="A25" s="22"/>
      <c r="B25" s="22"/>
      <c r="C25" s="22"/>
      <c r="D25" s="22"/>
      <c r="E25" s="22"/>
      <c r="F25" s="22"/>
      <c r="G25" s="22"/>
      <c r="H25" s="22"/>
    </row>
    <row r="26" spans="1:8" ht="18">
      <c r="A26" s="22" t="s">
        <v>67</v>
      </c>
      <c r="B26" s="22"/>
      <c r="C26" s="22"/>
      <c r="D26" s="22"/>
      <c r="E26" s="22"/>
      <c r="F26" s="22"/>
      <c r="G26" s="22"/>
      <c r="H26" s="22"/>
    </row>
    <row r="27" ht="13.5" thickBot="1"/>
    <row r="28" spans="1:10" ht="12.75">
      <c r="A28" s="361" t="str">
        <f>VLOOKUP(J28,'пр.взв.'!B6:H133,7,FALSE)</f>
        <v>Шегельман И.Р.</v>
      </c>
      <c r="B28" s="362"/>
      <c r="C28" s="362"/>
      <c r="D28" s="362"/>
      <c r="E28" s="362"/>
      <c r="F28" s="362"/>
      <c r="G28" s="362"/>
      <c r="H28" s="363"/>
      <c r="J28">
        <f>'пр.хода'!M32</f>
        <v>3</v>
      </c>
    </row>
    <row r="29" spans="1:8" ht="13.5" thickBot="1">
      <c r="A29" s="364"/>
      <c r="B29" s="365"/>
      <c r="C29" s="365"/>
      <c r="D29" s="365"/>
      <c r="E29" s="365"/>
      <c r="F29" s="365"/>
      <c r="G29" s="365"/>
      <c r="H29" s="366"/>
    </row>
    <row r="32" spans="1:8" ht="18">
      <c r="A32" s="22" t="s">
        <v>63</v>
      </c>
      <c r="B32" s="22"/>
      <c r="C32" s="22"/>
      <c r="D32" s="22"/>
      <c r="E32" s="22"/>
      <c r="F32" s="22"/>
      <c r="G32" s="22"/>
      <c r="H32" s="22"/>
    </row>
    <row r="33" spans="1:8" ht="18">
      <c r="A33" s="22"/>
      <c r="B33" s="22"/>
      <c r="C33" s="22"/>
      <c r="D33" s="22"/>
      <c r="E33" s="22"/>
      <c r="F33" s="22"/>
      <c r="G33" s="22"/>
      <c r="H33" s="22"/>
    </row>
    <row r="34" spans="1:8" ht="18">
      <c r="A34" s="22"/>
      <c r="B34" s="22"/>
      <c r="C34" s="22"/>
      <c r="D34" s="22"/>
      <c r="E34" s="22"/>
      <c r="F34" s="22"/>
      <c r="G34" s="22"/>
      <c r="H34" s="22"/>
    </row>
    <row r="35" spans="1:8" ht="18">
      <c r="A35" s="24"/>
      <c r="B35" s="24"/>
      <c r="C35" s="24"/>
      <c r="D35" s="24"/>
      <c r="E35" s="24"/>
      <c r="F35" s="24"/>
      <c r="G35" s="24"/>
      <c r="H35" s="24"/>
    </row>
    <row r="36" spans="1:8" ht="18">
      <c r="A36" s="25"/>
      <c r="B36" s="25"/>
      <c r="C36" s="25"/>
      <c r="D36" s="25"/>
      <c r="E36" s="25"/>
      <c r="F36" s="25"/>
      <c r="G36" s="25"/>
      <c r="H36" s="25"/>
    </row>
    <row r="37" spans="1:8" ht="18">
      <c r="A37" s="24"/>
      <c r="B37" s="24"/>
      <c r="C37" s="24"/>
      <c r="D37" s="24"/>
      <c r="E37" s="24"/>
      <c r="F37" s="24"/>
      <c r="G37" s="24"/>
      <c r="H37" s="24"/>
    </row>
    <row r="38" spans="1:8" ht="18">
      <c r="A38" s="26"/>
      <c r="B38" s="26"/>
      <c r="C38" s="26"/>
      <c r="D38" s="26"/>
      <c r="E38" s="26"/>
      <c r="F38" s="26"/>
      <c r="G38" s="26"/>
      <c r="H38" s="26"/>
    </row>
    <row r="39" spans="1:8" ht="18">
      <c r="A39" s="24"/>
      <c r="B39" s="24"/>
      <c r="C39" s="24"/>
      <c r="D39" s="24"/>
      <c r="E39" s="24"/>
      <c r="F39" s="24"/>
      <c r="G39" s="24"/>
      <c r="H39" s="24"/>
    </row>
    <row r="40" spans="1:8" ht="18">
      <c r="A40" s="26"/>
      <c r="B40" s="26"/>
      <c r="C40" s="26"/>
      <c r="D40" s="26"/>
      <c r="E40" s="26"/>
      <c r="F40" s="26"/>
      <c r="G40" s="26"/>
      <c r="H40" s="26"/>
    </row>
  </sheetData>
  <sheetProtection/>
  <mergeCells count="21">
    <mergeCell ref="H11:H12"/>
    <mergeCell ref="A1:H1"/>
    <mergeCell ref="A2:H2"/>
    <mergeCell ref="A3:H3"/>
    <mergeCell ref="D4:F4"/>
    <mergeCell ref="A11:A14"/>
    <mergeCell ref="H16:H17"/>
    <mergeCell ref="A6:A9"/>
    <mergeCell ref="B16:G17"/>
    <mergeCell ref="B8:H9"/>
    <mergeCell ref="A16:A19"/>
    <mergeCell ref="A28:H29"/>
    <mergeCell ref="A21:A24"/>
    <mergeCell ref="B21:G22"/>
    <mergeCell ref="H21:H22"/>
    <mergeCell ref="B23:H24"/>
    <mergeCell ref="B6:G7"/>
    <mergeCell ref="B13:H14"/>
    <mergeCell ref="H6:H7"/>
    <mergeCell ref="B11:G12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Пивсаева</cp:lastModifiedBy>
  <cp:lastPrinted>2015-02-19T13:49:43Z</cp:lastPrinted>
  <dcterms:created xsi:type="dcterms:W3CDTF">1996-10-08T23:32:33Z</dcterms:created>
  <dcterms:modified xsi:type="dcterms:W3CDTF">2015-10-27T11:04:37Z</dcterms:modified>
  <cp:category/>
  <cp:version/>
  <cp:contentType/>
  <cp:contentStatus/>
</cp:coreProperties>
</file>