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40" windowWidth="9720" windowHeight="7200" activeTab="3"/>
  </bookViews>
  <sheets>
    <sheet name="пр.взв." sheetId="1" r:id="rId1"/>
    <sheet name="пр.хода" sheetId="2" r:id="rId2"/>
    <sheet name="полуфинал" sheetId="3" r:id="rId3"/>
    <sheet name="Итоговый" sheetId="4" r:id="rId4"/>
    <sheet name="наградной лист" sheetId="5" r:id="rId5"/>
  </sheets>
  <externalReferences>
    <externalReference r:id="rId8"/>
    <externalReference r:id="rId9"/>
  </externalReferences>
  <definedNames/>
  <calcPr fullCalcOnLoad="1"/>
</workbook>
</file>

<file path=xl/sharedStrings.xml><?xml version="1.0" encoding="utf-8"?>
<sst xmlns="http://schemas.openxmlformats.org/spreadsheetml/2006/main" count="180" uniqueCount="113">
  <si>
    <t>А</t>
  </si>
  <si>
    <t>Б</t>
  </si>
  <si>
    <t>А1</t>
  </si>
  <si>
    <t>Б1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</si>
  <si>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</si>
  <si>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</si>
  <si>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</si>
  <si>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</si>
  <si>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</si>
  <si>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п\п</t>
  </si>
  <si>
    <t>№ карточки</t>
  </si>
  <si>
    <t>ВСТРЕЧА 1</t>
  </si>
  <si>
    <t>Цвет</t>
  </si>
  <si>
    <t>Д. р., разряд</t>
  </si>
  <si>
    <t>Вед., регион</t>
  </si>
  <si>
    <t>Оценки</t>
  </si>
  <si>
    <t>Рез-т</t>
  </si>
  <si>
    <t>Время</t>
  </si>
  <si>
    <t>ВСТРЕЧА 2</t>
  </si>
  <si>
    <t>ФИНАЛ</t>
  </si>
  <si>
    <t>ЗА 3 МЕСТО</t>
  </si>
  <si>
    <t>3А 3 МЕСТО</t>
  </si>
  <si>
    <t>ВСЕРОССИЙСКАЯ ФЕДЕРАЦИЯ САМБО</t>
  </si>
  <si>
    <t xml:space="preserve">ПРОТОКОЛ ХОДА СОРЕВНОВАНИЙ        </t>
  </si>
  <si>
    <t xml:space="preserve">ИТОГОВЫЙ ПРОТОКОЛ                                                         </t>
  </si>
  <si>
    <t>ПРОТОКОЛ ВЗВЕШИВАНИЯ</t>
  </si>
  <si>
    <t>УТЕШИТЕЛЬНЫЕ ВСТРЕЧИ</t>
  </si>
  <si>
    <t>1 место</t>
  </si>
  <si>
    <t>2 место</t>
  </si>
  <si>
    <t>НАГРАДНОЙ ЛИСТ</t>
  </si>
  <si>
    <t>I м</t>
  </si>
  <si>
    <t>II м</t>
  </si>
  <si>
    <t>III м</t>
  </si>
  <si>
    <t>Награждение проводят:</t>
  </si>
  <si>
    <t>3 место</t>
  </si>
  <si>
    <t xml:space="preserve"> место</t>
  </si>
  <si>
    <t>Тренер победителя:</t>
  </si>
  <si>
    <t>гл.судья:</t>
  </si>
  <si>
    <t>гл.секретарь:</t>
  </si>
  <si>
    <t>судьи:</t>
  </si>
  <si>
    <t>врач:</t>
  </si>
  <si>
    <t>АГАЕВ Магомедбаг Гасанович</t>
  </si>
  <si>
    <t>19.03.85, МС</t>
  </si>
  <si>
    <t>С-П</t>
  </si>
  <si>
    <t>Санкт-Петербург, ПР</t>
  </si>
  <si>
    <t>Коршунов А.И.</t>
  </si>
  <si>
    <t>АНДРЮШКО Дмитрий Васильевич</t>
  </si>
  <si>
    <t>20.01.92, КМС</t>
  </si>
  <si>
    <t>СФО</t>
  </si>
  <si>
    <t>Красноярский, Красноярск, Д</t>
  </si>
  <si>
    <t>Трутнев П.В.</t>
  </si>
  <si>
    <t>ГОЛЬЦОВ Денис Александрович</t>
  </si>
  <si>
    <t>10.06.90, МС</t>
  </si>
  <si>
    <t>С-Петербург, МО</t>
  </si>
  <si>
    <t>ДАЙНЕКО Владимир Викторович</t>
  </si>
  <si>
    <t>13.07.90, КМС</t>
  </si>
  <si>
    <t xml:space="preserve">Красноярский, Красноярск, </t>
  </si>
  <si>
    <t>Вишневский Д.В.</t>
  </si>
  <si>
    <t>ЕГОРОВ Виктор Анатольевич</t>
  </si>
  <si>
    <t>02.06.1989, КМС</t>
  </si>
  <si>
    <t>Р.Бурятия, Улан-Удэ, МО</t>
  </si>
  <si>
    <t>Цыдыпов Б.В.</t>
  </si>
  <si>
    <t>КИБИРЕВ Антон Евгеньевич</t>
  </si>
  <si>
    <t>16.01.82, КМС</t>
  </si>
  <si>
    <t>ДВФО</t>
  </si>
  <si>
    <t>Хабаровский, Хабаровск, ПР</t>
  </si>
  <si>
    <t>Николенко А.Ю.</t>
  </si>
  <si>
    <t>КРИГЕР Иван Иванович</t>
  </si>
  <si>
    <t>05.11.88, МС</t>
  </si>
  <si>
    <t>РУДЕНКО Юрий Юрьевич</t>
  </si>
  <si>
    <t>12.01.89, КМС</t>
  </si>
  <si>
    <t>ЦФО</t>
  </si>
  <si>
    <t>Белгородская,Шебекино</t>
  </si>
  <si>
    <t>Яглов ОД</t>
  </si>
  <si>
    <t>СИДЕЛЬНИКОВ Кирилл Юрьевич</t>
  </si>
  <si>
    <t>17.08.1988 ЗМС</t>
  </si>
  <si>
    <t>Белгородская область, Старый оскол</t>
  </si>
  <si>
    <t>Воронов В.М.</t>
  </si>
  <si>
    <t>СОЛОБАЕВ Евгений Викторович</t>
  </si>
  <si>
    <t>01.01.96, 1Р</t>
  </si>
  <si>
    <t>СФО, Алтайский, Барнаул</t>
  </si>
  <si>
    <t>Шилин С.В.</t>
  </si>
  <si>
    <t>БРОВИН Евгений Николаевич</t>
  </si>
  <si>
    <t>06.03.86, КМС</t>
  </si>
  <si>
    <t>УрФО</t>
  </si>
  <si>
    <t>Челябинская, Челябинск</t>
  </si>
  <si>
    <t>Якупов Р.Т., Кодолин В.И.</t>
  </si>
  <si>
    <t>КУБАНОВ Игорь Николаевич</t>
  </si>
  <si>
    <t>23.06.93, МС</t>
  </si>
  <si>
    <t>ПФО</t>
  </si>
  <si>
    <t>Самарская, Самара, Д.</t>
  </si>
  <si>
    <t>Коновалов А.П.</t>
  </si>
  <si>
    <t>МИШЕВ Тимофей Викторович</t>
  </si>
  <si>
    <t>16.07.94, КМС</t>
  </si>
  <si>
    <t>МОС</t>
  </si>
  <si>
    <t>Москва, ПР.</t>
  </si>
  <si>
    <t>Журавицкий А.В., Журавицкий С.В.</t>
  </si>
  <si>
    <t>ПОЛЕХИН Денис Владимирович</t>
  </si>
  <si>
    <t>17.08.90, МС</t>
  </si>
  <si>
    <t>Полехин Денис Владимирович</t>
  </si>
  <si>
    <t>17.08.1990</t>
  </si>
  <si>
    <t>14 участников</t>
  </si>
  <si>
    <t>в.к. св.100 кг.</t>
  </si>
  <si>
    <t>4:0</t>
  </si>
  <si>
    <t>4:0 н</t>
  </si>
  <si>
    <t>3:0</t>
  </si>
  <si>
    <t xml:space="preserve">         Руководитель ковра</t>
  </si>
  <si>
    <t xml:space="preserve">          Руководитель ковра</t>
  </si>
  <si>
    <t>13-14</t>
  </si>
  <si>
    <t>9-12</t>
  </si>
  <si>
    <t>Белгородская область г.Старый Оскол</t>
  </si>
  <si>
    <t>7-8</t>
  </si>
  <si>
    <t xml:space="preserve"> Журавицкий С.В., Савочка Р.П.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</si>
</sst>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61">
    <font>
      <sz val="10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10"/>
      <name val="Arial Narrow"/>
      <family val="2"/>
    </font>
    <font>
      <b/>
      <sz val="12"/>
      <color indexed="17"/>
      <name val="Arial Narrow"/>
      <family val="2"/>
    </font>
    <font>
      <sz val="12"/>
      <name val="Arial"/>
      <family val="2"/>
    </font>
    <font>
      <b/>
      <i/>
      <sz val="12"/>
      <name val="Arial"/>
      <family val="2"/>
    </font>
    <font>
      <sz val="14"/>
      <color indexed="10"/>
      <name val="CyrillicOld"/>
      <family val="0"/>
    </font>
    <font>
      <u val="single"/>
      <sz val="10"/>
      <color indexed="36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 Narrow"/>
      <family val="2"/>
    </font>
    <font>
      <sz val="9"/>
      <name val="Arial Narrow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Narrow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>
        <color indexed="10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0"/>
      </right>
      <top style="medium">
        <color indexed="10"/>
      </top>
      <bottom>
        <color indexed="63"/>
      </bottom>
    </border>
    <border>
      <left style="medium">
        <color indexed="1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indexed="10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>
        <color indexed="17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>
        <color indexed="63"/>
      </right>
      <top style="medium">
        <color indexed="17"/>
      </top>
      <bottom>
        <color indexed="63"/>
      </bottom>
    </border>
    <border>
      <left>
        <color indexed="63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>
        <color indexed="63"/>
      </right>
      <top>
        <color indexed="63"/>
      </top>
      <bottom style="medium">
        <color indexed="17"/>
      </bottom>
    </border>
    <border>
      <left>
        <color indexed="63"/>
      </left>
      <right style="medium">
        <color indexed="17"/>
      </right>
      <top>
        <color indexed="63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>
        <color indexed="63"/>
      </bottom>
    </border>
    <border>
      <left style="medium">
        <color indexed="17"/>
      </left>
      <right style="medium">
        <color indexed="17"/>
      </right>
      <top>
        <color indexed="63"/>
      </top>
      <bottom style="medium">
        <color indexed="17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>
        <color indexed="12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>
        <color indexed="63"/>
      </right>
      <top style="medium">
        <color indexed="12"/>
      </top>
      <bottom>
        <color indexed="63"/>
      </bottom>
    </border>
    <border>
      <left>
        <color indexed="63"/>
      </left>
      <right style="medium">
        <color indexed="12"/>
      </right>
      <top style="medium">
        <color indexed="12"/>
      </top>
      <bottom>
        <color indexed="63"/>
      </bottom>
    </border>
    <border>
      <left style="medium">
        <color indexed="12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 style="medium">
        <color indexed="12"/>
      </right>
      <top>
        <color indexed="63"/>
      </top>
      <bottom style="medium">
        <color indexed="12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1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306">
    <xf numFmtId="0" fontId="0" fillId="0" borderId="0" xfId="0" applyAlignment="1">
      <alignment/>
    </xf>
    <xf numFmtId="0" fontId="0" fillId="0" borderId="0" xfId="0" applyAlignment="1">
      <alignment/>
    </xf>
    <xf numFmtId="0" fontId="5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42" applyNumberFormat="1" applyFont="1" applyAlignment="1" applyProtection="1">
      <alignment vertical="center" wrapText="1"/>
      <protection/>
    </xf>
    <xf numFmtId="49" fontId="1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Alignment="1">
      <alignment/>
    </xf>
    <xf numFmtId="49" fontId="0" fillId="0" borderId="0" xfId="0" applyNumberFormat="1" applyBorder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5" fillId="0" borderId="0" xfId="42" applyFont="1" applyFill="1" applyBorder="1" applyAlignment="1" applyProtection="1">
      <alignment horizontal="left"/>
      <protection/>
    </xf>
    <xf numFmtId="0" fontId="5" fillId="0" borderId="0" xfId="0" applyFont="1" applyBorder="1" applyAlignment="1">
      <alignment/>
    </xf>
    <xf numFmtId="0" fontId="5" fillId="0" borderId="0" xfId="42" applyFont="1" applyBorder="1" applyAlignment="1" applyProtection="1">
      <alignment/>
      <protection/>
    </xf>
    <xf numFmtId="0" fontId="0" fillId="0" borderId="0" xfId="42" applyFont="1" applyBorder="1" applyAlignment="1" applyProtection="1">
      <alignment/>
      <protection/>
    </xf>
    <xf numFmtId="0" fontId="0" fillId="0" borderId="0" xfId="42" applyFont="1" applyAlignment="1" applyProtection="1">
      <alignment/>
      <protection/>
    </xf>
    <xf numFmtId="0" fontId="5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" fillId="0" borderId="0" xfId="42" applyFont="1" applyBorder="1" applyAlignment="1" applyProtection="1">
      <alignment horizontal="center"/>
      <protection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 horizontal="left" vertical="center"/>
    </xf>
    <xf numFmtId="0" fontId="0" fillId="0" borderId="0" xfId="42" applyFont="1" applyBorder="1" applyAlignment="1" applyProtection="1">
      <alignment/>
      <protection/>
    </xf>
    <xf numFmtId="0" fontId="0" fillId="0" borderId="0" xfId="0" applyNumberFormat="1" applyBorder="1" applyAlignment="1">
      <alignment horizontal="right" vertical="center"/>
    </xf>
    <xf numFmtId="0" fontId="0" fillId="0" borderId="0" xfId="0" applyNumberFormat="1" applyBorder="1" applyAlignment="1">
      <alignment horizontal="left" vertical="center"/>
    </xf>
    <xf numFmtId="0" fontId="0" fillId="0" borderId="0" xfId="42" applyNumberFormat="1" applyFont="1" applyBorder="1" applyAlignment="1" applyProtection="1">
      <alignment/>
      <protection/>
    </xf>
    <xf numFmtId="0" fontId="0" fillId="0" borderId="0" xfId="42" applyNumberFormat="1" applyFont="1" applyAlignment="1" applyProtection="1">
      <alignment/>
      <protection/>
    </xf>
    <xf numFmtId="0" fontId="0" fillId="0" borderId="0" xfId="0" applyNumberFormat="1" applyBorder="1" applyAlignment="1">
      <alignment/>
    </xf>
    <xf numFmtId="0" fontId="0" fillId="0" borderId="0" xfId="0" applyNumberFormat="1" applyAlignment="1">
      <alignment/>
    </xf>
    <xf numFmtId="0" fontId="3" fillId="0" borderId="0" xfId="0" applyFont="1" applyBorder="1" applyAlignment="1">
      <alignment vertical="center"/>
    </xf>
    <xf numFmtId="0" fontId="5" fillId="0" borderId="0" xfId="0" applyFont="1" applyAlignment="1">
      <alignment horizontal="center"/>
    </xf>
    <xf numFmtId="0" fontId="11" fillId="0" borderId="0" xfId="42" applyFont="1" applyAlignment="1" applyProtection="1">
      <alignment/>
      <protection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0" xfId="0" applyFont="1" applyBorder="1" applyAlignment="1">
      <alignment/>
    </xf>
    <xf numFmtId="0" fontId="3" fillId="0" borderId="0" xfId="42" applyFont="1" applyAlignment="1" applyProtection="1">
      <alignment horizontal="center" vertical="center"/>
      <protection/>
    </xf>
    <xf numFmtId="0" fontId="10" fillId="0" borderId="0" xfId="0" applyNumberFormat="1" applyFont="1" applyBorder="1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42" applyFont="1" applyBorder="1" applyAlignment="1" applyProtection="1">
      <alignment horizontal="center"/>
      <protection/>
    </xf>
    <xf numFmtId="0" fontId="1" fillId="0" borderId="0" xfId="42" applyFont="1" applyAlignment="1" applyProtection="1">
      <alignment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11" xfId="0" applyFont="1" applyBorder="1" applyAlignment="1">
      <alignment/>
    </xf>
    <xf numFmtId="0" fontId="0" fillId="0" borderId="0" xfId="0" applyNumberForma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 wrapText="1"/>
    </xf>
    <xf numFmtId="0" fontId="5" fillId="0" borderId="0" xfId="0" applyNumberFormat="1" applyFont="1" applyBorder="1" applyAlignment="1">
      <alignment horizontal="center" vertical="center"/>
    </xf>
    <xf numFmtId="0" fontId="5" fillId="0" borderId="0" xfId="0" applyNumberFormat="1" applyFont="1" applyBorder="1" applyAlignment="1">
      <alignment horizontal="center" vertical="center"/>
    </xf>
    <xf numFmtId="0" fontId="5" fillId="0" borderId="14" xfId="0" applyNumberFormat="1" applyFont="1" applyBorder="1" applyAlignment="1">
      <alignment horizontal="center" vertical="center"/>
    </xf>
    <xf numFmtId="0" fontId="5" fillId="0" borderId="15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 wrapText="1"/>
    </xf>
    <xf numFmtId="0" fontId="5" fillId="0" borderId="16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horizontal="center" vertical="center"/>
    </xf>
    <xf numFmtId="0" fontId="0" fillId="0" borderId="14" xfId="0" applyNumberFormat="1" applyBorder="1" applyAlignment="1">
      <alignment horizontal="center" vertical="center"/>
    </xf>
    <xf numFmtId="0" fontId="5" fillId="0" borderId="18" xfId="0" applyNumberFormat="1" applyFont="1" applyBorder="1" applyAlignment="1">
      <alignment horizontal="center" vertical="center"/>
    </xf>
    <xf numFmtId="0" fontId="0" fillId="0" borderId="16" xfId="0" applyNumberForma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17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0" fillId="0" borderId="18" xfId="0" applyNumberForma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 wrapText="1"/>
    </xf>
    <xf numFmtId="0" fontId="2" fillId="0" borderId="18" xfId="0" applyNumberFormat="1" applyFont="1" applyBorder="1" applyAlignment="1">
      <alignment horizontal="center" vertical="center" wrapText="1"/>
    </xf>
    <xf numFmtId="0" fontId="5" fillId="0" borderId="20" xfId="0" applyNumberFormat="1" applyFont="1" applyBorder="1" applyAlignment="1">
      <alignment horizontal="center" vertical="center"/>
    </xf>
    <xf numFmtId="0" fontId="0" fillId="0" borderId="0" xfId="0" applyNumberFormat="1" applyBorder="1" applyAlignment="1">
      <alignment horizontal="center"/>
    </xf>
    <xf numFmtId="0" fontId="0" fillId="0" borderId="0" xfId="42" applyFont="1" applyBorder="1" applyAlignment="1" applyProtection="1">
      <alignment horizontal="left"/>
      <protection/>
    </xf>
    <xf numFmtId="0" fontId="12" fillId="0" borderId="0" xfId="42" applyFont="1" applyBorder="1" applyAlignment="1" applyProtection="1">
      <alignment/>
      <protection/>
    </xf>
    <xf numFmtId="0" fontId="2" fillId="0" borderId="21" xfId="0" applyNumberFormat="1" applyFont="1" applyBorder="1" applyAlignment="1">
      <alignment horizontal="center" vertical="center" wrapText="1"/>
    </xf>
    <xf numFmtId="49" fontId="6" fillId="0" borderId="22" xfId="0" applyNumberFormat="1" applyFont="1" applyBorder="1" applyAlignment="1">
      <alignment horizontal="center" vertical="center" wrapText="1"/>
    </xf>
    <xf numFmtId="0" fontId="0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0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5" fillId="0" borderId="0" xfId="0" applyNumberFormat="1" applyFont="1" applyAlignment="1">
      <alignment horizontal="center" vertical="center"/>
    </xf>
    <xf numFmtId="49" fontId="0" fillId="0" borderId="0" xfId="0" applyNumberFormat="1" applyFont="1" applyBorder="1" applyAlignment="1">
      <alignment horizontal="left" vertical="center"/>
    </xf>
    <xf numFmtId="49" fontId="0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right" vertical="center"/>
    </xf>
    <xf numFmtId="49" fontId="0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left" vertical="center"/>
    </xf>
    <xf numFmtId="0" fontId="5" fillId="0" borderId="0" xfId="0" applyNumberFormat="1" applyFont="1" applyAlignment="1">
      <alignment horizontal="right" vertical="center"/>
    </xf>
    <xf numFmtId="0" fontId="0" fillId="0" borderId="0" xfId="0" applyNumberFormat="1" applyFont="1" applyBorder="1" applyAlignment="1">
      <alignment horizontal="left" vertical="center"/>
    </xf>
    <xf numFmtId="49" fontId="5" fillId="0" borderId="16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11" xfId="0" applyNumberFormat="1" applyFont="1" applyBorder="1" applyAlignment="1">
      <alignment horizontal="left" vertical="center"/>
    </xf>
    <xf numFmtId="0" fontId="5" fillId="0" borderId="11" xfId="0" applyNumberFormat="1" applyFont="1" applyBorder="1" applyAlignment="1">
      <alignment horizontal="center" vertical="center"/>
    </xf>
    <xf numFmtId="0" fontId="6" fillId="0" borderId="0" xfId="42" applyFont="1" applyBorder="1" applyAlignment="1" applyProtection="1">
      <alignment horizontal="center" vertical="center" wrapText="1"/>
      <protection/>
    </xf>
    <xf numFmtId="49" fontId="0" fillId="0" borderId="14" xfId="0" applyNumberFormat="1" applyFont="1" applyBorder="1" applyAlignment="1">
      <alignment horizontal="left" vertical="center"/>
    </xf>
    <xf numFmtId="49" fontId="5" fillId="0" borderId="23" xfId="0" applyNumberFormat="1" applyFont="1" applyBorder="1" applyAlignment="1">
      <alignment horizontal="center"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49" fontId="0" fillId="0" borderId="16" xfId="0" applyNumberFormat="1" applyFont="1" applyBorder="1" applyAlignment="1">
      <alignment horizontal="left" vertical="center"/>
    </xf>
    <xf numFmtId="0" fontId="5" fillId="0" borderId="24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right" vertical="center" wrapText="1"/>
    </xf>
    <xf numFmtId="0" fontId="2" fillId="0" borderId="0" xfId="0" applyNumberFormat="1" applyFont="1" applyBorder="1" applyAlignment="1">
      <alignment vertical="center" wrapText="1"/>
    </xf>
    <xf numFmtId="49" fontId="0" fillId="0" borderId="13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/>
    </xf>
    <xf numFmtId="0" fontId="0" fillId="0" borderId="0" xfId="0" applyNumberFormat="1" applyFont="1" applyBorder="1" applyAlignment="1">
      <alignment horizontal="center" vertical="center"/>
    </xf>
    <xf numFmtId="0" fontId="6" fillId="0" borderId="25" xfId="0" applyNumberFormat="1" applyFont="1" applyBorder="1" applyAlignment="1">
      <alignment horizontal="left" vertical="center" wrapText="1"/>
    </xf>
    <xf numFmtId="0" fontId="6" fillId="0" borderId="25" xfId="0" applyFont="1" applyBorder="1" applyAlignment="1">
      <alignment horizontal="left" vertical="center" wrapText="1"/>
    </xf>
    <xf numFmtId="0" fontId="12" fillId="0" borderId="26" xfId="42" applyFont="1" applyBorder="1" applyAlignment="1" applyProtection="1">
      <alignment horizontal="center" vertical="center" wrapText="1"/>
      <protection/>
    </xf>
    <xf numFmtId="0" fontId="12" fillId="0" borderId="0" xfId="42" applyFont="1" applyBorder="1" applyAlignment="1" applyProtection="1">
      <alignment horizontal="center" vertical="center" wrapText="1"/>
      <protection/>
    </xf>
    <xf numFmtId="0" fontId="5" fillId="0" borderId="0" xfId="42" applyFont="1" applyBorder="1" applyAlignment="1" applyProtection="1">
      <alignment horizontal="center" vertical="center" wrapText="1"/>
      <protection/>
    </xf>
    <xf numFmtId="0" fontId="6" fillId="0" borderId="25" xfId="0" applyNumberFormat="1" applyFont="1" applyFill="1" applyBorder="1" applyAlignment="1">
      <alignment horizontal="left" vertical="center" wrapText="1"/>
    </xf>
    <xf numFmtId="0" fontId="0" fillId="0" borderId="25" xfId="0" applyFont="1" applyBorder="1" applyAlignment="1">
      <alignment/>
    </xf>
    <xf numFmtId="0" fontId="6" fillId="0" borderId="27" xfId="0" applyNumberFormat="1" applyFont="1" applyFill="1" applyBorder="1" applyAlignment="1">
      <alignment horizontal="left" vertical="center" wrapText="1"/>
    </xf>
    <xf numFmtId="0" fontId="6" fillId="0" borderId="28" xfId="0" applyNumberFormat="1" applyFont="1" applyFill="1" applyBorder="1" applyAlignment="1">
      <alignment horizontal="left" vertical="center" wrapText="1"/>
    </xf>
    <xf numFmtId="0" fontId="6" fillId="0" borderId="25" xfId="0" applyNumberFormat="1" applyFont="1" applyFill="1" applyBorder="1" applyAlignment="1">
      <alignment horizontal="center" vertical="center" wrapText="1"/>
    </xf>
    <xf numFmtId="0" fontId="6" fillId="0" borderId="15" xfId="0" applyNumberFormat="1" applyFont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center" vertical="center" wrapText="1"/>
    </xf>
    <xf numFmtId="0" fontId="6" fillId="0" borderId="19" xfId="0" applyNumberFormat="1" applyFont="1" applyBorder="1" applyAlignment="1">
      <alignment horizontal="center" vertical="center" wrapText="1"/>
    </xf>
    <xf numFmtId="0" fontId="6" fillId="0" borderId="18" xfId="0" applyNumberFormat="1" applyFont="1" applyBorder="1" applyAlignment="1">
      <alignment horizontal="center" vertical="center" wrapText="1"/>
    </xf>
    <xf numFmtId="0" fontId="6" fillId="0" borderId="27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49" fontId="6" fillId="0" borderId="25" xfId="0" applyNumberFormat="1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 wrapText="1"/>
    </xf>
    <xf numFmtId="49" fontId="23" fillId="0" borderId="25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6" fillId="0" borderId="25" xfId="0" applyFont="1" applyBorder="1" applyAlignment="1">
      <alignment horizontal="center" vertical="center" wrapText="1"/>
    </xf>
    <xf numFmtId="0" fontId="23" fillId="0" borderId="25" xfId="0" applyNumberFormat="1" applyFont="1" applyBorder="1" applyAlignment="1">
      <alignment horizontal="center" vertical="center" wrapText="1"/>
    </xf>
    <xf numFmtId="0" fontId="20" fillId="0" borderId="25" xfId="0" applyNumberFormat="1" applyFont="1" applyBorder="1" applyAlignment="1">
      <alignment horizontal="center" vertical="center" wrapText="1"/>
    </xf>
    <xf numFmtId="14" fontId="6" fillId="0" borderId="25" xfId="0" applyNumberFormat="1" applyFont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vertical="center" wrapText="1"/>
    </xf>
    <xf numFmtId="0" fontId="21" fillId="0" borderId="25" xfId="0" applyFont="1" applyBorder="1" applyAlignment="1">
      <alignment horizontal="center" vertical="center" wrapText="1"/>
    </xf>
    <xf numFmtId="0" fontId="6" fillId="0" borderId="25" xfId="0" applyNumberFormat="1" applyFont="1" applyBorder="1" applyAlignment="1">
      <alignment horizontal="center" vertical="center"/>
    </xf>
    <xf numFmtId="0" fontId="6" fillId="0" borderId="27" xfId="0" applyNumberFormat="1" applyFont="1" applyFill="1" applyBorder="1" applyAlignment="1">
      <alignment horizontal="center" vertical="center" wrapText="1"/>
    </xf>
    <xf numFmtId="0" fontId="6" fillId="0" borderId="28" xfId="0" applyNumberFormat="1" applyFont="1" applyFill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3" fillId="0" borderId="3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6" fillId="0" borderId="29" xfId="42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>
      <alignment horizontal="left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60" fillId="0" borderId="34" xfId="42" applyFont="1" applyBorder="1" applyAlignment="1" applyProtection="1">
      <alignment horizontal="left" vertical="center" wrapText="1"/>
      <protection/>
    </xf>
    <xf numFmtId="0" fontId="60" fillId="0" borderId="31" xfId="0" applyFont="1" applyBorder="1" applyAlignment="1">
      <alignment horizontal="left" vertical="center" wrapText="1"/>
    </xf>
    <xf numFmtId="0" fontId="3" fillId="0" borderId="36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>
      <alignment horizontal="left" vertical="center" wrapText="1"/>
    </xf>
    <xf numFmtId="0" fontId="5" fillId="0" borderId="0" xfId="0" applyNumberFormat="1" applyFont="1" applyBorder="1" applyAlignment="1">
      <alignment horizontal="center" vertical="center"/>
    </xf>
    <xf numFmtId="0" fontId="7" fillId="0" borderId="37" xfId="0" applyNumberFormat="1" applyFont="1" applyBorder="1" applyAlignment="1">
      <alignment horizontal="center" vertical="center" wrapText="1"/>
    </xf>
    <xf numFmtId="0" fontId="7" fillId="0" borderId="38" xfId="0" applyNumberFormat="1" applyFont="1" applyBorder="1" applyAlignment="1">
      <alignment horizontal="center" vertical="center" wrapText="1"/>
    </xf>
    <xf numFmtId="0" fontId="7" fillId="0" borderId="39" xfId="0" applyNumberFormat="1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vertical="center" wrapText="1"/>
    </xf>
    <xf numFmtId="0" fontId="5" fillId="33" borderId="43" xfId="42" applyFont="1" applyFill="1" applyBorder="1" applyAlignment="1" applyProtection="1">
      <alignment horizontal="center" vertical="center" wrapText="1"/>
      <protection/>
    </xf>
    <xf numFmtId="0" fontId="5" fillId="33" borderId="44" xfId="42" applyFont="1" applyFill="1" applyBorder="1" applyAlignment="1" applyProtection="1">
      <alignment horizontal="center" vertical="center" wrapText="1"/>
      <protection/>
    </xf>
    <xf numFmtId="0" fontId="5" fillId="33" borderId="45" xfId="42" applyFont="1" applyFill="1" applyBorder="1" applyAlignment="1" applyProtection="1">
      <alignment horizontal="center" vertical="center" wrapText="1"/>
      <protection/>
    </xf>
    <xf numFmtId="0" fontId="0" fillId="0" borderId="0" xfId="42" applyFont="1" applyBorder="1" applyAlignment="1" applyProtection="1">
      <alignment horizontal="center" vertical="center" wrapText="1"/>
      <protection/>
    </xf>
    <xf numFmtId="0" fontId="5" fillId="0" borderId="43" xfId="42" applyFont="1" applyBorder="1" applyAlignment="1" applyProtection="1">
      <alignment horizontal="center" vertical="center"/>
      <protection/>
    </xf>
    <xf numFmtId="0" fontId="5" fillId="0" borderId="44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" fillId="0" borderId="0" xfId="42" applyFont="1" applyAlignment="1" applyProtection="1">
      <alignment horizontal="left"/>
      <protection/>
    </xf>
    <xf numFmtId="0" fontId="6" fillId="0" borderId="46" xfId="42" applyFont="1" applyBorder="1" applyAlignment="1" applyProtection="1">
      <alignment horizontal="center" vertical="center" wrapText="1"/>
      <protection/>
    </xf>
    <xf numFmtId="0" fontId="0" fillId="0" borderId="47" xfId="0" applyFont="1" applyBorder="1" applyAlignment="1">
      <alignment horizontal="center"/>
    </xf>
    <xf numFmtId="0" fontId="0" fillId="0" borderId="48" xfId="0" applyFont="1" applyBorder="1" applyAlignment="1">
      <alignment horizontal="center"/>
    </xf>
    <xf numFmtId="0" fontId="0" fillId="0" borderId="49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50" xfId="0" applyFont="1" applyBorder="1" applyAlignment="1">
      <alignment horizontal="center"/>
    </xf>
    <xf numFmtId="0" fontId="6" fillId="0" borderId="29" xfId="42" applyFont="1" applyBorder="1" applyAlignment="1" applyProtection="1">
      <alignment horizontal="center" vertical="center" wrapText="1"/>
      <protection/>
    </xf>
    <xf numFmtId="0" fontId="6" fillId="0" borderId="31" xfId="0" applyFont="1" applyBorder="1" applyAlignment="1">
      <alignment horizontal="center" vertical="center" wrapText="1"/>
    </xf>
    <xf numFmtId="0" fontId="6" fillId="0" borderId="30" xfId="0" applyFont="1" applyBorder="1" applyAlignment="1">
      <alignment horizontal="center" vertical="center" wrapText="1"/>
    </xf>
    <xf numFmtId="0" fontId="6" fillId="0" borderId="34" xfId="42" applyFont="1" applyBorder="1" applyAlignment="1" applyProtection="1">
      <alignment horizontal="center" vertical="center" wrapText="1"/>
      <protection/>
    </xf>
    <xf numFmtId="0" fontId="6" fillId="0" borderId="47" xfId="42" applyFont="1" applyBorder="1" applyAlignment="1" applyProtection="1">
      <alignment horizontal="center" vertical="center" wrapText="1"/>
      <protection/>
    </xf>
    <xf numFmtId="0" fontId="6" fillId="0" borderId="48" xfId="42" applyFont="1" applyBorder="1" applyAlignment="1" applyProtection="1">
      <alignment horizontal="center" vertical="center" wrapText="1"/>
      <protection/>
    </xf>
    <xf numFmtId="0" fontId="6" fillId="0" borderId="51" xfId="42" applyFont="1" applyBorder="1" applyAlignment="1" applyProtection="1">
      <alignment horizontal="center" vertical="center" wrapText="1"/>
      <protection/>
    </xf>
    <xf numFmtId="0" fontId="6" fillId="0" borderId="11" xfId="42" applyFont="1" applyBorder="1" applyAlignment="1" applyProtection="1">
      <alignment horizontal="center" vertical="center" wrapText="1"/>
      <protection/>
    </xf>
    <xf numFmtId="0" fontId="6" fillId="0" borderId="52" xfId="42" applyFont="1" applyBorder="1" applyAlignment="1" applyProtection="1">
      <alignment horizontal="center" vertical="center" wrapText="1"/>
      <protection/>
    </xf>
    <xf numFmtId="0" fontId="7" fillId="0" borderId="53" xfId="0" applyNumberFormat="1" applyFont="1" applyBorder="1" applyAlignment="1">
      <alignment horizontal="center" vertical="center" wrapText="1"/>
    </xf>
    <xf numFmtId="0" fontId="7" fillId="0" borderId="54" xfId="0" applyNumberFormat="1" applyFont="1" applyBorder="1" applyAlignment="1">
      <alignment horizontal="center" vertical="center" wrapText="1"/>
    </xf>
    <xf numFmtId="0" fontId="7" fillId="0" borderId="55" xfId="0" applyNumberFormat="1" applyFont="1" applyBorder="1" applyAlignment="1">
      <alignment horizontal="center" vertical="center" wrapText="1"/>
    </xf>
    <xf numFmtId="0" fontId="7" fillId="0" borderId="56" xfId="0" applyNumberFormat="1" applyFont="1" applyBorder="1" applyAlignment="1">
      <alignment horizontal="center" vertical="center" wrapText="1"/>
    </xf>
    <xf numFmtId="0" fontId="7" fillId="0" borderId="57" xfId="0" applyNumberFormat="1" applyFont="1" applyBorder="1" applyAlignment="1">
      <alignment horizontal="center" vertical="center" wrapText="1"/>
    </xf>
    <xf numFmtId="0" fontId="7" fillId="0" borderId="58" xfId="0" applyNumberFormat="1" applyFont="1" applyBorder="1" applyAlignment="1">
      <alignment horizontal="center" vertical="center" wrapText="1"/>
    </xf>
    <xf numFmtId="0" fontId="7" fillId="0" borderId="59" xfId="0" applyNumberFormat="1" applyFont="1" applyBorder="1" applyAlignment="1">
      <alignment horizontal="center" vertical="center" wrapText="1"/>
    </xf>
    <xf numFmtId="0" fontId="7" fillId="0" borderId="60" xfId="0" applyNumberFormat="1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  <xf numFmtId="0" fontId="6" fillId="0" borderId="61" xfId="42" applyFont="1" applyBorder="1" applyAlignment="1" applyProtection="1">
      <alignment horizontal="center" vertical="center" wrapText="1"/>
      <protection/>
    </xf>
    <xf numFmtId="0" fontId="6" fillId="0" borderId="13" xfId="42" applyFont="1" applyBorder="1" applyAlignment="1" applyProtection="1">
      <alignment horizontal="center" vertical="center" wrapText="1"/>
      <protection/>
    </xf>
    <xf numFmtId="0" fontId="6" fillId="0" borderId="62" xfId="42" applyFont="1" applyBorder="1" applyAlignment="1" applyProtection="1">
      <alignment horizontal="center" vertical="center" wrapText="1"/>
      <protection/>
    </xf>
    <xf numFmtId="0" fontId="6" fillId="0" borderId="49" xfId="42" applyFont="1" applyBorder="1" applyAlignment="1" applyProtection="1">
      <alignment horizontal="center" vertical="center" wrapText="1"/>
      <protection/>
    </xf>
    <xf numFmtId="0" fontId="6" fillId="0" borderId="10" xfId="42" applyFont="1" applyBorder="1" applyAlignment="1" applyProtection="1">
      <alignment horizontal="center" vertical="center" wrapText="1"/>
      <protection/>
    </xf>
    <xf numFmtId="0" fontId="6" fillId="0" borderId="50" xfId="42" applyFont="1" applyBorder="1" applyAlignment="1" applyProtection="1">
      <alignment horizontal="center" vertical="center" wrapText="1"/>
      <protection/>
    </xf>
    <xf numFmtId="0" fontId="7" fillId="0" borderId="63" xfId="0" applyNumberFormat="1" applyFont="1" applyBorder="1" applyAlignment="1">
      <alignment horizontal="center" vertical="center" wrapText="1"/>
    </xf>
    <xf numFmtId="0" fontId="7" fillId="0" borderId="64" xfId="0" applyNumberFormat="1" applyFont="1" applyBorder="1" applyAlignment="1">
      <alignment horizontal="center" vertical="center" wrapText="1"/>
    </xf>
    <xf numFmtId="0" fontId="7" fillId="0" borderId="65" xfId="0" applyNumberFormat="1" applyFont="1" applyBorder="1" applyAlignment="1">
      <alignment horizontal="center" vertical="center" wrapText="1"/>
    </xf>
    <xf numFmtId="0" fontId="7" fillId="0" borderId="66" xfId="0" applyNumberFormat="1" applyFont="1" applyBorder="1" applyAlignment="1">
      <alignment horizontal="center" vertical="center" wrapText="1"/>
    </xf>
    <xf numFmtId="0" fontId="7" fillId="0" borderId="67" xfId="0" applyNumberFormat="1" applyFont="1" applyBorder="1" applyAlignment="1">
      <alignment horizontal="center" vertical="center" wrapText="1"/>
    </xf>
    <xf numFmtId="0" fontId="7" fillId="0" borderId="68" xfId="0" applyNumberFormat="1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6" fillId="0" borderId="69" xfId="0" applyFont="1" applyBorder="1" applyAlignment="1">
      <alignment horizontal="center" vertical="center" wrapText="1"/>
    </xf>
    <xf numFmtId="0" fontId="6" fillId="0" borderId="70" xfId="0" applyFont="1" applyBorder="1" applyAlignment="1">
      <alignment horizontal="center" vertical="center" wrapText="1"/>
    </xf>
    <xf numFmtId="0" fontId="6" fillId="0" borderId="71" xfId="0" applyFont="1" applyBorder="1" applyAlignment="1">
      <alignment horizontal="center" vertical="center" wrapText="1"/>
    </xf>
    <xf numFmtId="0" fontId="6" fillId="0" borderId="72" xfId="0" applyFont="1" applyBorder="1" applyAlignment="1">
      <alignment horizontal="center" vertical="center" wrapText="1"/>
    </xf>
    <xf numFmtId="0" fontId="0" fillId="0" borderId="25" xfId="42" applyFont="1" applyBorder="1" applyAlignment="1" applyProtection="1">
      <alignment horizontal="center" vertical="center" wrapText="1"/>
      <protection/>
    </xf>
    <xf numFmtId="0" fontId="6" fillId="0" borderId="73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25" xfId="42" applyFont="1" applyFill="1" applyBorder="1" applyAlignment="1" applyProtection="1">
      <alignment horizontal="left" vertical="center" wrapText="1"/>
      <protection/>
    </xf>
    <xf numFmtId="0" fontId="6" fillId="0" borderId="15" xfId="42" applyFont="1" applyFill="1" applyBorder="1" applyAlignment="1" applyProtection="1">
      <alignment horizontal="center" vertical="center" wrapText="1"/>
      <protection/>
    </xf>
    <xf numFmtId="0" fontId="6" fillId="0" borderId="19" xfId="42" applyFont="1" applyFill="1" applyBorder="1" applyAlignment="1" applyProtection="1">
      <alignment horizontal="center" vertical="center" wrapText="1"/>
      <protection/>
    </xf>
    <xf numFmtId="0" fontId="7" fillId="0" borderId="74" xfId="0" applyFont="1" applyBorder="1" applyAlignment="1">
      <alignment horizontal="center" vertical="center" wrapText="1"/>
    </xf>
    <xf numFmtId="0" fontId="6" fillId="0" borderId="25" xfId="42" applyFont="1" applyFill="1" applyBorder="1" applyAlignment="1" applyProtection="1">
      <alignment horizontal="center" vertical="center" wrapText="1"/>
      <protection/>
    </xf>
    <xf numFmtId="0" fontId="6" fillId="34" borderId="25" xfId="0" applyFont="1" applyFill="1" applyBorder="1" applyAlignment="1">
      <alignment horizontal="center" vertical="center" wrapText="1"/>
    </xf>
    <xf numFmtId="0" fontId="6" fillId="35" borderId="25" xfId="0" applyFont="1" applyFill="1" applyBorder="1" applyAlignment="1">
      <alignment horizontal="center" vertical="center" wrapText="1"/>
    </xf>
    <xf numFmtId="0" fontId="6" fillId="0" borderId="27" xfId="42" applyFont="1" applyFill="1" applyBorder="1" applyAlignment="1" applyProtection="1">
      <alignment horizontal="left" vertical="center" wrapText="1"/>
      <protection/>
    </xf>
    <xf numFmtId="0" fontId="6" fillId="0" borderId="28" xfId="42" applyFont="1" applyFill="1" applyBorder="1" applyAlignment="1" applyProtection="1">
      <alignment horizontal="left" vertical="center" wrapText="1"/>
      <protection/>
    </xf>
    <xf numFmtId="0" fontId="6" fillId="0" borderId="17" xfId="42" applyFont="1" applyFill="1" applyBorder="1" applyAlignment="1" applyProtection="1">
      <alignment horizontal="center" vertical="center" wrapText="1"/>
      <protection/>
    </xf>
    <xf numFmtId="0" fontId="12" fillId="33" borderId="43" xfId="42" applyFont="1" applyFill="1" applyBorder="1" applyAlignment="1" applyProtection="1">
      <alignment horizontal="center" vertical="center" wrapText="1"/>
      <protection/>
    </xf>
    <xf numFmtId="0" fontId="12" fillId="33" borderId="44" xfId="42" applyFont="1" applyFill="1" applyBorder="1" applyAlignment="1" applyProtection="1">
      <alignment horizontal="center" vertical="center" wrapText="1"/>
      <protection/>
    </xf>
    <xf numFmtId="0" fontId="12" fillId="33" borderId="45" xfId="42" applyFont="1" applyFill="1" applyBorder="1" applyAlignment="1" applyProtection="1">
      <alignment horizontal="center" vertical="center" wrapText="1"/>
      <protection/>
    </xf>
    <xf numFmtId="0" fontId="0" fillId="0" borderId="10" xfId="42" applyFont="1" applyBorder="1" applyAlignment="1" applyProtection="1">
      <alignment horizontal="center" vertical="center"/>
      <protection/>
    </xf>
    <xf numFmtId="0" fontId="6" fillId="0" borderId="75" xfId="0" applyNumberFormat="1" applyFont="1" applyBorder="1" applyAlignment="1">
      <alignment horizontal="left" vertical="center" wrapText="1"/>
    </xf>
    <xf numFmtId="0" fontId="6" fillId="0" borderId="20" xfId="0" applyNumberFormat="1" applyFont="1" applyBorder="1" applyAlignment="1">
      <alignment horizontal="left" vertical="center" wrapText="1"/>
    </xf>
    <xf numFmtId="0" fontId="6" fillId="0" borderId="27" xfId="0" applyNumberFormat="1" applyFont="1" applyBorder="1" applyAlignment="1">
      <alignment horizontal="center" vertical="center" wrapText="1"/>
    </xf>
    <xf numFmtId="0" fontId="6" fillId="0" borderId="28" xfId="0" applyNumberFormat="1" applyFont="1" applyBorder="1" applyAlignment="1">
      <alignment horizontal="center" vertical="center" wrapText="1"/>
    </xf>
    <xf numFmtId="0" fontId="6" fillId="0" borderId="76" xfId="0" applyNumberFormat="1" applyFont="1" applyBorder="1" applyAlignment="1">
      <alignment horizontal="center" vertical="center" wrapText="1"/>
    </xf>
    <xf numFmtId="0" fontId="6" fillId="0" borderId="69" xfId="42" applyFont="1" applyFill="1" applyBorder="1" applyAlignment="1" applyProtection="1">
      <alignment horizontal="center" vertical="center" wrapText="1"/>
      <protection/>
    </xf>
    <xf numFmtId="0" fontId="6" fillId="0" borderId="77" xfId="0" applyNumberFormat="1" applyFont="1" applyBorder="1" applyAlignment="1">
      <alignment horizontal="left" vertical="center" wrapText="1"/>
    </xf>
    <xf numFmtId="0" fontId="6" fillId="0" borderId="78" xfId="0" applyFont="1" applyBorder="1" applyAlignment="1">
      <alignment horizontal="center" vertical="center" wrapText="1"/>
    </xf>
    <xf numFmtId="0" fontId="6" fillId="0" borderId="77" xfId="0" applyFont="1" applyBorder="1" applyAlignment="1">
      <alignment horizontal="center" vertical="center" wrapText="1"/>
    </xf>
    <xf numFmtId="0" fontId="6" fillId="0" borderId="79" xfId="0" applyNumberFormat="1" applyFont="1" applyBorder="1" applyAlignment="1">
      <alignment horizontal="left" vertical="center" wrapText="1"/>
    </xf>
    <xf numFmtId="0" fontId="6" fillId="0" borderId="80" xfId="0" applyFont="1" applyBorder="1" applyAlignment="1">
      <alignment horizontal="center" vertical="center" wrapText="1"/>
    </xf>
    <xf numFmtId="0" fontId="6" fillId="0" borderId="73" xfId="0" applyNumberFormat="1" applyFont="1" applyBorder="1" applyAlignment="1">
      <alignment horizontal="center" vertical="center" wrapText="1"/>
    </xf>
    <xf numFmtId="0" fontId="6" fillId="0" borderId="71" xfId="42" applyFont="1" applyFill="1" applyBorder="1" applyAlignment="1" applyProtection="1">
      <alignment horizontal="center" vertical="center" wrapText="1"/>
      <protection/>
    </xf>
    <xf numFmtId="0" fontId="6" fillId="0" borderId="74" xfId="0" applyNumberFormat="1" applyFont="1" applyBorder="1" applyAlignment="1">
      <alignment horizontal="center" vertical="center" wrapText="1"/>
    </xf>
    <xf numFmtId="0" fontId="6" fillId="0" borderId="81" xfId="0" applyNumberFormat="1" applyFont="1" applyBorder="1" applyAlignment="1">
      <alignment horizontal="center" vertical="center" wrapText="1"/>
    </xf>
    <xf numFmtId="0" fontId="6" fillId="0" borderId="82" xfId="0" applyNumberFormat="1" applyFont="1" applyBorder="1" applyAlignment="1">
      <alignment horizontal="center" vertical="center" wrapText="1"/>
    </xf>
    <xf numFmtId="49" fontId="7" fillId="0" borderId="30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20" fillId="0" borderId="12" xfId="0" applyFont="1" applyBorder="1" applyAlignment="1">
      <alignment horizontal="center" vertical="center" wrapText="1"/>
    </xf>
    <xf numFmtId="0" fontId="20" fillId="0" borderId="83" xfId="0" applyFont="1" applyBorder="1" applyAlignment="1">
      <alignment horizontal="center" vertical="center" wrapText="1"/>
    </xf>
    <xf numFmtId="0" fontId="6" fillId="0" borderId="84" xfId="0" applyNumberFormat="1" applyFont="1" applyBorder="1" applyAlignment="1">
      <alignment horizontal="left" vertical="center" wrapText="1"/>
    </xf>
    <xf numFmtId="0" fontId="6" fillId="0" borderId="22" xfId="0" applyNumberFormat="1" applyFont="1" applyBorder="1" applyAlignment="1">
      <alignment horizontal="left" vertical="center" wrapText="1"/>
    </xf>
    <xf numFmtId="0" fontId="6" fillId="0" borderId="85" xfId="0" applyNumberFormat="1" applyFont="1" applyBorder="1" applyAlignment="1">
      <alignment horizontal="center" vertical="center" wrapText="1"/>
    </xf>
    <xf numFmtId="0" fontId="6" fillId="0" borderId="86" xfId="0" applyNumberFormat="1" applyFont="1" applyBorder="1" applyAlignment="1">
      <alignment horizontal="center" vertical="center" wrapText="1"/>
    </xf>
    <xf numFmtId="0" fontId="6" fillId="0" borderId="34" xfId="0" applyNumberFormat="1" applyFont="1" applyBorder="1" applyAlignment="1">
      <alignment horizontal="left" vertical="center" wrapText="1"/>
    </xf>
    <xf numFmtId="0" fontId="6" fillId="0" borderId="24" xfId="0" applyNumberFormat="1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6" fillId="0" borderId="35" xfId="0" applyNumberFormat="1" applyFont="1" applyBorder="1" applyAlignment="1">
      <alignment horizontal="left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22" fillId="0" borderId="47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7" fillId="0" borderId="34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6" fillId="0" borderId="16" xfId="0" applyNumberFormat="1" applyFont="1" applyBorder="1" applyAlignment="1">
      <alignment horizontal="center" vertical="center" wrapText="1"/>
    </xf>
    <xf numFmtId="0" fontId="24" fillId="0" borderId="48" xfId="0" applyFont="1" applyBorder="1" applyAlignment="1">
      <alignment horizontal="center" vertical="center" wrapText="1"/>
    </xf>
    <xf numFmtId="0" fontId="24" fillId="0" borderId="87" xfId="0" applyFont="1" applyBorder="1" applyAlignment="1">
      <alignment horizontal="center" vertical="center" wrapText="1"/>
    </xf>
    <xf numFmtId="0" fontId="18" fillId="36" borderId="46" xfId="0" applyFont="1" applyFill="1" applyBorder="1" applyAlignment="1">
      <alignment horizontal="center" vertical="center"/>
    </xf>
    <xf numFmtId="0" fontId="18" fillId="36" borderId="26" xfId="0" applyFont="1" applyFill="1" applyBorder="1" applyAlignment="1">
      <alignment horizontal="center" vertical="center"/>
    </xf>
    <xf numFmtId="0" fontId="18" fillId="36" borderId="49" xfId="0" applyFont="1" applyFill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0" fontId="15" fillId="0" borderId="87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 wrapText="1"/>
    </xf>
    <xf numFmtId="0" fontId="15" fillId="0" borderId="50" xfId="0" applyFont="1" applyBorder="1" applyAlignment="1">
      <alignment horizontal="center" vertical="center" wrapText="1"/>
    </xf>
    <xf numFmtId="0" fontId="19" fillId="0" borderId="47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 wrapText="1"/>
    </xf>
    <xf numFmtId="0" fontId="0" fillId="0" borderId="47" xfId="42" applyFont="1" applyBorder="1" applyAlignment="1" applyProtection="1">
      <alignment horizontal="center" vertical="center" wrapText="1"/>
      <protection/>
    </xf>
    <xf numFmtId="0" fontId="15" fillId="0" borderId="0" xfId="0" applyFont="1" applyAlignment="1">
      <alignment horizontal="center" vertical="center"/>
    </xf>
    <xf numFmtId="0" fontId="17" fillId="34" borderId="43" xfId="42" applyFont="1" applyFill="1" applyBorder="1" applyAlignment="1" applyProtection="1">
      <alignment horizontal="center" vertical="center"/>
      <protection/>
    </xf>
    <xf numFmtId="0" fontId="17" fillId="34" borderId="44" xfId="42" applyFont="1" applyFill="1" applyBorder="1" applyAlignment="1" applyProtection="1">
      <alignment horizontal="center" vertical="center"/>
      <protection/>
    </xf>
    <xf numFmtId="0" fontId="17" fillId="34" borderId="45" xfId="42" applyFont="1" applyFill="1" applyBorder="1" applyAlignment="1" applyProtection="1">
      <alignment horizontal="center" vertical="center"/>
      <protection/>
    </xf>
    <xf numFmtId="0" fontId="18" fillId="35" borderId="46" xfId="0" applyFont="1" applyFill="1" applyBorder="1" applyAlignment="1">
      <alignment horizontal="center" vertical="center"/>
    </xf>
    <xf numFmtId="0" fontId="18" fillId="35" borderId="26" xfId="0" applyFont="1" applyFill="1" applyBorder="1" applyAlignment="1">
      <alignment horizontal="center" vertical="center"/>
    </xf>
    <xf numFmtId="0" fontId="18" fillId="35" borderId="49" xfId="0" applyFont="1" applyFill="1" applyBorder="1" applyAlignment="1">
      <alignment horizontal="center" vertical="center"/>
    </xf>
    <xf numFmtId="0" fontId="18" fillId="34" borderId="46" xfId="0" applyFont="1" applyFill="1" applyBorder="1" applyAlignment="1">
      <alignment horizontal="center" vertical="center"/>
    </xf>
    <xf numFmtId="0" fontId="18" fillId="34" borderId="26" xfId="0" applyFont="1" applyFill="1" applyBorder="1" applyAlignment="1">
      <alignment horizontal="center" vertical="center"/>
    </xf>
    <xf numFmtId="0" fontId="18" fillId="34" borderId="49" xfId="0" applyFont="1" applyFill="1" applyBorder="1" applyAlignment="1">
      <alignment horizontal="center" vertical="center"/>
    </xf>
    <xf numFmtId="0" fontId="15" fillId="0" borderId="46" xfId="0" applyFont="1" applyBorder="1" applyAlignment="1">
      <alignment horizontal="center" vertical="center" wrapText="1"/>
    </xf>
    <xf numFmtId="0" fontId="15" fillId="0" borderId="47" xfId="0" applyFont="1" applyBorder="1" applyAlignment="1">
      <alignment horizontal="center" vertical="center" wrapText="1"/>
    </xf>
    <xf numFmtId="0" fontId="15" fillId="0" borderId="48" xfId="0" applyFont="1" applyBorder="1" applyAlignment="1">
      <alignment horizontal="center" vertical="center" wrapText="1"/>
    </xf>
    <xf numFmtId="0" fontId="15" fillId="0" borderId="49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104775</xdr:rowOff>
    </xdr:from>
    <xdr:to>
      <xdr:col>1</xdr:col>
      <xdr:colOff>142875</xdr:colOff>
      <xdr:row>1</xdr:row>
      <xdr:rowOff>219075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104775"/>
          <a:ext cx="4667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123825</xdr:rowOff>
    </xdr:from>
    <xdr:to>
      <xdr:col>1</xdr:col>
      <xdr:colOff>428625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123825"/>
          <a:ext cx="57150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29</xdr:col>
      <xdr:colOff>161925</xdr:colOff>
      <xdr:row>68</xdr:row>
      <xdr:rowOff>133350</xdr:rowOff>
    </xdr:from>
    <xdr:to>
      <xdr:col>29</xdr:col>
      <xdr:colOff>571500</xdr:colOff>
      <xdr:row>68</xdr:row>
      <xdr:rowOff>133350</xdr:rowOff>
    </xdr:to>
    <xdr:sp>
      <xdr:nvSpPr>
        <xdr:cNvPr id="2" name="Line 42"/>
        <xdr:cNvSpPr>
          <a:spLocks/>
        </xdr:cNvSpPr>
      </xdr:nvSpPr>
      <xdr:spPr>
        <a:xfrm>
          <a:off x="14154150" y="12134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76200</xdr:rowOff>
    </xdr:from>
    <xdr:to>
      <xdr:col>1</xdr:col>
      <xdr:colOff>114300</xdr:colOff>
      <xdr:row>2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114300" y="7620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&#1057;&#1040;&#1052;&#1041;&#1054;\&#1057;&#1077;&#1082;&#1088;&#1077;&#1090;&#1072;&#1088;&#1080;&#1072;&#1090;\&#1057;&#1080;&#1089;&#1090;&#1077;&#1084;&#1099;%20&#1087;&#1088;&#1086;&#1074;&#1077;&#1076;&#1077;&#1085;&#1080;&#1103;%20&#1089;&#1086;&#1088;&#1077;&#1074;&#1085;&#1086;&#1074;&#1072;&#1085;&#1080;&#1081;\&#1054;&#1083;&#1080;&#1084;&#1087;&#1080;&#1081;&#1082;&#1072;%20&#1086;&#1090;%20&#1087;&#1086;&#1083;&#1091;&#1092;&#1080;&#1085;&#1072;&#1083;&#1080;&#1089;&#1090;&#1086;&#1074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 (2)"/>
      <sheetName val="регистрация 1"/>
      <sheetName val="реквизиты"/>
      <sheetName val="регистрация"/>
    </sheetNames>
    <sheetDataSet>
      <sheetData sheetId="2">
        <row r="2">
          <cell r="A2" t="str">
            <v>Чемпионат России по БОЕВОМУ САМБО </v>
          </cell>
        </row>
        <row r="3">
          <cell r="A3" t="str">
            <v>17-20 февраля 2015г.                                                         г.Красноярск</v>
          </cell>
        </row>
        <row r="6">
          <cell r="A6" t="str">
            <v>Гл. судья, судья МК</v>
          </cell>
        </row>
        <row r="7">
          <cell r="G7" t="str">
            <v>А.А.Лебедев</v>
          </cell>
        </row>
        <row r="8">
          <cell r="A8" t="str">
            <v>Гл. секретарь, судья ВК</v>
          </cell>
          <cell r="G8" t="str">
            <v>/г.Москва/</v>
          </cell>
        </row>
        <row r="9">
          <cell r="G9" t="str">
            <v>С.Н.Мордовин</v>
          </cell>
        </row>
        <row r="10">
          <cell r="G10" t="str">
            <v>/г.Горно-Алтайск/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H49"/>
  <sheetViews>
    <sheetView zoomScalePageLayoutView="0" workbookViewId="0" topLeftCell="A10">
      <selection activeCell="K21" sqref="K21"/>
    </sheetView>
  </sheetViews>
  <sheetFormatPr defaultColWidth="9.140625" defaultRowHeight="12.75"/>
  <cols>
    <col min="1" max="1" width="5.28125" style="0" customWidth="1"/>
    <col min="2" max="2" width="4.8515625" style="0" customWidth="1"/>
    <col min="3" max="3" width="25.8515625" style="0" customWidth="1"/>
    <col min="4" max="4" width="12.28125" style="0" customWidth="1"/>
    <col min="5" max="5" width="6.57421875" style="0" customWidth="1"/>
    <col min="6" max="6" width="19.28125" style="0" customWidth="1"/>
    <col min="7" max="7" width="8.00390625" style="0" customWidth="1"/>
    <col min="8" max="8" width="17.00390625" style="0" customWidth="1"/>
  </cols>
  <sheetData>
    <row r="1" spans="1:8" ht="29.25" customHeight="1">
      <c r="A1" s="116" t="s">
        <v>25</v>
      </c>
      <c r="B1" s="116"/>
      <c r="C1" s="116"/>
      <c r="D1" s="116"/>
      <c r="E1" s="116"/>
      <c r="F1" s="116"/>
      <c r="G1" s="116"/>
      <c r="H1" s="116"/>
    </row>
    <row r="2" spans="1:8" ht="29.25" customHeight="1">
      <c r="A2" s="114" t="str">
        <f>HYPERLINK('[1]реквизиты'!$A$2)</f>
        <v>Чемпионат России по БОЕВОМУ САМБО </v>
      </c>
      <c r="B2" s="115"/>
      <c r="C2" s="115"/>
      <c r="D2" s="115"/>
      <c r="E2" s="115"/>
      <c r="F2" s="115"/>
      <c r="G2" s="115"/>
      <c r="H2" s="115"/>
    </row>
    <row r="3" spans="1:7" ht="12.75" customHeight="1">
      <c r="A3" s="133" t="str">
        <f>HYPERLINK('[1]реквизиты'!$A$3)</f>
        <v>17-20 февраля 2015г.                                                         г.Красноярск</v>
      </c>
      <c r="B3" s="133"/>
      <c r="C3" s="133"/>
      <c r="D3" s="133"/>
      <c r="E3" s="133"/>
      <c r="F3" s="133"/>
      <c r="G3" s="133"/>
    </row>
    <row r="4" spans="4:5" ht="12.75" customHeight="1">
      <c r="D4" s="131" t="s">
        <v>102</v>
      </c>
      <c r="E4" s="132"/>
    </row>
    <row r="5" spans="1:8" ht="12.75" customHeight="1">
      <c r="A5" s="126" t="s">
        <v>9</v>
      </c>
      <c r="B5" s="145" t="s">
        <v>4</v>
      </c>
      <c r="C5" s="126" t="s">
        <v>5</v>
      </c>
      <c r="D5" s="126" t="s">
        <v>6</v>
      </c>
      <c r="E5" s="122" t="s">
        <v>7</v>
      </c>
      <c r="F5" s="123"/>
      <c r="G5" s="126" t="s">
        <v>10</v>
      </c>
      <c r="H5" s="126" t="s">
        <v>8</v>
      </c>
    </row>
    <row r="6" spans="1:8" ht="12.75">
      <c r="A6" s="127"/>
      <c r="B6" s="146"/>
      <c r="C6" s="127"/>
      <c r="D6" s="127"/>
      <c r="E6" s="124"/>
      <c r="F6" s="125"/>
      <c r="G6" s="127"/>
      <c r="H6" s="127"/>
    </row>
    <row r="7" spans="1:8" ht="12.75">
      <c r="A7" s="134">
        <v>1</v>
      </c>
      <c r="B7" s="141">
        <v>1</v>
      </c>
      <c r="C7" s="113" t="s">
        <v>92</v>
      </c>
      <c r="D7" s="134" t="s">
        <v>93</v>
      </c>
      <c r="E7" s="129" t="s">
        <v>94</v>
      </c>
      <c r="F7" s="113" t="s">
        <v>95</v>
      </c>
      <c r="G7" s="128"/>
      <c r="H7" s="117" t="s">
        <v>96</v>
      </c>
    </row>
    <row r="8" spans="1:8" ht="12.75" customHeight="1">
      <c r="A8" s="134"/>
      <c r="B8" s="141"/>
      <c r="C8" s="113"/>
      <c r="D8" s="134"/>
      <c r="E8" s="129"/>
      <c r="F8" s="113"/>
      <c r="G8" s="128"/>
      <c r="H8" s="117"/>
    </row>
    <row r="9" spans="1:8" ht="12.75">
      <c r="A9" s="134">
        <v>2</v>
      </c>
      <c r="B9" s="141">
        <v>2</v>
      </c>
      <c r="C9" s="112" t="s">
        <v>51</v>
      </c>
      <c r="D9" s="129" t="s">
        <v>52</v>
      </c>
      <c r="E9" s="129" t="s">
        <v>43</v>
      </c>
      <c r="F9" s="112" t="s">
        <v>53</v>
      </c>
      <c r="G9" s="130"/>
      <c r="H9" s="112" t="s">
        <v>45</v>
      </c>
    </row>
    <row r="10" spans="1:8" ht="15" customHeight="1">
      <c r="A10" s="134"/>
      <c r="B10" s="141"/>
      <c r="C10" s="112"/>
      <c r="D10" s="129"/>
      <c r="E10" s="129"/>
      <c r="F10" s="112"/>
      <c r="G10" s="130"/>
      <c r="H10" s="112"/>
    </row>
    <row r="11" spans="1:8" ht="12.75">
      <c r="A11" s="134">
        <v>3</v>
      </c>
      <c r="B11" s="141">
        <v>3</v>
      </c>
      <c r="C11" s="117" t="s">
        <v>58</v>
      </c>
      <c r="D11" s="121" t="s">
        <v>59</v>
      </c>
      <c r="E11" s="143" t="s">
        <v>48</v>
      </c>
      <c r="F11" s="119" t="s">
        <v>60</v>
      </c>
      <c r="G11" s="143"/>
      <c r="H11" s="119" t="s">
        <v>61</v>
      </c>
    </row>
    <row r="12" spans="1:8" ht="15" customHeight="1">
      <c r="A12" s="134"/>
      <c r="B12" s="141"/>
      <c r="C12" s="117"/>
      <c r="D12" s="121"/>
      <c r="E12" s="144"/>
      <c r="F12" s="120"/>
      <c r="G12" s="144"/>
      <c r="H12" s="120"/>
    </row>
    <row r="13" spans="1:8" ht="15" customHeight="1">
      <c r="A13" s="134">
        <v>4</v>
      </c>
      <c r="B13" s="141">
        <v>4</v>
      </c>
      <c r="C13" s="117" t="s">
        <v>67</v>
      </c>
      <c r="D13" s="121" t="s">
        <v>68</v>
      </c>
      <c r="E13" s="129" t="s">
        <v>43</v>
      </c>
      <c r="F13" s="112" t="s">
        <v>53</v>
      </c>
      <c r="G13" s="130"/>
      <c r="H13" s="112" t="s">
        <v>45</v>
      </c>
    </row>
    <row r="14" spans="1:8" ht="15.75" customHeight="1">
      <c r="A14" s="134"/>
      <c r="B14" s="141"/>
      <c r="C14" s="117"/>
      <c r="D14" s="121"/>
      <c r="E14" s="129"/>
      <c r="F14" s="112"/>
      <c r="G14" s="130"/>
      <c r="H14" s="112"/>
    </row>
    <row r="15" spans="1:8" ht="12.75">
      <c r="A15" s="134">
        <v>5</v>
      </c>
      <c r="B15" s="136">
        <v>5</v>
      </c>
      <c r="C15" s="117" t="s">
        <v>46</v>
      </c>
      <c r="D15" s="121" t="s">
        <v>47</v>
      </c>
      <c r="E15" s="121" t="s">
        <v>48</v>
      </c>
      <c r="F15" s="113" t="s">
        <v>49</v>
      </c>
      <c r="G15" s="121"/>
      <c r="H15" s="121" t="s">
        <v>50</v>
      </c>
    </row>
    <row r="16" spans="1:8" ht="15" customHeight="1">
      <c r="A16" s="134"/>
      <c r="B16" s="136"/>
      <c r="C16" s="117"/>
      <c r="D16" s="121"/>
      <c r="E16" s="121"/>
      <c r="F16" s="113"/>
      <c r="G16" s="121"/>
      <c r="H16" s="121"/>
    </row>
    <row r="17" spans="1:8" ht="12.75">
      <c r="A17" s="134">
        <v>6</v>
      </c>
      <c r="B17" s="136">
        <v>6</v>
      </c>
      <c r="C17" s="112" t="s">
        <v>87</v>
      </c>
      <c r="D17" s="129" t="s">
        <v>88</v>
      </c>
      <c r="E17" s="143" t="s">
        <v>89</v>
      </c>
      <c r="F17" s="119" t="s">
        <v>90</v>
      </c>
      <c r="G17" s="143"/>
      <c r="H17" s="119" t="s">
        <v>91</v>
      </c>
    </row>
    <row r="18" spans="1:8" ht="15" customHeight="1">
      <c r="A18" s="134"/>
      <c r="B18" s="136"/>
      <c r="C18" s="112"/>
      <c r="D18" s="129"/>
      <c r="E18" s="144"/>
      <c r="F18" s="120"/>
      <c r="G18" s="144"/>
      <c r="H18" s="120"/>
    </row>
    <row r="19" spans="1:8" ht="12.75">
      <c r="A19" s="134">
        <v>7</v>
      </c>
      <c r="B19" s="141">
        <v>7</v>
      </c>
      <c r="C19" s="117" t="s">
        <v>82</v>
      </c>
      <c r="D19" s="121" t="s">
        <v>83</v>
      </c>
      <c r="E19" s="121" t="s">
        <v>84</v>
      </c>
      <c r="F19" s="117" t="s">
        <v>85</v>
      </c>
      <c r="G19" s="121"/>
      <c r="H19" s="117" t="s">
        <v>86</v>
      </c>
    </row>
    <row r="20" spans="1:8" ht="15" customHeight="1">
      <c r="A20" s="134"/>
      <c r="B20" s="141"/>
      <c r="C20" s="117"/>
      <c r="D20" s="121"/>
      <c r="E20" s="121"/>
      <c r="F20" s="117"/>
      <c r="G20" s="121"/>
      <c r="H20" s="117"/>
    </row>
    <row r="21" spans="1:8" ht="12.75">
      <c r="A21" s="134">
        <v>8</v>
      </c>
      <c r="B21" s="136">
        <v>8</v>
      </c>
      <c r="C21" s="113" t="s">
        <v>78</v>
      </c>
      <c r="D21" s="134" t="s">
        <v>79</v>
      </c>
      <c r="E21" s="129" t="s">
        <v>48</v>
      </c>
      <c r="F21" s="113" t="s">
        <v>80</v>
      </c>
      <c r="G21" s="128"/>
      <c r="H21" s="113" t="s">
        <v>81</v>
      </c>
    </row>
    <row r="22" spans="1:8" ht="15" customHeight="1">
      <c r="A22" s="134"/>
      <c r="B22" s="136"/>
      <c r="C22" s="113"/>
      <c r="D22" s="134"/>
      <c r="E22" s="129"/>
      <c r="F22" s="113"/>
      <c r="G22" s="128"/>
      <c r="H22" s="113"/>
    </row>
    <row r="23" spans="1:8" ht="12.75">
      <c r="A23" s="134">
        <v>9</v>
      </c>
      <c r="B23" s="136">
        <v>9</v>
      </c>
      <c r="C23" s="113" t="s">
        <v>62</v>
      </c>
      <c r="D23" s="134" t="s">
        <v>63</v>
      </c>
      <c r="E23" s="129" t="s">
        <v>64</v>
      </c>
      <c r="F23" s="113" t="s">
        <v>65</v>
      </c>
      <c r="G23" s="128"/>
      <c r="H23" s="113" t="s">
        <v>66</v>
      </c>
    </row>
    <row r="24" spans="1:8" ht="15" customHeight="1">
      <c r="A24" s="134"/>
      <c r="B24" s="136"/>
      <c r="C24" s="113"/>
      <c r="D24" s="134"/>
      <c r="E24" s="129"/>
      <c r="F24" s="113"/>
      <c r="G24" s="128"/>
      <c r="H24" s="113"/>
    </row>
    <row r="25" spans="1:8" ht="12.75">
      <c r="A25" s="134">
        <v>10</v>
      </c>
      <c r="B25" s="136">
        <v>10</v>
      </c>
      <c r="C25" s="113" t="s">
        <v>69</v>
      </c>
      <c r="D25" s="129" t="s">
        <v>70</v>
      </c>
      <c r="E25" s="142" t="s">
        <v>71</v>
      </c>
      <c r="F25" s="129" t="s">
        <v>72</v>
      </c>
      <c r="G25" s="128"/>
      <c r="H25" s="113" t="s">
        <v>73</v>
      </c>
    </row>
    <row r="26" spans="1:8" ht="15" customHeight="1">
      <c r="A26" s="134"/>
      <c r="B26" s="136"/>
      <c r="C26" s="113"/>
      <c r="D26" s="129"/>
      <c r="E26" s="142"/>
      <c r="F26" s="129"/>
      <c r="G26" s="128"/>
      <c r="H26" s="118"/>
    </row>
    <row r="27" spans="1:8" ht="12.75">
      <c r="A27" s="134">
        <v>11</v>
      </c>
      <c r="B27" s="141">
        <v>11</v>
      </c>
      <c r="C27" s="113" t="s">
        <v>41</v>
      </c>
      <c r="D27" s="134" t="s">
        <v>42</v>
      </c>
      <c r="E27" s="138" t="s">
        <v>43</v>
      </c>
      <c r="F27" s="113" t="s">
        <v>44</v>
      </c>
      <c r="G27" s="139"/>
      <c r="H27" s="113" t="s">
        <v>45</v>
      </c>
    </row>
    <row r="28" spans="1:8" ht="15" customHeight="1">
      <c r="A28" s="134"/>
      <c r="B28" s="141"/>
      <c r="C28" s="113"/>
      <c r="D28" s="134"/>
      <c r="E28" s="138"/>
      <c r="F28" s="113"/>
      <c r="G28" s="139"/>
      <c r="H28" s="113"/>
    </row>
    <row r="29" spans="1:8" ht="12.75">
      <c r="A29" s="134">
        <v>12</v>
      </c>
      <c r="B29" s="136">
        <v>12</v>
      </c>
      <c r="C29" s="113" t="s">
        <v>97</v>
      </c>
      <c r="D29" s="134" t="s">
        <v>98</v>
      </c>
      <c r="E29" s="129" t="s">
        <v>94</v>
      </c>
      <c r="F29" s="113" t="s">
        <v>95</v>
      </c>
      <c r="G29" s="128"/>
      <c r="H29" s="117" t="s">
        <v>112</v>
      </c>
    </row>
    <row r="30" spans="1:8" ht="15" customHeight="1">
      <c r="A30" s="134"/>
      <c r="B30" s="136"/>
      <c r="C30" s="113" t="s">
        <v>99</v>
      </c>
      <c r="D30" s="134" t="s">
        <v>100</v>
      </c>
      <c r="E30" s="129"/>
      <c r="F30" s="113"/>
      <c r="G30" s="128"/>
      <c r="H30" s="117"/>
    </row>
    <row r="31" spans="1:8" ht="15.75" customHeight="1">
      <c r="A31" s="134">
        <v>13</v>
      </c>
      <c r="B31" s="141">
        <v>13</v>
      </c>
      <c r="C31" s="113" t="s">
        <v>74</v>
      </c>
      <c r="D31" s="134" t="s">
        <v>75</v>
      </c>
      <c r="E31" s="129" t="s">
        <v>71</v>
      </c>
      <c r="F31" s="140" t="s">
        <v>76</v>
      </c>
      <c r="G31" s="128"/>
      <c r="H31" s="113" t="s">
        <v>77</v>
      </c>
    </row>
    <row r="32" spans="1:8" ht="15" customHeight="1">
      <c r="A32" s="134"/>
      <c r="B32" s="141"/>
      <c r="C32" s="113"/>
      <c r="D32" s="134"/>
      <c r="E32" s="129"/>
      <c r="F32" s="140"/>
      <c r="G32" s="128"/>
      <c r="H32" s="113"/>
    </row>
    <row r="33" spans="1:8" ht="12.75" customHeight="1">
      <c r="A33" s="134">
        <v>14</v>
      </c>
      <c r="B33" s="136">
        <v>14</v>
      </c>
      <c r="C33" s="113" t="s">
        <v>54</v>
      </c>
      <c r="D33" s="134" t="s">
        <v>55</v>
      </c>
      <c r="E33" s="121" t="s">
        <v>48</v>
      </c>
      <c r="F33" s="113" t="s">
        <v>56</v>
      </c>
      <c r="G33" s="128"/>
      <c r="H33" s="113" t="s">
        <v>57</v>
      </c>
    </row>
    <row r="34" spans="1:8" ht="15" customHeight="1">
      <c r="A34" s="134"/>
      <c r="B34" s="136"/>
      <c r="C34" s="113"/>
      <c r="D34" s="134"/>
      <c r="E34" s="121"/>
      <c r="F34" s="113"/>
      <c r="G34" s="128"/>
      <c r="H34" s="113"/>
    </row>
    <row r="35" spans="1:8" ht="12.75" customHeight="1">
      <c r="A35" s="134">
        <v>15</v>
      </c>
      <c r="B35" s="136"/>
      <c r="C35" s="113"/>
      <c r="D35" s="137"/>
      <c r="E35" s="129"/>
      <c r="F35" s="112"/>
      <c r="G35" s="129"/>
      <c r="H35" s="112"/>
    </row>
    <row r="36" spans="1:8" ht="15" customHeight="1">
      <c r="A36" s="134"/>
      <c r="B36" s="136"/>
      <c r="C36" s="113"/>
      <c r="D36" s="134"/>
      <c r="E36" s="129"/>
      <c r="F36" s="112"/>
      <c r="G36" s="129"/>
      <c r="H36" s="112"/>
    </row>
    <row r="37" spans="1:8" ht="12.75">
      <c r="A37" s="134">
        <v>16</v>
      </c>
      <c r="B37" s="141"/>
      <c r="C37" s="113"/>
      <c r="D37" s="134"/>
      <c r="E37" s="134"/>
      <c r="F37" s="134"/>
      <c r="G37" s="135"/>
      <c r="H37" s="113"/>
    </row>
    <row r="38" spans="1:8" ht="15" customHeight="1">
      <c r="A38" s="134"/>
      <c r="B38" s="141"/>
      <c r="C38" s="113"/>
      <c r="D38" s="134"/>
      <c r="E38" s="134"/>
      <c r="F38" s="134"/>
      <c r="G38" s="135"/>
      <c r="H38" s="113"/>
    </row>
    <row r="39" ht="15.75" customHeight="1"/>
    <row r="41" spans="1:6" ht="12.75">
      <c r="A41" s="81" t="s">
        <v>37</v>
      </c>
      <c r="C41" s="15"/>
      <c r="D41" s="15"/>
      <c r="E41" s="16">
        <f>HYPERLINK('[1]реквизиты'!$G$20)</f>
      </c>
      <c r="F41" s="17">
        <f>HYPERLINK('[1]реквизиты'!$G$21)</f>
      </c>
    </row>
    <row r="42" spans="3:5" ht="12.75">
      <c r="C42" s="15"/>
      <c r="D42" s="15"/>
      <c r="E42" s="3"/>
    </row>
    <row r="43" spans="1:6" ht="12.75">
      <c r="A43" s="81" t="s">
        <v>38</v>
      </c>
      <c r="C43" s="15"/>
      <c r="D43" s="15"/>
      <c r="E43" s="16">
        <f>HYPERLINK('[1]реквизиты'!$G$22)</f>
      </c>
      <c r="F43" s="18">
        <f>HYPERLINK('[1]реквизиты'!$G$23)</f>
      </c>
    </row>
    <row r="44" spans="3:5" ht="12.75">
      <c r="C44" s="15"/>
      <c r="D44" s="15"/>
      <c r="E44" s="3"/>
    </row>
    <row r="45" ht="12.75">
      <c r="A45" s="81" t="s">
        <v>39</v>
      </c>
    </row>
    <row r="49" ht="12.75">
      <c r="A49" s="81" t="s">
        <v>40</v>
      </c>
    </row>
  </sheetData>
  <sheetProtection/>
  <mergeCells count="139">
    <mergeCell ref="F29:F30"/>
    <mergeCell ref="A31:A32"/>
    <mergeCell ref="B31:B32"/>
    <mergeCell ref="A29:A30"/>
    <mergeCell ref="B29:B30"/>
    <mergeCell ref="C29:C30"/>
    <mergeCell ref="D29:D30"/>
    <mergeCell ref="E21:E22"/>
    <mergeCell ref="F21:F22"/>
    <mergeCell ref="A23:A24"/>
    <mergeCell ref="B23:B24"/>
    <mergeCell ref="A21:A22"/>
    <mergeCell ref="B21:B22"/>
    <mergeCell ref="C21:C22"/>
    <mergeCell ref="D21:D22"/>
    <mergeCell ref="C23:C24"/>
    <mergeCell ref="D23:D24"/>
    <mergeCell ref="F11:F12"/>
    <mergeCell ref="A11:A12"/>
    <mergeCell ref="B11:B12"/>
    <mergeCell ref="C11:C12"/>
    <mergeCell ref="D11:D12"/>
    <mergeCell ref="A13:A14"/>
    <mergeCell ref="B13:B14"/>
    <mergeCell ref="C13:C14"/>
    <mergeCell ref="D13:D14"/>
    <mergeCell ref="E13:E14"/>
    <mergeCell ref="E7:E8"/>
    <mergeCell ref="G21:G22"/>
    <mergeCell ref="G23:G24"/>
    <mergeCell ref="G25:G26"/>
    <mergeCell ref="G11:G12"/>
    <mergeCell ref="A37:A38"/>
    <mergeCell ref="B37:B38"/>
    <mergeCell ref="C37:C38"/>
    <mergeCell ref="D37:D38"/>
    <mergeCell ref="E11:E12"/>
    <mergeCell ref="A5:A6"/>
    <mergeCell ref="B5:B6"/>
    <mergeCell ref="C5:C6"/>
    <mergeCell ref="D5:D6"/>
    <mergeCell ref="C7:C8"/>
    <mergeCell ref="D7:D8"/>
    <mergeCell ref="A9:A10"/>
    <mergeCell ref="B9:B10"/>
    <mergeCell ref="C9:C10"/>
    <mergeCell ref="D9:D10"/>
    <mergeCell ref="A7:A8"/>
    <mergeCell ref="B7:B8"/>
    <mergeCell ref="F13:F14"/>
    <mergeCell ref="G13:G14"/>
    <mergeCell ref="A15:A16"/>
    <mergeCell ref="B15:B16"/>
    <mergeCell ref="C15:C16"/>
    <mergeCell ref="D15:D16"/>
    <mergeCell ref="E15:E16"/>
    <mergeCell ref="F15:F16"/>
    <mergeCell ref="G15:G16"/>
    <mergeCell ref="F19:F20"/>
    <mergeCell ref="G19:G20"/>
    <mergeCell ref="A17:A18"/>
    <mergeCell ref="B17:B18"/>
    <mergeCell ref="C17:C18"/>
    <mergeCell ref="D17:D18"/>
    <mergeCell ref="E25:E26"/>
    <mergeCell ref="F25:F26"/>
    <mergeCell ref="E17:E18"/>
    <mergeCell ref="F17:F18"/>
    <mergeCell ref="G17:G18"/>
    <mergeCell ref="A19:A20"/>
    <mergeCell ref="B19:B20"/>
    <mergeCell ref="C19:C20"/>
    <mergeCell ref="D19:D20"/>
    <mergeCell ref="E19:E20"/>
    <mergeCell ref="A27:A28"/>
    <mergeCell ref="B27:B28"/>
    <mergeCell ref="C27:C28"/>
    <mergeCell ref="D27:D28"/>
    <mergeCell ref="E23:E24"/>
    <mergeCell ref="F23:F24"/>
    <mergeCell ref="A25:A26"/>
    <mergeCell ref="B25:B26"/>
    <mergeCell ref="C25:C26"/>
    <mergeCell ref="D25:D26"/>
    <mergeCell ref="E27:E28"/>
    <mergeCell ref="F27:F28"/>
    <mergeCell ref="G27:G28"/>
    <mergeCell ref="C31:C32"/>
    <mergeCell ref="D31:D32"/>
    <mergeCell ref="E31:E32"/>
    <mergeCell ref="F31:F32"/>
    <mergeCell ref="G29:G30"/>
    <mergeCell ref="G31:G32"/>
    <mergeCell ref="E29:E30"/>
    <mergeCell ref="G35:G36"/>
    <mergeCell ref="A35:A36"/>
    <mergeCell ref="B35:B36"/>
    <mergeCell ref="C35:C36"/>
    <mergeCell ref="D35:D36"/>
    <mergeCell ref="A33:A34"/>
    <mergeCell ref="B33:B34"/>
    <mergeCell ref="C33:C34"/>
    <mergeCell ref="D33:D34"/>
    <mergeCell ref="D4:E4"/>
    <mergeCell ref="A3:G3"/>
    <mergeCell ref="E37:E38"/>
    <mergeCell ref="F37:F38"/>
    <mergeCell ref="G37:G38"/>
    <mergeCell ref="E33:E34"/>
    <mergeCell ref="F33:F34"/>
    <mergeCell ref="G33:G34"/>
    <mergeCell ref="E35:E36"/>
    <mergeCell ref="F35:F36"/>
    <mergeCell ref="E5:F6"/>
    <mergeCell ref="H5:H6"/>
    <mergeCell ref="H7:H8"/>
    <mergeCell ref="H9:H10"/>
    <mergeCell ref="G7:G8"/>
    <mergeCell ref="E9:E10"/>
    <mergeCell ref="F9:F10"/>
    <mergeCell ref="G9:G10"/>
    <mergeCell ref="G5:G6"/>
    <mergeCell ref="F7:F8"/>
    <mergeCell ref="H23:H24"/>
    <mergeCell ref="H25:H26"/>
    <mergeCell ref="H11:H12"/>
    <mergeCell ref="H13:H14"/>
    <mergeCell ref="H15:H16"/>
    <mergeCell ref="H17:H18"/>
    <mergeCell ref="H35:H36"/>
    <mergeCell ref="H37:H38"/>
    <mergeCell ref="A2:H2"/>
    <mergeCell ref="A1:H1"/>
    <mergeCell ref="H27:H28"/>
    <mergeCell ref="H29:H30"/>
    <mergeCell ref="H31:H32"/>
    <mergeCell ref="H33:H34"/>
    <mergeCell ref="H19:H20"/>
    <mergeCell ref="H21:H22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4"/>
  </sheetPr>
  <dimension ref="A1:AC57"/>
  <sheetViews>
    <sheetView zoomScalePageLayoutView="0" workbookViewId="0" topLeftCell="A7">
      <selection activeCell="V33" sqref="V33"/>
    </sheetView>
  </sheetViews>
  <sheetFormatPr defaultColWidth="9.140625" defaultRowHeight="12.75"/>
  <cols>
    <col min="1" max="1" width="4.7109375" style="0" customWidth="1"/>
    <col min="2" max="2" width="14.00390625" style="0" customWidth="1"/>
    <col min="3" max="3" width="7.7109375" style="0" customWidth="1"/>
    <col min="4" max="4" width="11.28125" style="0" customWidth="1"/>
    <col min="5" max="17" width="4.7109375" style="0" customWidth="1"/>
    <col min="18" max="18" width="14.00390625" style="0" customWidth="1"/>
    <col min="19" max="19" width="7.7109375" style="0" customWidth="1"/>
    <col min="20" max="20" width="11.28125" style="0" customWidth="1"/>
    <col min="21" max="21" width="4.7109375" style="0" customWidth="1"/>
  </cols>
  <sheetData>
    <row r="1" spans="1:21" ht="24" customHeight="1">
      <c r="A1" s="150" t="s">
        <v>22</v>
      </c>
      <c r="B1" s="150"/>
      <c r="C1" s="150"/>
      <c r="D1" s="150"/>
      <c r="E1" s="150"/>
      <c r="F1" s="150"/>
      <c r="G1" s="150"/>
      <c r="H1" s="150"/>
      <c r="I1" s="150"/>
      <c r="J1" s="150"/>
      <c r="K1" s="150"/>
      <c r="L1" s="150"/>
      <c r="M1" s="150"/>
      <c r="N1" s="150"/>
      <c r="O1" s="150"/>
      <c r="P1" s="150"/>
      <c r="Q1" s="150"/>
      <c r="R1" s="150"/>
      <c r="S1" s="150"/>
      <c r="T1" s="150"/>
      <c r="U1" s="150"/>
    </row>
    <row r="2" spans="1:21" ht="27.75" customHeight="1" thickBot="1">
      <c r="A2" s="116" t="s">
        <v>23</v>
      </c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</row>
    <row r="3" spans="3:18" ht="33" customHeight="1" thickBot="1">
      <c r="C3" s="170" t="str">
        <f>HYPERLINK('[1]реквизиты'!$A$2)</f>
        <v>Чемпионат России по БОЕВОМУ САМБО </v>
      </c>
      <c r="D3" s="171"/>
      <c r="E3" s="171"/>
      <c r="F3" s="171"/>
      <c r="G3" s="171"/>
      <c r="H3" s="171"/>
      <c r="I3" s="171"/>
      <c r="J3" s="171"/>
      <c r="K3" s="171"/>
      <c r="L3" s="171"/>
      <c r="M3" s="171"/>
      <c r="N3" s="171"/>
      <c r="O3" s="171"/>
      <c r="P3" s="171"/>
      <c r="Q3" s="171"/>
      <c r="R3" s="172"/>
    </row>
    <row r="4" spans="1:19" ht="15.75" customHeight="1" thickBot="1">
      <c r="A4" s="7"/>
      <c r="B4" s="7"/>
      <c r="C4" s="173" t="str">
        <f>HYPERLINK('[1]реквизиты'!$A$3)</f>
        <v>17-20 февраля 2015г.                                                         г.Красноярск</v>
      </c>
      <c r="D4" s="173"/>
      <c r="E4" s="173"/>
      <c r="F4" s="173"/>
      <c r="G4" s="173"/>
      <c r="H4" s="173"/>
      <c r="I4" s="173"/>
      <c r="J4" s="173"/>
      <c r="K4" s="173"/>
      <c r="L4" s="173"/>
      <c r="M4" s="173"/>
      <c r="N4" s="173"/>
      <c r="O4" s="173"/>
      <c r="P4" s="173"/>
      <c r="Q4" s="173"/>
      <c r="R4" s="173"/>
      <c r="S4" s="7"/>
    </row>
    <row r="5" spans="9:15" ht="20.25" customHeight="1" thickBot="1">
      <c r="I5" s="34"/>
      <c r="J5" s="174" t="str">
        <f>HYPERLINK('пр.взв.'!D4)</f>
        <v>в.к. св.100 кг.</v>
      </c>
      <c r="K5" s="175"/>
      <c r="L5" s="176"/>
      <c r="M5" s="177" t="s">
        <v>101</v>
      </c>
      <c r="N5" s="178"/>
      <c r="O5" s="179"/>
    </row>
    <row r="6" spans="1:21" ht="18" customHeight="1" thickBot="1">
      <c r="A6" s="169" t="s">
        <v>0</v>
      </c>
      <c r="B6" s="169"/>
      <c r="C6" s="4"/>
      <c r="R6" s="12"/>
      <c r="S6" s="12"/>
      <c r="U6" s="12" t="s">
        <v>1</v>
      </c>
    </row>
    <row r="7" spans="1:29" ht="12.75" customHeight="1" thickBot="1">
      <c r="A7" s="151">
        <v>1</v>
      </c>
      <c r="B7" s="153" t="str">
        <f>VLOOKUP(A7,'пр.взв.'!B7:C38,2,FALSE)</f>
        <v>МИШЕВ Тимофей Викторович</v>
      </c>
      <c r="C7" s="153" t="str">
        <f>VLOOKUP(A7,'пр.взв.'!B7:F38,3,FALSE)</f>
        <v>16.07.94, КМС</v>
      </c>
      <c r="D7" s="153" t="str">
        <f>VLOOKUP(A7,'пр.взв.'!B7:E38,4,FALSE)</f>
        <v>МОС</v>
      </c>
      <c r="E7" s="56"/>
      <c r="F7" s="55"/>
      <c r="G7" s="55"/>
      <c r="H7" s="55"/>
      <c r="I7" s="29" t="s">
        <v>27</v>
      </c>
      <c r="J7" s="55"/>
      <c r="K7" s="55"/>
      <c r="L7" s="55"/>
      <c r="M7" s="57"/>
      <c r="N7" s="57"/>
      <c r="O7" s="57"/>
      <c r="P7" s="57"/>
      <c r="Q7" s="33"/>
      <c r="R7" s="153" t="str">
        <f>VLOOKUP(U7,'пр.взв.'!B7:E38,2,FALSE)</f>
        <v>ГОЛЬЦОВ Денис Александрович</v>
      </c>
      <c r="S7" s="153" t="str">
        <f>VLOOKUP(U7,'пр.взв.'!B7:E38,3,FALSE)</f>
        <v>10.06.90, МС</v>
      </c>
      <c r="T7" s="153" t="str">
        <f>VLOOKUP(U7,'пр.взв.'!B7:E38,4,FALSE)</f>
        <v>С-П</v>
      </c>
      <c r="U7" s="147">
        <v>2</v>
      </c>
      <c r="Y7" s="3"/>
      <c r="Z7" s="3"/>
      <c r="AA7" s="3"/>
      <c r="AB7" s="3"/>
      <c r="AC7" s="3"/>
    </row>
    <row r="8" spans="1:29" ht="12.75" customHeight="1">
      <c r="A8" s="152"/>
      <c r="B8" s="154"/>
      <c r="C8" s="154"/>
      <c r="D8" s="154"/>
      <c r="E8" s="77">
        <v>1</v>
      </c>
      <c r="F8" s="58"/>
      <c r="G8" s="58"/>
      <c r="H8" s="28">
        <v>13</v>
      </c>
      <c r="I8" s="163" t="str">
        <f>VLOOKUP(H8,'пр.взв.'!B7:E38,2,FALSE)</f>
        <v>СИДЕЛЬНИКОВ Кирилл Юрьевич</v>
      </c>
      <c r="J8" s="164"/>
      <c r="K8" s="164"/>
      <c r="L8" s="164"/>
      <c r="M8" s="165"/>
      <c r="N8" s="57"/>
      <c r="O8" s="57"/>
      <c r="P8" s="57"/>
      <c r="Q8" s="77">
        <v>2</v>
      </c>
      <c r="R8" s="154"/>
      <c r="S8" s="154"/>
      <c r="T8" s="154"/>
      <c r="U8" s="148"/>
      <c r="Y8" s="3"/>
      <c r="Z8" s="3"/>
      <c r="AA8" s="3"/>
      <c r="AB8" s="3"/>
      <c r="AC8" s="3"/>
    </row>
    <row r="9" spans="1:29" ht="12.75" customHeight="1" thickBot="1">
      <c r="A9" s="152">
        <v>9</v>
      </c>
      <c r="B9" s="160" t="str">
        <f>VLOOKUP(A9,'пр.взв.'!B9:C40,2,FALSE)</f>
        <v>КИБИРЕВ Антон Евгеньевич</v>
      </c>
      <c r="C9" s="160" t="str">
        <f>VLOOKUP(A9,'пр.взв.'!B7:F38,3,FALSE)</f>
        <v>16.01.82, КМС</v>
      </c>
      <c r="D9" s="160" t="str">
        <f>VLOOKUP(A9,'пр.взв.'!B7:G38,4,FALSE)</f>
        <v>ДВФО</v>
      </c>
      <c r="E9" s="78" t="s">
        <v>103</v>
      </c>
      <c r="F9" s="59"/>
      <c r="G9" s="58"/>
      <c r="H9" s="55"/>
      <c r="I9" s="166"/>
      <c r="J9" s="167"/>
      <c r="K9" s="167"/>
      <c r="L9" s="167"/>
      <c r="M9" s="168"/>
      <c r="N9" s="57"/>
      <c r="O9" s="57"/>
      <c r="P9" s="60"/>
      <c r="Q9" s="78" t="s">
        <v>103</v>
      </c>
      <c r="R9" s="160" t="str">
        <f>VLOOKUP(U9,'пр.взв.'!B9:E40,2,FALSE)</f>
        <v>РУДЕНКО Юрий Юрьевич</v>
      </c>
      <c r="S9" s="160" t="str">
        <f>VLOOKUP(U9,'пр.взв.'!B9:E40,3,FALSE)</f>
        <v>12.01.89, КМС</v>
      </c>
      <c r="T9" s="160" t="str">
        <f>VLOOKUP(U9,'пр.взв.'!B9:E40,4,FALSE)</f>
        <v>ЦФО</v>
      </c>
      <c r="U9" s="148">
        <v>10</v>
      </c>
      <c r="Y9" s="3"/>
      <c r="Z9" s="3"/>
      <c r="AA9" s="3"/>
      <c r="AB9" s="3"/>
      <c r="AC9" s="3"/>
    </row>
    <row r="10" spans="1:29" ht="12.75" customHeight="1" thickBot="1">
      <c r="A10" s="159"/>
      <c r="B10" s="161"/>
      <c r="C10" s="161"/>
      <c r="D10" s="161"/>
      <c r="E10" s="61"/>
      <c r="F10" s="62"/>
      <c r="G10" s="77">
        <v>13</v>
      </c>
      <c r="H10" s="55"/>
      <c r="I10" s="79"/>
      <c r="J10" s="79"/>
      <c r="K10" s="79"/>
      <c r="L10" s="79"/>
      <c r="M10" s="57"/>
      <c r="N10" s="57"/>
      <c r="O10" s="77">
        <v>2</v>
      </c>
      <c r="P10" s="63"/>
      <c r="Q10" s="33"/>
      <c r="R10" s="161"/>
      <c r="S10" s="161"/>
      <c r="T10" s="161"/>
      <c r="U10" s="149"/>
      <c r="Y10" s="3"/>
      <c r="Z10" s="3"/>
      <c r="AA10" s="3"/>
      <c r="AB10" s="3"/>
      <c r="AC10" s="3"/>
    </row>
    <row r="11" spans="1:29" ht="12.75" customHeight="1" thickBot="1">
      <c r="A11" s="151">
        <v>5</v>
      </c>
      <c r="B11" s="153" t="str">
        <f>VLOOKUP(A11,'пр.взв.'!B11:C42,2,FALSE)</f>
        <v>АНДРЮШКО Дмитрий Васильевич</v>
      </c>
      <c r="C11" s="153" t="str">
        <f>VLOOKUP(A11,'пр.взв.'!B7:E38,3,FALSE)</f>
        <v>20.01.92, КМС</v>
      </c>
      <c r="D11" s="153" t="str">
        <f>VLOOKUP(A11,'пр.взв.'!B7:E38,4,FALSE)</f>
        <v>СФО</v>
      </c>
      <c r="E11" s="56"/>
      <c r="F11" s="62"/>
      <c r="G11" s="78" t="s">
        <v>103</v>
      </c>
      <c r="H11" s="64"/>
      <c r="I11" s="111"/>
      <c r="J11" s="79"/>
      <c r="K11" s="79"/>
      <c r="L11" s="79"/>
      <c r="M11" s="57"/>
      <c r="N11" s="60"/>
      <c r="O11" s="78" t="s">
        <v>103</v>
      </c>
      <c r="P11" s="63"/>
      <c r="Q11" s="33"/>
      <c r="R11" s="153" t="str">
        <f>VLOOKUP(U11,'пр.взв.'!B11:E42,2,FALSE)</f>
        <v>КУБАНОВ Игорь Николаевич</v>
      </c>
      <c r="S11" s="153" t="str">
        <f>VLOOKUP(U11,'пр.взв.'!B11:E42,3,FALSE)</f>
        <v>23.06.93, МС</v>
      </c>
      <c r="T11" s="153" t="str">
        <f>VLOOKUP(U11,'пр.взв.'!B11:E42,4,FALSE)</f>
        <v>ПФО</v>
      </c>
      <c r="U11" s="155">
        <v>6</v>
      </c>
      <c r="Y11" s="3"/>
      <c r="Z11" s="3"/>
      <c r="AA11" s="3"/>
      <c r="AB11" s="3"/>
      <c r="AC11" s="3"/>
    </row>
    <row r="12" spans="1:29" ht="12.75" customHeight="1">
      <c r="A12" s="152"/>
      <c r="B12" s="154"/>
      <c r="C12" s="154"/>
      <c r="D12" s="154"/>
      <c r="E12" s="77">
        <v>13</v>
      </c>
      <c r="F12" s="65"/>
      <c r="G12" s="58"/>
      <c r="H12" s="66"/>
      <c r="I12" s="111"/>
      <c r="J12" s="204" t="s">
        <v>19</v>
      </c>
      <c r="K12" s="204"/>
      <c r="L12" s="204"/>
      <c r="M12" s="57"/>
      <c r="N12" s="63"/>
      <c r="O12" s="57"/>
      <c r="P12" s="67"/>
      <c r="Q12" s="77">
        <v>6</v>
      </c>
      <c r="R12" s="154"/>
      <c r="S12" s="154"/>
      <c r="T12" s="154"/>
      <c r="U12" s="148"/>
      <c r="Y12" s="3"/>
      <c r="Z12" s="3"/>
      <c r="AA12" s="3"/>
      <c r="AB12" s="3"/>
      <c r="AC12" s="3"/>
    </row>
    <row r="13" spans="1:29" ht="12.75" customHeight="1" thickBot="1">
      <c r="A13" s="152">
        <v>13</v>
      </c>
      <c r="B13" s="160" t="str">
        <f>VLOOKUP(A13,'пр.взв.'!B7:C38,2,FALSE)</f>
        <v>СИДЕЛЬНИКОВ Кирилл Юрьевич</v>
      </c>
      <c r="C13" s="160" t="str">
        <f>VLOOKUP(A13,'пр.взв.'!B7:E38,3,FALSE)</f>
        <v>17.08.1988 ЗМС</v>
      </c>
      <c r="D13" s="160" t="str">
        <f>VLOOKUP(A13,'пр.взв.'!B7:E38,4,FALSE)</f>
        <v>ЦФО</v>
      </c>
      <c r="E13" s="78" t="s">
        <v>103</v>
      </c>
      <c r="F13" s="58"/>
      <c r="G13" s="58"/>
      <c r="H13" s="66"/>
      <c r="I13" s="68"/>
      <c r="J13" s="69"/>
      <c r="K13" s="69"/>
      <c r="L13" s="111"/>
      <c r="M13" s="57"/>
      <c r="N13" s="63"/>
      <c r="O13" s="57"/>
      <c r="P13" s="57"/>
      <c r="Q13" s="78" t="s">
        <v>103</v>
      </c>
      <c r="R13" s="160" t="str">
        <f>VLOOKUP(U13,'пр.взв.'!B13:E44,2,FALSE)</f>
        <v>ДАЙНЕКО Владимир Викторович</v>
      </c>
      <c r="S13" s="160" t="str">
        <f>VLOOKUP(U13,'пр.взв.'!B13:E44,3,FALSE)</f>
        <v>13.07.90, КМС</v>
      </c>
      <c r="T13" s="160" t="str">
        <f>VLOOKUP(U13,'пр.взв.'!B13:E44,4,FALSE)</f>
        <v>СФО</v>
      </c>
      <c r="U13" s="148">
        <v>14</v>
      </c>
      <c r="Y13" s="3"/>
      <c r="Z13" s="3"/>
      <c r="AA13" s="3"/>
      <c r="AB13" s="3"/>
      <c r="AC13" s="3"/>
    </row>
    <row r="14" spans="1:29" ht="12.75" customHeight="1" thickBot="1">
      <c r="A14" s="159"/>
      <c r="B14" s="161"/>
      <c r="C14" s="161"/>
      <c r="D14" s="161"/>
      <c r="E14" s="61"/>
      <c r="F14" s="162"/>
      <c r="G14" s="162"/>
      <c r="H14" s="66"/>
      <c r="I14" s="77">
        <v>13</v>
      </c>
      <c r="J14" s="111"/>
      <c r="K14" s="111"/>
      <c r="L14" s="111"/>
      <c r="M14" s="77">
        <v>2</v>
      </c>
      <c r="N14" s="68"/>
      <c r="O14" s="57"/>
      <c r="P14" s="57"/>
      <c r="Q14" s="33"/>
      <c r="R14" s="161"/>
      <c r="S14" s="161"/>
      <c r="T14" s="161"/>
      <c r="U14" s="156"/>
      <c r="Y14" s="3"/>
      <c r="Z14" s="3"/>
      <c r="AA14" s="3"/>
      <c r="AB14" s="3"/>
      <c r="AC14" s="3"/>
    </row>
    <row r="15" spans="1:29" ht="12.75" customHeight="1" thickBot="1">
      <c r="A15" s="151">
        <v>3</v>
      </c>
      <c r="B15" s="153" t="str">
        <f>VLOOKUP(A15,'пр.взв.'!B7:C38,2,FALSE)</f>
        <v>ЕГОРОВ Виктор Анатольевич</v>
      </c>
      <c r="C15" s="153" t="str">
        <f>VLOOKUP(A15,'пр.взв.'!B7:E38,3,FALSE)</f>
        <v>02.06.1989, КМС</v>
      </c>
      <c r="D15" s="153" t="str">
        <f>VLOOKUP(A15,'пр.взв.'!B7:E38,4,FALSE)</f>
        <v>СФО</v>
      </c>
      <c r="E15" s="56"/>
      <c r="F15" s="58"/>
      <c r="G15" s="58"/>
      <c r="H15" s="66"/>
      <c r="I15" s="78" t="s">
        <v>103</v>
      </c>
      <c r="J15" s="111"/>
      <c r="K15" s="111"/>
      <c r="L15" s="111"/>
      <c r="M15" s="78" t="s">
        <v>103</v>
      </c>
      <c r="N15" s="63"/>
      <c r="O15" s="57"/>
      <c r="P15" s="57"/>
      <c r="Q15" s="33"/>
      <c r="R15" s="153" t="str">
        <f>VLOOKUP(U15,'пр.взв.'!B7:C38,2,FALSE)</f>
        <v>КРИГЕР Иван Иванович</v>
      </c>
      <c r="S15" s="153" t="str">
        <f>VLOOKUP(U15,'пр.взв.'!B7:E38,3,FALSE)</f>
        <v>05.11.88, МС</v>
      </c>
      <c r="T15" s="153" t="str">
        <f>VLOOKUP(U15,'пр.взв.'!B7:E38,4,FALSE)</f>
        <v>С-П</v>
      </c>
      <c r="U15" s="147">
        <v>4</v>
      </c>
      <c r="Y15" s="3"/>
      <c r="Z15" s="3"/>
      <c r="AA15" s="3"/>
      <c r="AB15" s="3"/>
      <c r="AC15" s="3"/>
    </row>
    <row r="16" spans="1:29" ht="12.75" customHeight="1">
      <c r="A16" s="152"/>
      <c r="B16" s="154"/>
      <c r="C16" s="154"/>
      <c r="D16" s="154"/>
      <c r="E16" s="77">
        <v>3</v>
      </c>
      <c r="F16" s="58"/>
      <c r="G16" s="58"/>
      <c r="H16" s="66"/>
      <c r="I16" s="111"/>
      <c r="J16" s="111"/>
      <c r="K16" s="111"/>
      <c r="L16" s="111"/>
      <c r="M16" s="57"/>
      <c r="N16" s="63"/>
      <c r="O16" s="57"/>
      <c r="P16" s="57"/>
      <c r="Q16" s="77">
        <v>12</v>
      </c>
      <c r="R16" s="154"/>
      <c r="S16" s="154"/>
      <c r="T16" s="154"/>
      <c r="U16" s="148"/>
      <c r="Y16" s="3"/>
      <c r="Z16" s="3"/>
      <c r="AA16" s="3"/>
      <c r="AB16" s="3"/>
      <c r="AC16" s="3"/>
    </row>
    <row r="17" spans="1:29" ht="12.75" customHeight="1" thickBot="1">
      <c r="A17" s="152">
        <v>11</v>
      </c>
      <c r="B17" s="160" t="str">
        <f>VLOOKUP(A17,'пр.взв.'!B17:C47,2,FALSE)</f>
        <v>АГАЕВ Магомедбаг Гасанович</v>
      </c>
      <c r="C17" s="160" t="str">
        <f>VLOOKUP(A17,'пр.взв.'!B7:E38,3,FALSE)</f>
        <v>19.03.85, МС</v>
      </c>
      <c r="D17" s="160" t="str">
        <f>VLOOKUP(A17,'пр.взв.'!B7:F38,4,FALSE)</f>
        <v>С-П</v>
      </c>
      <c r="E17" s="78" t="s">
        <v>103</v>
      </c>
      <c r="F17" s="59"/>
      <c r="G17" s="58"/>
      <c r="H17" s="66"/>
      <c r="I17" s="111"/>
      <c r="J17" s="111"/>
      <c r="K17" s="111"/>
      <c r="L17" s="111"/>
      <c r="M17" s="57"/>
      <c r="N17" s="63"/>
      <c r="O17" s="57"/>
      <c r="P17" s="60"/>
      <c r="Q17" s="78" t="s">
        <v>103</v>
      </c>
      <c r="R17" s="160" t="str">
        <f>VLOOKUP(U17,'пр.взв.'!B17:E47,2,FALSE)</f>
        <v>ПОЛЕХИН Денис Владимирович</v>
      </c>
      <c r="S17" s="160" t="str">
        <f>VLOOKUP(U17,'пр.взв.'!B17:E47,3,FALSE)</f>
        <v>17.08.90, МС</v>
      </c>
      <c r="T17" s="160" t="str">
        <f>VLOOKUP(U17,'пр.взв.'!B17:E47,4,FALSE)</f>
        <v>МОС</v>
      </c>
      <c r="U17" s="148">
        <v>12</v>
      </c>
      <c r="Y17" s="3"/>
      <c r="Z17" s="3"/>
      <c r="AA17" s="3"/>
      <c r="AB17" s="3"/>
      <c r="AC17" s="3"/>
    </row>
    <row r="18" spans="1:21" ht="12.75" customHeight="1" thickBot="1">
      <c r="A18" s="159"/>
      <c r="B18" s="161"/>
      <c r="C18" s="161"/>
      <c r="D18" s="161"/>
      <c r="E18" s="61"/>
      <c r="F18" s="62"/>
      <c r="G18" s="77">
        <v>3</v>
      </c>
      <c r="H18" s="70"/>
      <c r="I18" s="92" t="s">
        <v>28</v>
      </c>
      <c r="J18" s="111"/>
      <c r="K18" s="111"/>
      <c r="L18" s="111"/>
      <c r="M18" s="57"/>
      <c r="N18" s="67"/>
      <c r="O18" s="77">
        <v>12</v>
      </c>
      <c r="P18" s="63"/>
      <c r="Q18" s="33"/>
      <c r="R18" s="161"/>
      <c r="S18" s="161"/>
      <c r="T18" s="161"/>
      <c r="U18" s="149"/>
    </row>
    <row r="19" spans="1:21" ht="12.75" customHeight="1" thickBot="1">
      <c r="A19" s="151">
        <v>7</v>
      </c>
      <c r="B19" s="153" t="str">
        <f>VLOOKUP(A19,'пр.взв.'!B19:C49,2,FALSE)</f>
        <v>БРОВИН Евгений Николаевич</v>
      </c>
      <c r="C19" s="153" t="str">
        <f>VLOOKUP(A19,'пр.взв.'!B7:E38,3,FALSE)</f>
        <v>06.03.86, КМС</v>
      </c>
      <c r="D19" s="153" t="str">
        <f>VLOOKUP(A19,'пр.взв.'!B7:E38,4,FALSE)</f>
        <v>УрФО</v>
      </c>
      <c r="E19" s="56"/>
      <c r="F19" s="71"/>
      <c r="G19" s="78" t="s">
        <v>104</v>
      </c>
      <c r="H19" s="28"/>
      <c r="I19" s="79"/>
      <c r="J19" s="79"/>
      <c r="K19" s="79"/>
      <c r="L19" s="79"/>
      <c r="M19" s="79"/>
      <c r="N19" s="57"/>
      <c r="O19" s="78" t="s">
        <v>103</v>
      </c>
      <c r="P19" s="63"/>
      <c r="Q19" s="33"/>
      <c r="R19" s="153" t="str">
        <f>VLOOKUP(U19,'пр.взв.'!B19:E49,2,FALSE)</f>
        <v>СОЛОБАЕВ Евгений Викторович</v>
      </c>
      <c r="S19" s="153" t="str">
        <f>VLOOKUP(U19,'пр.взв.'!B19:E49,3,FALSE)</f>
        <v>01.01.96, 1Р</v>
      </c>
      <c r="T19" s="153" t="str">
        <f>VLOOKUP(U19,'пр.взв.'!B19:E49,4,FALSE)</f>
        <v>СФО</v>
      </c>
      <c r="U19" s="155">
        <v>8</v>
      </c>
    </row>
    <row r="20" spans="1:21" ht="12.75" customHeight="1">
      <c r="A20" s="152"/>
      <c r="B20" s="154"/>
      <c r="C20" s="154"/>
      <c r="D20" s="154"/>
      <c r="E20" s="77">
        <v>7</v>
      </c>
      <c r="F20" s="72"/>
      <c r="G20" s="61"/>
      <c r="H20" s="28">
        <v>2</v>
      </c>
      <c r="I20" s="212" t="str">
        <f>VLOOKUP(H20,'пр.взв.'!B7:H38,2,FALSE)</f>
        <v>ГОЛЬЦОВ Денис Александрович</v>
      </c>
      <c r="J20" s="213"/>
      <c r="K20" s="213"/>
      <c r="L20" s="213"/>
      <c r="M20" s="214"/>
      <c r="N20" s="57"/>
      <c r="O20" s="57"/>
      <c r="P20" s="73"/>
      <c r="Q20" s="77">
        <v>8</v>
      </c>
      <c r="R20" s="154"/>
      <c r="S20" s="154"/>
      <c r="T20" s="154"/>
      <c r="U20" s="148"/>
    </row>
    <row r="21" spans="1:21" ht="12.75" customHeight="1" thickBot="1">
      <c r="A21" s="152">
        <v>15</v>
      </c>
      <c r="B21" s="157" t="e">
        <f>VLOOKUP(A21,'пр.взв.'!B21:C51,2,FALSE)</f>
        <v>#N/A</v>
      </c>
      <c r="C21" s="157" t="e">
        <f>VLOOKUP(A21,'пр.взв.'!B7:E38,3,FALSE)</f>
        <v>#N/A</v>
      </c>
      <c r="D21" s="157" t="e">
        <f>VLOOKUP(A21,'пр.взв.'!B7:E38,4,FALSE)</f>
        <v>#N/A</v>
      </c>
      <c r="E21" s="78"/>
      <c r="F21" s="61"/>
      <c r="G21" s="61"/>
      <c r="H21" s="44"/>
      <c r="I21" s="215"/>
      <c r="J21" s="216"/>
      <c r="K21" s="216"/>
      <c r="L21" s="216"/>
      <c r="M21" s="217"/>
      <c r="N21" s="57"/>
      <c r="O21" s="57"/>
      <c r="P21" s="57"/>
      <c r="Q21" s="78"/>
      <c r="R21" s="157" t="e">
        <f>VLOOKUP(U21,'пр.взв.'!B21:E51,2,FALSE)</f>
        <v>#N/A</v>
      </c>
      <c r="S21" s="157" t="e">
        <f>VLOOKUP(U21,'пр.взв.'!B21:E51,3,FALSE)</f>
        <v>#N/A</v>
      </c>
      <c r="T21" s="157" t="e">
        <f>VLOOKUP(U21,'пр.взв.'!B7:E38,4,FALSE)</f>
        <v>#N/A</v>
      </c>
      <c r="U21" s="148">
        <v>16</v>
      </c>
    </row>
    <row r="22" spans="1:21" ht="12.75" customHeight="1" thickBot="1">
      <c r="A22" s="159"/>
      <c r="B22" s="158"/>
      <c r="C22" s="158"/>
      <c r="D22" s="158"/>
      <c r="E22" s="61"/>
      <c r="F22" s="56"/>
      <c r="G22" s="56"/>
      <c r="H22" s="33"/>
      <c r="I22" s="33"/>
      <c r="J22" s="33"/>
      <c r="K22" s="33"/>
      <c r="L22" s="33"/>
      <c r="M22" s="33"/>
      <c r="N22" s="33"/>
      <c r="O22" s="55"/>
      <c r="P22" s="55"/>
      <c r="Q22" s="33"/>
      <c r="R22" s="158"/>
      <c r="S22" s="158"/>
      <c r="T22" s="158"/>
      <c r="U22" s="149"/>
    </row>
    <row r="23" spans="1:20" ht="12.75" customHeight="1">
      <c r="A23" s="1"/>
      <c r="B23" s="1"/>
      <c r="C23" s="5"/>
      <c r="D23" s="3"/>
      <c r="E23" s="32"/>
      <c r="F23" s="32"/>
      <c r="G23" s="32"/>
      <c r="H23" s="205" t="s">
        <v>26</v>
      </c>
      <c r="I23" s="205"/>
      <c r="J23" s="205"/>
      <c r="K23" s="205"/>
      <c r="L23" s="205"/>
      <c r="M23" s="205"/>
      <c r="N23" s="205"/>
      <c r="O23" s="74"/>
      <c r="P23" s="74"/>
      <c r="Q23" s="33"/>
      <c r="R23" s="10"/>
      <c r="S23" s="10"/>
      <c r="T23" s="10"/>
    </row>
    <row r="24" spans="1:22" ht="12" customHeight="1" thickBot="1">
      <c r="A24" s="81"/>
      <c r="B24" s="81"/>
      <c r="C24" s="81"/>
      <c r="D24" s="24" t="s">
        <v>2</v>
      </c>
      <c r="E24" s="81"/>
      <c r="F24" s="81"/>
      <c r="G24" s="81"/>
      <c r="H24" s="81"/>
      <c r="I24" s="81"/>
      <c r="J24" s="81"/>
      <c r="K24" s="83"/>
      <c r="L24" s="83"/>
      <c r="M24" s="83"/>
      <c r="N24" s="83"/>
      <c r="O24" s="24" t="s">
        <v>3</v>
      </c>
      <c r="P24" s="83"/>
      <c r="Q24" s="83"/>
      <c r="R24" s="83"/>
      <c r="S24" s="3"/>
      <c r="T24" s="3"/>
      <c r="U24" s="25"/>
      <c r="V24" s="3"/>
    </row>
    <row r="25" spans="1:22" ht="12.75" customHeight="1">
      <c r="A25" s="25">
        <v>5</v>
      </c>
      <c r="B25" s="187" t="str">
        <f>VLOOKUP(A25,'пр.взв.'!B7:E38,2,FALSE)</f>
        <v>АНДРЮШКО Дмитрий Васильевич</v>
      </c>
      <c r="C25" s="81"/>
      <c r="D25" s="81"/>
      <c r="E25" s="81"/>
      <c r="F25" s="81"/>
      <c r="G25" s="81"/>
      <c r="H25" s="81"/>
      <c r="I25" s="84">
        <v>10</v>
      </c>
      <c r="J25" s="181" t="str">
        <f>VLOOKUP(I25,'пр.взв.'!B5:D38,2,FALSE)</f>
        <v>РУДЕНКО Юрий Юрьевич</v>
      </c>
      <c r="K25" s="191"/>
      <c r="L25" s="192"/>
      <c r="M25" s="83"/>
      <c r="N25" s="83"/>
      <c r="O25" s="83"/>
      <c r="P25" s="83"/>
      <c r="Q25" s="83"/>
      <c r="R25" s="83"/>
      <c r="S25" s="3"/>
      <c r="T25" s="3"/>
      <c r="U25" s="3"/>
      <c r="V25" s="3"/>
    </row>
    <row r="26" spans="1:22" ht="12.75" customHeight="1">
      <c r="A26" s="25"/>
      <c r="B26" s="189"/>
      <c r="C26" s="85">
        <v>1</v>
      </c>
      <c r="D26" s="86"/>
      <c r="E26" s="87"/>
      <c r="F26" s="87"/>
      <c r="G26" s="87"/>
      <c r="H26" s="87"/>
      <c r="I26" s="88"/>
      <c r="J26" s="193"/>
      <c r="K26" s="194"/>
      <c r="L26" s="195"/>
      <c r="M26" s="57">
        <v>10</v>
      </c>
      <c r="N26" s="86"/>
      <c r="O26" s="86"/>
      <c r="P26" s="86"/>
      <c r="Q26" s="86"/>
      <c r="R26" s="26"/>
      <c r="S26" s="11"/>
      <c r="T26" s="11"/>
      <c r="U26" s="25"/>
      <c r="V26" s="3"/>
    </row>
    <row r="27" spans="1:22" ht="12.75" customHeight="1">
      <c r="A27" s="15">
        <v>1</v>
      </c>
      <c r="B27" s="190" t="str">
        <f>VLOOKUP(A27,'пр.взв.'!B7:D38,2,FALSE)</f>
        <v>МИШЕВ Тимофей Викторович</v>
      </c>
      <c r="C27" s="89" t="s">
        <v>103</v>
      </c>
      <c r="D27" s="86"/>
      <c r="E27" s="90"/>
      <c r="F27" s="90"/>
      <c r="G27" s="90"/>
      <c r="H27" s="90"/>
      <c r="I27" s="91">
        <v>6</v>
      </c>
      <c r="J27" s="206" t="str">
        <f>VLOOKUP(I27,'пр.взв.'!B7:D38,2,FALSE)</f>
        <v>КУБАНОВ Игорь Николаевич</v>
      </c>
      <c r="K27" s="207"/>
      <c r="L27" s="208"/>
      <c r="M27" s="89" t="s">
        <v>103</v>
      </c>
      <c r="N27" s="92"/>
      <c r="O27" s="92"/>
      <c r="P27" s="92"/>
      <c r="Q27" s="92"/>
      <c r="R27" s="86"/>
      <c r="S27" s="11"/>
      <c r="T27" s="11"/>
      <c r="U27" s="3"/>
      <c r="V27" s="3"/>
    </row>
    <row r="28" spans="1:22" ht="12.75" customHeight="1" thickBot="1">
      <c r="A28" s="15"/>
      <c r="B28" s="188"/>
      <c r="C28" s="93"/>
      <c r="D28" s="86"/>
      <c r="E28" s="92"/>
      <c r="F28" s="92"/>
      <c r="G28" s="90"/>
      <c r="H28" s="90"/>
      <c r="I28" s="91"/>
      <c r="J28" s="209"/>
      <c r="K28" s="210"/>
      <c r="L28" s="211"/>
      <c r="M28" s="93"/>
      <c r="N28" s="92"/>
      <c r="O28" s="92"/>
      <c r="P28" s="92"/>
      <c r="Q28" s="92"/>
      <c r="R28" s="86"/>
      <c r="S28" s="11"/>
      <c r="T28" s="11"/>
      <c r="U28" s="3"/>
      <c r="V28" s="3"/>
    </row>
    <row r="29" spans="1:22" ht="12.75" customHeight="1">
      <c r="A29" s="15"/>
      <c r="B29" s="94"/>
      <c r="C29" s="93"/>
      <c r="D29" s="57">
        <v>1</v>
      </c>
      <c r="E29" s="92"/>
      <c r="F29" s="92"/>
      <c r="G29" s="90"/>
      <c r="H29" s="90"/>
      <c r="I29" s="91"/>
      <c r="J29" s="95"/>
      <c r="K29" s="94"/>
      <c r="L29" s="96"/>
      <c r="M29" s="93"/>
      <c r="N29" s="97"/>
      <c r="O29" s="98">
        <v>10</v>
      </c>
      <c r="P29" s="92"/>
      <c r="Q29" s="92"/>
      <c r="R29" s="86"/>
      <c r="S29" s="11"/>
      <c r="T29" s="11"/>
      <c r="U29" s="3"/>
      <c r="V29" s="3"/>
    </row>
    <row r="30" spans="1:22" ht="12.75" customHeight="1" thickBot="1">
      <c r="A30" s="15"/>
      <c r="B30" s="99"/>
      <c r="C30" s="93"/>
      <c r="D30" s="89" t="s">
        <v>103</v>
      </c>
      <c r="E30" s="92"/>
      <c r="F30" s="81" t="s">
        <v>34</v>
      </c>
      <c r="G30" s="90"/>
      <c r="H30" s="90"/>
      <c r="I30" s="91"/>
      <c r="J30" s="95"/>
      <c r="K30" s="99"/>
      <c r="L30" s="96"/>
      <c r="M30" s="93"/>
      <c r="N30" s="92"/>
      <c r="O30" s="94" t="s">
        <v>105</v>
      </c>
      <c r="P30" s="100"/>
      <c r="Q30" s="92"/>
      <c r="R30" s="81" t="s">
        <v>34</v>
      </c>
      <c r="S30" s="11"/>
      <c r="T30" s="11"/>
      <c r="U30" s="3"/>
      <c r="V30" s="3"/>
    </row>
    <row r="31" spans="1:22" ht="13.5" thickBot="1">
      <c r="A31" s="80">
        <v>11</v>
      </c>
      <c r="B31" s="187" t="str">
        <f>VLOOKUP(A31,'пр.взв.'!B7:D38,2,FALSE)</f>
        <v>АГАЕВ Магомедбаг Гасанович</v>
      </c>
      <c r="C31" s="101"/>
      <c r="D31" s="102"/>
      <c r="E31" s="103"/>
      <c r="F31" s="92"/>
      <c r="G31" s="92"/>
      <c r="H31" s="92"/>
      <c r="I31" s="104">
        <v>4</v>
      </c>
      <c r="J31" s="181" t="str">
        <f>VLOOKUP(I31,'пр.взв.'!B7:D38,2,FALSE)</f>
        <v>КРИГЕР Иван Иванович</v>
      </c>
      <c r="K31" s="191"/>
      <c r="L31" s="192"/>
      <c r="M31" s="101"/>
      <c r="N31" s="92"/>
      <c r="O31" s="92"/>
      <c r="P31" s="105"/>
      <c r="Q31" s="92"/>
      <c r="R31" s="86"/>
      <c r="S31" s="11"/>
      <c r="T31" s="11"/>
      <c r="U31" s="3"/>
      <c r="V31" s="3"/>
    </row>
    <row r="32" spans="1:22" ht="13.5" customHeight="1">
      <c r="A32" s="80"/>
      <c r="B32" s="189"/>
      <c r="C32" s="106">
        <v>11</v>
      </c>
      <c r="D32" s="102"/>
      <c r="E32" s="98">
        <v>12</v>
      </c>
      <c r="F32" s="196" t="str">
        <f>VLOOKUP(E32,'пр.взв.'!B7:D38,2,FALSE)</f>
        <v>ПОЛЕХИН Денис Владимирович</v>
      </c>
      <c r="G32" s="197"/>
      <c r="H32" s="198"/>
      <c r="I32" s="107"/>
      <c r="J32" s="193"/>
      <c r="K32" s="194"/>
      <c r="L32" s="195"/>
      <c r="M32" s="106">
        <v>4</v>
      </c>
      <c r="N32" s="108"/>
      <c r="O32" s="108"/>
      <c r="P32" s="105"/>
      <c r="Q32" s="98">
        <v>10</v>
      </c>
      <c r="R32" s="202" t="str">
        <f>VLOOKUP(Q32,'пр.взв.'!B7:D38,2,FALSE)</f>
        <v>РУДЕНКО Юрий Юрьевич</v>
      </c>
      <c r="S32" s="43"/>
      <c r="T32" s="43"/>
      <c r="U32" s="43"/>
      <c r="V32" s="3"/>
    </row>
    <row r="33" spans="1:22" ht="13.5" customHeight="1" thickBot="1">
      <c r="A33" s="80">
        <v>7</v>
      </c>
      <c r="B33" s="190" t="str">
        <f>VLOOKUP(A33,'пр.взв.'!B7:E38,2,FALSE)</f>
        <v>БРОВИН Евгений Николаевич</v>
      </c>
      <c r="C33" s="94"/>
      <c r="D33" s="102"/>
      <c r="E33" s="109" t="s">
        <v>103</v>
      </c>
      <c r="F33" s="199"/>
      <c r="G33" s="200"/>
      <c r="H33" s="201"/>
      <c r="I33" s="107">
        <v>8</v>
      </c>
      <c r="J33" s="206" t="str">
        <f>VLOOKUP(I33,'пр.взв.'!B7:D38,2,FALSE)</f>
        <v>СОЛОБАЕВ Евгений Викторович</v>
      </c>
      <c r="K33" s="207"/>
      <c r="L33" s="208"/>
      <c r="M33" s="8" t="s">
        <v>103</v>
      </c>
      <c r="N33" s="108"/>
      <c r="O33" s="108"/>
      <c r="P33" s="105"/>
      <c r="Q33" s="94" t="s">
        <v>105</v>
      </c>
      <c r="R33" s="203"/>
      <c r="S33" s="43"/>
      <c r="T33" s="43"/>
      <c r="U33" s="43"/>
      <c r="V33" s="3"/>
    </row>
    <row r="34" spans="1:22" ht="13.5" customHeight="1" thickBot="1">
      <c r="A34" s="110"/>
      <c r="B34" s="188"/>
      <c r="C34" s="86"/>
      <c r="D34" s="102"/>
      <c r="E34" s="92"/>
      <c r="F34" s="92"/>
      <c r="G34" s="92"/>
      <c r="H34" s="92"/>
      <c r="I34" s="107"/>
      <c r="J34" s="209"/>
      <c r="K34" s="210"/>
      <c r="L34" s="211"/>
      <c r="M34" s="92"/>
      <c r="N34" s="92"/>
      <c r="O34" s="92"/>
      <c r="P34" s="105"/>
      <c r="Q34" s="92"/>
      <c r="R34" s="86"/>
      <c r="S34" s="11"/>
      <c r="T34" s="11"/>
      <c r="U34" s="3"/>
      <c r="V34" s="3"/>
    </row>
    <row r="35" spans="1:22" ht="12.75">
      <c r="A35" s="83"/>
      <c r="B35" s="86"/>
      <c r="C35" s="104">
        <v>12</v>
      </c>
      <c r="D35" s="187" t="str">
        <f>VLOOKUP(C35,'пр.взв.'!B7:D38,2,FALSE)</f>
        <v>ПОЛЕХИН Денис Владимирович</v>
      </c>
      <c r="E35" s="92"/>
      <c r="F35" s="92"/>
      <c r="G35" s="92"/>
      <c r="H35" s="92"/>
      <c r="I35" s="103"/>
      <c r="J35" s="90"/>
      <c r="K35" s="92"/>
      <c r="L35" s="92"/>
      <c r="M35" s="104">
        <v>3</v>
      </c>
      <c r="N35" s="181" t="str">
        <f>VLOOKUP(M35,'пр.взв.'!B7:D38,2,FALSE)</f>
        <v>ЕГОРОВ Виктор Анатольевич</v>
      </c>
      <c r="O35" s="182"/>
      <c r="P35" s="183"/>
      <c r="Q35" s="92"/>
      <c r="R35" s="86"/>
      <c r="S35" s="11"/>
      <c r="T35" s="11"/>
      <c r="U35" s="3"/>
      <c r="V35" s="3"/>
    </row>
    <row r="36" spans="1:22" ht="13.5" thickBot="1">
      <c r="A36" s="81"/>
      <c r="B36" s="86"/>
      <c r="C36" s="86"/>
      <c r="D36" s="188"/>
      <c r="E36" s="92"/>
      <c r="F36" s="92"/>
      <c r="G36" s="92"/>
      <c r="H36" s="92"/>
      <c r="I36" s="92"/>
      <c r="J36" s="90"/>
      <c r="K36" s="92"/>
      <c r="L36" s="92"/>
      <c r="M36" s="92"/>
      <c r="N36" s="184"/>
      <c r="O36" s="185"/>
      <c r="P36" s="186"/>
      <c r="Q36" s="92"/>
      <c r="R36" s="86"/>
      <c r="S36" s="11"/>
      <c r="T36" s="11"/>
      <c r="U36" s="3"/>
      <c r="V36" s="3"/>
    </row>
    <row r="37" spans="1:22" ht="12.75">
      <c r="A37" s="9"/>
      <c r="B37" s="27"/>
      <c r="C37" s="27"/>
      <c r="D37" s="46"/>
      <c r="E37" s="30"/>
      <c r="F37" s="30"/>
      <c r="G37" s="30"/>
      <c r="H37" s="31"/>
      <c r="I37" s="31"/>
      <c r="J37" s="31"/>
      <c r="K37" s="30"/>
      <c r="L37" s="30"/>
      <c r="M37" s="30"/>
      <c r="N37" s="30"/>
      <c r="O37" s="30"/>
      <c r="P37" s="30"/>
      <c r="Q37" s="30"/>
      <c r="R37" s="27"/>
      <c r="S37" s="27"/>
      <c r="T37" s="27"/>
      <c r="U37" s="27"/>
      <c r="V37" s="27"/>
    </row>
    <row r="38" spans="1:22" ht="15.75">
      <c r="A38" s="180" t="str">
        <f>HYPERLINK('[1]реквизиты'!$A$6)</f>
        <v>Гл. судья, судья МК</v>
      </c>
      <c r="B38" s="180"/>
      <c r="C38" s="180"/>
      <c r="E38" s="37"/>
      <c r="F38" s="38"/>
      <c r="J38" s="39" t="str">
        <f>'[1]реквизиты'!$G$7</f>
        <v>А.А.Лебедев</v>
      </c>
      <c r="K38" s="4"/>
      <c r="N38" s="32"/>
      <c r="O38" s="40" t="str">
        <f>'[1]реквизиты'!$G$8</f>
        <v>/г.Москва/</v>
      </c>
      <c r="P38" s="32"/>
      <c r="Q38" s="32"/>
      <c r="R38" s="3"/>
      <c r="S38" s="3"/>
      <c r="T38" s="3"/>
      <c r="U38" s="3"/>
      <c r="V38" s="3"/>
    </row>
    <row r="39" spans="1:17" ht="12.75">
      <c r="A39" s="10"/>
      <c r="B39" s="10"/>
      <c r="C39" s="10"/>
      <c r="D39" s="3"/>
      <c r="E39" s="32"/>
      <c r="F39" s="32"/>
      <c r="G39" s="32"/>
      <c r="H39" s="32"/>
      <c r="I39" s="32"/>
      <c r="J39" s="33"/>
      <c r="K39" s="33"/>
      <c r="L39" s="33"/>
      <c r="M39" s="33"/>
      <c r="N39" s="33"/>
      <c r="O39" s="33"/>
      <c r="P39" s="33"/>
      <c r="Q39" s="33"/>
    </row>
    <row r="40" spans="1:16" ht="15.75">
      <c r="A40" s="47" t="str">
        <f>HYPERLINK('[1]реквизиты'!$A$8)</f>
        <v>Гл. секретарь, судья ВК</v>
      </c>
      <c r="B40" s="48"/>
      <c r="C40" s="49"/>
      <c r="D40" s="41"/>
      <c r="E40" s="41"/>
      <c r="F40" s="3"/>
      <c r="G40" s="3"/>
      <c r="H40" s="3"/>
      <c r="I40" s="3"/>
      <c r="J40" s="39" t="str">
        <f>HYPERLINK('[1]реквизиты'!$G$9)</f>
        <v>С.Н.Мордовин</v>
      </c>
      <c r="K40" s="32"/>
      <c r="L40" s="32"/>
      <c r="M40" s="32"/>
      <c r="O40" s="40" t="str">
        <f>'[1]реквизиты'!$G$10</f>
        <v>/г.Горно-Алтайск/</v>
      </c>
      <c r="P40" s="33"/>
    </row>
    <row r="41" spans="4:20" ht="15">
      <c r="D41" s="38"/>
      <c r="E41" s="38"/>
      <c r="F41" s="38"/>
      <c r="G41" s="41"/>
      <c r="H41" s="41"/>
      <c r="I41" s="3"/>
      <c r="J41" s="3"/>
      <c r="K41" s="3"/>
      <c r="L41" s="3"/>
      <c r="M41" s="32"/>
      <c r="N41" s="32"/>
      <c r="O41" s="32"/>
      <c r="P41" s="32"/>
      <c r="Q41" s="3"/>
      <c r="R41" s="4"/>
      <c r="S41" s="33"/>
      <c r="T41" s="33"/>
    </row>
    <row r="42" spans="4:20" ht="15">
      <c r="D42" s="37"/>
      <c r="E42" s="37"/>
      <c r="F42" s="38"/>
      <c r="G42" s="41"/>
      <c r="H42" s="41"/>
      <c r="I42" s="3"/>
      <c r="J42" s="3"/>
      <c r="K42" s="3"/>
      <c r="L42" s="3"/>
      <c r="M42" s="32"/>
      <c r="N42" s="32"/>
      <c r="O42" s="32"/>
      <c r="P42" s="32"/>
      <c r="Q42" s="41"/>
      <c r="R42" s="4"/>
      <c r="S42" s="33"/>
      <c r="T42" s="33"/>
    </row>
    <row r="43" spans="10:20" ht="12.75">
      <c r="J43" s="3"/>
      <c r="K43" s="3"/>
      <c r="L43" s="3"/>
      <c r="M43" s="3"/>
      <c r="N43" s="3"/>
      <c r="O43" s="3"/>
      <c r="P43" s="3"/>
      <c r="Q43" s="3"/>
      <c r="S43" s="33"/>
      <c r="T43" s="33"/>
    </row>
    <row r="44" spans="2:18" ht="15">
      <c r="B44" s="16">
        <f>HYPERLINK('[1]реквизиты'!$A$22)</f>
      </c>
      <c r="C44" s="15"/>
      <c r="D44" s="37"/>
      <c r="E44" s="37"/>
      <c r="F44" s="37"/>
      <c r="G44" s="4"/>
      <c r="H44" s="4"/>
      <c r="M44" s="18">
        <f>HYPERLINK('[1]реквизиты'!$G$23)</f>
      </c>
      <c r="O44" s="33"/>
      <c r="P44" s="33"/>
      <c r="R44" s="4"/>
    </row>
    <row r="45" spans="5:17" ht="12.75"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</row>
    <row r="55" ht="12.75">
      <c r="D55" s="3"/>
    </row>
    <row r="57" spans="5:9" ht="12.75">
      <c r="E57" s="3"/>
      <c r="F57" s="3"/>
      <c r="G57" s="3"/>
      <c r="H57" s="3"/>
      <c r="I57" s="3"/>
    </row>
  </sheetData>
  <sheetProtection/>
  <mergeCells count="89">
    <mergeCell ref="R32:R33"/>
    <mergeCell ref="J12:L12"/>
    <mergeCell ref="H23:N23"/>
    <mergeCell ref="J27:L28"/>
    <mergeCell ref="J31:L32"/>
    <mergeCell ref="J33:L34"/>
    <mergeCell ref="R15:R16"/>
    <mergeCell ref="I20:M21"/>
    <mergeCell ref="A38:C38"/>
    <mergeCell ref="N35:P36"/>
    <mergeCell ref="D35:D36"/>
    <mergeCell ref="B25:B26"/>
    <mergeCell ref="B27:B28"/>
    <mergeCell ref="B31:B32"/>
    <mergeCell ref="B33:B34"/>
    <mergeCell ref="J25:L26"/>
    <mergeCell ref="F32:H33"/>
    <mergeCell ref="T21:T22"/>
    <mergeCell ref="T19:T20"/>
    <mergeCell ref="S21:S22"/>
    <mergeCell ref="S19:S20"/>
    <mergeCell ref="S17:S18"/>
    <mergeCell ref="S15:S16"/>
    <mergeCell ref="C3:R3"/>
    <mergeCell ref="C4:R4"/>
    <mergeCell ref="S7:S8"/>
    <mergeCell ref="D11:D12"/>
    <mergeCell ref="R7:R8"/>
    <mergeCell ref="D7:D8"/>
    <mergeCell ref="D9:D10"/>
    <mergeCell ref="J5:L5"/>
    <mergeCell ref="M5:O5"/>
    <mergeCell ref="A6:B6"/>
    <mergeCell ref="B7:B8"/>
    <mergeCell ref="C7:C8"/>
    <mergeCell ref="A7:A8"/>
    <mergeCell ref="T15:T16"/>
    <mergeCell ref="T17:T18"/>
    <mergeCell ref="D15:D16"/>
    <mergeCell ref="D17:D18"/>
    <mergeCell ref="T13:T14"/>
    <mergeCell ref="R17:R18"/>
    <mergeCell ref="A9:A10"/>
    <mergeCell ref="B9:B10"/>
    <mergeCell ref="C9:C10"/>
    <mergeCell ref="T7:T8"/>
    <mergeCell ref="I8:M9"/>
    <mergeCell ref="R9:R10"/>
    <mergeCell ref="T9:T10"/>
    <mergeCell ref="S9:S10"/>
    <mergeCell ref="A13:A14"/>
    <mergeCell ref="B13:B14"/>
    <mergeCell ref="C13:C14"/>
    <mergeCell ref="T11:T12"/>
    <mergeCell ref="S11:S12"/>
    <mergeCell ref="F14:G14"/>
    <mergeCell ref="D13:D14"/>
    <mergeCell ref="S13:S14"/>
    <mergeCell ref="R13:R14"/>
    <mergeCell ref="R11:R12"/>
    <mergeCell ref="A21:A22"/>
    <mergeCell ref="B21:B22"/>
    <mergeCell ref="C21:C22"/>
    <mergeCell ref="A17:A18"/>
    <mergeCell ref="B17:B18"/>
    <mergeCell ref="C17:C18"/>
    <mergeCell ref="A19:A20"/>
    <mergeCell ref="B19:B20"/>
    <mergeCell ref="C19:C20"/>
    <mergeCell ref="U7:U8"/>
    <mergeCell ref="U9:U10"/>
    <mergeCell ref="U11:U12"/>
    <mergeCell ref="U13:U14"/>
    <mergeCell ref="D19:D20"/>
    <mergeCell ref="D21:D22"/>
    <mergeCell ref="U19:U20"/>
    <mergeCell ref="U21:U22"/>
    <mergeCell ref="R19:R20"/>
    <mergeCell ref="R21:R22"/>
    <mergeCell ref="U15:U16"/>
    <mergeCell ref="U17:U18"/>
    <mergeCell ref="A1:U1"/>
    <mergeCell ref="A2:U2"/>
    <mergeCell ref="A15:A16"/>
    <mergeCell ref="B15:B16"/>
    <mergeCell ref="C15:C16"/>
    <mergeCell ref="A11:A12"/>
    <mergeCell ref="B11:B12"/>
    <mergeCell ref="C11:C12"/>
  </mergeCells>
  <printOptions horizontalCentered="1" verticalCentered="1"/>
  <pageMargins left="0.3937007874015748" right="0" top="0" bottom="0" header="0.5118110236220472" footer="0.5118110236220472"/>
  <pageSetup horizontalDpi="300" verticalDpi="3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7"/>
  </sheetPr>
  <dimension ref="A1:I44"/>
  <sheetViews>
    <sheetView zoomScalePageLayoutView="0" workbookViewId="0" topLeftCell="A1">
      <selection activeCell="I26" sqref="B2:I26"/>
    </sheetView>
  </sheetViews>
  <sheetFormatPr defaultColWidth="9.140625" defaultRowHeight="12.75"/>
  <cols>
    <col min="1" max="1" width="4.7109375" style="0" customWidth="1"/>
    <col min="2" max="2" width="5.140625" style="0" customWidth="1"/>
    <col min="3" max="3" width="21.57421875" style="0" customWidth="1"/>
    <col min="4" max="4" width="8.421875" style="0" customWidth="1"/>
    <col min="5" max="5" width="6.140625" style="0" customWidth="1"/>
    <col min="6" max="6" width="17.8515625" style="0" customWidth="1"/>
    <col min="7" max="7" width="22.57421875" style="0" customWidth="1"/>
    <col min="8" max="9" width="7.140625" style="0" customWidth="1"/>
  </cols>
  <sheetData>
    <row r="1" spans="1:9" ht="32.25" customHeight="1">
      <c r="A1" s="114" t="str">
        <f>HYPERLINK('[1]реквизиты'!$A$2)</f>
        <v>Чемпионат России по БОЕВОМУ САМБО </v>
      </c>
      <c r="B1" s="115"/>
      <c r="C1" s="115"/>
      <c r="D1" s="115"/>
      <c r="E1" s="115"/>
      <c r="F1" s="115"/>
      <c r="G1" s="115"/>
      <c r="H1" s="115"/>
      <c r="I1" s="115"/>
    </row>
    <row r="2" spans="4:5" ht="27" customHeight="1">
      <c r="D2" s="19"/>
      <c r="E2" s="42" t="str">
        <f>HYPERLINK('пр.взв.'!D4)</f>
        <v>в.к. св.100 кг.</v>
      </c>
    </row>
    <row r="3" ht="21" customHeight="1">
      <c r="C3" s="20" t="s">
        <v>20</v>
      </c>
    </row>
    <row r="4" ht="19.5" customHeight="1">
      <c r="C4" s="21" t="s">
        <v>11</v>
      </c>
    </row>
    <row r="5" spans="1:9" ht="12.75" customHeight="1">
      <c r="A5" s="134" t="s">
        <v>12</v>
      </c>
      <c r="B5" s="134" t="s">
        <v>4</v>
      </c>
      <c r="C5" s="127" t="s">
        <v>5</v>
      </c>
      <c r="D5" s="134" t="s">
        <v>13</v>
      </c>
      <c r="E5" s="225" t="s">
        <v>14</v>
      </c>
      <c r="F5" s="226"/>
      <c r="G5" s="134" t="s">
        <v>15</v>
      </c>
      <c r="H5" s="134" t="s">
        <v>16</v>
      </c>
      <c r="I5" s="134" t="s">
        <v>17</v>
      </c>
    </row>
    <row r="6" spans="1:9" ht="12.75">
      <c r="A6" s="126"/>
      <c r="B6" s="126"/>
      <c r="C6" s="126"/>
      <c r="D6" s="126"/>
      <c r="E6" s="227"/>
      <c r="F6" s="228"/>
      <c r="G6" s="126"/>
      <c r="H6" s="126"/>
      <c r="I6" s="126"/>
    </row>
    <row r="7" spans="1:9" ht="12.75">
      <c r="A7" s="235"/>
      <c r="B7" s="223">
        <f>'пр.хода'!D29</f>
        <v>1</v>
      </c>
      <c r="C7" s="229" t="str">
        <f>VLOOKUP(B7,'пр.взв.'!B7:D62,2,FALSE)</f>
        <v>МИШЕВ Тимофей Викторович</v>
      </c>
      <c r="D7" s="229" t="str">
        <f>VLOOKUP(B7,'пр.взв.'!B7:F92,3,FALSE)</f>
        <v>16.07.94, КМС</v>
      </c>
      <c r="E7" s="233" t="str">
        <f>VLOOKUP(B7,'пр.взв.'!B7:F92,4,FALSE)</f>
        <v>МОС</v>
      </c>
      <c r="F7" s="229" t="str">
        <f>VLOOKUP(B7,'пр.взв.'!B7:G82,5,FALSE)</f>
        <v>Москва, ПР.</v>
      </c>
      <c r="G7" s="218"/>
      <c r="H7" s="128"/>
      <c r="I7" s="134"/>
    </row>
    <row r="8" spans="1:9" ht="12.75">
      <c r="A8" s="235"/>
      <c r="B8" s="134"/>
      <c r="C8" s="229"/>
      <c r="D8" s="229"/>
      <c r="E8" s="233"/>
      <c r="F8" s="229"/>
      <c r="G8" s="218"/>
      <c r="H8" s="128"/>
      <c r="I8" s="134"/>
    </row>
    <row r="9" spans="1:9" ht="12.75">
      <c r="A9" s="234"/>
      <c r="B9" s="223">
        <f>'пр.хода'!C35</f>
        <v>12</v>
      </c>
      <c r="C9" s="229" t="str">
        <f>VLOOKUP(B9,'пр.взв.'!B9:D64,2,FALSE)</f>
        <v>ПОЛЕХИН Денис Владимирович</v>
      </c>
      <c r="D9" s="229" t="str">
        <f>VLOOKUP(B9,'пр.взв.'!B9:F94,3,FALSE)</f>
        <v>17.08.90, МС</v>
      </c>
      <c r="E9" s="233" t="str">
        <f>VLOOKUP(B9,'пр.взв.'!B9:F94,4,FALSE)</f>
        <v>МОС</v>
      </c>
      <c r="F9" s="229" t="str">
        <f>VLOOKUP(B9,'пр.взв.'!B9:G84,5,FALSE)</f>
        <v>Москва, ПР.</v>
      </c>
      <c r="G9" s="218"/>
      <c r="H9" s="134"/>
      <c r="I9" s="134"/>
    </row>
    <row r="10" spans="1:9" ht="12.75">
      <c r="A10" s="234"/>
      <c r="B10" s="134"/>
      <c r="C10" s="229"/>
      <c r="D10" s="229"/>
      <c r="E10" s="233"/>
      <c r="F10" s="229"/>
      <c r="G10" s="218"/>
      <c r="H10" s="134"/>
      <c r="I10" s="134"/>
    </row>
    <row r="11" spans="1:2" ht="29.25" customHeight="1">
      <c r="A11" s="2" t="s">
        <v>107</v>
      </c>
      <c r="B11" s="2"/>
    </row>
    <row r="12" spans="2:9" ht="19.5" customHeight="1">
      <c r="B12" s="2" t="s">
        <v>0</v>
      </c>
      <c r="C12" s="22"/>
      <c r="D12" s="22"/>
      <c r="E12" s="22"/>
      <c r="F12" s="22"/>
      <c r="G12" s="22"/>
      <c r="H12" s="22"/>
      <c r="I12" s="22"/>
    </row>
    <row r="13" spans="2:9" ht="19.5" customHeight="1">
      <c r="B13" s="2" t="s">
        <v>1</v>
      </c>
      <c r="C13" s="22"/>
      <c r="D13" s="22"/>
      <c r="E13" s="22"/>
      <c r="F13" s="22"/>
      <c r="G13" s="22"/>
      <c r="H13" s="22"/>
      <c r="I13" s="22"/>
    </row>
    <row r="14" ht="19.5" customHeight="1"/>
    <row r="15" ht="19.5" customHeight="1">
      <c r="C15" s="35" t="s">
        <v>21</v>
      </c>
    </row>
    <row r="16" spans="3:5" ht="24.75" customHeight="1">
      <c r="C16" s="21" t="s">
        <v>18</v>
      </c>
      <c r="E16" s="42" t="str">
        <f>HYPERLINK('пр.взв.'!D4)</f>
        <v>в.к. св.100 кг.</v>
      </c>
    </row>
    <row r="17" spans="1:9" ht="12.75" customHeight="1">
      <c r="A17" s="134" t="s">
        <v>12</v>
      </c>
      <c r="B17" s="134" t="s">
        <v>4</v>
      </c>
      <c r="C17" s="127" t="s">
        <v>5</v>
      </c>
      <c r="D17" s="134" t="s">
        <v>13</v>
      </c>
      <c r="E17" s="225" t="s">
        <v>14</v>
      </c>
      <c r="F17" s="226"/>
      <c r="G17" s="134" t="s">
        <v>15</v>
      </c>
      <c r="H17" s="134" t="s">
        <v>16</v>
      </c>
      <c r="I17" s="134" t="s">
        <v>17</v>
      </c>
    </row>
    <row r="18" spans="1:9" ht="12.75">
      <c r="A18" s="126"/>
      <c r="B18" s="126"/>
      <c r="C18" s="126"/>
      <c r="D18" s="126"/>
      <c r="E18" s="227"/>
      <c r="F18" s="228"/>
      <c r="G18" s="126"/>
      <c r="H18" s="126"/>
      <c r="I18" s="126"/>
    </row>
    <row r="19" spans="1:9" ht="12.75">
      <c r="A19" s="235"/>
      <c r="B19" s="223">
        <f>'пр.хода'!O29</f>
        <v>10</v>
      </c>
      <c r="C19" s="236" t="str">
        <f>VLOOKUP(B19,'пр.взв.'!B1:D34,2,FALSE)</f>
        <v>РУДЕНКО Юрий Юрьевич</v>
      </c>
      <c r="D19" s="236" t="str">
        <f>VLOOKUP(B19,'пр.взв.'!B1:F34,3,FALSE)</f>
        <v>12.01.89, КМС</v>
      </c>
      <c r="E19" s="230" t="str">
        <f>VLOOKUP(B19,'пр.взв.'!B1:F34,4,FALSE)</f>
        <v>ЦФО</v>
      </c>
      <c r="F19" s="229" t="str">
        <f>VLOOKUP(B19,'пр.взв.'!B1:G34,5,FALSE)</f>
        <v>Белгородская,Шебекино</v>
      </c>
      <c r="G19" s="232"/>
      <c r="H19" s="128"/>
      <c r="I19" s="134"/>
    </row>
    <row r="20" spans="1:9" ht="12.75">
      <c r="A20" s="235"/>
      <c r="B20" s="134"/>
      <c r="C20" s="237"/>
      <c r="D20" s="237"/>
      <c r="E20" s="238"/>
      <c r="F20" s="229"/>
      <c r="G20" s="232"/>
      <c r="H20" s="128"/>
      <c r="I20" s="134"/>
    </row>
    <row r="21" spans="1:9" ht="12.75">
      <c r="A21" s="234"/>
      <c r="B21" s="223">
        <f>'пр.хода'!M35</f>
        <v>3</v>
      </c>
      <c r="C21" s="236" t="str">
        <f>VLOOKUP(B21,'пр.взв.'!B1:D36,2,FALSE)</f>
        <v>ЕГОРОВ Виктор Анатольевич</v>
      </c>
      <c r="D21" s="236" t="str">
        <f>VLOOKUP(B21,'пр.взв.'!B1:F36,3,FALSE)</f>
        <v>02.06.1989, КМС</v>
      </c>
      <c r="E21" s="230" t="str">
        <f>VLOOKUP(B21,'пр.взв.'!B2:F36,4,FALSE)</f>
        <v>СФО</v>
      </c>
      <c r="F21" s="229" t="str">
        <f>VLOOKUP(B21,'пр.взв.'!B1:G36,5,FALSE)</f>
        <v>Р.Бурятия, Улан-Удэ, МО</v>
      </c>
      <c r="G21" s="232"/>
      <c r="H21" s="134"/>
      <c r="I21" s="134"/>
    </row>
    <row r="22" spans="1:9" ht="12.75">
      <c r="A22" s="234"/>
      <c r="B22" s="134"/>
      <c r="C22" s="237"/>
      <c r="D22" s="237"/>
      <c r="E22" s="231"/>
      <c r="F22" s="229"/>
      <c r="G22" s="232"/>
      <c r="H22" s="134"/>
      <c r="I22" s="134"/>
    </row>
    <row r="23" spans="1:2" ht="29.25" customHeight="1">
      <c r="A23" s="2" t="s">
        <v>106</v>
      </c>
      <c r="B23" s="2"/>
    </row>
    <row r="24" spans="2:9" ht="19.5" customHeight="1">
      <c r="B24" s="2" t="s">
        <v>0</v>
      </c>
      <c r="C24" s="22"/>
      <c r="D24" s="22"/>
      <c r="E24" s="22"/>
      <c r="F24" s="22"/>
      <c r="G24" s="22"/>
      <c r="H24" s="22"/>
      <c r="I24" s="22"/>
    </row>
    <row r="25" spans="2:9" ht="19.5" customHeight="1">
      <c r="B25" s="2" t="s">
        <v>1</v>
      </c>
      <c r="C25" s="22"/>
      <c r="D25" s="22"/>
      <c r="E25" s="22"/>
      <c r="F25" s="22"/>
      <c r="G25" s="22"/>
      <c r="H25" s="22"/>
      <c r="I25" s="22"/>
    </row>
    <row r="26" ht="19.5" customHeight="1"/>
    <row r="27" ht="19.5" customHeight="1"/>
    <row r="28" ht="19.5" customHeight="1"/>
    <row r="29" spans="3:5" ht="15.75">
      <c r="C29" s="13" t="s">
        <v>19</v>
      </c>
      <c r="E29" s="42" t="str">
        <f>HYPERLINK('пр.взв.'!D4)</f>
        <v>в.к. св.100 кг.</v>
      </c>
    </row>
    <row r="30" spans="1:9" ht="12.75" customHeight="1">
      <c r="A30" s="134" t="s">
        <v>12</v>
      </c>
      <c r="B30" s="134" t="s">
        <v>4</v>
      </c>
      <c r="C30" s="127" t="s">
        <v>5</v>
      </c>
      <c r="D30" s="134" t="s">
        <v>13</v>
      </c>
      <c r="E30" s="225" t="s">
        <v>14</v>
      </c>
      <c r="F30" s="226"/>
      <c r="G30" s="134" t="s">
        <v>15</v>
      </c>
      <c r="H30" s="134" t="s">
        <v>16</v>
      </c>
      <c r="I30" s="134" t="s">
        <v>17</v>
      </c>
    </row>
    <row r="31" spans="1:9" ht="12.75">
      <c r="A31" s="126"/>
      <c r="B31" s="126"/>
      <c r="C31" s="126"/>
      <c r="D31" s="126"/>
      <c r="E31" s="227"/>
      <c r="F31" s="228"/>
      <c r="G31" s="126"/>
      <c r="H31" s="126"/>
      <c r="I31" s="126"/>
    </row>
    <row r="32" spans="1:9" ht="12.75">
      <c r="A32" s="235"/>
      <c r="B32" s="223">
        <f>'пр.хода'!I14</f>
        <v>13</v>
      </c>
      <c r="C32" s="229" t="str">
        <f>VLOOKUP(B32,'пр.взв.'!B3:D47,2,FALSE)</f>
        <v>СИДЕЛЬНИКОВ Кирилл Юрьевич</v>
      </c>
      <c r="D32" s="229" t="str">
        <f>VLOOKUP(B32,'пр.взв.'!B3:F47,3,FALSE)</f>
        <v>17.08.1988 ЗМС</v>
      </c>
      <c r="E32" s="233" t="str">
        <f>VLOOKUP(B32,'пр.взв.'!B3:F47,4,FALSE)</f>
        <v>ЦФО</v>
      </c>
      <c r="F32" s="229" t="str">
        <f>VLOOKUP(B32,'пр.взв.'!B3:G47,5,FALSE)</f>
        <v>Белгородская область, Старый оскол</v>
      </c>
      <c r="G32" s="218"/>
      <c r="H32" s="128"/>
      <c r="I32" s="134"/>
    </row>
    <row r="33" spans="1:9" ht="12.75">
      <c r="A33" s="235"/>
      <c r="B33" s="134"/>
      <c r="C33" s="229"/>
      <c r="D33" s="229"/>
      <c r="E33" s="233"/>
      <c r="F33" s="229"/>
      <c r="G33" s="218"/>
      <c r="H33" s="128"/>
      <c r="I33" s="134"/>
    </row>
    <row r="34" spans="1:9" ht="12.75">
      <c r="A34" s="234"/>
      <c r="B34" s="223">
        <f>'пр.хода'!M14</f>
        <v>2</v>
      </c>
      <c r="C34" s="229" t="str">
        <f>VLOOKUP(B34,'пр.взв.'!B3:D49,2,FALSE)</f>
        <v>ГОЛЬЦОВ Денис Александрович</v>
      </c>
      <c r="D34" s="229" t="str">
        <f>VLOOKUP(B34,'пр.взв.'!B3:F49,3,FALSE)</f>
        <v>10.06.90, МС</v>
      </c>
      <c r="E34" s="233" t="str">
        <f>VLOOKUP(B34,'пр.взв.'!B3:F49,4,FALSE)</f>
        <v>С-П</v>
      </c>
      <c r="F34" s="229" t="str">
        <f>VLOOKUP(B34,'пр.взв.'!B3:G49,5,FALSE)</f>
        <v>С-Петербург, МО</v>
      </c>
      <c r="G34" s="218"/>
      <c r="H34" s="134"/>
      <c r="I34" s="134"/>
    </row>
    <row r="35" spans="1:9" ht="12.75">
      <c r="A35" s="234"/>
      <c r="B35" s="134"/>
      <c r="C35" s="229"/>
      <c r="D35" s="229"/>
      <c r="E35" s="233"/>
      <c r="F35" s="229"/>
      <c r="G35" s="218"/>
      <c r="H35" s="134"/>
      <c r="I35" s="134"/>
    </row>
    <row r="36" spans="1:2" ht="36" customHeight="1">
      <c r="A36" s="2" t="s">
        <v>107</v>
      </c>
      <c r="B36" s="2"/>
    </row>
    <row r="37" spans="2:9" ht="19.5" customHeight="1">
      <c r="B37" s="2" t="s">
        <v>0</v>
      </c>
      <c r="C37" s="22"/>
      <c r="D37" s="22"/>
      <c r="E37" s="22"/>
      <c r="F37" s="22"/>
      <c r="G37" s="22"/>
      <c r="H37" s="22"/>
      <c r="I37" s="22"/>
    </row>
    <row r="38" spans="2:9" ht="19.5" customHeight="1">
      <c r="B38" s="2" t="s">
        <v>1</v>
      </c>
      <c r="C38" s="22"/>
      <c r="D38" s="22"/>
      <c r="E38" s="22"/>
      <c r="F38" s="22"/>
      <c r="G38" s="22"/>
      <c r="H38" s="22"/>
      <c r="I38" s="22"/>
    </row>
    <row r="39" ht="19.5" customHeight="1"/>
    <row r="42" spans="1:7" ht="12.75">
      <c r="A42" s="14">
        <f>HYPERLINK('[1]реквизиты'!$A$20)</f>
      </c>
      <c r="B42" s="15"/>
      <c r="C42" s="15"/>
      <c r="D42" s="15"/>
      <c r="E42" s="3"/>
      <c r="F42" s="23">
        <f>HYPERLINK('[1]реквизиты'!$G$20)</f>
      </c>
      <c r="G42" s="17">
        <f>HYPERLINK('[1]реквизиты'!$G$21)</f>
      </c>
    </row>
    <row r="43" spans="1:7" ht="12.75">
      <c r="A43" s="15"/>
      <c r="B43" s="15"/>
      <c r="C43" s="15"/>
      <c r="D43" s="15"/>
      <c r="E43" s="3"/>
      <c r="F43" s="6"/>
      <c r="G43" s="3"/>
    </row>
    <row r="44" spans="1:7" ht="12.75">
      <c r="A44" s="16">
        <f>HYPERLINK('[1]реквизиты'!$A$22)</f>
      </c>
      <c r="C44" s="15"/>
      <c r="D44" s="15"/>
      <c r="E44" s="16"/>
      <c r="F44" s="23">
        <f>HYPERLINK('[1]реквизиты'!$G$22)</f>
      </c>
      <c r="G44" s="18">
        <f>HYPERLINK('[1]реквизиты'!$G$23)</f>
      </c>
    </row>
  </sheetData>
  <sheetProtection/>
  <mergeCells count="79">
    <mergeCell ref="G5:G6"/>
    <mergeCell ref="H5:H6"/>
    <mergeCell ref="E5:F6"/>
    <mergeCell ref="A5:A6"/>
    <mergeCell ref="B5:B6"/>
    <mergeCell ref="C5:C6"/>
    <mergeCell ref="D5:D6"/>
    <mergeCell ref="G7:G8"/>
    <mergeCell ref="H7:H8"/>
    <mergeCell ref="A7:A8"/>
    <mergeCell ref="B7:B8"/>
    <mergeCell ref="C7:C8"/>
    <mergeCell ref="D7:D8"/>
    <mergeCell ref="A9:A10"/>
    <mergeCell ref="B9:B10"/>
    <mergeCell ref="C9:C10"/>
    <mergeCell ref="D9:D10"/>
    <mergeCell ref="E7:E8"/>
    <mergeCell ref="F7:F8"/>
    <mergeCell ref="C17:C18"/>
    <mergeCell ref="D17:D18"/>
    <mergeCell ref="E9:E10"/>
    <mergeCell ref="F9:F10"/>
    <mergeCell ref="G9:G10"/>
    <mergeCell ref="H9:H10"/>
    <mergeCell ref="H19:H20"/>
    <mergeCell ref="A19:A20"/>
    <mergeCell ref="B19:B20"/>
    <mergeCell ref="C19:C20"/>
    <mergeCell ref="D19:D20"/>
    <mergeCell ref="G17:G18"/>
    <mergeCell ref="H17:H18"/>
    <mergeCell ref="E17:F18"/>
    <mergeCell ref="A17:A18"/>
    <mergeCell ref="B17:B18"/>
    <mergeCell ref="A21:A22"/>
    <mergeCell ref="B21:B22"/>
    <mergeCell ref="C21:C22"/>
    <mergeCell ref="D21:D22"/>
    <mergeCell ref="E19:E20"/>
    <mergeCell ref="F19:F20"/>
    <mergeCell ref="A32:A33"/>
    <mergeCell ref="B32:B33"/>
    <mergeCell ref="C32:C33"/>
    <mergeCell ref="D32:D33"/>
    <mergeCell ref="A30:A31"/>
    <mergeCell ref="B30:B31"/>
    <mergeCell ref="C30:C31"/>
    <mergeCell ref="D30:D31"/>
    <mergeCell ref="A1:I1"/>
    <mergeCell ref="E34:E35"/>
    <mergeCell ref="F34:F35"/>
    <mergeCell ref="G34:G35"/>
    <mergeCell ref="H34:H35"/>
    <mergeCell ref="A34:A35"/>
    <mergeCell ref="B34:B35"/>
    <mergeCell ref="C34:C35"/>
    <mergeCell ref="D34:D35"/>
    <mergeCell ref="E32:E33"/>
    <mergeCell ref="I5:I6"/>
    <mergeCell ref="I7:I8"/>
    <mergeCell ref="I9:I10"/>
    <mergeCell ref="G30:G31"/>
    <mergeCell ref="H30:H31"/>
    <mergeCell ref="E21:E22"/>
    <mergeCell ref="F21:F22"/>
    <mergeCell ref="G21:G22"/>
    <mergeCell ref="H21:H22"/>
    <mergeCell ref="G19:G20"/>
    <mergeCell ref="I32:I33"/>
    <mergeCell ref="I34:I35"/>
    <mergeCell ref="I17:I18"/>
    <mergeCell ref="I19:I20"/>
    <mergeCell ref="I21:I22"/>
    <mergeCell ref="E30:F31"/>
    <mergeCell ref="I30:I31"/>
    <mergeCell ref="F32:F33"/>
    <mergeCell ref="G32:G33"/>
    <mergeCell ref="H32:H33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H54"/>
  <sheetViews>
    <sheetView tabSelected="1" zoomScalePageLayoutView="0" workbookViewId="0" topLeftCell="A1">
      <selection activeCell="K31" sqref="K31"/>
    </sheetView>
  </sheetViews>
  <sheetFormatPr defaultColWidth="9.140625" defaultRowHeight="12.75"/>
  <cols>
    <col min="1" max="1" width="8.00390625" style="0" customWidth="1"/>
    <col min="2" max="2" width="7.57421875" style="0" customWidth="1"/>
    <col min="3" max="3" width="21.28125" style="0" customWidth="1"/>
    <col min="4" max="4" width="12.28125" style="0" customWidth="1"/>
    <col min="5" max="5" width="7.7109375" style="0" customWidth="1"/>
    <col min="6" max="6" width="14.57421875" style="0" customWidth="1"/>
    <col min="7" max="7" width="8.8515625" style="0" customWidth="1"/>
    <col min="8" max="8" width="18.8515625" style="0" customWidth="1"/>
  </cols>
  <sheetData>
    <row r="1" spans="1:8" ht="19.5" customHeight="1" thickBot="1">
      <c r="A1" s="150" t="s">
        <v>22</v>
      </c>
      <c r="B1" s="150"/>
      <c r="C1" s="150"/>
      <c r="D1" s="150"/>
      <c r="E1" s="150"/>
      <c r="F1" s="150"/>
      <c r="G1" s="150"/>
      <c r="H1" s="150"/>
    </row>
    <row r="2" spans="2:8" ht="25.5" customHeight="1" thickBot="1">
      <c r="B2" s="116" t="s">
        <v>24</v>
      </c>
      <c r="C2" s="116"/>
      <c r="D2" s="239" t="str">
        <f>HYPERLINK('[1]реквизиты'!$A$2)</f>
        <v>Чемпионат России по БОЕВОМУ САМБО </v>
      </c>
      <c r="E2" s="240"/>
      <c r="F2" s="240"/>
      <c r="G2" s="240"/>
      <c r="H2" s="241"/>
    </row>
    <row r="3" spans="2:8" ht="24.75" customHeight="1" thickBot="1">
      <c r="B3" s="242" t="str">
        <f>'пр.взв.'!A3</f>
        <v>17-20 февраля 2015г.                                                         г.Красноярск</v>
      </c>
      <c r="C3" s="242"/>
      <c r="D3" s="242"/>
      <c r="E3" s="242"/>
      <c r="F3" s="242"/>
      <c r="G3" s="242"/>
      <c r="H3" s="82" t="str">
        <f>'пр.взв.'!D4</f>
        <v>в.к. св.100 кг.</v>
      </c>
    </row>
    <row r="4" spans="1:8" ht="12.75" customHeight="1">
      <c r="A4" s="271" t="s">
        <v>35</v>
      </c>
      <c r="B4" s="273" t="s">
        <v>4</v>
      </c>
      <c r="C4" s="275" t="s">
        <v>5</v>
      </c>
      <c r="D4" s="220" t="s">
        <v>6</v>
      </c>
      <c r="E4" s="219" t="s">
        <v>7</v>
      </c>
      <c r="F4" s="220"/>
      <c r="G4" s="253" t="s">
        <v>10</v>
      </c>
      <c r="H4" s="250" t="s">
        <v>8</v>
      </c>
    </row>
    <row r="5" spans="1:8" ht="13.5" thickBot="1">
      <c r="A5" s="272"/>
      <c r="B5" s="274"/>
      <c r="C5" s="276"/>
      <c r="D5" s="222"/>
      <c r="E5" s="221"/>
      <c r="F5" s="222"/>
      <c r="G5" s="224"/>
      <c r="H5" s="251"/>
    </row>
    <row r="6" spans="1:8" ht="12.75" customHeight="1">
      <c r="A6" s="277">
        <v>1</v>
      </c>
      <c r="B6" s="278">
        <f>'пр.хода'!H8</f>
        <v>13</v>
      </c>
      <c r="C6" s="263" t="str">
        <f>VLOOKUP(B6,'пр.взв.'!B7:H38,2,FALSE)</f>
        <v>СИДЕЛЬНИКОВ Кирилл Юрьевич</v>
      </c>
      <c r="D6" s="279" t="str">
        <f>VLOOKUP(B6,'пр.взв.'!B7:H131,3,FALSE)</f>
        <v>17.08.1988 ЗМС</v>
      </c>
      <c r="E6" s="248" t="str">
        <f>VLOOKUP(B6,'пр.взв.'!B7:H38,4,FALSE)</f>
        <v>ЦФО</v>
      </c>
      <c r="F6" s="258" t="str">
        <f>VLOOKUP(B6,'пр.взв.'!B7:H38,5,FALSE)</f>
        <v>Белгородская область, Старый оскол</v>
      </c>
      <c r="G6" s="247"/>
      <c r="H6" s="252" t="str">
        <f>VLOOKUP(B6,'пр.взв.'!B7:H133,7,FALSE)</f>
        <v>Воронов В.М.</v>
      </c>
    </row>
    <row r="7" spans="1:8" ht="12.75">
      <c r="A7" s="269"/>
      <c r="B7" s="261"/>
      <c r="C7" s="267"/>
      <c r="D7" s="279"/>
      <c r="E7" s="238"/>
      <c r="F7" s="123"/>
      <c r="G7" s="247"/>
      <c r="H7" s="252"/>
    </row>
    <row r="8" spans="1:8" ht="12.75" customHeight="1">
      <c r="A8" s="269">
        <v>2</v>
      </c>
      <c r="B8" s="261">
        <f>'пр.хода'!H20</f>
        <v>2</v>
      </c>
      <c r="C8" s="263" t="str">
        <f>VLOOKUP(B8,'пр.взв.'!B1:H40,2,FALSE)</f>
        <v>ГОЛЬЦОВ Денис Александрович</v>
      </c>
      <c r="D8" s="265" t="str">
        <f>VLOOKUP(B8,'пр.взв.'!B1:H133,3,FALSE)</f>
        <v>10.06.90, МС</v>
      </c>
      <c r="E8" s="230" t="str">
        <f>VLOOKUP(B8,'пр.взв.'!B1:H40,4,FALSE)</f>
        <v>С-П</v>
      </c>
      <c r="F8" s="256" t="str">
        <f>VLOOKUP(B8,'пр.взв.'!B1:H40,5,FALSE)</f>
        <v>С-Петербург, МО</v>
      </c>
      <c r="G8" s="245"/>
      <c r="H8" s="243" t="str">
        <f>VLOOKUP(B8,'пр.взв.'!B1:H135,7,FALSE)</f>
        <v>Коршунов А.И.</v>
      </c>
    </row>
    <row r="9" spans="1:8" ht="12.75">
      <c r="A9" s="269"/>
      <c r="B9" s="261"/>
      <c r="C9" s="267"/>
      <c r="D9" s="268"/>
      <c r="E9" s="231"/>
      <c r="F9" s="256"/>
      <c r="G9" s="246"/>
      <c r="H9" s="244"/>
    </row>
    <row r="10" spans="1:8" ht="12.75" customHeight="1">
      <c r="A10" s="269">
        <v>3</v>
      </c>
      <c r="B10" s="261">
        <f>'пр.хода'!E32</f>
        <v>12</v>
      </c>
      <c r="C10" s="270" t="str">
        <f>VLOOKUP(B10,'пр.взв.'!B1:H42,2,FALSE)</f>
        <v>ПОЛЕХИН Денис Владимирович</v>
      </c>
      <c r="D10" s="265" t="str">
        <f>VLOOKUP(B10,'пр.взв.'!B1:H135,3,FALSE)</f>
        <v>17.08.90, МС</v>
      </c>
      <c r="E10" s="230" t="str">
        <f>VLOOKUP(B10,'пр.взв.'!B1:H42,4,FALSE)</f>
        <v>МОС</v>
      </c>
      <c r="F10" s="256" t="str">
        <f>VLOOKUP(B10,'пр.взв.'!B1:H42,5,FALSE)</f>
        <v>Москва, ПР.</v>
      </c>
      <c r="G10" s="245"/>
      <c r="H10" s="243" t="str">
        <f>VLOOKUP(B10,'пр.взв.'!B1:H137,7,FALSE)</f>
        <v> Журавицкий С.В., Савочка Р.П.</v>
      </c>
    </row>
    <row r="11" spans="1:8" ht="12.75">
      <c r="A11" s="269"/>
      <c r="B11" s="261"/>
      <c r="C11" s="267"/>
      <c r="D11" s="268"/>
      <c r="E11" s="231"/>
      <c r="F11" s="256"/>
      <c r="G11" s="246"/>
      <c r="H11" s="244"/>
    </row>
    <row r="12" spans="1:8" ht="12.75" customHeight="1">
      <c r="A12" s="269">
        <v>3</v>
      </c>
      <c r="B12" s="261">
        <f>'пр.хода'!Q32</f>
        <v>10</v>
      </c>
      <c r="C12" s="263" t="str">
        <f>VLOOKUP(B12,'пр.взв.'!B1:H44,2,FALSE)</f>
        <v>РУДЕНКО Юрий Юрьевич</v>
      </c>
      <c r="D12" s="265" t="str">
        <f>VLOOKUP(B12,'пр.взв.'!B1:H137,3,FALSE)</f>
        <v>12.01.89, КМС</v>
      </c>
      <c r="E12" s="230" t="str">
        <f>VLOOKUP(B12,'пр.взв.'!B1:H44,4,FALSE)</f>
        <v>ЦФО</v>
      </c>
      <c r="F12" s="256" t="str">
        <f>VLOOKUP(B12,'пр.взв.'!B1:H44,5,FALSE)</f>
        <v>Белгородская,Шебекино</v>
      </c>
      <c r="G12" s="245"/>
      <c r="H12" s="243" t="str">
        <f>VLOOKUP(B12,'пр.взв.'!B1:H139,7,FALSE)</f>
        <v>Яглов ОД</v>
      </c>
    </row>
    <row r="13" spans="1:8" ht="12.75">
      <c r="A13" s="269"/>
      <c r="B13" s="261"/>
      <c r="C13" s="267"/>
      <c r="D13" s="268"/>
      <c r="E13" s="231"/>
      <c r="F13" s="256"/>
      <c r="G13" s="246"/>
      <c r="H13" s="244"/>
    </row>
    <row r="14" spans="1:8" ht="12.75" customHeight="1">
      <c r="A14" s="269">
        <v>5</v>
      </c>
      <c r="B14" s="261">
        <v>3</v>
      </c>
      <c r="C14" s="263" t="str">
        <f>VLOOKUP(B14,'пр.взв.'!B1:H46,2,FALSE)</f>
        <v>ЕГОРОВ Виктор Анатольевич</v>
      </c>
      <c r="D14" s="265" t="str">
        <f>VLOOKUP(B14,'пр.взв.'!B1:H139,3,FALSE)</f>
        <v>02.06.1989, КМС</v>
      </c>
      <c r="E14" s="230" t="str">
        <f>VLOOKUP(B14,'пр.взв.'!B1:H46,4,FALSE)</f>
        <v>СФО</v>
      </c>
      <c r="F14" s="256" t="str">
        <f>VLOOKUP(B14,'пр.взв.'!B1:H46,5,FALSE)</f>
        <v>Р.Бурятия, Улан-Удэ, МО</v>
      </c>
      <c r="G14" s="245"/>
      <c r="H14" s="243" t="str">
        <f>VLOOKUP(B14,'пр.взв.'!B1:H141,7,FALSE)</f>
        <v>Цыдыпов Б.В.</v>
      </c>
    </row>
    <row r="15" spans="1:8" ht="12.75">
      <c r="A15" s="269"/>
      <c r="B15" s="261"/>
      <c r="C15" s="267"/>
      <c r="D15" s="268"/>
      <c r="E15" s="231"/>
      <c r="F15" s="256"/>
      <c r="G15" s="246"/>
      <c r="H15" s="244"/>
    </row>
    <row r="16" spans="1:8" ht="12.75" customHeight="1">
      <c r="A16" s="269">
        <v>5</v>
      </c>
      <c r="B16" s="261">
        <v>1</v>
      </c>
      <c r="C16" s="263" t="str">
        <f>VLOOKUP(B16,'пр.взв.'!B1:H48,2,FALSE)</f>
        <v>МИШЕВ Тимофей Викторович</v>
      </c>
      <c r="D16" s="265" t="str">
        <f>VLOOKUP(B16,'пр.взв.'!B1:H141,3,FALSE)</f>
        <v>16.07.94, КМС</v>
      </c>
      <c r="E16" s="230" t="str">
        <f>VLOOKUP(B16,'пр.взв.'!B1:H48,4,FALSE)</f>
        <v>МОС</v>
      </c>
      <c r="F16" s="256" t="str">
        <f>VLOOKUP(B16,'пр.взв.'!B1:H48,5,FALSE)</f>
        <v>Москва, ПР.</v>
      </c>
      <c r="G16" s="245"/>
      <c r="H16" s="243" t="str">
        <f>VLOOKUP(B16,'пр.взв.'!B1:H143,7,FALSE)</f>
        <v>Журавицкий А.В., Журавицкий С.В.</v>
      </c>
    </row>
    <row r="17" spans="1:8" ht="12.75">
      <c r="A17" s="269"/>
      <c r="B17" s="261"/>
      <c r="C17" s="267"/>
      <c r="D17" s="268"/>
      <c r="E17" s="231"/>
      <c r="F17" s="256"/>
      <c r="G17" s="246"/>
      <c r="H17" s="244"/>
    </row>
    <row r="18" spans="1:8" ht="12.75" customHeight="1">
      <c r="A18" s="259" t="s">
        <v>111</v>
      </c>
      <c r="B18" s="261">
        <v>4</v>
      </c>
      <c r="C18" s="263" t="str">
        <f>VLOOKUP(B18,'пр.взв.'!B1:H50,2,FALSE)</f>
        <v>КРИГЕР Иван Иванович</v>
      </c>
      <c r="D18" s="265" t="str">
        <f>VLOOKUP(B18,'пр.взв.'!B1:H143,3,FALSE)</f>
        <v>05.11.88, МС</v>
      </c>
      <c r="E18" s="230" t="str">
        <f>VLOOKUP(B18,'пр.взв.'!B1:H50,4,FALSE)</f>
        <v>С-П</v>
      </c>
      <c r="F18" s="256" t="str">
        <f>VLOOKUP(B18,'пр.взв.'!B1:H50,5,FALSE)</f>
        <v>С-Петербург, МО</v>
      </c>
      <c r="G18" s="245"/>
      <c r="H18" s="243" t="str">
        <f>VLOOKUP(B18,'пр.взв.'!B1:H145,7,FALSE)</f>
        <v>Коршунов А.И.</v>
      </c>
    </row>
    <row r="19" spans="1:8" ht="12.75">
      <c r="A19" s="259"/>
      <c r="B19" s="261"/>
      <c r="C19" s="267"/>
      <c r="D19" s="268"/>
      <c r="E19" s="231"/>
      <c r="F19" s="256"/>
      <c r="G19" s="246"/>
      <c r="H19" s="244"/>
    </row>
    <row r="20" spans="1:8" ht="12.75" customHeight="1">
      <c r="A20" s="259" t="s">
        <v>111</v>
      </c>
      <c r="B20" s="261">
        <v>11</v>
      </c>
      <c r="C20" s="263" t="str">
        <f>VLOOKUP(B20,'пр.взв.'!B2:H52,2,FALSE)</f>
        <v>АГАЕВ Магомедбаг Гасанович</v>
      </c>
      <c r="D20" s="265" t="str">
        <f>VLOOKUP(B20,'пр.взв.'!B2:H145,3,FALSE)</f>
        <v>19.03.85, МС</v>
      </c>
      <c r="E20" s="230" t="str">
        <f>VLOOKUP(B20,'пр.взв.'!B2:H52,4,FALSE)</f>
        <v>С-П</v>
      </c>
      <c r="F20" s="256" t="str">
        <f>VLOOKUP(B20,'пр.взв.'!B2:H52,5,FALSE)</f>
        <v>Санкт-Петербург, ПР</v>
      </c>
      <c r="G20" s="245"/>
      <c r="H20" s="243" t="str">
        <f>VLOOKUP(B20,'пр.взв.'!B2:H147,7,FALSE)</f>
        <v>Коршунов А.И.</v>
      </c>
    </row>
    <row r="21" spans="1:8" ht="12.75">
      <c r="A21" s="259"/>
      <c r="B21" s="261"/>
      <c r="C21" s="267"/>
      <c r="D21" s="268"/>
      <c r="E21" s="231"/>
      <c r="F21" s="256"/>
      <c r="G21" s="246"/>
      <c r="H21" s="244"/>
    </row>
    <row r="22" spans="1:8" ht="12.75" customHeight="1">
      <c r="A22" s="259" t="s">
        <v>109</v>
      </c>
      <c r="B22" s="261">
        <v>8</v>
      </c>
      <c r="C22" s="263" t="str">
        <f>VLOOKUP(B22,'пр.взв.'!B2:H54,2,FALSE)</f>
        <v>СОЛОБАЕВ Евгений Викторович</v>
      </c>
      <c r="D22" s="265" t="str">
        <f>VLOOKUP(B22,'пр.взв.'!B2:H147,3,FALSE)</f>
        <v>01.01.96, 1Р</v>
      </c>
      <c r="E22" s="230" t="str">
        <f>VLOOKUP(B22,'пр.взв.'!B2:H54,4,FALSE)</f>
        <v>СФО</v>
      </c>
      <c r="F22" s="256" t="str">
        <f>VLOOKUP(B22,'пр.взв.'!B2:H54,5,FALSE)</f>
        <v>СФО, Алтайский, Барнаул</v>
      </c>
      <c r="G22" s="245"/>
      <c r="H22" s="243" t="str">
        <f>VLOOKUP(B22,'пр.взв.'!B2:H149,7,FALSE)</f>
        <v>Шилин С.В.</v>
      </c>
    </row>
    <row r="23" spans="1:8" ht="12.75">
      <c r="A23" s="259"/>
      <c r="B23" s="261"/>
      <c r="C23" s="267"/>
      <c r="D23" s="268"/>
      <c r="E23" s="231"/>
      <c r="F23" s="256"/>
      <c r="G23" s="246"/>
      <c r="H23" s="244"/>
    </row>
    <row r="24" spans="1:8" ht="12.75" customHeight="1">
      <c r="A24" s="259" t="s">
        <v>109</v>
      </c>
      <c r="B24" s="261">
        <v>6</v>
      </c>
      <c r="C24" s="263" t="str">
        <f>VLOOKUP(B24,'пр.взв.'!B2:H56,2,FALSE)</f>
        <v>КУБАНОВ Игорь Николаевич</v>
      </c>
      <c r="D24" s="265" t="str">
        <f>VLOOKUP(B24,'пр.взв.'!B2:H149,3,FALSE)</f>
        <v>23.06.93, МС</v>
      </c>
      <c r="E24" s="230" t="str">
        <f>VLOOKUP(B24,'пр.взв.'!B2:H56,4,FALSE)</f>
        <v>ПФО</v>
      </c>
      <c r="F24" s="256" t="str">
        <f>VLOOKUP(B24,'пр.взв.'!B2:H56,5,FALSE)</f>
        <v>Самарская, Самара, Д.</v>
      </c>
      <c r="G24" s="245"/>
      <c r="H24" s="243" t="str">
        <f>VLOOKUP(B24,'пр.взв.'!B2:H151,7,FALSE)</f>
        <v>Коновалов А.П.</v>
      </c>
    </row>
    <row r="25" spans="1:8" ht="12.75">
      <c r="A25" s="259"/>
      <c r="B25" s="261"/>
      <c r="C25" s="267"/>
      <c r="D25" s="268"/>
      <c r="E25" s="231"/>
      <c r="F25" s="256"/>
      <c r="G25" s="246"/>
      <c r="H25" s="244"/>
    </row>
    <row r="26" spans="1:8" ht="12.75" customHeight="1">
      <c r="A26" s="259" t="s">
        <v>109</v>
      </c>
      <c r="B26" s="261">
        <v>7</v>
      </c>
      <c r="C26" s="263" t="str">
        <f>VLOOKUP(B26,'пр.взв.'!B2:H58,2,FALSE)</f>
        <v>БРОВИН Евгений Николаевич</v>
      </c>
      <c r="D26" s="265" t="str">
        <f>VLOOKUP(B26,'пр.взв.'!B2:H151,3,FALSE)</f>
        <v>06.03.86, КМС</v>
      </c>
      <c r="E26" s="230" t="str">
        <f>VLOOKUP(B26,'пр.взв.'!B2:H58,4,FALSE)</f>
        <v>УрФО</v>
      </c>
      <c r="F26" s="256" t="str">
        <f>VLOOKUP(B26,'пр.взв.'!B2:H58,5,FALSE)</f>
        <v>Челябинская, Челябинск</v>
      </c>
      <c r="G26" s="245"/>
      <c r="H26" s="243" t="str">
        <f>VLOOKUP(B26,'пр.взв.'!B2:H153,7,FALSE)</f>
        <v>Якупов Р.Т., Кодолин В.И.</v>
      </c>
    </row>
    <row r="27" spans="1:8" ht="12.75">
      <c r="A27" s="259"/>
      <c r="B27" s="261"/>
      <c r="C27" s="267"/>
      <c r="D27" s="268"/>
      <c r="E27" s="231"/>
      <c r="F27" s="256"/>
      <c r="G27" s="246"/>
      <c r="H27" s="244"/>
    </row>
    <row r="28" spans="1:8" ht="12.75">
      <c r="A28" s="259" t="s">
        <v>109</v>
      </c>
      <c r="B28" s="261">
        <v>5</v>
      </c>
      <c r="C28" s="263" t="str">
        <f>VLOOKUP(B28,'пр.взв.'!B2:H60,2,FALSE)</f>
        <v>АНДРЮШКО Дмитрий Васильевич</v>
      </c>
      <c r="D28" s="265" t="str">
        <f>VLOOKUP(B28,'пр.взв.'!B2:H153,3,FALSE)</f>
        <v>20.01.92, КМС</v>
      </c>
      <c r="E28" s="230" t="str">
        <f>VLOOKUP(B28,'пр.взв.'!B2:H60,4,FALSE)</f>
        <v>СФО</v>
      </c>
      <c r="F28" s="256" t="str">
        <f>VLOOKUP(B28,'пр.взв.'!B2:H60,5,FALSE)</f>
        <v>Красноярский, Красноярск, Д</v>
      </c>
      <c r="G28" s="245"/>
      <c r="H28" s="243" t="str">
        <f>VLOOKUP(B28,'пр.взв.'!B2:H155,7,FALSE)</f>
        <v>Трутнев П.В.</v>
      </c>
    </row>
    <row r="29" spans="1:8" ht="12.75">
      <c r="A29" s="259"/>
      <c r="B29" s="261"/>
      <c r="C29" s="267"/>
      <c r="D29" s="268"/>
      <c r="E29" s="231"/>
      <c r="F29" s="256"/>
      <c r="G29" s="246"/>
      <c r="H29" s="244"/>
    </row>
    <row r="30" spans="1:8" ht="12.75">
      <c r="A30" s="259" t="s">
        <v>108</v>
      </c>
      <c r="B30" s="261">
        <v>9</v>
      </c>
      <c r="C30" s="263" t="str">
        <f>VLOOKUP(B30,'пр.взв.'!B3:H62,2,FALSE)</f>
        <v>КИБИРЕВ Антон Евгеньевич</v>
      </c>
      <c r="D30" s="265" t="str">
        <f>VLOOKUP(B30,'пр.взв.'!B3:H155,3,FALSE)</f>
        <v>16.01.82, КМС</v>
      </c>
      <c r="E30" s="230" t="str">
        <f>VLOOKUP(B30,'пр.взв.'!B3:H62,4,FALSE)</f>
        <v>ДВФО</v>
      </c>
      <c r="F30" s="256" t="str">
        <f>VLOOKUP(B30,'пр.взв.'!B3:H62,5,FALSE)</f>
        <v>Хабаровский, Хабаровск, ПР</v>
      </c>
      <c r="G30" s="245"/>
      <c r="H30" s="243" t="str">
        <f>VLOOKUP(B30,'пр.взв.'!B3:H157,7,FALSE)</f>
        <v>Николенко А.Ю.</v>
      </c>
    </row>
    <row r="31" spans="1:8" ht="12.75">
      <c r="A31" s="259"/>
      <c r="B31" s="261"/>
      <c r="C31" s="267"/>
      <c r="D31" s="268"/>
      <c r="E31" s="231"/>
      <c r="F31" s="256"/>
      <c r="G31" s="246"/>
      <c r="H31" s="244"/>
    </row>
    <row r="32" spans="1:8" ht="12.75">
      <c r="A32" s="259" t="s">
        <v>108</v>
      </c>
      <c r="B32" s="261">
        <v>14</v>
      </c>
      <c r="C32" s="263" t="str">
        <f>VLOOKUP(B32,'пр.взв.'!B3:H64,2,FALSE)</f>
        <v>ДАЙНЕКО Владимир Викторович</v>
      </c>
      <c r="D32" s="265" t="str">
        <f>VLOOKUP(B32,'пр.взв.'!B3:H157,3,FALSE)</f>
        <v>13.07.90, КМС</v>
      </c>
      <c r="E32" s="230" t="str">
        <f>VLOOKUP(B32,'пр.взв.'!B3:H64,4,FALSE)</f>
        <v>СФО</v>
      </c>
      <c r="F32" s="256" t="str">
        <f>VLOOKUP(B32,'пр.взв.'!B3:H64,5,FALSE)</f>
        <v>Красноярский, Красноярск, </v>
      </c>
      <c r="G32" s="245"/>
      <c r="H32" s="243" t="str">
        <f>VLOOKUP(B32,'пр.взв.'!B3:H159,7,FALSE)</f>
        <v>Вишневский Д.В.</v>
      </c>
    </row>
    <row r="33" spans="1:8" ht="12.75">
      <c r="A33" s="259"/>
      <c r="B33" s="261"/>
      <c r="C33" s="267"/>
      <c r="D33" s="268"/>
      <c r="E33" s="231"/>
      <c r="F33" s="256"/>
      <c r="G33" s="246"/>
      <c r="H33" s="244"/>
    </row>
    <row r="34" spans="1:8" ht="12" customHeight="1" hidden="1">
      <c r="A34" s="259">
        <v>15</v>
      </c>
      <c r="B34" s="261"/>
      <c r="C34" s="263" t="e">
        <f>VLOOKUP(B34,'пр.взв.'!B3:H66,2,FALSE)</f>
        <v>#N/A</v>
      </c>
      <c r="D34" s="265" t="e">
        <f>VLOOKUP(B34,'пр.взв.'!B3:H159,3,FALSE)</f>
        <v>#N/A</v>
      </c>
      <c r="E34" s="230" t="e">
        <f>VLOOKUP(B34,'пр.взв.'!B3:H66,4,FALSE)</f>
        <v>#N/A</v>
      </c>
      <c r="F34" s="256" t="e">
        <f>VLOOKUP(B34,'пр.взв.'!B3:H66,5,FALSE)</f>
        <v>#N/A</v>
      </c>
      <c r="G34" s="245" t="e">
        <f>VLOOKUP(B34,'пр.взв.'!B3:H66,6,FALSE)</f>
        <v>#N/A</v>
      </c>
      <c r="H34" s="243" t="e">
        <f>VLOOKUP(B34,'пр.взв.'!B3:H161,7,FALSE)</f>
        <v>#N/A</v>
      </c>
    </row>
    <row r="35" spans="1:8" ht="12.75" hidden="1">
      <c r="A35" s="259"/>
      <c r="B35" s="261"/>
      <c r="C35" s="267"/>
      <c r="D35" s="268"/>
      <c r="E35" s="231"/>
      <c r="F35" s="256"/>
      <c r="G35" s="246"/>
      <c r="H35" s="244"/>
    </row>
    <row r="36" spans="1:8" ht="12.75" hidden="1">
      <c r="A36" s="259">
        <v>16</v>
      </c>
      <c r="B36" s="261"/>
      <c r="C36" s="263" t="e">
        <f>VLOOKUP(B36,'пр.взв.'!B3:H68,2,FALSE)</f>
        <v>#N/A</v>
      </c>
      <c r="D36" s="265" t="e">
        <f>VLOOKUP(B36,'пр.взв.'!B3:H161,3,FALSE)</f>
        <v>#N/A</v>
      </c>
      <c r="E36" s="230" t="e">
        <f>VLOOKUP(B36,'пр.взв.'!B3:H68,4,FALSE)</f>
        <v>#N/A</v>
      </c>
      <c r="F36" s="256" t="e">
        <f>VLOOKUP(B36,'пр.взв.'!B3:H68,5,FALSE)</f>
        <v>#N/A</v>
      </c>
      <c r="G36" s="245" t="e">
        <f>VLOOKUP(B36,'пр.взв.'!B3:H68,6,FALSE)</f>
        <v>#N/A</v>
      </c>
      <c r="H36" s="243" t="e">
        <f>VLOOKUP(B36,'пр.взв.'!B3:H163,7,FALSE)</f>
        <v>#N/A</v>
      </c>
    </row>
    <row r="37" spans="1:8" ht="13.5" hidden="1" thickBot="1">
      <c r="A37" s="260"/>
      <c r="B37" s="262"/>
      <c r="C37" s="264"/>
      <c r="D37" s="266"/>
      <c r="E37" s="255"/>
      <c r="F37" s="257"/>
      <c r="G37" s="254"/>
      <c r="H37" s="249"/>
    </row>
    <row r="40" spans="1:7" ht="15">
      <c r="A40" s="36" t="str">
        <f>HYPERLINK('[2]реквизиты'!$A$6)</f>
        <v>Гл. судья, судья МК</v>
      </c>
      <c r="B40" s="37"/>
      <c r="C40" s="38"/>
      <c r="D40" s="41"/>
      <c r="E40" s="41"/>
      <c r="F40" s="41"/>
      <c r="G40" s="39" t="str">
        <f>'[1]реквизиты'!$G$7</f>
        <v>А.А.Лебедев</v>
      </c>
    </row>
    <row r="41" spans="1:7" ht="15">
      <c r="A41" s="37"/>
      <c r="B41" s="37"/>
      <c r="C41" s="38"/>
      <c r="D41" s="41"/>
      <c r="E41" s="41"/>
      <c r="F41" s="41"/>
      <c r="G41" s="75" t="str">
        <f>'[1]реквизиты'!$G$8</f>
        <v>/г.Москва/</v>
      </c>
    </row>
    <row r="42" spans="1:7" ht="15">
      <c r="A42" s="37"/>
      <c r="B42" s="37"/>
      <c r="C42" s="38"/>
      <c r="D42" s="41"/>
      <c r="E42" s="41"/>
      <c r="F42" s="41"/>
      <c r="G42" s="41"/>
    </row>
    <row r="43" spans="1:7" ht="15">
      <c r="A43" s="36" t="str">
        <f>'пр.хода'!A40</f>
        <v>Гл. секретарь, судья ВК</v>
      </c>
      <c r="B43" s="37"/>
      <c r="C43" s="38"/>
      <c r="D43" s="41"/>
      <c r="E43" s="41"/>
      <c r="F43" s="41"/>
      <c r="G43" s="76" t="str">
        <f>'[1]реквизиты'!$G$9</f>
        <v>С.Н.Мордовин</v>
      </c>
    </row>
    <row r="44" spans="1:8" ht="15">
      <c r="A44" s="37"/>
      <c r="B44" s="37"/>
      <c r="C44" s="37"/>
      <c r="D44" s="41"/>
      <c r="E44" s="41"/>
      <c r="F44" s="41"/>
      <c r="G44" s="75" t="str">
        <f>'[1]реквизиты'!$G$10</f>
        <v>/г.Горно-Алтайск/</v>
      </c>
      <c r="H44" s="4"/>
    </row>
    <row r="45" spans="4:7" ht="12.75">
      <c r="D45" s="3"/>
      <c r="E45" s="3"/>
      <c r="F45" s="3"/>
      <c r="G45" s="3"/>
    </row>
    <row r="46" spans="4:7" ht="12.75">
      <c r="D46" s="3"/>
      <c r="E46" s="3"/>
      <c r="F46" s="3"/>
      <c r="G46" s="3"/>
    </row>
    <row r="47" spans="4:7" ht="12.75">
      <c r="D47" s="3"/>
      <c r="E47" s="3"/>
      <c r="F47" s="3"/>
      <c r="G47" s="3"/>
    </row>
    <row r="48" spans="4:7" ht="12.75">
      <c r="D48" s="3"/>
      <c r="E48" s="3"/>
      <c r="F48" s="3"/>
      <c r="G48" s="3"/>
    </row>
    <row r="49" spans="4:7" ht="12.75">
      <c r="D49" s="3"/>
      <c r="E49" s="3"/>
      <c r="F49" s="3"/>
      <c r="G49" s="3"/>
    </row>
    <row r="50" spans="4:7" ht="12.75">
      <c r="D50" s="3"/>
      <c r="E50" s="3"/>
      <c r="F50" s="3"/>
      <c r="G50" s="3"/>
    </row>
    <row r="51" spans="4:7" ht="12.75">
      <c r="D51" s="3"/>
      <c r="E51" s="3"/>
      <c r="F51" s="3"/>
      <c r="G51" s="3"/>
    </row>
    <row r="52" spans="4:7" ht="12.75">
      <c r="D52" s="3"/>
      <c r="E52" s="3"/>
      <c r="F52" s="3"/>
      <c r="G52" s="3"/>
    </row>
    <row r="53" spans="4:7" ht="12.75">
      <c r="D53" s="3"/>
      <c r="E53" s="3"/>
      <c r="F53" s="3"/>
      <c r="G53" s="3"/>
    </row>
    <row r="54" spans="4:7" ht="12.75">
      <c r="D54" s="3"/>
      <c r="E54" s="3"/>
      <c r="F54" s="3"/>
      <c r="G54" s="3"/>
    </row>
  </sheetData>
  <sheetProtection/>
  <mergeCells count="139">
    <mergeCell ref="A4:A5"/>
    <mergeCell ref="B4:B5"/>
    <mergeCell ref="C4:C5"/>
    <mergeCell ref="D4:D5"/>
    <mergeCell ref="C8:C9"/>
    <mergeCell ref="D8:D9"/>
    <mergeCell ref="A6:A7"/>
    <mergeCell ref="B6:B7"/>
    <mergeCell ref="C6:C7"/>
    <mergeCell ref="D6:D7"/>
    <mergeCell ref="A12:A13"/>
    <mergeCell ref="B12:B13"/>
    <mergeCell ref="C12:C13"/>
    <mergeCell ref="D12:D13"/>
    <mergeCell ref="A8:A9"/>
    <mergeCell ref="B8:B9"/>
    <mergeCell ref="A10:A11"/>
    <mergeCell ref="B10:B11"/>
    <mergeCell ref="C10:C11"/>
    <mergeCell ref="D10:D11"/>
    <mergeCell ref="E14:E15"/>
    <mergeCell ref="F14:F15"/>
    <mergeCell ref="E16:E17"/>
    <mergeCell ref="F16:F17"/>
    <mergeCell ref="A14:A15"/>
    <mergeCell ref="B14:B15"/>
    <mergeCell ref="C14:C15"/>
    <mergeCell ref="D14:D15"/>
    <mergeCell ref="E18:E19"/>
    <mergeCell ref="F18:F19"/>
    <mergeCell ref="A16:A17"/>
    <mergeCell ref="B16:B17"/>
    <mergeCell ref="A18:A19"/>
    <mergeCell ref="B18:B19"/>
    <mergeCell ref="C18:C19"/>
    <mergeCell ref="D18:D19"/>
    <mergeCell ref="C16:C17"/>
    <mergeCell ref="D16:D17"/>
    <mergeCell ref="A26:A27"/>
    <mergeCell ref="B26:B27"/>
    <mergeCell ref="C26:C27"/>
    <mergeCell ref="D26:D27"/>
    <mergeCell ref="A20:A21"/>
    <mergeCell ref="B20:B21"/>
    <mergeCell ref="C20:C21"/>
    <mergeCell ref="D20:D21"/>
    <mergeCell ref="D22:D23"/>
    <mergeCell ref="E22:E23"/>
    <mergeCell ref="E24:E25"/>
    <mergeCell ref="A24:A25"/>
    <mergeCell ref="B24:B25"/>
    <mergeCell ref="C24:C25"/>
    <mergeCell ref="D24:D25"/>
    <mergeCell ref="E30:E31"/>
    <mergeCell ref="F30:F31"/>
    <mergeCell ref="F26:F27"/>
    <mergeCell ref="F24:F25"/>
    <mergeCell ref="E28:E29"/>
    <mergeCell ref="F28:F29"/>
    <mergeCell ref="E26:E27"/>
    <mergeCell ref="A28:A29"/>
    <mergeCell ref="B28:B29"/>
    <mergeCell ref="C28:C29"/>
    <mergeCell ref="D28:D29"/>
    <mergeCell ref="E20:E21"/>
    <mergeCell ref="F20:F21"/>
    <mergeCell ref="F22:F23"/>
    <mergeCell ref="A22:A23"/>
    <mergeCell ref="B22:B23"/>
    <mergeCell ref="C22:C23"/>
    <mergeCell ref="A32:A33"/>
    <mergeCell ref="B32:B33"/>
    <mergeCell ref="C32:C33"/>
    <mergeCell ref="D32:D33"/>
    <mergeCell ref="A30:A31"/>
    <mergeCell ref="B30:B31"/>
    <mergeCell ref="C30:C31"/>
    <mergeCell ref="D30:D31"/>
    <mergeCell ref="G14:G15"/>
    <mergeCell ref="G16:G17"/>
    <mergeCell ref="A36:A37"/>
    <mergeCell ref="B36:B37"/>
    <mergeCell ref="C36:C37"/>
    <mergeCell ref="D36:D37"/>
    <mergeCell ref="A34:A35"/>
    <mergeCell ref="B34:B35"/>
    <mergeCell ref="C34:C35"/>
    <mergeCell ref="D34:D35"/>
    <mergeCell ref="F6:F7"/>
    <mergeCell ref="E8:E9"/>
    <mergeCell ref="F8:F9"/>
    <mergeCell ref="E4:F5"/>
    <mergeCell ref="G10:G11"/>
    <mergeCell ref="G12:G13"/>
    <mergeCell ref="E12:E13"/>
    <mergeCell ref="F12:F13"/>
    <mergeCell ref="E10:E11"/>
    <mergeCell ref="F10:F11"/>
    <mergeCell ref="E36:E37"/>
    <mergeCell ref="F36:F37"/>
    <mergeCell ref="E32:E33"/>
    <mergeCell ref="F32:F33"/>
    <mergeCell ref="E34:E35"/>
    <mergeCell ref="F34:F35"/>
    <mergeCell ref="G36:G37"/>
    <mergeCell ref="G26:G27"/>
    <mergeCell ref="G28:G29"/>
    <mergeCell ref="G30:G31"/>
    <mergeCell ref="G32:G33"/>
    <mergeCell ref="G18:G19"/>
    <mergeCell ref="G20:G21"/>
    <mergeCell ref="G22:G23"/>
    <mergeCell ref="G24:G25"/>
    <mergeCell ref="A1:H1"/>
    <mergeCell ref="H12:H13"/>
    <mergeCell ref="H14:H15"/>
    <mergeCell ref="H16:H17"/>
    <mergeCell ref="H18:H19"/>
    <mergeCell ref="H4:H5"/>
    <mergeCell ref="H6:H7"/>
    <mergeCell ref="H8:H9"/>
    <mergeCell ref="H10:H11"/>
    <mergeCell ref="G4:G5"/>
    <mergeCell ref="H36:H37"/>
    <mergeCell ref="H22:H23"/>
    <mergeCell ref="H24:H25"/>
    <mergeCell ref="H26:H27"/>
    <mergeCell ref="H28:H29"/>
    <mergeCell ref="H20:H21"/>
    <mergeCell ref="B2:C2"/>
    <mergeCell ref="D2:H2"/>
    <mergeCell ref="B3:G3"/>
    <mergeCell ref="H30:H31"/>
    <mergeCell ref="H32:H33"/>
    <mergeCell ref="H34:H35"/>
    <mergeCell ref="G34:G35"/>
    <mergeCell ref="G6:G7"/>
    <mergeCell ref="G8:G9"/>
    <mergeCell ref="E6:E7"/>
  </mergeCells>
  <printOptions horizontalCentered="1"/>
  <pageMargins left="0.1968503937007874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5"/>
  </sheetPr>
  <dimension ref="A1:J44"/>
  <sheetViews>
    <sheetView zoomScalePageLayoutView="0" workbookViewId="0" topLeftCell="A1">
      <selection activeCell="I45" sqref="A1:I45"/>
    </sheetView>
  </sheetViews>
  <sheetFormatPr defaultColWidth="9.140625" defaultRowHeight="12.75"/>
  <sheetData>
    <row r="1" spans="1:8" ht="15.75" thickBot="1">
      <c r="A1" s="239" t="str">
        <f>HYPERLINK('[1]реквизиты'!$A$2)</f>
        <v>Чемпионат России по БОЕВОМУ САМБО </v>
      </c>
      <c r="B1" s="240"/>
      <c r="C1" s="240"/>
      <c r="D1" s="240"/>
      <c r="E1" s="240"/>
      <c r="F1" s="240"/>
      <c r="G1" s="240"/>
      <c r="H1" s="241"/>
    </row>
    <row r="2" spans="1:8" ht="12.75">
      <c r="A2" s="291" t="str">
        <f>HYPERLINK('[1]реквизиты'!$A$3)</f>
        <v>17-20 февраля 2015г.                                                         г.Красноярск</v>
      </c>
      <c r="B2" s="291"/>
      <c r="C2" s="291"/>
      <c r="D2" s="291"/>
      <c r="E2" s="291"/>
      <c r="F2" s="291"/>
      <c r="G2" s="291"/>
      <c r="H2" s="291"/>
    </row>
    <row r="3" spans="1:8" ht="18.75" thickBot="1">
      <c r="A3" s="292" t="s">
        <v>29</v>
      </c>
      <c r="B3" s="292"/>
      <c r="C3" s="292"/>
      <c r="D3" s="292"/>
      <c r="E3" s="292"/>
      <c r="F3" s="292"/>
      <c r="G3" s="292"/>
      <c r="H3" s="292"/>
    </row>
    <row r="4" spans="2:8" ht="18.75" thickBot="1">
      <c r="B4" s="50"/>
      <c r="C4" s="51"/>
      <c r="D4" s="293" t="str">
        <f>HYPERLINK('пр.взв.'!D4)</f>
        <v>в.к. св.100 кг.</v>
      </c>
      <c r="E4" s="294"/>
      <c r="F4" s="295"/>
      <c r="G4" s="51"/>
      <c r="H4" s="51"/>
    </row>
    <row r="5" spans="1:8" ht="18.75" thickBot="1">
      <c r="A5" s="51"/>
      <c r="B5" s="51"/>
      <c r="C5" s="51"/>
      <c r="D5" s="51"/>
      <c r="E5" s="51"/>
      <c r="F5" s="51"/>
      <c r="G5" s="51"/>
      <c r="H5" s="51"/>
    </row>
    <row r="6" spans="1:10" ht="18">
      <c r="A6" s="296" t="s">
        <v>30</v>
      </c>
      <c r="B6" s="289" t="str">
        <f>VLOOKUP(J6,'пр.взв.'!B7:G38,2,FALSE)</f>
        <v>СИДЕЛЬНИКОВ Кирилл Юрьевич</v>
      </c>
      <c r="C6" s="289"/>
      <c r="D6" s="289"/>
      <c r="E6" s="289"/>
      <c r="F6" s="289"/>
      <c r="G6" s="289"/>
      <c r="H6" s="280" t="str">
        <f>VLOOKUP(J6,'пр.взв.'!B7:G38,3,FALSE)</f>
        <v>17.08.1988 ЗМС</v>
      </c>
      <c r="I6" s="51"/>
      <c r="J6" s="45">
        <f>'пр.хода'!H8</f>
        <v>13</v>
      </c>
    </row>
    <row r="7" spans="1:10" ht="18">
      <c r="A7" s="297"/>
      <c r="B7" s="290"/>
      <c r="C7" s="290"/>
      <c r="D7" s="290"/>
      <c r="E7" s="290"/>
      <c r="F7" s="290"/>
      <c r="G7" s="290"/>
      <c r="H7" s="281"/>
      <c r="I7" s="51"/>
      <c r="J7" s="45"/>
    </row>
    <row r="8" spans="1:10" ht="18">
      <c r="A8" s="297"/>
      <c r="B8" s="285" t="s">
        <v>110</v>
      </c>
      <c r="C8" s="285"/>
      <c r="D8" s="285"/>
      <c r="E8" s="285"/>
      <c r="F8" s="285"/>
      <c r="G8" s="285"/>
      <c r="H8" s="286"/>
      <c r="I8" s="51"/>
      <c r="J8" s="45"/>
    </row>
    <row r="9" spans="1:10" ht="18.75" thickBot="1">
      <c r="A9" s="298"/>
      <c r="B9" s="287"/>
      <c r="C9" s="287"/>
      <c r="D9" s="287"/>
      <c r="E9" s="287"/>
      <c r="F9" s="287"/>
      <c r="G9" s="287"/>
      <c r="H9" s="288"/>
      <c r="I9" s="51"/>
      <c r="J9" s="45"/>
    </row>
    <row r="10" spans="1:10" ht="18.75" thickBot="1">
      <c r="A10" s="51"/>
      <c r="B10" s="51"/>
      <c r="C10" s="51"/>
      <c r="D10" s="51"/>
      <c r="E10" s="51"/>
      <c r="F10" s="51"/>
      <c r="G10" s="51"/>
      <c r="H10" s="51"/>
      <c r="I10" s="51"/>
      <c r="J10" s="45"/>
    </row>
    <row r="11" spans="1:10" ht="18" customHeight="1">
      <c r="A11" s="299" t="s">
        <v>31</v>
      </c>
      <c r="B11" s="289" t="str">
        <f>VLOOKUP(J11,'пр.взв.'!B2:G43,2,FALSE)</f>
        <v>ГОЛЬЦОВ Денис Александрович</v>
      </c>
      <c r="C11" s="289"/>
      <c r="D11" s="289"/>
      <c r="E11" s="289"/>
      <c r="F11" s="289"/>
      <c r="G11" s="289"/>
      <c r="H11" s="280" t="str">
        <f>VLOOKUP(J11,'пр.взв.'!B2:G43,3,FALSE)</f>
        <v>10.06.90, МС</v>
      </c>
      <c r="I11" s="51"/>
      <c r="J11" s="45">
        <f>'пр.хода'!H20</f>
        <v>2</v>
      </c>
    </row>
    <row r="12" spans="1:10" ht="18" customHeight="1">
      <c r="A12" s="300"/>
      <c r="B12" s="290"/>
      <c r="C12" s="290"/>
      <c r="D12" s="290"/>
      <c r="E12" s="290"/>
      <c r="F12" s="290"/>
      <c r="G12" s="290"/>
      <c r="H12" s="281"/>
      <c r="I12" s="51"/>
      <c r="J12" s="45"/>
    </row>
    <row r="13" spans="1:10" ht="18">
      <c r="A13" s="300"/>
      <c r="B13" s="285" t="str">
        <f>VLOOKUP(J11,'пр.взв.'!B2:G43,4,FALSE)</f>
        <v>С-П</v>
      </c>
      <c r="C13" s="285"/>
      <c r="D13" s="285"/>
      <c r="E13" s="285"/>
      <c r="F13" s="285"/>
      <c r="G13" s="285"/>
      <c r="H13" s="286"/>
      <c r="I13" s="51"/>
      <c r="J13" s="45"/>
    </row>
    <row r="14" spans="1:10" ht="18.75" thickBot="1">
      <c r="A14" s="301"/>
      <c r="B14" s="287"/>
      <c r="C14" s="287"/>
      <c r="D14" s="287"/>
      <c r="E14" s="287"/>
      <c r="F14" s="287"/>
      <c r="G14" s="287"/>
      <c r="H14" s="288"/>
      <c r="I14" s="51"/>
      <c r="J14" s="45"/>
    </row>
    <row r="15" spans="1:10" ht="18.75" thickBot="1">
      <c r="A15" s="51"/>
      <c r="B15" s="51"/>
      <c r="C15" s="51"/>
      <c r="D15" s="51"/>
      <c r="E15" s="51"/>
      <c r="F15" s="51"/>
      <c r="G15" s="51"/>
      <c r="H15" s="51"/>
      <c r="I15" s="51"/>
      <c r="J15" s="45"/>
    </row>
    <row r="16" spans="1:10" ht="18" customHeight="1">
      <c r="A16" s="282" t="s">
        <v>32</v>
      </c>
      <c r="B16" s="289" t="str">
        <f>VLOOKUP(J16,'пр.взв.'!B4:G87,2,FALSE)</f>
        <v>ПОЛЕХИН Денис Владимирович</v>
      </c>
      <c r="C16" s="289"/>
      <c r="D16" s="289"/>
      <c r="E16" s="289"/>
      <c r="F16" s="289"/>
      <c r="G16" s="289"/>
      <c r="H16" s="280" t="str">
        <f>VLOOKUP(J16,'пр.взв.'!B4:G97,3,FALSE)</f>
        <v>17.08.90, МС</v>
      </c>
      <c r="I16" s="51"/>
      <c r="J16" s="45">
        <f>'пр.хода'!E32</f>
        <v>12</v>
      </c>
    </row>
    <row r="17" spans="1:10" ht="18" customHeight="1">
      <c r="A17" s="283"/>
      <c r="B17" s="290"/>
      <c r="C17" s="290"/>
      <c r="D17" s="290"/>
      <c r="E17" s="290"/>
      <c r="F17" s="290"/>
      <c r="G17" s="290"/>
      <c r="H17" s="281"/>
      <c r="I17" s="51"/>
      <c r="J17" s="45"/>
    </row>
    <row r="18" spans="1:10" ht="18">
      <c r="A18" s="283"/>
      <c r="B18" s="285" t="str">
        <f>VLOOKUP(J16,'пр.взв.'!B7:G48,4,FALSE)</f>
        <v>МОС</v>
      </c>
      <c r="C18" s="285"/>
      <c r="D18" s="285"/>
      <c r="E18" s="285"/>
      <c r="F18" s="285"/>
      <c r="G18" s="285"/>
      <c r="H18" s="286"/>
      <c r="I18" s="51"/>
      <c r="J18" s="45"/>
    </row>
    <row r="19" spans="1:10" ht="18.75" thickBot="1">
      <c r="A19" s="284"/>
      <c r="B19" s="287"/>
      <c r="C19" s="287"/>
      <c r="D19" s="287"/>
      <c r="E19" s="287"/>
      <c r="F19" s="287"/>
      <c r="G19" s="287"/>
      <c r="H19" s="288"/>
      <c r="I19" s="51"/>
      <c r="J19" s="45"/>
    </row>
    <row r="20" spans="1:10" ht="18.75" thickBot="1">
      <c r="A20" s="51"/>
      <c r="B20" s="51"/>
      <c r="C20" s="51"/>
      <c r="D20" s="51"/>
      <c r="E20" s="51"/>
      <c r="F20" s="51"/>
      <c r="G20" s="51"/>
      <c r="H20" s="51"/>
      <c r="I20" s="51"/>
      <c r="J20" s="45"/>
    </row>
    <row r="21" spans="1:10" ht="18" customHeight="1">
      <c r="A21" s="282" t="s">
        <v>32</v>
      </c>
      <c r="B21" s="289" t="str">
        <f>VLOOKUP(J21,'пр.взв.'!B2:G53,2,FALSE)</f>
        <v>РУДЕНКО Юрий Юрьевич</v>
      </c>
      <c r="C21" s="289"/>
      <c r="D21" s="289"/>
      <c r="E21" s="289"/>
      <c r="F21" s="289"/>
      <c r="G21" s="289"/>
      <c r="H21" s="280" t="str">
        <f>VLOOKUP(J21,'пр.взв.'!B3:G92,3,FALSE)</f>
        <v>12.01.89, КМС</v>
      </c>
      <c r="I21" s="51"/>
      <c r="J21" s="45">
        <f>'пр.хода'!Q32</f>
        <v>10</v>
      </c>
    </row>
    <row r="22" spans="1:10" ht="18" customHeight="1">
      <c r="A22" s="283"/>
      <c r="B22" s="290"/>
      <c r="C22" s="290"/>
      <c r="D22" s="290"/>
      <c r="E22" s="290"/>
      <c r="F22" s="290"/>
      <c r="G22" s="290"/>
      <c r="H22" s="281"/>
      <c r="I22" s="51"/>
      <c r="J22" s="45"/>
    </row>
    <row r="23" spans="1:9" ht="18">
      <c r="A23" s="283"/>
      <c r="B23" s="285" t="str">
        <f>VLOOKUP(J21,'пр.взв.'!B6:G53,4,FALSE)</f>
        <v>ЦФО</v>
      </c>
      <c r="C23" s="285"/>
      <c r="D23" s="285"/>
      <c r="E23" s="285"/>
      <c r="F23" s="285"/>
      <c r="G23" s="285"/>
      <c r="H23" s="286"/>
      <c r="I23" s="51"/>
    </row>
    <row r="24" spans="1:9" ht="18.75" thickBot="1">
      <c r="A24" s="284"/>
      <c r="B24" s="287"/>
      <c r="C24" s="287"/>
      <c r="D24" s="287"/>
      <c r="E24" s="287"/>
      <c r="F24" s="287"/>
      <c r="G24" s="287"/>
      <c r="H24" s="288"/>
      <c r="I24" s="51"/>
    </row>
    <row r="25" spans="1:8" ht="18">
      <c r="A25" s="51"/>
      <c r="B25" s="51"/>
      <c r="C25" s="51"/>
      <c r="D25" s="51"/>
      <c r="E25" s="51"/>
      <c r="F25" s="51"/>
      <c r="G25" s="51"/>
      <c r="H25" s="51"/>
    </row>
    <row r="26" spans="1:8" ht="18">
      <c r="A26" s="51" t="s">
        <v>36</v>
      </c>
      <c r="B26" s="51"/>
      <c r="C26" s="51"/>
      <c r="D26" s="51"/>
      <c r="E26" s="51"/>
      <c r="F26" s="51"/>
      <c r="G26" s="51"/>
      <c r="H26" s="51"/>
    </row>
    <row r="27" ht="13.5" thickBot="1"/>
    <row r="28" spans="1:10" ht="12.75">
      <c r="A28" s="302" t="str">
        <f>VLOOKUP(J28,'пр.взв.'!B7:H38,7,FALSE)</f>
        <v>Воронов В.М.</v>
      </c>
      <c r="B28" s="303"/>
      <c r="C28" s="303"/>
      <c r="D28" s="303"/>
      <c r="E28" s="303"/>
      <c r="F28" s="303"/>
      <c r="G28" s="303"/>
      <c r="H28" s="304"/>
      <c r="J28">
        <f>'пр.хода'!H8</f>
        <v>13</v>
      </c>
    </row>
    <row r="29" spans="1:8" ht="13.5" thickBot="1">
      <c r="A29" s="305"/>
      <c r="B29" s="287"/>
      <c r="C29" s="287"/>
      <c r="D29" s="287"/>
      <c r="E29" s="287"/>
      <c r="F29" s="287"/>
      <c r="G29" s="287"/>
      <c r="H29" s="288"/>
    </row>
    <row r="36" spans="1:8" ht="18">
      <c r="A36" s="51" t="s">
        <v>33</v>
      </c>
      <c r="B36" s="51"/>
      <c r="C36" s="51"/>
      <c r="D36" s="51"/>
      <c r="E36" s="51"/>
      <c r="F36" s="51"/>
      <c r="G36" s="51"/>
      <c r="H36" s="51"/>
    </row>
    <row r="37" spans="1:8" ht="18">
      <c r="A37" s="51"/>
      <c r="B37" s="51"/>
      <c r="C37" s="51"/>
      <c r="D37" s="51"/>
      <c r="E37" s="51"/>
      <c r="F37" s="51"/>
      <c r="G37" s="51"/>
      <c r="H37" s="51"/>
    </row>
    <row r="38" spans="1:8" ht="18">
      <c r="A38" s="51"/>
      <c r="B38" s="51"/>
      <c r="C38" s="51"/>
      <c r="D38" s="51"/>
      <c r="E38" s="51"/>
      <c r="F38" s="51"/>
      <c r="G38" s="51"/>
      <c r="H38" s="51"/>
    </row>
    <row r="39" spans="1:8" ht="18">
      <c r="A39" s="52"/>
      <c r="B39" s="52"/>
      <c r="C39" s="52"/>
      <c r="D39" s="52"/>
      <c r="E39" s="52"/>
      <c r="F39" s="52"/>
      <c r="G39" s="52"/>
      <c r="H39" s="52"/>
    </row>
    <row r="40" spans="1:8" ht="18">
      <c r="A40" s="53"/>
      <c r="B40" s="53"/>
      <c r="C40" s="53"/>
      <c r="D40" s="53"/>
      <c r="E40" s="53"/>
      <c r="F40" s="53"/>
      <c r="G40" s="53"/>
      <c r="H40" s="53"/>
    </row>
    <row r="41" spans="1:8" ht="18">
      <c r="A41" s="52"/>
      <c r="B41" s="52"/>
      <c r="C41" s="52"/>
      <c r="D41" s="52"/>
      <c r="E41" s="52"/>
      <c r="F41" s="52"/>
      <c r="G41" s="52"/>
      <c r="H41" s="52"/>
    </row>
    <row r="42" spans="1:8" ht="18">
      <c r="A42" s="54"/>
      <c r="B42" s="54"/>
      <c r="C42" s="54"/>
      <c r="D42" s="54"/>
      <c r="E42" s="54"/>
      <c r="F42" s="54"/>
      <c r="G42" s="54"/>
      <c r="H42" s="54"/>
    </row>
    <row r="43" spans="1:8" ht="18">
      <c r="A43" s="52"/>
      <c r="B43" s="52"/>
      <c r="C43" s="52"/>
      <c r="D43" s="52"/>
      <c r="E43" s="52"/>
      <c r="F43" s="52"/>
      <c r="G43" s="52"/>
      <c r="H43" s="52"/>
    </row>
    <row r="44" spans="1:8" ht="18">
      <c r="A44" s="54"/>
      <c r="B44" s="54"/>
      <c r="C44" s="54"/>
      <c r="D44" s="54"/>
      <c r="E44" s="54"/>
      <c r="F44" s="54"/>
      <c r="G44" s="54"/>
      <c r="H44" s="54"/>
    </row>
  </sheetData>
  <sheetProtection/>
  <mergeCells count="21">
    <mergeCell ref="B8:H9"/>
    <mergeCell ref="A11:A14"/>
    <mergeCell ref="H16:H17"/>
    <mergeCell ref="H6:H7"/>
    <mergeCell ref="B6:G7"/>
    <mergeCell ref="B11:G12"/>
    <mergeCell ref="A28:H29"/>
    <mergeCell ref="A21:A24"/>
    <mergeCell ref="B21:G22"/>
    <mergeCell ref="H21:H22"/>
    <mergeCell ref="B23:H24"/>
    <mergeCell ref="H11:H12"/>
    <mergeCell ref="A16:A19"/>
    <mergeCell ref="B13:H14"/>
    <mergeCell ref="B18:H19"/>
    <mergeCell ref="B16:G17"/>
    <mergeCell ref="A1:H1"/>
    <mergeCell ref="A2:H2"/>
    <mergeCell ref="A3:H3"/>
    <mergeCell ref="D4:F4"/>
    <mergeCell ref="A6:A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Mordovin</cp:lastModifiedBy>
  <cp:lastPrinted>2015-02-19T12:10:41Z</cp:lastPrinted>
  <dcterms:created xsi:type="dcterms:W3CDTF">1996-10-08T23:32:33Z</dcterms:created>
  <dcterms:modified xsi:type="dcterms:W3CDTF">2015-03-04T16:59:02Z</dcterms:modified>
  <cp:category/>
  <cp:version/>
  <cp:contentType/>
  <cp:contentStatus/>
</cp:coreProperties>
</file>