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<sst xmlns="http://schemas.openxmlformats.org/spreadsheetml/2006/main" count="177" uniqueCount="91">
  <si>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</si>
  <si>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</si>
  <si>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</si>
  <si>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</si>
  <si>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</si>
  <si>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</si>
  <si>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</si>
  <si>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</si>
  <si>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</si>
  <si>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</si>
  <si>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</si>
  <si>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</si>
  <si>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</si>
  <si>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</si>
  <si>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</si>
  <si>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</si>
  <si>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</si>
  <si>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</si>
  <si>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</si>
  <si>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</si>
  <si>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</si>
  <si>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</si>
  <si>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</si>
  <si>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</si>
  <si>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</si>
  <si>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</si>
  <si>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</si>
  <si>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</si>
  <si>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</si>
  <si>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</si>
  <si>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</si>
  <si>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</si>
  <si>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</si>
  <si>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</si>
  <si>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</si>
  <si>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</si>
  <si>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</si>
  <si>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</si>
  <si>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</si>
  <si>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</si>
  <si>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</si>
  <si>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</si>
  <si>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</si>
  <si>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</si>
  <si>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</si>
  <si>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</si>
  <si>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</si>
  <si>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</si>
  <si>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</si>
  <si>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</si>
  <si>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</si>
  <si>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</si>
  <si>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</si>
  <si>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</si>
  <si>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</si>
  <si>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</si>
  <si>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</si>
  <si>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</si>
  <si>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</si>
  <si>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</si>
  <si>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</si>
  <si>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</si>
  <si>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</si>
  <si>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</si>
  <si>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</si>
  <si>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</si>
  <si>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</si>
  <si>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</si>
  <si>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</si>
  <si>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</si>
  <si>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</si>
  <si>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</si>
  <si>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</si>
  <si>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</si>
  <si>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</si>
  <si>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</si>
  <si>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</si>
  <si>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</si>
  <si>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</si>
  <si>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</si>
  <si>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</si>
  <si>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ЕРЕМЕЕВА Надежда Валерьевна</t>
  </si>
  <si>
    <t>23.04.1983 мс</t>
  </si>
  <si>
    <t>Свердловская Екатеринбург</t>
  </si>
  <si>
    <t>Даутов АР</t>
  </si>
  <si>
    <t>ТРАПЕЗДНИКОВА Анастасия Игоревна</t>
  </si>
  <si>
    <t>04.01.1994 мс</t>
  </si>
  <si>
    <t>Свердловская Нижний Тагил</t>
  </si>
  <si>
    <t>Перминов ИР Перминов ОР</t>
  </si>
  <si>
    <t>1,04</t>
  </si>
  <si>
    <t>В.к.  св80ж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</si>
</sst>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26" fillId="35" borderId="25" xfId="42" applyFont="1" applyFill="1" applyBorder="1" applyAlignment="1" applyProtection="1">
      <alignment horizontal="center" vertical="center" wrapText="1"/>
      <protection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5" xfId="42" applyFont="1" applyFill="1" applyBorder="1" applyAlignment="1" applyProtection="1">
      <alignment horizontal="center" vertical="center"/>
      <protection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39" fillId="37" borderId="25" xfId="42" applyNumberFormat="1" applyFont="1" applyFill="1" applyBorder="1" applyAlignment="1" applyProtection="1">
      <alignment horizontal="center" vertical="center" wrapText="1"/>
      <protection/>
    </xf>
    <xf numFmtId="0" fontId="37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35" fillId="0" borderId="62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3" fillId="38" borderId="65" xfId="0" applyFont="1" applyFill="1" applyBorder="1" applyAlignment="1">
      <alignment horizontal="center" vertical="center" wrapText="1"/>
    </xf>
    <xf numFmtId="0" fontId="13" fillId="38" borderId="6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38" borderId="67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left" vertical="center" wrapText="1"/>
    </xf>
    <xf numFmtId="49" fontId="6" fillId="39" borderId="46" xfId="0" applyNumberFormat="1" applyFont="1" applyFill="1" applyBorder="1" applyAlignment="1">
      <alignment horizontal="center" vertical="center" wrapText="1"/>
    </xf>
    <xf numFmtId="49" fontId="6" fillId="39" borderId="42" xfId="0" applyNumberFormat="1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49" fontId="6" fillId="40" borderId="42" xfId="0" applyNumberFormat="1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1" borderId="42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75" fillId="2" borderId="28" xfId="0" applyFont="1" applyFill="1" applyBorder="1" applyAlignment="1">
      <alignment horizontal="center" vertical="center" wrapText="1"/>
    </xf>
    <xf numFmtId="0" fontId="75" fillId="2" borderId="7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женщин.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25" sqref="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4" t="str">
        <f>'[1]реквизиты'!$A$2</f>
        <v>Чемпионат УрФО по САМБО среди женщин.</v>
      </c>
      <c r="B1" s="95"/>
      <c r="C1" s="95"/>
      <c r="D1" s="95"/>
      <c r="E1" s="95"/>
      <c r="F1" s="95"/>
      <c r="G1" s="95"/>
      <c r="H1" s="96"/>
    </row>
    <row r="2" spans="1:8" ht="17.25" customHeight="1">
      <c r="A2" s="97" t="str">
        <f>'[1]реквизиты'!$A$3</f>
        <v>19-22 ноября 2014 г.  г. Курган</v>
      </c>
      <c r="B2" s="97"/>
      <c r="C2" s="97"/>
      <c r="D2" s="97"/>
      <c r="E2" s="97"/>
      <c r="F2" s="97"/>
      <c r="G2" s="97"/>
      <c r="H2" s="97"/>
    </row>
    <row r="3" spans="1:8" ht="18" thickBot="1">
      <c r="A3" s="98" t="s">
        <v>73</v>
      </c>
      <c r="B3" s="98"/>
      <c r="C3" s="98"/>
      <c r="D3" s="98"/>
      <c r="E3" s="98"/>
      <c r="F3" s="98"/>
      <c r="G3" s="98"/>
      <c r="H3" s="98"/>
    </row>
    <row r="4" spans="2:8" ht="18" thickBot="1">
      <c r="B4" s="56"/>
      <c r="C4" s="57"/>
      <c r="D4" s="99" t="str">
        <f>'пр.взв'!D4</f>
        <v>В.к.  св80ж  кг.</v>
      </c>
      <c r="E4" s="100"/>
      <c r="F4" s="101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102" t="s">
        <v>74</v>
      </c>
      <c r="B6" s="80" t="str">
        <f>VLOOKUP(J6,'пр.взв'!B7:G86,2,FALSE)</f>
        <v>ЕРЕМЕЕВА Надежда Валерьевна</v>
      </c>
      <c r="C6" s="80"/>
      <c r="D6" s="80"/>
      <c r="E6" s="80"/>
      <c r="F6" s="80"/>
      <c r="G6" s="80"/>
      <c r="H6" s="78" t="str">
        <f>'ит.пр'!D6</f>
        <v>23.04.1983 мс</v>
      </c>
      <c r="I6" s="57"/>
      <c r="J6" s="58">
        <f>'ит.пр'!B6</f>
        <v>2</v>
      </c>
    </row>
    <row r="7" spans="1:10" ht="17.25">
      <c r="A7" s="103"/>
      <c r="B7" s="81"/>
      <c r="C7" s="81"/>
      <c r="D7" s="81"/>
      <c r="E7" s="81"/>
      <c r="F7" s="81"/>
      <c r="G7" s="81"/>
      <c r="H7" s="79"/>
      <c r="I7" s="57"/>
      <c r="J7" s="58"/>
    </row>
    <row r="8" spans="1:10" ht="17.25">
      <c r="A8" s="103"/>
      <c r="B8" s="82" t="str">
        <f>'ит.пр'!E6</f>
        <v>Свердловская Екатеринбург</v>
      </c>
      <c r="C8" s="82"/>
      <c r="D8" s="82"/>
      <c r="E8" s="82"/>
      <c r="F8" s="82"/>
      <c r="G8" s="82"/>
      <c r="H8" s="79"/>
      <c r="I8" s="57"/>
      <c r="J8" s="58"/>
    </row>
    <row r="9" spans="1:10" ht="18" thickBot="1">
      <c r="A9" s="104"/>
      <c r="B9" s="83"/>
      <c r="C9" s="83"/>
      <c r="D9" s="83"/>
      <c r="E9" s="83"/>
      <c r="F9" s="83"/>
      <c r="G9" s="83"/>
      <c r="H9" s="84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1" t="s">
        <v>75</v>
      </c>
      <c r="B11" s="80" t="str">
        <f>VLOOKUP(J11,'пр.взв'!B2:G91,2,FALSE)</f>
        <v>ТРАПЕЗДНИКОВА Анастасия Игоревна</v>
      </c>
      <c r="C11" s="80"/>
      <c r="D11" s="80"/>
      <c r="E11" s="80"/>
      <c r="F11" s="80"/>
      <c r="G11" s="80"/>
      <c r="H11" s="78" t="str">
        <f>'ит.пр'!D8</f>
        <v>04.01.1994 мс</v>
      </c>
      <c r="I11" s="57"/>
      <c r="J11" s="58">
        <f>'ит.пр'!B8</f>
        <v>1</v>
      </c>
    </row>
    <row r="12" spans="1:10" ht="18" customHeight="1">
      <c r="A12" s="92"/>
      <c r="B12" s="81"/>
      <c r="C12" s="81"/>
      <c r="D12" s="81"/>
      <c r="E12" s="81"/>
      <c r="F12" s="81"/>
      <c r="G12" s="81"/>
      <c r="H12" s="79"/>
      <c r="I12" s="57"/>
      <c r="J12" s="58"/>
    </row>
    <row r="13" spans="1:10" ht="17.25">
      <c r="A13" s="92"/>
      <c r="B13" s="82" t="str">
        <f>'ит.пр'!E8</f>
        <v>Свердловская Нижний Тагил</v>
      </c>
      <c r="C13" s="82"/>
      <c r="D13" s="82"/>
      <c r="E13" s="82"/>
      <c r="F13" s="82"/>
      <c r="G13" s="82"/>
      <c r="H13" s="79"/>
      <c r="I13" s="57"/>
      <c r="J13" s="58"/>
    </row>
    <row r="14" spans="1:10" ht="18" thickBot="1">
      <c r="A14" s="93"/>
      <c r="B14" s="83"/>
      <c r="C14" s="83"/>
      <c r="D14" s="83"/>
      <c r="E14" s="83"/>
      <c r="F14" s="83"/>
      <c r="G14" s="83"/>
      <c r="H14" s="84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8" t="s">
        <v>76</v>
      </c>
      <c r="B16" s="80" t="e">
        <f>VLOOKUP(J16,'пр.взв'!B1:G96,2,FALSE)</f>
        <v>#N/A</v>
      </c>
      <c r="C16" s="80"/>
      <c r="D16" s="80"/>
      <c r="E16" s="80"/>
      <c r="F16" s="80"/>
      <c r="G16" s="80"/>
      <c r="H16" s="78" t="e">
        <f>'ит.пр'!D10</f>
        <v>#N/A</v>
      </c>
      <c r="I16" s="57"/>
      <c r="J16" s="58">
        <f>'ит.пр'!B10</f>
        <v>0</v>
      </c>
    </row>
    <row r="17" spans="1:10" ht="18" customHeight="1">
      <c r="A17" s="89"/>
      <c r="B17" s="81"/>
      <c r="C17" s="81"/>
      <c r="D17" s="81"/>
      <c r="E17" s="81"/>
      <c r="F17" s="81"/>
      <c r="G17" s="81"/>
      <c r="H17" s="79"/>
      <c r="I17" s="57"/>
      <c r="J17" s="58"/>
    </row>
    <row r="18" spans="1:10" ht="17.25">
      <c r="A18" s="89"/>
      <c r="B18" s="82" t="e">
        <f>'ит.пр'!E10</f>
        <v>#N/A</v>
      </c>
      <c r="C18" s="82"/>
      <c r="D18" s="82"/>
      <c r="E18" s="82"/>
      <c r="F18" s="82"/>
      <c r="G18" s="82"/>
      <c r="H18" s="79"/>
      <c r="I18" s="57"/>
      <c r="J18" s="58"/>
    </row>
    <row r="19" spans="1:10" ht="18" thickBot="1">
      <c r="A19" s="90"/>
      <c r="B19" s="83"/>
      <c r="C19" s="83"/>
      <c r="D19" s="83"/>
      <c r="E19" s="83"/>
      <c r="F19" s="83"/>
      <c r="G19" s="83"/>
      <c r="H19" s="84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8" t="s">
        <v>76</v>
      </c>
      <c r="B21" s="80" t="e">
        <f>VLOOKUP(J21,'пр.взв'!B2:G101,2,FALSE)</f>
        <v>#N/A</v>
      </c>
      <c r="C21" s="80"/>
      <c r="D21" s="80"/>
      <c r="E21" s="80"/>
      <c r="F21" s="80"/>
      <c r="G21" s="80"/>
      <c r="H21" s="78" t="e">
        <f>'ит.пр'!D12</f>
        <v>#N/A</v>
      </c>
      <c r="I21" s="57"/>
      <c r="J21" s="58">
        <f>'ит.пр'!B12</f>
        <v>0</v>
      </c>
    </row>
    <row r="22" spans="1:10" ht="18" customHeight="1">
      <c r="A22" s="89"/>
      <c r="B22" s="81"/>
      <c r="C22" s="81"/>
      <c r="D22" s="81"/>
      <c r="E22" s="81"/>
      <c r="F22" s="81"/>
      <c r="G22" s="81"/>
      <c r="H22" s="79"/>
      <c r="I22" s="57"/>
      <c r="J22" s="58"/>
    </row>
    <row r="23" spans="1:9" ht="17.25">
      <c r="A23" s="89"/>
      <c r="B23" s="82" t="e">
        <f>'ит.пр'!E12</f>
        <v>#N/A</v>
      </c>
      <c r="C23" s="82"/>
      <c r="D23" s="82"/>
      <c r="E23" s="82"/>
      <c r="F23" s="82"/>
      <c r="G23" s="82"/>
      <c r="H23" s="79"/>
      <c r="I23" s="57"/>
    </row>
    <row r="24" spans="1:9" ht="18" thickBot="1">
      <c r="A24" s="90"/>
      <c r="B24" s="83"/>
      <c r="C24" s="83"/>
      <c r="D24" s="83"/>
      <c r="E24" s="83"/>
      <c r="F24" s="83"/>
      <c r="G24" s="83"/>
      <c r="H24" s="84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85" t="str">
        <f>'ит.пр'!G6</f>
        <v>Даутов АР</v>
      </c>
      <c r="B28" s="86"/>
      <c r="C28" s="86"/>
      <c r="D28" s="86"/>
      <c r="E28" s="86"/>
      <c r="F28" s="86"/>
      <c r="G28" s="86"/>
      <c r="H28" s="78"/>
      <c r="J28">
        <v>0</v>
      </c>
    </row>
    <row r="29" spans="1:8" ht="13.5" thickBot="1">
      <c r="A29" s="87"/>
      <c r="B29" s="83"/>
      <c r="C29" s="83"/>
      <c r="D29" s="83"/>
      <c r="E29" s="83"/>
      <c r="F29" s="83"/>
      <c r="G29" s="83"/>
      <c r="H29" s="84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47" sqref="F47:F4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3" t="s">
        <v>23</v>
      </c>
      <c r="C1" s="113"/>
      <c r="D1" s="113"/>
      <c r="E1" s="113"/>
      <c r="F1" s="113"/>
      <c r="G1" s="113"/>
      <c r="H1" s="113"/>
      <c r="I1" s="113"/>
      <c r="K1" s="137" t="s">
        <v>23</v>
      </c>
      <c r="L1" s="137"/>
      <c r="M1" s="137"/>
      <c r="N1" s="137"/>
      <c r="O1" s="137"/>
      <c r="P1" s="137"/>
      <c r="Q1" s="137"/>
      <c r="R1" s="137"/>
    </row>
    <row r="2" spans="1:18" ht="15" customHeight="1" thickBot="1">
      <c r="A2" s="13"/>
      <c r="B2" s="15"/>
      <c r="C2" s="15" t="s">
        <v>37</v>
      </c>
      <c r="D2" s="15"/>
      <c r="E2" s="15"/>
      <c r="F2" s="35" t="str">
        <f>HYPERLINK('пр.взв'!D4)</f>
        <v>В.к.  св80ж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св80ж  кг.</v>
      </c>
      <c r="P2" s="2"/>
      <c r="Q2" s="2"/>
      <c r="R2" s="2"/>
    </row>
    <row r="3" spans="1:18" ht="12.75">
      <c r="A3" s="131"/>
      <c r="B3" s="114" t="s">
        <v>5</v>
      </c>
      <c r="C3" s="105" t="s">
        <v>2</v>
      </c>
      <c r="D3" s="116" t="s">
        <v>24</v>
      </c>
      <c r="E3" s="105" t="s">
        <v>25</v>
      </c>
      <c r="F3" s="105" t="s">
        <v>26</v>
      </c>
      <c r="G3" s="116" t="s">
        <v>27</v>
      </c>
      <c r="H3" s="105" t="s">
        <v>28</v>
      </c>
      <c r="I3" s="107" t="s">
        <v>29</v>
      </c>
      <c r="K3" s="138" t="s">
        <v>5</v>
      </c>
      <c r="L3" s="140" t="s">
        <v>2</v>
      </c>
      <c r="M3" s="142" t="s">
        <v>24</v>
      </c>
      <c r="N3" s="140" t="s">
        <v>25</v>
      </c>
      <c r="O3" s="140" t="s">
        <v>26</v>
      </c>
      <c r="P3" s="142" t="s">
        <v>27</v>
      </c>
      <c r="Q3" s="140" t="s">
        <v>28</v>
      </c>
      <c r="R3" s="144" t="s">
        <v>29</v>
      </c>
    </row>
    <row r="4" spans="1:18" ht="13.5" thickBot="1">
      <c r="A4" s="131"/>
      <c r="B4" s="115"/>
      <c r="C4" s="106"/>
      <c r="D4" s="117"/>
      <c r="E4" s="106"/>
      <c r="F4" s="106"/>
      <c r="G4" s="117"/>
      <c r="H4" s="106"/>
      <c r="I4" s="108"/>
      <c r="K4" s="139"/>
      <c r="L4" s="141"/>
      <c r="M4" s="143"/>
      <c r="N4" s="141"/>
      <c r="O4" s="141"/>
      <c r="P4" s="143"/>
      <c r="Q4" s="141"/>
      <c r="R4" s="145"/>
    </row>
    <row r="5" spans="1:18" ht="12.75">
      <c r="A5" s="131"/>
      <c r="B5" s="130"/>
      <c r="C5" s="109" t="e">
        <f>VLOOKUP(B5,'пр.взв'!B7:E85,2,FALSE)</f>
        <v>#N/A</v>
      </c>
      <c r="D5" s="111" t="e">
        <f>VLOOKUP(B5,'пр.взв'!B7:F85,3,FALSE)</f>
        <v>#N/A</v>
      </c>
      <c r="E5" s="111" t="e">
        <f>VLOOKUP(B5,'пр.взв'!B5:G85,4,FALSE)</f>
        <v>#N/A</v>
      </c>
      <c r="F5" s="125"/>
      <c r="G5" s="125"/>
      <c r="H5" s="127"/>
      <c r="I5" s="129"/>
      <c r="K5" s="130"/>
      <c r="L5" s="109" t="e">
        <f>VLOOKUP(K5,'пр.взв'!B7:E86,2,FALSE)</f>
        <v>#N/A</v>
      </c>
      <c r="M5" s="109" t="e">
        <f>VLOOKUP(K5,'пр.взв'!B7:G86,3,FALSE)</f>
        <v>#N/A</v>
      </c>
      <c r="N5" s="109" t="e">
        <f>VLOOKUP(K5,'пр.взв'!B7:G86,4,FALSE)</f>
        <v>#N/A</v>
      </c>
      <c r="O5" s="125"/>
      <c r="P5" s="125"/>
      <c r="Q5" s="127"/>
      <c r="R5" s="129"/>
    </row>
    <row r="6" spans="1:18" ht="12.75">
      <c r="A6" s="131"/>
      <c r="B6" s="120"/>
      <c r="C6" s="110"/>
      <c r="D6" s="112"/>
      <c r="E6" s="112"/>
      <c r="F6" s="126"/>
      <c r="G6" s="126"/>
      <c r="H6" s="128"/>
      <c r="I6" s="118"/>
      <c r="K6" s="120"/>
      <c r="L6" s="110"/>
      <c r="M6" s="110"/>
      <c r="N6" s="110"/>
      <c r="O6" s="126"/>
      <c r="P6" s="126"/>
      <c r="Q6" s="128"/>
      <c r="R6" s="118"/>
    </row>
    <row r="7" spans="1:18" ht="12.75">
      <c r="A7" s="131"/>
      <c r="B7" s="120"/>
      <c r="C7" s="122" t="e">
        <f>VLOOKUP(B7,'пр.взв'!B7:G86,2,FALSE)</f>
        <v>#N/A</v>
      </c>
      <c r="D7" s="112" t="e">
        <f>VLOOKUP(B7,'пр.взв'!B7:G86,3,FALSE)</f>
        <v>#N/A</v>
      </c>
      <c r="E7" s="112" t="e">
        <f>VLOOKUP(B7,'пр.взв'!B7:G86,4,FALSE)</f>
        <v>#N/A</v>
      </c>
      <c r="F7" s="126"/>
      <c r="G7" s="126"/>
      <c r="H7" s="128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26"/>
      <c r="P7" s="126"/>
      <c r="Q7" s="128"/>
      <c r="R7" s="118"/>
    </row>
    <row r="8" spans="1:18" ht="13.5" thickBot="1">
      <c r="A8" s="131"/>
      <c r="B8" s="121"/>
      <c r="C8" s="123"/>
      <c r="D8" s="124"/>
      <c r="E8" s="124"/>
      <c r="F8" s="132"/>
      <c r="G8" s="132"/>
      <c r="H8" s="133"/>
      <c r="I8" s="119"/>
      <c r="K8" s="121"/>
      <c r="L8" s="110"/>
      <c r="M8" s="110"/>
      <c r="N8" s="110"/>
      <c r="O8" s="132"/>
      <c r="P8" s="132"/>
      <c r="Q8" s="133"/>
      <c r="R8" s="119"/>
    </row>
    <row r="9" spans="1:18" ht="12.75">
      <c r="A9" s="131"/>
      <c r="B9" s="130"/>
      <c r="C9" s="109" t="e">
        <f>VLOOKUP(B9,'пр.взв'!B7:E876,2,FALSE)</f>
        <v>#N/A</v>
      </c>
      <c r="D9" s="111" t="e">
        <f>VLOOKUP(B9,'пр.взв'!B7:F89,3,FALSE)</f>
        <v>#N/A</v>
      </c>
      <c r="E9" s="111" t="e">
        <f>VLOOKUP(B9,'пр.взв'!B7:G89,4,FALSE)</f>
        <v>#N/A</v>
      </c>
      <c r="F9" s="125"/>
      <c r="G9" s="125"/>
      <c r="H9" s="127"/>
      <c r="I9" s="129"/>
      <c r="K9" s="130"/>
      <c r="L9" s="109" t="e">
        <f>VLOOKUP(K9,'пр.взв'!B7:E86,2,FALSE)</f>
        <v>#N/A</v>
      </c>
      <c r="M9" s="109" t="e">
        <f>VLOOKUP(K9,'пр.взв'!B7:G90,3,FALSE)</f>
        <v>#N/A</v>
      </c>
      <c r="N9" s="109" t="e">
        <f>VLOOKUP(K9,'пр.взв'!B7:G90,4,FALSE)</f>
        <v>#N/A</v>
      </c>
      <c r="O9" s="125"/>
      <c r="P9" s="125"/>
      <c r="Q9" s="127"/>
      <c r="R9" s="129"/>
    </row>
    <row r="10" spans="1:18" ht="12.75">
      <c r="A10" s="131"/>
      <c r="B10" s="120"/>
      <c r="C10" s="110"/>
      <c r="D10" s="112"/>
      <c r="E10" s="112"/>
      <c r="F10" s="126"/>
      <c r="G10" s="126"/>
      <c r="H10" s="128"/>
      <c r="I10" s="118"/>
      <c r="K10" s="120"/>
      <c r="L10" s="110"/>
      <c r="M10" s="110"/>
      <c r="N10" s="110"/>
      <c r="O10" s="126"/>
      <c r="P10" s="126"/>
      <c r="Q10" s="128"/>
      <c r="R10" s="118"/>
    </row>
    <row r="11" spans="1:18" ht="12.75">
      <c r="A11" s="131"/>
      <c r="B11" s="120"/>
      <c r="C11" s="122" t="e">
        <f>VLOOKUP(B11,'пр.взв'!B7:E86,2,FALSE)</f>
        <v>#N/A</v>
      </c>
      <c r="D11" s="112" t="e">
        <f>VLOOKUP(B11,'пр.взв'!B7:G90,3,FALSE)</f>
        <v>#N/A</v>
      </c>
      <c r="E11" s="112" t="e">
        <f>VLOOKUP(B11,'пр.взв'!B7:G90,4,FALSE)</f>
        <v>#N/A</v>
      </c>
      <c r="F11" s="126"/>
      <c r="G11" s="126"/>
      <c r="H11" s="128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26"/>
      <c r="P11" s="126"/>
      <c r="Q11" s="128"/>
      <c r="R11" s="118"/>
    </row>
    <row r="12" spans="1:18" ht="13.5" thickBot="1">
      <c r="A12" s="131"/>
      <c r="B12" s="121"/>
      <c r="C12" s="123"/>
      <c r="D12" s="124"/>
      <c r="E12" s="124"/>
      <c r="F12" s="132"/>
      <c r="G12" s="132"/>
      <c r="H12" s="133"/>
      <c r="I12" s="119"/>
      <c r="K12" s="121"/>
      <c r="L12" s="110"/>
      <c r="M12" s="110"/>
      <c r="N12" s="110"/>
      <c r="O12" s="132"/>
      <c r="P12" s="132"/>
      <c r="Q12" s="133"/>
      <c r="R12" s="119"/>
    </row>
    <row r="13" spans="1:18" ht="12.75">
      <c r="A13" s="131"/>
      <c r="B13" s="130"/>
      <c r="C13" s="109" t="e">
        <f>VLOOKUP(B13,'пр.взв'!B7:E86,2,FALSE)</f>
        <v>#N/A</v>
      </c>
      <c r="D13" s="111" t="e">
        <f>VLOOKUP(B13,'пр.взв'!B5:F93,3,FALSE)</f>
        <v>#N/A</v>
      </c>
      <c r="E13" s="111" t="e">
        <f>VLOOKUP(B13,'пр.взв'!B3:G93,4,FALSE)</f>
        <v>#N/A</v>
      </c>
      <c r="F13" s="125"/>
      <c r="G13" s="125"/>
      <c r="H13" s="127"/>
      <c r="I13" s="129"/>
      <c r="K13" s="130"/>
      <c r="L13" s="109" t="e">
        <f>VLOOKUP(K13,'пр.взв'!B7:E86,2,FALSE)</f>
        <v>#N/A</v>
      </c>
      <c r="M13" s="109" t="e">
        <f>VLOOKUP(K13,'пр.взв'!B5:G94,3,FALSE)</f>
        <v>#N/A</v>
      </c>
      <c r="N13" s="109" t="e">
        <f>VLOOKUP(K13,'пр.взв'!B5:G94,4,FALSE)</f>
        <v>#N/A</v>
      </c>
      <c r="O13" s="125"/>
      <c r="P13" s="125"/>
      <c r="Q13" s="127"/>
      <c r="R13" s="129"/>
    </row>
    <row r="14" spans="1:18" ht="12.75">
      <c r="A14" s="131"/>
      <c r="B14" s="120"/>
      <c r="C14" s="110"/>
      <c r="D14" s="112"/>
      <c r="E14" s="112"/>
      <c r="F14" s="126"/>
      <c r="G14" s="126"/>
      <c r="H14" s="128"/>
      <c r="I14" s="118"/>
      <c r="K14" s="120"/>
      <c r="L14" s="110"/>
      <c r="M14" s="110"/>
      <c r="N14" s="110"/>
      <c r="O14" s="126"/>
      <c r="P14" s="126"/>
      <c r="Q14" s="128"/>
      <c r="R14" s="118"/>
    </row>
    <row r="15" spans="1:18" ht="12.75">
      <c r="A15" s="131"/>
      <c r="B15" s="120"/>
      <c r="C15" s="122" t="e">
        <f>VLOOKUP(B15,'пр.взв'!B7:E86,2,FALSE)</f>
        <v>#N/A</v>
      </c>
      <c r="D15" s="112" t="e">
        <f>VLOOKUP(B15,'пр.взв'!B5:G94,3,FALSE)</f>
        <v>#N/A</v>
      </c>
      <c r="E15" s="112" t="e">
        <f>VLOOKUP(B15,'пр.взв'!B5:G94,4,FALSE)</f>
        <v>#N/A</v>
      </c>
      <c r="F15" s="126"/>
      <c r="G15" s="126"/>
      <c r="H15" s="128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26"/>
      <c r="P15" s="126"/>
      <c r="Q15" s="128"/>
      <c r="R15" s="118"/>
    </row>
    <row r="16" spans="1:18" ht="13.5" thickBot="1">
      <c r="A16" s="131"/>
      <c r="B16" s="121"/>
      <c r="C16" s="123"/>
      <c r="D16" s="124"/>
      <c r="E16" s="124"/>
      <c r="F16" s="132"/>
      <c r="G16" s="132"/>
      <c r="H16" s="133"/>
      <c r="I16" s="119"/>
      <c r="K16" s="121"/>
      <c r="L16" s="110"/>
      <c r="M16" s="110"/>
      <c r="N16" s="110"/>
      <c r="O16" s="132"/>
      <c r="P16" s="132"/>
      <c r="Q16" s="133"/>
      <c r="R16" s="119"/>
    </row>
    <row r="17" spans="1:18" ht="12.75">
      <c r="A17" s="131"/>
      <c r="B17" s="130"/>
      <c r="C17" s="109" t="e">
        <f>VLOOKUP(B17,'пр.взв'!B7:E86,2,FALSE)</f>
        <v>#N/A</v>
      </c>
      <c r="D17" s="111" t="e">
        <f>VLOOKUP(B17,'пр.взв'!B7:F97,3,FALSE)</f>
        <v>#N/A</v>
      </c>
      <c r="E17" s="111" t="e">
        <f>VLOOKUP(B17,'пр.взв'!B7:G97,4,FALSE)</f>
        <v>#N/A</v>
      </c>
      <c r="F17" s="125"/>
      <c r="G17" s="125"/>
      <c r="H17" s="127"/>
      <c r="I17" s="129"/>
      <c r="K17" s="130"/>
      <c r="L17" s="109" t="e">
        <f>VLOOKUP(K17,'пр.взв'!B7:E86,2,FALSE)</f>
        <v>#N/A</v>
      </c>
      <c r="M17" s="109" t="e">
        <f>VLOOKUP(K17,'пр.взв'!B7:G98,3,FALSE)</f>
        <v>#N/A</v>
      </c>
      <c r="N17" s="109" t="e">
        <f>VLOOKUP(K17,'пр.взв'!B7:G98,4,FALSE)</f>
        <v>#N/A</v>
      </c>
      <c r="O17" s="125"/>
      <c r="P17" s="125"/>
      <c r="Q17" s="127"/>
      <c r="R17" s="129"/>
    </row>
    <row r="18" spans="1:18" ht="12.75">
      <c r="A18" s="131"/>
      <c r="B18" s="120"/>
      <c r="C18" s="110"/>
      <c r="D18" s="112"/>
      <c r="E18" s="112"/>
      <c r="F18" s="126"/>
      <c r="G18" s="126"/>
      <c r="H18" s="128"/>
      <c r="I18" s="118"/>
      <c r="K18" s="120"/>
      <c r="L18" s="110"/>
      <c r="M18" s="110"/>
      <c r="N18" s="110"/>
      <c r="O18" s="126"/>
      <c r="P18" s="126"/>
      <c r="Q18" s="128"/>
      <c r="R18" s="118"/>
    </row>
    <row r="19" spans="1:18" ht="12.75">
      <c r="A19" s="131"/>
      <c r="B19" s="120"/>
      <c r="C19" s="122" t="e">
        <f>VLOOKUP(B19,'пр.взв'!B7:E86,2,FALSE)</f>
        <v>#N/A</v>
      </c>
      <c r="D19" s="112" t="e">
        <f>VLOOKUP(B19,'пр.взв'!B7:G98,3,FALSE)</f>
        <v>#N/A</v>
      </c>
      <c r="E19" s="112" t="e">
        <f>VLOOKUP(B19,'пр.взв'!B7:G98,4,FALSE)</f>
        <v>#N/A</v>
      </c>
      <c r="F19" s="126"/>
      <c r="G19" s="126"/>
      <c r="H19" s="128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26"/>
      <c r="P19" s="126"/>
      <c r="Q19" s="128"/>
      <c r="R19" s="118"/>
    </row>
    <row r="20" spans="1:18" ht="13.5" thickBot="1">
      <c r="A20" s="131"/>
      <c r="B20" s="121"/>
      <c r="C20" s="123"/>
      <c r="D20" s="124"/>
      <c r="E20" s="124"/>
      <c r="F20" s="132"/>
      <c r="G20" s="132"/>
      <c r="H20" s="133"/>
      <c r="I20" s="119"/>
      <c r="K20" s="121"/>
      <c r="L20" s="110"/>
      <c r="M20" s="110"/>
      <c r="N20" s="110"/>
      <c r="O20" s="132"/>
      <c r="P20" s="132"/>
      <c r="Q20" s="133"/>
      <c r="R20" s="119"/>
    </row>
    <row r="21" spans="1:18" ht="12.75">
      <c r="A21" s="131"/>
      <c r="B21" s="130"/>
      <c r="C21" s="109" t="e">
        <f>VLOOKUP(B21,'пр.взв'!B7:E86,2,FALSE)</f>
        <v>#N/A</v>
      </c>
      <c r="D21" s="111" t="e">
        <f>VLOOKUP(B21,'пр.взв'!B3:F101,3,FALSE)</f>
        <v>#N/A</v>
      </c>
      <c r="E21" s="111" t="e">
        <f>VLOOKUP(B21,'пр.взв'!B2:G101,4,FALSE)</f>
        <v>#N/A</v>
      </c>
      <c r="F21" s="125"/>
      <c r="G21" s="125"/>
      <c r="H21" s="127"/>
      <c r="I21" s="129"/>
      <c r="K21" s="130"/>
      <c r="L21" s="109" t="e">
        <f>VLOOKUP(K21,'пр.взв'!B7:E86,2,FALSE)</f>
        <v>#N/A</v>
      </c>
      <c r="M21" s="109" t="e">
        <f>VLOOKUP(K21,'пр.взв'!B3:G102,3,FALSE)</f>
        <v>#N/A</v>
      </c>
      <c r="N21" s="109" t="e">
        <f>VLOOKUP(K21,'пр.взв'!B3:G102,4,FALSE)</f>
        <v>#N/A</v>
      </c>
      <c r="O21" s="125"/>
      <c r="P21" s="125"/>
      <c r="Q21" s="127"/>
      <c r="R21" s="129"/>
    </row>
    <row r="22" spans="1:18" ht="12.75">
      <c r="A22" s="131"/>
      <c r="B22" s="120"/>
      <c r="C22" s="110"/>
      <c r="D22" s="112"/>
      <c r="E22" s="112"/>
      <c r="F22" s="126"/>
      <c r="G22" s="126"/>
      <c r="H22" s="128"/>
      <c r="I22" s="118"/>
      <c r="K22" s="120"/>
      <c r="L22" s="110"/>
      <c r="M22" s="110"/>
      <c r="N22" s="110"/>
      <c r="O22" s="126"/>
      <c r="P22" s="126"/>
      <c r="Q22" s="128"/>
      <c r="R22" s="118"/>
    </row>
    <row r="23" spans="1:18" ht="12.75">
      <c r="A23" s="131"/>
      <c r="B23" s="120"/>
      <c r="C23" s="122" t="e">
        <f>VLOOKUP(B23,'пр.взв'!B7:E86,2,FALSE)</f>
        <v>#N/A</v>
      </c>
      <c r="D23" s="112" t="e">
        <f>VLOOKUP(B23,'пр.взв'!B3:G102,3,FALSE)</f>
        <v>#N/A</v>
      </c>
      <c r="E23" s="112" t="e">
        <f>VLOOKUP(B23,'пр.взв'!B2:G102,4,FALSE)</f>
        <v>#N/A</v>
      </c>
      <c r="F23" s="126"/>
      <c r="G23" s="126"/>
      <c r="H23" s="128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26"/>
      <c r="P23" s="126"/>
      <c r="Q23" s="128"/>
      <c r="R23" s="118"/>
    </row>
    <row r="24" spans="1:18" ht="13.5" thickBot="1">
      <c r="A24" s="131"/>
      <c r="B24" s="121"/>
      <c r="C24" s="123"/>
      <c r="D24" s="124"/>
      <c r="E24" s="124"/>
      <c r="F24" s="132"/>
      <c r="G24" s="132"/>
      <c r="H24" s="133"/>
      <c r="I24" s="119"/>
      <c r="K24" s="121"/>
      <c r="L24" s="110"/>
      <c r="M24" s="110"/>
      <c r="N24" s="110"/>
      <c r="O24" s="132"/>
      <c r="P24" s="132"/>
      <c r="Q24" s="133"/>
      <c r="R24" s="119"/>
    </row>
    <row r="25" spans="1:18" ht="12.75">
      <c r="A25" s="131"/>
      <c r="B25" s="130"/>
      <c r="C25" s="109" t="e">
        <f>VLOOKUP(B25,'пр.взв'!B7:E86,2,FALSE)</f>
        <v>#N/A</v>
      </c>
      <c r="D25" s="111" t="e">
        <f>VLOOKUP(B25,'пр.взв'!B7:F105,3,FALSE)</f>
        <v>#N/A</v>
      </c>
      <c r="E25" s="111" t="e">
        <f>VLOOKUP(B25,'пр.взв'!B2:G105,4,FALSE)</f>
        <v>#N/A</v>
      </c>
      <c r="F25" s="125"/>
      <c r="G25" s="125"/>
      <c r="H25" s="127"/>
      <c r="I25" s="129"/>
      <c r="K25" s="130"/>
      <c r="L25" s="109" t="e">
        <f>VLOOKUP(K25,'пр.взв'!B7:E86,2,FALSE)</f>
        <v>#N/A</v>
      </c>
      <c r="M25" s="109" t="e">
        <f>VLOOKUP(K25,'пр.взв'!B2:G106,3,FALSE)</f>
        <v>#N/A</v>
      </c>
      <c r="N25" s="109" t="e">
        <f>VLOOKUP(K25,'пр.взв'!B7:G106,4,FALSE)</f>
        <v>#N/A</v>
      </c>
      <c r="O25" s="125"/>
      <c r="P25" s="125"/>
      <c r="Q25" s="127"/>
      <c r="R25" s="129"/>
    </row>
    <row r="26" spans="1:18" ht="12.75">
      <c r="A26" s="131"/>
      <c r="B26" s="120"/>
      <c r="C26" s="110"/>
      <c r="D26" s="112"/>
      <c r="E26" s="112"/>
      <c r="F26" s="126"/>
      <c r="G26" s="126"/>
      <c r="H26" s="128"/>
      <c r="I26" s="118"/>
      <c r="K26" s="120"/>
      <c r="L26" s="110"/>
      <c r="M26" s="110"/>
      <c r="N26" s="110"/>
      <c r="O26" s="126"/>
      <c r="P26" s="126"/>
      <c r="Q26" s="128"/>
      <c r="R26" s="118"/>
    </row>
    <row r="27" spans="1:18" ht="12.75">
      <c r="A27" s="131"/>
      <c r="B27" s="120"/>
      <c r="C27" s="122" t="e">
        <f>VLOOKUP(B27,'пр.взв'!B7:E86,2,FALSE)</f>
        <v>#N/A</v>
      </c>
      <c r="D27" s="112" t="e">
        <f>VLOOKUP(B27,'пр.взв'!B7:G106,3,FALSE)</f>
        <v>#N/A</v>
      </c>
      <c r="E27" s="112" t="e">
        <f>VLOOKUP(B27,'пр.взв'!B2:G106,4,FALSE)</f>
        <v>#N/A</v>
      </c>
      <c r="F27" s="126"/>
      <c r="G27" s="126"/>
      <c r="H27" s="128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26"/>
      <c r="P27" s="126"/>
      <c r="Q27" s="128"/>
      <c r="R27" s="118"/>
    </row>
    <row r="28" spans="1:18" ht="13.5" thickBot="1">
      <c r="A28" s="131"/>
      <c r="B28" s="121"/>
      <c r="C28" s="123"/>
      <c r="D28" s="124"/>
      <c r="E28" s="124"/>
      <c r="F28" s="132"/>
      <c r="G28" s="132"/>
      <c r="H28" s="133"/>
      <c r="I28" s="119"/>
      <c r="K28" s="121"/>
      <c r="L28" s="110"/>
      <c r="M28" s="110"/>
      <c r="N28" s="110"/>
      <c r="O28" s="132"/>
      <c r="P28" s="132"/>
      <c r="Q28" s="133"/>
      <c r="R28" s="119"/>
    </row>
    <row r="29" spans="1:18" ht="12.75">
      <c r="A29" s="131"/>
      <c r="B29" s="130"/>
      <c r="C29" s="109" t="e">
        <f>VLOOKUP(B29,'пр.взв'!B7:E86,2,FALSE)</f>
        <v>#N/A</v>
      </c>
      <c r="D29" s="111" t="e">
        <f>VLOOKUP(B29,'пр.взв'!B3:F109,3,FALSE)</f>
        <v>#N/A</v>
      </c>
      <c r="E29" s="111" t="e">
        <f>VLOOKUP(B29,'пр.взв'!B2:G109,4,FALSE)</f>
        <v>#N/A</v>
      </c>
      <c r="F29" s="125"/>
      <c r="G29" s="125"/>
      <c r="H29" s="127"/>
      <c r="I29" s="129"/>
      <c r="K29" s="130"/>
      <c r="L29" s="109" t="e">
        <f>VLOOKUP(K29,'пр.взв'!B7:E86,2,FALSE)</f>
        <v>#N/A</v>
      </c>
      <c r="M29" s="109" t="e">
        <f>VLOOKUP(K29,'пр.взв'!B3:G110,3,FALSE)</f>
        <v>#N/A</v>
      </c>
      <c r="N29" s="109" t="e">
        <f>VLOOKUP(K29,'пр.взв'!B3:G110,4,FALSE)</f>
        <v>#N/A</v>
      </c>
      <c r="O29" s="125"/>
      <c r="P29" s="125"/>
      <c r="Q29" s="127"/>
      <c r="R29" s="129"/>
    </row>
    <row r="30" spans="1:18" ht="12.75">
      <c r="A30" s="131"/>
      <c r="B30" s="120"/>
      <c r="C30" s="110"/>
      <c r="D30" s="112"/>
      <c r="E30" s="112"/>
      <c r="F30" s="126"/>
      <c r="G30" s="126"/>
      <c r="H30" s="128"/>
      <c r="I30" s="118"/>
      <c r="K30" s="120"/>
      <c r="L30" s="110"/>
      <c r="M30" s="110"/>
      <c r="N30" s="110"/>
      <c r="O30" s="126"/>
      <c r="P30" s="126"/>
      <c r="Q30" s="128"/>
      <c r="R30" s="118"/>
    </row>
    <row r="31" spans="1:18" ht="12.75">
      <c r="A31" s="131"/>
      <c r="B31" s="120"/>
      <c r="C31" s="122" t="e">
        <f>VLOOKUP(B31,'пр.взв'!B7:E86,2,FALSE)</f>
        <v>#N/A</v>
      </c>
      <c r="D31" s="112" t="e">
        <f>VLOOKUP(B31,'пр.взв'!B3:G110,3,FALSE)</f>
        <v>#N/A</v>
      </c>
      <c r="E31" s="112" t="e">
        <f>VLOOKUP(B31,'пр.взв'!B3:G110,4,FALSE)</f>
        <v>#N/A</v>
      </c>
      <c r="F31" s="126"/>
      <c r="G31" s="126"/>
      <c r="H31" s="128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26"/>
      <c r="P31" s="126"/>
      <c r="Q31" s="128"/>
      <c r="R31" s="118"/>
    </row>
    <row r="32" spans="1:18" ht="13.5" thickBot="1">
      <c r="A32" s="131"/>
      <c r="B32" s="121"/>
      <c r="C32" s="123"/>
      <c r="D32" s="124"/>
      <c r="E32" s="124"/>
      <c r="F32" s="132"/>
      <c r="G32" s="132"/>
      <c r="H32" s="133"/>
      <c r="I32" s="119"/>
      <c r="K32" s="121"/>
      <c r="L32" s="110"/>
      <c r="M32" s="110"/>
      <c r="N32" s="110"/>
      <c r="O32" s="132"/>
      <c r="P32" s="132"/>
      <c r="Q32" s="133"/>
      <c r="R32" s="119"/>
    </row>
    <row r="33" spans="1:18" ht="12.75">
      <c r="A33" s="131"/>
      <c r="B33" s="130"/>
      <c r="C33" s="109" t="e">
        <f>VLOOKUP(B33,'пр.взв'!B7:E86,2,FALSE)</f>
        <v>#N/A</v>
      </c>
      <c r="D33" s="111" t="e">
        <f>VLOOKUP(B33,'пр.взв'!B5:F113,3,FALSE)</f>
        <v>#N/A</v>
      </c>
      <c r="E33" s="111" t="e">
        <f>VLOOKUP(B33,'пр.взв'!B3:G113,4,FALSE)</f>
        <v>#N/A</v>
      </c>
      <c r="F33" s="125"/>
      <c r="G33" s="125"/>
      <c r="H33" s="127"/>
      <c r="I33" s="129"/>
      <c r="K33" s="130"/>
      <c r="L33" s="109" t="e">
        <f>VLOOKUP(K33,'пр.взв'!B7:E86,2,FALSE)</f>
        <v>#N/A</v>
      </c>
      <c r="M33" s="109" t="e">
        <f>VLOOKUP(K33,'пр.взв'!B3:G114,3,FALSE)</f>
        <v>#N/A</v>
      </c>
      <c r="N33" s="109" t="e">
        <f>VLOOKUP(K33,'пр.взв'!B3:G114,4,FALSE)</f>
        <v>#N/A</v>
      </c>
      <c r="O33" s="125"/>
      <c r="P33" s="125"/>
      <c r="Q33" s="127"/>
      <c r="R33" s="129"/>
    </row>
    <row r="34" spans="1:18" ht="12.75">
      <c r="A34" s="131"/>
      <c r="B34" s="120"/>
      <c r="C34" s="110"/>
      <c r="D34" s="112"/>
      <c r="E34" s="112"/>
      <c r="F34" s="126"/>
      <c r="G34" s="126"/>
      <c r="H34" s="128"/>
      <c r="I34" s="118"/>
      <c r="K34" s="120"/>
      <c r="L34" s="110"/>
      <c r="M34" s="110"/>
      <c r="N34" s="110"/>
      <c r="O34" s="126"/>
      <c r="P34" s="126"/>
      <c r="Q34" s="128"/>
      <c r="R34" s="118"/>
    </row>
    <row r="35" spans="1:18" ht="12.75">
      <c r="A35" s="131"/>
      <c r="B35" s="120"/>
      <c r="C35" s="122" t="e">
        <f>VLOOKUP(B35,'пр.взв'!B7:E86,2,FALSE)</f>
        <v>#N/A</v>
      </c>
      <c r="D35" s="112" t="e">
        <f>VLOOKUP(B35,'пр.взв'!B5:G114,3,FALSE)</f>
        <v>#N/A</v>
      </c>
      <c r="E35" s="112" t="e">
        <f>VLOOKUP(B35,'пр.взв'!B3:G114,4,FALSE)</f>
        <v>#N/A</v>
      </c>
      <c r="F35" s="126"/>
      <c r="G35" s="126"/>
      <c r="H35" s="128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26"/>
      <c r="P35" s="126"/>
      <c r="Q35" s="128"/>
      <c r="R35" s="118"/>
    </row>
    <row r="36" spans="1:18" ht="13.5" thickBot="1">
      <c r="A36" s="131"/>
      <c r="B36" s="121"/>
      <c r="C36" s="123"/>
      <c r="D36" s="124"/>
      <c r="E36" s="124"/>
      <c r="F36" s="132"/>
      <c r="G36" s="132"/>
      <c r="H36" s="133"/>
      <c r="I36" s="119"/>
      <c r="K36" s="121"/>
      <c r="L36" s="110"/>
      <c r="M36" s="110"/>
      <c r="N36" s="110"/>
      <c r="O36" s="132"/>
      <c r="P36" s="132"/>
      <c r="Q36" s="133"/>
      <c r="R36" s="119"/>
    </row>
    <row r="37" spans="1:18" ht="12.75">
      <c r="A37" s="131"/>
      <c r="B37" s="130"/>
      <c r="C37" s="109" t="e">
        <f>VLOOKUP(B37,'пр.взв'!B7:E86,2,FALSE)</f>
        <v>#N/A</v>
      </c>
      <c r="D37" s="111" t="e">
        <f>VLOOKUP(B37,'пр.взв'!B3:F117,3,FALSE)</f>
        <v>#N/A</v>
      </c>
      <c r="E37" s="111" t="e">
        <f>VLOOKUP(B37,'пр.взв'!B7:G117,4,FALSE)</f>
        <v>#N/A</v>
      </c>
      <c r="F37" s="125"/>
      <c r="G37" s="125"/>
      <c r="H37" s="127"/>
      <c r="I37" s="129"/>
      <c r="K37" s="130"/>
      <c r="L37" s="109" t="e">
        <f>VLOOKUP(K37,'пр.взв'!B7:E86,2,FALSE)</f>
        <v>#N/A</v>
      </c>
      <c r="M37" s="109" t="e">
        <f>VLOOKUP(K37,'пр.взв'!B3:G118,3,FALSE)</f>
        <v>#N/A</v>
      </c>
      <c r="N37" s="109" t="e">
        <f>VLOOKUP(K37,'пр.взв'!B3:G118,4,FALSE)</f>
        <v>#N/A</v>
      </c>
      <c r="O37" s="125"/>
      <c r="P37" s="125"/>
      <c r="Q37" s="127"/>
      <c r="R37" s="129"/>
    </row>
    <row r="38" spans="1:18" ht="12.75">
      <c r="A38" s="131"/>
      <c r="B38" s="120"/>
      <c r="C38" s="110"/>
      <c r="D38" s="112"/>
      <c r="E38" s="112"/>
      <c r="F38" s="126"/>
      <c r="G38" s="126"/>
      <c r="H38" s="128"/>
      <c r="I38" s="118"/>
      <c r="K38" s="120"/>
      <c r="L38" s="110"/>
      <c r="M38" s="110"/>
      <c r="N38" s="110"/>
      <c r="O38" s="126"/>
      <c r="P38" s="126"/>
      <c r="Q38" s="128"/>
      <c r="R38" s="118"/>
    </row>
    <row r="39" spans="1:18" ht="12.75">
      <c r="A39" s="131"/>
      <c r="B39" s="120"/>
      <c r="C39" s="122" t="e">
        <f>VLOOKUP(B39,'пр.взв'!B7:E86,2,FALSE)</f>
        <v>#N/A</v>
      </c>
      <c r="D39" s="112" t="e">
        <f>VLOOKUP(B39,'пр.взв'!B3:G118,3,FALSE)</f>
        <v>#N/A</v>
      </c>
      <c r="E39" s="112" t="e">
        <f>VLOOKUP(B39,'пр.взв'!B3:G118,4,FALSE)</f>
        <v>#N/A</v>
      </c>
      <c r="F39" s="126"/>
      <c r="G39" s="126"/>
      <c r="H39" s="128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26"/>
      <c r="P39" s="126"/>
      <c r="Q39" s="128"/>
      <c r="R39" s="118"/>
    </row>
    <row r="40" spans="1:18" ht="13.5" thickBot="1">
      <c r="A40" s="131"/>
      <c r="B40" s="121"/>
      <c r="C40" s="123"/>
      <c r="D40" s="124"/>
      <c r="E40" s="124"/>
      <c r="F40" s="132"/>
      <c r="G40" s="132"/>
      <c r="H40" s="133"/>
      <c r="I40" s="119"/>
      <c r="K40" s="121"/>
      <c r="L40" s="110"/>
      <c r="M40" s="110"/>
      <c r="N40" s="110"/>
      <c r="O40" s="132"/>
      <c r="P40" s="132"/>
      <c r="Q40" s="133"/>
      <c r="R40" s="119"/>
    </row>
    <row r="41" spans="1:18" ht="12.75">
      <c r="A41" s="131"/>
      <c r="B41" s="130"/>
      <c r="C41" s="109" t="e">
        <f>VLOOKUP(B41,'пр.взв'!B7:E86,2,FALSE)</f>
        <v>#N/A</v>
      </c>
      <c r="D41" s="111" t="e">
        <f>VLOOKUP(B41,'пр.взв'!B3:F121,3,FALSE)</f>
        <v>#N/A</v>
      </c>
      <c r="E41" s="111" t="e">
        <f>VLOOKUP(B41,'пр.взв'!B4:G121,4,FALSE)</f>
        <v>#N/A</v>
      </c>
      <c r="F41" s="125"/>
      <c r="G41" s="125"/>
      <c r="H41" s="127"/>
      <c r="I41" s="129"/>
      <c r="K41" s="130"/>
      <c r="L41" s="109" t="e">
        <f>VLOOKUP(K41,'пр.взв'!B7:E86,2,FALSE)</f>
        <v>#N/A</v>
      </c>
      <c r="M41" s="109" t="e">
        <f>VLOOKUP(K41,'пр.взв'!B4:G122,3,FALSE)</f>
        <v>#N/A</v>
      </c>
      <c r="N41" s="109" t="e">
        <f>VLOOKUP(K41,'пр.взв'!B4:G122,4,FALSE)</f>
        <v>#N/A</v>
      </c>
      <c r="O41" s="125"/>
      <c r="P41" s="125"/>
      <c r="Q41" s="127"/>
      <c r="R41" s="129"/>
    </row>
    <row r="42" spans="1:18" ht="12.75">
      <c r="A42" s="131"/>
      <c r="B42" s="120"/>
      <c r="C42" s="110"/>
      <c r="D42" s="112"/>
      <c r="E42" s="112"/>
      <c r="F42" s="126"/>
      <c r="G42" s="126"/>
      <c r="H42" s="128"/>
      <c r="I42" s="118"/>
      <c r="K42" s="120"/>
      <c r="L42" s="110"/>
      <c r="M42" s="110"/>
      <c r="N42" s="110"/>
      <c r="O42" s="126"/>
      <c r="P42" s="126"/>
      <c r="Q42" s="128"/>
      <c r="R42" s="118"/>
    </row>
    <row r="43" spans="1:18" ht="12.75">
      <c r="A43" s="131"/>
      <c r="B43" s="120"/>
      <c r="C43" s="122" t="e">
        <f>VLOOKUP(B43,'пр.взв'!B7:E86,2,FALSE)</f>
        <v>#N/A</v>
      </c>
      <c r="D43" s="112" t="e">
        <f>VLOOKUP(B43,'пр.взв'!B3:G122,3,FALSE)</f>
        <v>#N/A</v>
      </c>
      <c r="E43" s="112" t="e">
        <f>VLOOKUP(B43,'пр.взв'!B4:G122,4,FALSE)</f>
        <v>#N/A</v>
      </c>
      <c r="F43" s="126"/>
      <c r="G43" s="126"/>
      <c r="H43" s="128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26"/>
      <c r="P43" s="126"/>
      <c r="Q43" s="128"/>
      <c r="R43" s="118"/>
    </row>
    <row r="44" spans="1:18" ht="13.5" thickBot="1">
      <c r="A44" s="131"/>
      <c r="B44" s="121"/>
      <c r="C44" s="123"/>
      <c r="D44" s="124"/>
      <c r="E44" s="124"/>
      <c r="F44" s="132"/>
      <c r="G44" s="132"/>
      <c r="H44" s="133"/>
      <c r="I44" s="119"/>
      <c r="K44" s="121"/>
      <c r="L44" s="110"/>
      <c r="M44" s="110"/>
      <c r="N44" s="110"/>
      <c r="O44" s="132"/>
      <c r="P44" s="132"/>
      <c r="Q44" s="133"/>
      <c r="R44" s="119"/>
    </row>
    <row r="45" spans="1:18" ht="12.75">
      <c r="A45" s="131"/>
      <c r="B45" s="130"/>
      <c r="C45" s="109" t="e">
        <f>VLOOKUP(B45,'пр.взв'!B7:E86,2,FALSE)</f>
        <v>#N/A</v>
      </c>
      <c r="D45" s="111" t="e">
        <f>VLOOKUP(B45,'пр.взв'!B7:F125,3,FALSE)</f>
        <v>#N/A</v>
      </c>
      <c r="E45" s="111" t="e">
        <f>VLOOKUP(B45,'пр.взв'!B4:G125,4,FALSE)</f>
        <v>#N/A</v>
      </c>
      <c r="F45" s="125"/>
      <c r="G45" s="125"/>
      <c r="H45" s="127"/>
      <c r="I45" s="129"/>
      <c r="K45" s="130"/>
      <c r="L45" s="109" t="e">
        <f>VLOOKUP(K45,'пр.взв'!B7:E86,2,FALSE)</f>
        <v>#N/A</v>
      </c>
      <c r="M45" s="109" t="e">
        <f>VLOOKUP(K45,'пр.взв'!B4:G126,3,FALSE)</f>
        <v>#N/A</v>
      </c>
      <c r="N45" s="109" t="e">
        <f>VLOOKUP(K45,'пр.взв'!B4:G126,4,FALSE)</f>
        <v>#N/A</v>
      </c>
      <c r="O45" s="125"/>
      <c r="P45" s="125"/>
      <c r="Q45" s="127"/>
      <c r="R45" s="129"/>
    </row>
    <row r="46" spans="1:18" ht="12.75">
      <c r="A46" s="131"/>
      <c r="B46" s="120"/>
      <c r="C46" s="110"/>
      <c r="D46" s="112"/>
      <c r="E46" s="112"/>
      <c r="F46" s="126"/>
      <c r="G46" s="126"/>
      <c r="H46" s="128"/>
      <c r="I46" s="118"/>
      <c r="K46" s="120"/>
      <c r="L46" s="110"/>
      <c r="M46" s="110"/>
      <c r="N46" s="110"/>
      <c r="O46" s="126"/>
      <c r="P46" s="126"/>
      <c r="Q46" s="128"/>
      <c r="R46" s="118"/>
    </row>
    <row r="47" spans="1:18" ht="12.75">
      <c r="A47" s="131"/>
      <c r="B47" s="120"/>
      <c r="C47" s="122" t="e">
        <f>VLOOKUP(B47,'пр.взв'!B7:E86,2,FALSE)</f>
        <v>#N/A</v>
      </c>
      <c r="D47" s="112" t="e">
        <f>VLOOKUP(B47,'пр.взв'!B7:G126,3,FALSE)</f>
        <v>#N/A</v>
      </c>
      <c r="E47" s="112" t="e">
        <f>VLOOKUP(B47,'пр.взв'!B4:G126,4,FALSE)</f>
        <v>#N/A</v>
      </c>
      <c r="F47" s="126"/>
      <c r="G47" s="126"/>
      <c r="H47" s="128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26"/>
      <c r="P47" s="126"/>
      <c r="Q47" s="128"/>
      <c r="R47" s="118"/>
    </row>
    <row r="48" spans="1:18" ht="13.5" thickBot="1">
      <c r="A48" s="131"/>
      <c r="B48" s="121"/>
      <c r="C48" s="123"/>
      <c r="D48" s="124"/>
      <c r="E48" s="124"/>
      <c r="F48" s="132"/>
      <c r="G48" s="132"/>
      <c r="H48" s="133"/>
      <c r="I48" s="119"/>
      <c r="K48" s="121"/>
      <c r="L48" s="110"/>
      <c r="M48" s="110"/>
      <c r="N48" s="110"/>
      <c r="O48" s="132"/>
      <c r="P48" s="132"/>
      <c r="Q48" s="133"/>
      <c r="R48" s="119"/>
    </row>
    <row r="49" spans="1:18" ht="12.75">
      <c r="A49" s="131"/>
      <c r="B49" s="130"/>
      <c r="C49" s="109" t="e">
        <f>VLOOKUP(B49,'пр.взв'!B3:E86,2,FALSE)</f>
        <v>#N/A</v>
      </c>
      <c r="D49" s="111" t="e">
        <f>VLOOKUP(B49,'пр.взв'!B5:F129,3,FALSE)</f>
        <v>#N/A</v>
      </c>
      <c r="E49" s="111" t="e">
        <f>VLOOKUP(B49,'пр.взв'!B4:G129,4,FALSE)</f>
        <v>#N/A</v>
      </c>
      <c r="F49" s="125"/>
      <c r="G49" s="125"/>
      <c r="H49" s="127"/>
      <c r="I49" s="129"/>
      <c r="K49" s="130"/>
      <c r="L49" s="109" t="e">
        <f>VLOOKUP(K49,'пр.взв'!B7:E86,2,FALSE)</f>
        <v>#N/A</v>
      </c>
      <c r="M49" s="109" t="e">
        <f>VLOOKUP(K49,'пр.взв'!B5:G130,3,FALSE)</f>
        <v>#N/A</v>
      </c>
      <c r="N49" s="109" t="e">
        <f>VLOOKUP(K49,'пр.взв'!B5:G130,4,FALSE)</f>
        <v>#N/A</v>
      </c>
      <c r="O49" s="125"/>
      <c r="P49" s="125"/>
      <c r="Q49" s="127"/>
      <c r="R49" s="129"/>
    </row>
    <row r="50" spans="1:18" ht="12.75">
      <c r="A50" s="131"/>
      <c r="B50" s="120"/>
      <c r="C50" s="110"/>
      <c r="D50" s="112"/>
      <c r="E50" s="112"/>
      <c r="F50" s="126"/>
      <c r="G50" s="126"/>
      <c r="H50" s="128"/>
      <c r="I50" s="118"/>
      <c r="K50" s="120"/>
      <c r="L50" s="110"/>
      <c r="M50" s="110"/>
      <c r="N50" s="110"/>
      <c r="O50" s="126"/>
      <c r="P50" s="126"/>
      <c r="Q50" s="128"/>
      <c r="R50" s="118"/>
    </row>
    <row r="51" spans="1:18" ht="12.75">
      <c r="A51" s="131"/>
      <c r="B51" s="120"/>
      <c r="C51" s="122" t="e">
        <f>VLOOKUP(B51,'пр.взв'!B7:E86,2,FALSE)</f>
        <v>#N/A</v>
      </c>
      <c r="D51" s="112" t="e">
        <f>VLOOKUP(B51,'пр.взв'!B5:G130,3,FALSE)</f>
        <v>#N/A</v>
      </c>
      <c r="E51" s="112" t="e">
        <f>VLOOKUP(B51,'пр.взв'!B5:G130,4,FALSE)</f>
        <v>#N/A</v>
      </c>
      <c r="F51" s="126"/>
      <c r="G51" s="126"/>
      <c r="H51" s="128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26"/>
      <c r="P51" s="126"/>
      <c r="Q51" s="128"/>
      <c r="R51" s="118"/>
    </row>
    <row r="52" spans="1:18" ht="13.5" thickBot="1">
      <c r="A52" s="131"/>
      <c r="B52" s="121"/>
      <c r="C52" s="123"/>
      <c r="D52" s="124"/>
      <c r="E52" s="124"/>
      <c r="F52" s="132"/>
      <c r="G52" s="132"/>
      <c r="H52" s="133"/>
      <c r="I52" s="119"/>
      <c r="K52" s="121"/>
      <c r="L52" s="110"/>
      <c r="M52" s="110"/>
      <c r="N52" s="110"/>
      <c r="O52" s="132"/>
      <c r="P52" s="132"/>
      <c r="Q52" s="133"/>
      <c r="R52" s="119"/>
    </row>
    <row r="53" spans="1:18" ht="12.75">
      <c r="A53" s="131"/>
      <c r="B53" s="130"/>
      <c r="C53" s="109" t="e">
        <f>VLOOKUP(B53,'пр.взв'!B7:E86,2,FALSE)</f>
        <v>#N/A</v>
      </c>
      <c r="D53" s="111" t="e">
        <f>VLOOKUP(B53,'пр.взв'!B5:F133,3,FALSE)</f>
        <v>#N/A</v>
      </c>
      <c r="E53" s="111" t="e">
        <f>VLOOKUP(B53,'пр.взв'!B5:G133,4,FALSE)</f>
        <v>#N/A</v>
      </c>
      <c r="F53" s="125"/>
      <c r="G53" s="125"/>
      <c r="H53" s="127"/>
      <c r="I53" s="129"/>
      <c r="K53" s="130"/>
      <c r="L53" s="109" t="e">
        <f>VLOOKUP(K53,'пр.взв'!B7:E86,2,FALSE)</f>
        <v>#N/A</v>
      </c>
      <c r="M53" s="109" t="e">
        <f>VLOOKUP(K53,'пр.взв'!B5:G134,3,FALSE)</f>
        <v>#N/A</v>
      </c>
      <c r="N53" s="109" t="e">
        <f>VLOOKUP(K53,'пр.взв'!B5:G134,4,FALSE)</f>
        <v>#N/A</v>
      </c>
      <c r="O53" s="125"/>
      <c r="P53" s="125"/>
      <c r="Q53" s="127"/>
      <c r="R53" s="129"/>
    </row>
    <row r="54" spans="1:18" ht="12.75">
      <c r="A54" s="131"/>
      <c r="B54" s="120"/>
      <c r="C54" s="110"/>
      <c r="D54" s="112"/>
      <c r="E54" s="112"/>
      <c r="F54" s="126"/>
      <c r="G54" s="126"/>
      <c r="H54" s="128"/>
      <c r="I54" s="118"/>
      <c r="K54" s="120"/>
      <c r="L54" s="110"/>
      <c r="M54" s="110"/>
      <c r="N54" s="110"/>
      <c r="O54" s="126"/>
      <c r="P54" s="126"/>
      <c r="Q54" s="128"/>
      <c r="R54" s="118"/>
    </row>
    <row r="55" spans="1:18" ht="12.75">
      <c r="A55" s="131"/>
      <c r="B55" s="120"/>
      <c r="C55" s="122" t="e">
        <f>VLOOKUP(B55,'пр.взв'!B7:E86,2,FALSE)</f>
        <v>#N/A</v>
      </c>
      <c r="D55" s="112" t="e">
        <f>VLOOKUP(B55,'пр.взв'!B5:G134,3,FALSE)</f>
        <v>#N/A</v>
      </c>
      <c r="E55" s="112" t="e">
        <f>VLOOKUP(B55,'пр.взв'!B5:G134,4,FALSE)</f>
        <v>#N/A</v>
      </c>
      <c r="F55" s="126"/>
      <c r="G55" s="126"/>
      <c r="H55" s="128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26"/>
      <c r="P55" s="126"/>
      <c r="Q55" s="128"/>
      <c r="R55" s="118"/>
    </row>
    <row r="56" spans="1:18" ht="13.5" thickBot="1">
      <c r="A56" s="131"/>
      <c r="B56" s="121"/>
      <c r="C56" s="123"/>
      <c r="D56" s="124"/>
      <c r="E56" s="124"/>
      <c r="F56" s="132"/>
      <c r="G56" s="132"/>
      <c r="H56" s="133"/>
      <c r="I56" s="119"/>
      <c r="K56" s="121"/>
      <c r="L56" s="110"/>
      <c r="M56" s="110"/>
      <c r="N56" s="110"/>
      <c r="O56" s="132"/>
      <c r="P56" s="132"/>
      <c r="Q56" s="133"/>
      <c r="R56" s="119"/>
    </row>
    <row r="57" spans="1:18" ht="12.75">
      <c r="A57" s="131"/>
      <c r="B57" s="130"/>
      <c r="C57" s="109" t="e">
        <f>VLOOKUP(B57,'пр.взв'!B7:E86,2,FALSE)</f>
        <v>#N/A</v>
      </c>
      <c r="D57" s="111" t="e">
        <f>VLOOKUP(B57,'пр.взв'!B5:F137,3,FALSE)</f>
        <v>#N/A</v>
      </c>
      <c r="E57" s="111" t="e">
        <f>VLOOKUP(B57,'пр.взв'!B5:G137,4,FALSE)</f>
        <v>#N/A</v>
      </c>
      <c r="F57" s="134"/>
      <c r="G57" s="125"/>
      <c r="H57" s="127"/>
      <c r="I57" s="129"/>
      <c r="K57" s="130"/>
      <c r="L57" s="109" t="e">
        <f>VLOOKUP(K57,'пр.взв'!B7:E86,2,FALSE)</f>
        <v>#N/A</v>
      </c>
      <c r="M57" s="109" t="e">
        <f>VLOOKUP(K57,'пр.взв'!B5:G138,3,FALSE)</f>
        <v>#N/A</v>
      </c>
      <c r="N57" s="109" t="e">
        <f>VLOOKUP(K57,'пр.взв'!B5:G138,4,FALSE)</f>
        <v>#N/A</v>
      </c>
      <c r="O57" s="134"/>
      <c r="P57" s="125"/>
      <c r="Q57" s="127"/>
      <c r="R57" s="129"/>
    </row>
    <row r="58" spans="1:18" ht="12.75">
      <c r="A58" s="131"/>
      <c r="B58" s="120"/>
      <c r="C58" s="110"/>
      <c r="D58" s="112"/>
      <c r="E58" s="112"/>
      <c r="F58" s="135"/>
      <c r="G58" s="126"/>
      <c r="H58" s="128"/>
      <c r="I58" s="118"/>
      <c r="K58" s="120"/>
      <c r="L58" s="110"/>
      <c r="M58" s="110"/>
      <c r="N58" s="110"/>
      <c r="O58" s="135"/>
      <c r="P58" s="126"/>
      <c r="Q58" s="128"/>
      <c r="R58" s="118"/>
    </row>
    <row r="59" spans="1:18" ht="12.75">
      <c r="A59" s="131"/>
      <c r="B59" s="120"/>
      <c r="C59" s="122" t="e">
        <f>VLOOKUP(B59,'пр.взв'!B7:E86,2,FALSE)</f>
        <v>#N/A</v>
      </c>
      <c r="D59" s="112" t="e">
        <f>VLOOKUP(B59,'пр.взв'!B5:G138,3,FALSE)</f>
        <v>#N/A</v>
      </c>
      <c r="E59" s="112" t="e">
        <f>VLOOKUP(B59,'пр.взв'!B5:G138,4,FALSE)</f>
        <v>#N/A</v>
      </c>
      <c r="F59" s="135"/>
      <c r="G59" s="126"/>
      <c r="H59" s="128"/>
      <c r="I59" s="118"/>
      <c r="K59" s="120"/>
      <c r="L59" s="122" t="e">
        <f>VLOOKUP(K59,'пр.взв'!B7:E86,2,FALSE)</f>
        <v>#N/A</v>
      </c>
      <c r="M59" s="110" t="e">
        <f>VLOOKUP(K59,'пр.взв'!B5:G140,3,FALSE)</f>
        <v>#N/A</v>
      </c>
      <c r="N59" s="110" t="e">
        <f>VLOOKUP(K59,'пр.взв'!B5:G140,4,FALSE)</f>
        <v>#N/A</v>
      </c>
      <c r="O59" s="135"/>
      <c r="P59" s="126"/>
      <c r="Q59" s="128"/>
      <c r="R59" s="118"/>
    </row>
    <row r="60" spans="1:18" ht="13.5" thickBot="1">
      <c r="A60" s="131"/>
      <c r="B60" s="121"/>
      <c r="C60" s="123"/>
      <c r="D60" s="124"/>
      <c r="E60" s="124"/>
      <c r="F60" s="136"/>
      <c r="G60" s="132"/>
      <c r="H60" s="133"/>
      <c r="I60" s="119"/>
      <c r="K60" s="121"/>
      <c r="L60" s="123"/>
      <c r="M60" s="123"/>
      <c r="N60" s="123"/>
      <c r="O60" s="136"/>
      <c r="P60" s="132"/>
      <c r="Q60" s="133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7:C48"/>
    <mergeCell ref="D47:D48"/>
    <mergeCell ref="E47:E48"/>
    <mergeCell ref="B49:B50"/>
    <mergeCell ref="C49:C50"/>
    <mergeCell ref="D49:D50"/>
    <mergeCell ref="E49:E50"/>
    <mergeCell ref="B29:B30"/>
    <mergeCell ref="C29:C30"/>
    <mergeCell ref="B35:B36"/>
    <mergeCell ref="C35:C36"/>
    <mergeCell ref="D35:D36"/>
    <mergeCell ref="C45:C46"/>
    <mergeCell ref="B45:B46"/>
    <mergeCell ref="G29:G30"/>
    <mergeCell ref="D15:D16"/>
    <mergeCell ref="E15:E16"/>
    <mergeCell ref="F15:F16"/>
    <mergeCell ref="G15:G16"/>
    <mergeCell ref="D23:D24"/>
    <mergeCell ref="D29:D3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B39:B40"/>
    <mergeCell ref="G33:G34"/>
    <mergeCell ref="H33:H34"/>
    <mergeCell ref="I33:I34"/>
    <mergeCell ref="H37:H38"/>
    <mergeCell ref="I37:I38"/>
    <mergeCell ref="I35:I36"/>
    <mergeCell ref="C39:C40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D45:D46"/>
    <mergeCell ref="B47:B48"/>
    <mergeCell ref="F53:F54"/>
    <mergeCell ref="G53:G54"/>
    <mergeCell ref="F43:F44"/>
    <mergeCell ref="G43:G44"/>
    <mergeCell ref="F51:F52"/>
    <mergeCell ref="G51:G52"/>
    <mergeCell ref="F47:F48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H45:H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5" sqref="A1:AB7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1" t="s">
        <v>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30" customHeight="1" thickBot="1">
      <c r="A2" s="18"/>
      <c r="B2" s="180" t="s">
        <v>68</v>
      </c>
      <c r="C2" s="181"/>
      <c r="D2" s="181"/>
      <c r="E2" s="181"/>
      <c r="F2" s="181"/>
      <c r="G2" s="181"/>
      <c r="H2" s="181"/>
      <c r="I2" s="181"/>
      <c r="J2" s="182"/>
      <c r="K2" s="168" t="str">
        <f>HYPERLINK('[1]реквизиты'!$A$2)</f>
        <v>Чемпионат УрФО по САМБО среди женщин.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0" ht="20.25" customHeight="1" thickBot="1">
      <c r="A3" s="19"/>
      <c r="B3" s="165" t="str">
        <f>HYPERLINK('[1]реквизиты'!$A$3)</f>
        <v>19-22 ноября 2014 г.  г. Курган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62" t="str">
        <f>HYPERLINK('пр.взв'!D4)</f>
        <v>В.к.  св80ж  кг.</v>
      </c>
      <c r="Y3" s="163"/>
      <c r="Z3" s="163"/>
      <c r="AA3" s="163"/>
      <c r="AB3" s="164"/>
      <c r="AC3" s="16"/>
      <c r="AD3" s="16"/>
    </row>
    <row r="4" spans="1:34" ht="14.25" customHeight="1" thickBot="1">
      <c r="A4" s="207"/>
      <c r="B4" s="194" t="s">
        <v>5</v>
      </c>
      <c r="C4" s="196" t="s">
        <v>2</v>
      </c>
      <c r="D4" s="183" t="s">
        <v>3</v>
      </c>
      <c r="E4" s="185" t="s">
        <v>69</v>
      </c>
      <c r="F4" s="188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/>
      <c r="Z4" s="171" t="s">
        <v>7</v>
      </c>
      <c r="AA4" s="173" t="s">
        <v>72</v>
      </c>
      <c r="AB4" s="203" t="s">
        <v>22</v>
      </c>
      <c r="AC4" s="16"/>
      <c r="AD4" s="16"/>
      <c r="AH4" s="20"/>
    </row>
    <row r="5" spans="1:33" ht="15" customHeight="1" thickBot="1">
      <c r="A5" s="207"/>
      <c r="B5" s="195"/>
      <c r="C5" s="197"/>
      <c r="D5" s="184"/>
      <c r="E5" s="186"/>
      <c r="F5" s="178">
        <v>1</v>
      </c>
      <c r="G5" s="187"/>
      <c r="H5" s="178">
        <v>2</v>
      </c>
      <c r="I5" s="179"/>
      <c r="J5" s="192">
        <v>3</v>
      </c>
      <c r="K5" s="187"/>
      <c r="L5" s="178">
        <v>4</v>
      </c>
      <c r="M5" s="179"/>
      <c r="N5" s="192">
        <v>5</v>
      </c>
      <c r="O5" s="187"/>
      <c r="P5" s="178">
        <v>6</v>
      </c>
      <c r="Q5" s="179"/>
      <c r="R5" s="192">
        <v>7</v>
      </c>
      <c r="S5" s="187"/>
      <c r="T5" s="178">
        <v>8</v>
      </c>
      <c r="U5" s="179"/>
      <c r="V5" s="178" t="s">
        <v>79</v>
      </c>
      <c r="W5" s="179"/>
      <c r="X5" s="178" t="s">
        <v>80</v>
      </c>
      <c r="Y5" s="179"/>
      <c r="Z5" s="172"/>
      <c r="AA5" s="174"/>
      <c r="AB5" s="204"/>
      <c r="AC5" s="31"/>
      <c r="AD5" s="31"/>
      <c r="AE5" s="22"/>
      <c r="AF5" s="22"/>
      <c r="AG5" s="3"/>
    </row>
    <row r="6" spans="1:34" ht="12.75" customHeight="1">
      <c r="A6" s="205"/>
      <c r="B6" s="199">
        <v>1</v>
      </c>
      <c r="C6" s="201" t="str">
        <f>VLOOKUP(B6,'пр.взв'!B7:E30,2,FALSE)</f>
        <v>ТРАПЕЗДНИКОВА Анастасия Игоревна</v>
      </c>
      <c r="D6" s="140" t="str">
        <f>VLOOKUP(B6,'пр.взв'!B7:F86,3,FALSE)</f>
        <v>04.01.1994 мс</v>
      </c>
      <c r="E6" s="140" t="str">
        <f>VLOOKUP(B6,'пр.взв'!B7:G86,4,FALSE)</f>
        <v>Свердловская Нижний Тагил</v>
      </c>
      <c r="F6" s="177">
        <v>2</v>
      </c>
      <c r="G6" s="63">
        <v>4</v>
      </c>
      <c r="H6" s="177"/>
      <c r="I6" s="63"/>
      <c r="J6" s="177"/>
      <c r="K6" s="63"/>
      <c r="L6" s="177"/>
      <c r="M6" s="63"/>
      <c r="N6" s="177"/>
      <c r="O6" s="63"/>
      <c r="P6" s="177"/>
      <c r="Q6" s="63"/>
      <c r="R6" s="177"/>
      <c r="S6" s="63"/>
      <c r="T6" s="177"/>
      <c r="U6" s="63"/>
      <c r="V6" s="177"/>
      <c r="W6" s="63"/>
      <c r="X6" s="177"/>
      <c r="Y6" s="63"/>
      <c r="Z6" s="150">
        <v>1</v>
      </c>
      <c r="AA6" s="159">
        <f>SUM(G6+I6+K6+M6+O6+Q6+S6+U6+W6+Y6)</f>
        <v>4</v>
      </c>
      <c r="AB6" s="175">
        <v>2</v>
      </c>
      <c r="AC6" s="29"/>
      <c r="AD6" s="29"/>
      <c r="AE6" s="29"/>
      <c r="AF6" s="29"/>
      <c r="AG6" s="29"/>
      <c r="AH6" s="29"/>
    </row>
    <row r="7" spans="1:34" ht="12.75" customHeight="1" thickBot="1">
      <c r="A7" s="206"/>
      <c r="B7" s="200"/>
      <c r="C7" s="202"/>
      <c r="D7" s="198"/>
      <c r="E7" s="198"/>
      <c r="F7" s="147"/>
      <c r="G7" s="62" t="s">
        <v>89</v>
      </c>
      <c r="H7" s="147"/>
      <c r="I7" s="62"/>
      <c r="J7" s="147"/>
      <c r="K7" s="62"/>
      <c r="L7" s="147"/>
      <c r="M7" s="62"/>
      <c r="N7" s="147"/>
      <c r="O7" s="62"/>
      <c r="P7" s="147"/>
      <c r="Q7" s="62"/>
      <c r="R7" s="147"/>
      <c r="S7" s="62"/>
      <c r="T7" s="147"/>
      <c r="U7" s="62"/>
      <c r="V7" s="147"/>
      <c r="W7" s="62"/>
      <c r="X7" s="147"/>
      <c r="Y7" s="62"/>
      <c r="Z7" s="149"/>
      <c r="AA7" s="160"/>
      <c r="AB7" s="176"/>
      <c r="AC7" s="29"/>
      <c r="AD7" s="29"/>
      <c r="AE7" s="29"/>
      <c r="AF7" s="29"/>
      <c r="AG7" s="29"/>
      <c r="AH7" s="29"/>
    </row>
    <row r="8" spans="1:34" ht="12.75" customHeight="1" thickTop="1">
      <c r="A8" s="205"/>
      <c r="B8" s="151">
        <v>2</v>
      </c>
      <c r="C8" s="153" t="str">
        <f>VLOOKUP(B8,'пр.взв'!B9:E32,2,FALSE)</f>
        <v>ЕРЕМЕЕВА Надежда Валерьевна</v>
      </c>
      <c r="D8" s="157" t="str">
        <f>VLOOKUP(B8,'пр.взв'!B9:F88,3,FALSE)</f>
        <v>23.04.1983 мс</v>
      </c>
      <c r="E8" s="157" t="str">
        <f>VLOOKUP(B8,'пр.взв'!B9:G88,4,FALSE)</f>
        <v>Свердловская Екатеринбург</v>
      </c>
      <c r="F8" s="146">
        <v>1</v>
      </c>
      <c r="G8" s="64">
        <v>0</v>
      </c>
      <c r="H8" s="146"/>
      <c r="I8" s="64"/>
      <c r="J8" s="146"/>
      <c r="K8" s="64"/>
      <c r="L8" s="146"/>
      <c r="M8" s="64"/>
      <c r="N8" s="146"/>
      <c r="O8" s="64"/>
      <c r="P8" s="146"/>
      <c r="Q8" s="64"/>
      <c r="R8" s="146"/>
      <c r="S8" s="64"/>
      <c r="T8" s="146"/>
      <c r="U8" s="64"/>
      <c r="V8" s="146"/>
      <c r="W8" s="64"/>
      <c r="X8" s="146"/>
      <c r="Y8" s="64"/>
      <c r="Z8" s="150">
        <v>1</v>
      </c>
      <c r="AA8" s="159">
        <f>SUM(G8+I8+K8+M8+O8+Q8+S8+U8+W8+Y8)</f>
        <v>0</v>
      </c>
      <c r="AB8" s="175">
        <v>1</v>
      </c>
      <c r="AC8" s="29"/>
      <c r="AD8" s="29"/>
      <c r="AE8" s="29"/>
      <c r="AF8" s="29"/>
      <c r="AG8" s="29"/>
      <c r="AH8" s="29"/>
    </row>
    <row r="9" spans="1:34" ht="12.75" customHeight="1" thickBot="1">
      <c r="A9" s="209"/>
      <c r="B9" s="152"/>
      <c r="C9" s="154"/>
      <c r="D9" s="158"/>
      <c r="E9" s="158"/>
      <c r="F9" s="147"/>
      <c r="G9" s="65" t="s">
        <v>89</v>
      </c>
      <c r="H9" s="147"/>
      <c r="I9" s="65"/>
      <c r="J9" s="147"/>
      <c r="K9" s="65"/>
      <c r="L9" s="147"/>
      <c r="M9" s="65"/>
      <c r="N9" s="147"/>
      <c r="O9" s="65"/>
      <c r="P9" s="147"/>
      <c r="Q9" s="65"/>
      <c r="R9" s="147"/>
      <c r="S9" s="65"/>
      <c r="T9" s="147"/>
      <c r="U9" s="65"/>
      <c r="V9" s="147"/>
      <c r="W9" s="65"/>
      <c r="X9" s="147"/>
      <c r="Y9" s="65"/>
      <c r="Z9" s="149"/>
      <c r="AA9" s="160"/>
      <c r="AB9" s="176"/>
      <c r="AC9" s="29"/>
      <c r="AD9" s="29"/>
      <c r="AE9" s="29"/>
      <c r="AF9" s="29"/>
      <c r="AG9" s="29"/>
      <c r="AH9" s="29"/>
    </row>
    <row r="10" spans="1:34" ht="12.75" customHeight="1" hidden="1" thickTop="1">
      <c r="A10" s="17"/>
      <c r="B10" s="208">
        <v>3</v>
      </c>
      <c r="C10" s="153" t="e">
        <f>VLOOKUP(B10,'пр.взв'!B11:E34,2,FALSE)</f>
        <v>#N/A</v>
      </c>
      <c r="D10" s="155" t="e">
        <f>VLOOKUP(B10,'пр.взв'!B11:F90,3,FALSE)</f>
        <v>#N/A</v>
      </c>
      <c r="E10" s="155" t="e">
        <f>VLOOKUP(B10,'пр.взв'!B11:G90,4,FALSE)</f>
        <v>#N/A</v>
      </c>
      <c r="F10" s="146"/>
      <c r="G10" s="64"/>
      <c r="H10" s="146"/>
      <c r="I10" s="64"/>
      <c r="J10" s="146"/>
      <c r="K10" s="64"/>
      <c r="L10" s="146"/>
      <c r="M10" s="64"/>
      <c r="N10" s="146"/>
      <c r="O10" s="64"/>
      <c r="P10" s="146"/>
      <c r="Q10" s="64"/>
      <c r="R10" s="146"/>
      <c r="S10" s="64"/>
      <c r="T10" s="146"/>
      <c r="U10" s="64"/>
      <c r="V10" s="146"/>
      <c r="W10" s="64"/>
      <c r="X10" s="146"/>
      <c r="Y10" s="64"/>
      <c r="Z10" s="150"/>
      <c r="AA10" s="159">
        <f>SUM(G10+I10+K10+M10+O10+Q10+S10+U10+W10+Y10)</f>
        <v>0</v>
      </c>
      <c r="AB10" s="175"/>
      <c r="AC10" s="29"/>
      <c r="AD10" s="29"/>
      <c r="AE10" s="29"/>
      <c r="AF10" s="29"/>
      <c r="AG10" s="29"/>
      <c r="AH10" s="29"/>
    </row>
    <row r="11" spans="1:34" ht="12.75" customHeight="1" hidden="1" thickBot="1">
      <c r="A11" s="17"/>
      <c r="B11" s="200"/>
      <c r="C11" s="154"/>
      <c r="D11" s="156"/>
      <c r="E11" s="156"/>
      <c r="F11" s="147"/>
      <c r="G11" s="62"/>
      <c r="H11" s="147"/>
      <c r="I11" s="62"/>
      <c r="J11" s="147"/>
      <c r="K11" s="62"/>
      <c r="L11" s="147"/>
      <c r="M11" s="62"/>
      <c r="N11" s="147"/>
      <c r="O11" s="62"/>
      <c r="P11" s="147"/>
      <c r="Q11" s="62"/>
      <c r="R11" s="147"/>
      <c r="S11" s="62"/>
      <c r="T11" s="147"/>
      <c r="U11" s="62"/>
      <c r="V11" s="147"/>
      <c r="W11" s="62"/>
      <c r="X11" s="147"/>
      <c r="Y11" s="62"/>
      <c r="Z11" s="149"/>
      <c r="AA11" s="160"/>
      <c r="AB11" s="176"/>
      <c r="AC11" s="29"/>
      <c r="AD11" s="29"/>
      <c r="AE11" s="29"/>
      <c r="AF11" s="29"/>
      <c r="AG11" s="29"/>
      <c r="AH11" s="29"/>
    </row>
    <row r="12" spans="1:34" ht="12.75" customHeight="1" hidden="1" thickTop="1">
      <c r="A12" s="17"/>
      <c r="B12" s="151">
        <v>4</v>
      </c>
      <c r="C12" s="153" t="e">
        <f>VLOOKUP(B12,'пр.взв'!B13:E36,2,FALSE)</f>
        <v>#N/A</v>
      </c>
      <c r="D12" s="155" t="e">
        <f>VLOOKUP(B12,'пр.взв'!B13:F92,3,FALSE)</f>
        <v>#N/A</v>
      </c>
      <c r="E12" s="157" t="e">
        <f>VLOOKUP(B12,'пр.взв'!B13:G92,4,FALSE)</f>
        <v>#N/A</v>
      </c>
      <c r="F12" s="146"/>
      <c r="G12" s="64"/>
      <c r="H12" s="146"/>
      <c r="I12" s="64"/>
      <c r="J12" s="146"/>
      <c r="K12" s="64"/>
      <c r="L12" s="146"/>
      <c r="M12" s="64"/>
      <c r="N12" s="146"/>
      <c r="O12" s="64"/>
      <c r="P12" s="146"/>
      <c r="Q12" s="64"/>
      <c r="R12" s="146"/>
      <c r="S12" s="64"/>
      <c r="T12" s="146"/>
      <c r="U12" s="64"/>
      <c r="V12" s="146"/>
      <c r="W12" s="64"/>
      <c r="X12" s="146"/>
      <c r="Y12" s="64"/>
      <c r="Z12" s="150"/>
      <c r="AA12" s="159">
        <f>SUM(G12+I12+K12+M12+O12+Q12+S12+U12+W12+Y12)</f>
        <v>0</v>
      </c>
      <c r="AB12" s="175"/>
      <c r="AC12" s="29"/>
      <c r="AD12" s="29"/>
      <c r="AE12" s="29"/>
      <c r="AF12" s="29"/>
      <c r="AG12" s="29"/>
      <c r="AH12" s="29"/>
    </row>
    <row r="13" spans="1:34" ht="12.75" customHeight="1" hidden="1" thickBot="1">
      <c r="A13" s="17"/>
      <c r="B13" s="152"/>
      <c r="C13" s="154"/>
      <c r="D13" s="156"/>
      <c r="E13" s="158"/>
      <c r="F13" s="147"/>
      <c r="G13" s="62"/>
      <c r="H13" s="147"/>
      <c r="I13" s="62"/>
      <c r="J13" s="147"/>
      <c r="K13" s="62"/>
      <c r="L13" s="147"/>
      <c r="M13" s="62"/>
      <c r="N13" s="147"/>
      <c r="O13" s="62"/>
      <c r="P13" s="147"/>
      <c r="Q13" s="62"/>
      <c r="R13" s="147"/>
      <c r="S13" s="62"/>
      <c r="T13" s="147"/>
      <c r="U13" s="62"/>
      <c r="V13" s="147"/>
      <c r="W13" s="62"/>
      <c r="X13" s="147"/>
      <c r="Y13" s="62"/>
      <c r="Z13" s="149"/>
      <c r="AA13" s="160"/>
      <c r="AB13" s="176"/>
      <c r="AC13" s="29"/>
      <c r="AD13" s="29"/>
      <c r="AE13" s="29"/>
      <c r="AF13" s="29"/>
      <c r="AG13" s="29"/>
      <c r="AH13" s="29"/>
    </row>
    <row r="14" spans="1:34" ht="12.75" customHeight="1" hidden="1" thickTop="1">
      <c r="A14" s="17"/>
      <c r="B14" s="208">
        <v>5</v>
      </c>
      <c r="C14" s="153" t="e">
        <f>VLOOKUP(B14,'пр.взв'!B15:E38,2,FALSE)</f>
        <v>#N/A</v>
      </c>
      <c r="D14" s="155" t="e">
        <f>VLOOKUP(B14,'пр.взв'!B15:F94,3,FALSE)</f>
        <v>#N/A</v>
      </c>
      <c r="E14" s="155" t="e">
        <f>VLOOKUP(B14,'пр.взв'!B15:G94,4,FALSE)</f>
        <v>#N/A</v>
      </c>
      <c r="F14" s="146"/>
      <c r="G14" s="64"/>
      <c r="H14" s="146"/>
      <c r="I14" s="64"/>
      <c r="J14" s="146"/>
      <c r="K14" s="64"/>
      <c r="L14" s="146"/>
      <c r="M14" s="64"/>
      <c r="N14" s="146"/>
      <c r="O14" s="64"/>
      <c r="P14" s="146"/>
      <c r="Q14" s="64"/>
      <c r="R14" s="146"/>
      <c r="S14" s="64"/>
      <c r="T14" s="146"/>
      <c r="U14" s="64"/>
      <c r="V14" s="146"/>
      <c r="W14" s="64"/>
      <c r="X14" s="146"/>
      <c r="Y14" s="64"/>
      <c r="Z14" s="150"/>
      <c r="AA14" s="159">
        <f>SUM(G14+I14+K14+M14+O14+Q14+S14+U14+W14+Y14)</f>
        <v>0</v>
      </c>
      <c r="AB14" s="175"/>
      <c r="AC14" s="29"/>
      <c r="AD14" s="29"/>
      <c r="AE14" s="29"/>
      <c r="AF14" s="29"/>
      <c r="AG14" s="29"/>
      <c r="AH14" s="29"/>
    </row>
    <row r="15" spans="1:34" ht="12.75" customHeight="1" hidden="1" thickBot="1">
      <c r="A15" s="17"/>
      <c r="B15" s="200"/>
      <c r="C15" s="154"/>
      <c r="D15" s="156"/>
      <c r="E15" s="156"/>
      <c r="F15" s="147"/>
      <c r="G15" s="62"/>
      <c r="H15" s="147"/>
      <c r="I15" s="62"/>
      <c r="J15" s="147"/>
      <c r="K15" s="62"/>
      <c r="L15" s="147"/>
      <c r="M15" s="62"/>
      <c r="N15" s="147"/>
      <c r="O15" s="62"/>
      <c r="P15" s="147"/>
      <c r="Q15" s="62"/>
      <c r="R15" s="147"/>
      <c r="S15" s="62"/>
      <c r="T15" s="147"/>
      <c r="U15" s="62"/>
      <c r="V15" s="147"/>
      <c r="W15" s="62"/>
      <c r="X15" s="147"/>
      <c r="Y15" s="62"/>
      <c r="Z15" s="149"/>
      <c r="AA15" s="160"/>
      <c r="AB15" s="176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51">
        <v>6</v>
      </c>
      <c r="C16" s="153" t="e">
        <f>VLOOKUP(B16,'пр.взв'!B17:E40,2,FALSE)</f>
        <v>#N/A</v>
      </c>
      <c r="D16" s="155" t="e">
        <f>VLOOKUP(B16,'пр.взв'!B17:F96,3,FALSE)</f>
        <v>#N/A</v>
      </c>
      <c r="E16" s="157" t="e">
        <f>VLOOKUP(B16,'пр.взв'!B17:G96,4,FALSE)</f>
        <v>#N/A</v>
      </c>
      <c r="F16" s="146"/>
      <c r="G16" s="64"/>
      <c r="H16" s="146"/>
      <c r="I16" s="64"/>
      <c r="J16" s="146"/>
      <c r="K16" s="64"/>
      <c r="L16" s="146"/>
      <c r="M16" s="64"/>
      <c r="N16" s="146"/>
      <c r="O16" s="64"/>
      <c r="P16" s="146"/>
      <c r="Q16" s="64"/>
      <c r="R16" s="146"/>
      <c r="S16" s="64"/>
      <c r="T16" s="146"/>
      <c r="U16" s="64"/>
      <c r="V16" s="146"/>
      <c r="W16" s="64"/>
      <c r="X16" s="146"/>
      <c r="Y16" s="64"/>
      <c r="Z16" s="150"/>
      <c r="AA16" s="159">
        <f>SUM(G16+I16+K16+M16+O16+Q16+S16+U16+W16+Y16)</f>
        <v>0</v>
      </c>
      <c r="AB16" s="175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52"/>
      <c r="C17" s="154"/>
      <c r="D17" s="156"/>
      <c r="E17" s="158"/>
      <c r="F17" s="147"/>
      <c r="G17" s="62"/>
      <c r="H17" s="147"/>
      <c r="I17" s="62"/>
      <c r="J17" s="147"/>
      <c r="K17" s="62"/>
      <c r="L17" s="147"/>
      <c r="M17" s="62"/>
      <c r="N17" s="147"/>
      <c r="O17" s="62"/>
      <c r="P17" s="147"/>
      <c r="Q17" s="62"/>
      <c r="R17" s="147"/>
      <c r="S17" s="62"/>
      <c r="T17" s="147"/>
      <c r="U17" s="62"/>
      <c r="V17" s="147"/>
      <c r="W17" s="62"/>
      <c r="X17" s="147"/>
      <c r="Y17" s="62"/>
      <c r="Z17" s="149"/>
      <c r="AA17" s="160"/>
      <c r="AB17" s="176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1">
        <v>7</v>
      </c>
      <c r="C18" s="153" t="e">
        <f>VLOOKUP(B18,'пр.взв'!B19:E42,2,FALSE)</f>
        <v>#N/A</v>
      </c>
      <c r="D18" s="155" t="e">
        <f>VLOOKUP(B18,'пр.взв'!B19:F98,3,FALSE)</f>
        <v>#N/A</v>
      </c>
      <c r="E18" s="155" t="e">
        <f>VLOOKUP(B18,'пр.взв'!B19:G98,4,FALSE)</f>
        <v>#N/A</v>
      </c>
      <c r="F18" s="146"/>
      <c r="G18" s="64"/>
      <c r="H18" s="146"/>
      <c r="I18" s="64"/>
      <c r="J18" s="146"/>
      <c r="K18" s="64"/>
      <c r="L18" s="146"/>
      <c r="M18" s="64"/>
      <c r="N18" s="146"/>
      <c r="O18" s="64"/>
      <c r="P18" s="146"/>
      <c r="Q18" s="64"/>
      <c r="R18" s="146"/>
      <c r="S18" s="64"/>
      <c r="T18" s="146"/>
      <c r="U18" s="64"/>
      <c r="V18" s="146"/>
      <c r="W18" s="64"/>
      <c r="X18" s="146"/>
      <c r="Y18" s="64"/>
      <c r="Z18" s="150"/>
      <c r="AA18" s="159">
        <f>SUM(G18+I18+K18+M18+O18+Q18+S18+U18+W18+Y18)</f>
        <v>0</v>
      </c>
      <c r="AB18" s="175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2"/>
      <c r="C19" s="154"/>
      <c r="D19" s="156"/>
      <c r="E19" s="156"/>
      <c r="F19" s="147"/>
      <c r="G19" s="62"/>
      <c r="H19" s="147"/>
      <c r="I19" s="62"/>
      <c r="J19" s="147"/>
      <c r="K19" s="62"/>
      <c r="L19" s="147"/>
      <c r="M19" s="62"/>
      <c r="N19" s="147"/>
      <c r="O19" s="62"/>
      <c r="P19" s="147"/>
      <c r="Q19" s="62"/>
      <c r="R19" s="147"/>
      <c r="S19" s="62"/>
      <c r="T19" s="147"/>
      <c r="U19" s="62"/>
      <c r="V19" s="147"/>
      <c r="W19" s="62"/>
      <c r="X19" s="147"/>
      <c r="Y19" s="62"/>
      <c r="Z19" s="149"/>
      <c r="AA19" s="160"/>
      <c r="AB19" s="176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1">
        <v>8</v>
      </c>
      <c r="C20" s="153" t="e">
        <f>VLOOKUP(B20,'пр.взв'!B21:E44,2,FALSE)</f>
        <v>#N/A</v>
      </c>
      <c r="D20" s="155" t="e">
        <f>VLOOKUP(B20,'пр.взв'!B21:F100,3,FALSE)</f>
        <v>#N/A</v>
      </c>
      <c r="E20" s="157" t="e">
        <f>VLOOKUP(B20,'пр.взв'!B21:G100,4,FALSE)</f>
        <v>#N/A</v>
      </c>
      <c r="F20" s="146"/>
      <c r="G20" s="64"/>
      <c r="H20" s="146"/>
      <c r="I20" s="64"/>
      <c r="J20" s="146"/>
      <c r="K20" s="64"/>
      <c r="L20" s="146"/>
      <c r="M20" s="64"/>
      <c r="N20" s="146"/>
      <c r="O20" s="64"/>
      <c r="P20" s="146"/>
      <c r="Q20" s="64"/>
      <c r="R20" s="146"/>
      <c r="S20" s="64"/>
      <c r="T20" s="146"/>
      <c r="U20" s="64"/>
      <c r="V20" s="146"/>
      <c r="W20" s="64"/>
      <c r="X20" s="146"/>
      <c r="Y20" s="64"/>
      <c r="Z20" s="150"/>
      <c r="AA20" s="159">
        <f>SUM(G20+I20+K20+M20+O20+Q20+S20+U20+W20+Y20)</f>
        <v>0</v>
      </c>
      <c r="AB20" s="175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2"/>
      <c r="C21" s="154"/>
      <c r="D21" s="156"/>
      <c r="E21" s="158"/>
      <c r="F21" s="147"/>
      <c r="G21" s="62"/>
      <c r="H21" s="147"/>
      <c r="I21" s="62"/>
      <c r="J21" s="147"/>
      <c r="K21" s="62"/>
      <c r="L21" s="147"/>
      <c r="M21" s="62"/>
      <c r="N21" s="147"/>
      <c r="O21" s="62"/>
      <c r="P21" s="147"/>
      <c r="Q21" s="62"/>
      <c r="R21" s="147"/>
      <c r="S21" s="62"/>
      <c r="T21" s="147"/>
      <c r="U21" s="62"/>
      <c r="V21" s="147"/>
      <c r="W21" s="62"/>
      <c r="X21" s="147"/>
      <c r="Y21" s="62"/>
      <c r="Z21" s="149"/>
      <c r="AA21" s="160"/>
      <c r="AB21" s="176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1">
        <v>9</v>
      </c>
      <c r="C22" s="153" t="e">
        <f>VLOOKUP(B22,'пр.взв'!B23:E46,2,FALSE)</f>
        <v>#N/A</v>
      </c>
      <c r="D22" s="155" t="e">
        <f>VLOOKUP(B22,'пр.взв'!B23:F102,3,FALSE)</f>
        <v>#N/A</v>
      </c>
      <c r="E22" s="155" t="e">
        <f>VLOOKUP(B22,'пр.взв'!B23:G102,4,FALSE)</f>
        <v>#N/A</v>
      </c>
      <c r="F22" s="146"/>
      <c r="G22" s="64"/>
      <c r="H22" s="146"/>
      <c r="I22" s="64"/>
      <c r="J22" s="146"/>
      <c r="K22" s="64"/>
      <c r="L22" s="146"/>
      <c r="M22" s="64"/>
      <c r="N22" s="146"/>
      <c r="O22" s="64"/>
      <c r="P22" s="146"/>
      <c r="Q22" s="64"/>
      <c r="R22" s="146"/>
      <c r="S22" s="64"/>
      <c r="T22" s="146"/>
      <c r="U22" s="64"/>
      <c r="V22" s="146"/>
      <c r="W22" s="64"/>
      <c r="X22" s="146"/>
      <c r="Y22" s="64"/>
      <c r="Z22" s="150"/>
      <c r="AA22" s="159">
        <f>SUM(G22+I22+K22+M22+O22+Q22+S22+U22+W22+Y22)</f>
        <v>0</v>
      </c>
      <c r="AB22" s="175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2"/>
      <c r="C23" s="154"/>
      <c r="D23" s="156"/>
      <c r="E23" s="156"/>
      <c r="F23" s="147"/>
      <c r="G23" s="62"/>
      <c r="H23" s="147"/>
      <c r="I23" s="62"/>
      <c r="J23" s="147"/>
      <c r="K23" s="62"/>
      <c r="L23" s="147"/>
      <c r="M23" s="62"/>
      <c r="N23" s="147"/>
      <c r="O23" s="62"/>
      <c r="P23" s="147"/>
      <c r="Q23" s="62"/>
      <c r="R23" s="147"/>
      <c r="S23" s="62"/>
      <c r="T23" s="147"/>
      <c r="U23" s="62"/>
      <c r="V23" s="147"/>
      <c r="W23" s="62"/>
      <c r="X23" s="147"/>
      <c r="Y23" s="62"/>
      <c r="Z23" s="149"/>
      <c r="AA23" s="160"/>
      <c r="AB23" s="176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1">
        <v>10</v>
      </c>
      <c r="C24" s="153" t="e">
        <f>VLOOKUP(B24,'пр.взв'!B25:E48,2,FALSE)</f>
        <v>#N/A</v>
      </c>
      <c r="D24" s="155" t="e">
        <f>VLOOKUP(B24,'пр.взв'!B25:F104,3,FALSE)</f>
        <v>#N/A</v>
      </c>
      <c r="E24" s="157" t="e">
        <f>VLOOKUP(B24,'пр.взв'!B25:G104,4,FALSE)</f>
        <v>#N/A</v>
      </c>
      <c r="F24" s="146"/>
      <c r="G24" s="64"/>
      <c r="H24" s="146"/>
      <c r="I24" s="64"/>
      <c r="J24" s="146"/>
      <c r="K24" s="64"/>
      <c r="L24" s="146"/>
      <c r="M24" s="64"/>
      <c r="N24" s="146"/>
      <c r="O24" s="64"/>
      <c r="P24" s="146"/>
      <c r="Q24" s="64"/>
      <c r="R24" s="146"/>
      <c r="S24" s="64"/>
      <c r="T24" s="146"/>
      <c r="U24" s="64"/>
      <c r="V24" s="146"/>
      <c r="W24" s="64"/>
      <c r="X24" s="146"/>
      <c r="Y24" s="64"/>
      <c r="Z24" s="150"/>
      <c r="AA24" s="159">
        <f>SUM(G24+I24+K24+M24+O24+Q24+S24+U24+W24+Y24)</f>
        <v>0</v>
      </c>
      <c r="AB24" s="175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2"/>
      <c r="C25" s="154"/>
      <c r="D25" s="156"/>
      <c r="E25" s="158"/>
      <c r="F25" s="147"/>
      <c r="G25" s="62"/>
      <c r="H25" s="147"/>
      <c r="I25" s="62"/>
      <c r="J25" s="147"/>
      <c r="K25" s="62"/>
      <c r="L25" s="147"/>
      <c r="M25" s="62"/>
      <c r="N25" s="147"/>
      <c r="O25" s="62"/>
      <c r="P25" s="147"/>
      <c r="Q25" s="62"/>
      <c r="R25" s="147"/>
      <c r="S25" s="62"/>
      <c r="T25" s="147"/>
      <c r="U25" s="62"/>
      <c r="V25" s="147"/>
      <c r="W25" s="62"/>
      <c r="X25" s="147"/>
      <c r="Y25" s="62"/>
      <c r="Z25" s="149"/>
      <c r="AA25" s="160"/>
      <c r="AB25" s="176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1">
        <v>11</v>
      </c>
      <c r="C26" s="153" t="e">
        <f>VLOOKUP(B26,'пр.взв'!B27:E50,2,FALSE)</f>
        <v>#N/A</v>
      </c>
      <c r="D26" s="155" t="e">
        <f>VLOOKUP(B26,'пр.взв'!B27:F106,3,FALSE)</f>
        <v>#N/A</v>
      </c>
      <c r="E26" s="155" t="e">
        <f>VLOOKUP(B26,'пр.взв'!B27:G106,4,FALSE)</f>
        <v>#N/A</v>
      </c>
      <c r="F26" s="146"/>
      <c r="G26" s="64"/>
      <c r="H26" s="146"/>
      <c r="I26" s="64"/>
      <c r="J26" s="146"/>
      <c r="K26" s="64"/>
      <c r="L26" s="146"/>
      <c r="M26" s="64"/>
      <c r="N26" s="146"/>
      <c r="O26" s="64"/>
      <c r="P26" s="146"/>
      <c r="Q26" s="64"/>
      <c r="R26" s="146"/>
      <c r="S26" s="64"/>
      <c r="T26" s="146"/>
      <c r="U26" s="64"/>
      <c r="V26" s="146"/>
      <c r="W26" s="64"/>
      <c r="X26" s="146"/>
      <c r="Y26" s="64"/>
      <c r="Z26" s="150"/>
      <c r="AA26" s="159">
        <f>SUM(G26+I26+K26+M26+O26+Q26+S26+U26+W26+Y26)</f>
        <v>0</v>
      </c>
      <c r="AB26" s="175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2"/>
      <c r="C27" s="154"/>
      <c r="D27" s="156"/>
      <c r="E27" s="156"/>
      <c r="F27" s="147"/>
      <c r="G27" s="62"/>
      <c r="H27" s="147"/>
      <c r="I27" s="62"/>
      <c r="J27" s="147"/>
      <c r="K27" s="62"/>
      <c r="L27" s="147"/>
      <c r="M27" s="62"/>
      <c r="N27" s="147"/>
      <c r="O27" s="62"/>
      <c r="P27" s="147"/>
      <c r="Q27" s="62"/>
      <c r="R27" s="147"/>
      <c r="S27" s="62"/>
      <c r="T27" s="147"/>
      <c r="U27" s="62"/>
      <c r="V27" s="147"/>
      <c r="W27" s="62"/>
      <c r="X27" s="147"/>
      <c r="Y27" s="62"/>
      <c r="Z27" s="149"/>
      <c r="AA27" s="160"/>
      <c r="AB27" s="176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1">
        <v>12</v>
      </c>
      <c r="C28" s="153" t="e">
        <f>VLOOKUP(B28,'пр.взв'!B29:E52,2,FALSE)</f>
        <v>#N/A</v>
      </c>
      <c r="D28" s="155" t="e">
        <f>VLOOKUP(B28,'пр.взв'!B29:F108,3,FALSE)</f>
        <v>#N/A</v>
      </c>
      <c r="E28" s="157" t="e">
        <f>VLOOKUP(B28,'пр.взв'!B29:G108,4,FALSE)</f>
        <v>#N/A</v>
      </c>
      <c r="F28" s="146"/>
      <c r="G28" s="64"/>
      <c r="H28" s="146"/>
      <c r="I28" s="64"/>
      <c r="J28" s="146"/>
      <c r="K28" s="64"/>
      <c r="L28" s="146"/>
      <c r="M28" s="64"/>
      <c r="N28" s="146"/>
      <c r="O28" s="64"/>
      <c r="P28" s="146"/>
      <c r="Q28" s="64"/>
      <c r="R28" s="146"/>
      <c r="S28" s="64"/>
      <c r="T28" s="146"/>
      <c r="U28" s="64"/>
      <c r="V28" s="146"/>
      <c r="W28" s="64"/>
      <c r="X28" s="146"/>
      <c r="Y28" s="64"/>
      <c r="Z28" s="150"/>
      <c r="AA28" s="159">
        <f>SUM(G28+I28+K28+M28+O28+Q28+S28+U28+W28+Y28)</f>
        <v>0</v>
      </c>
      <c r="AB28" s="175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2"/>
      <c r="C29" s="154"/>
      <c r="D29" s="156"/>
      <c r="E29" s="158"/>
      <c r="F29" s="147"/>
      <c r="G29" s="62"/>
      <c r="H29" s="147"/>
      <c r="I29" s="62"/>
      <c r="J29" s="147"/>
      <c r="K29" s="62"/>
      <c r="L29" s="147"/>
      <c r="M29" s="62"/>
      <c r="N29" s="147"/>
      <c r="O29" s="62"/>
      <c r="P29" s="147"/>
      <c r="Q29" s="62"/>
      <c r="R29" s="147"/>
      <c r="S29" s="62"/>
      <c r="T29" s="147"/>
      <c r="U29" s="62"/>
      <c r="V29" s="147"/>
      <c r="W29" s="62"/>
      <c r="X29" s="147"/>
      <c r="Y29" s="62"/>
      <c r="Z29" s="149"/>
      <c r="AA29" s="160"/>
      <c r="AB29" s="176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"/>
      <c r="B30" s="151">
        <v>13</v>
      </c>
      <c r="C30" s="153" t="e">
        <f>VLOOKUP(B30,'пр.взв'!B31:E54,2,FALSE)</f>
        <v>#N/A</v>
      </c>
      <c r="D30" s="155" t="e">
        <f>VLOOKUP(B30,'пр.взв'!B31:F110,3,FALSE)</f>
        <v>#N/A</v>
      </c>
      <c r="E30" s="155" t="e">
        <f>VLOOKUP(B30,'пр.взв'!B31:G110,4,FALSE)</f>
        <v>#N/A</v>
      </c>
      <c r="F30" s="146"/>
      <c r="G30" s="64"/>
      <c r="H30" s="146"/>
      <c r="I30" s="64"/>
      <c r="J30" s="146"/>
      <c r="K30" s="64"/>
      <c r="L30" s="146"/>
      <c r="M30" s="64"/>
      <c r="N30" s="146"/>
      <c r="O30" s="64"/>
      <c r="P30" s="146"/>
      <c r="Q30" s="64"/>
      <c r="R30" s="146"/>
      <c r="S30" s="64"/>
      <c r="T30" s="146"/>
      <c r="U30" s="64"/>
      <c r="V30" s="146"/>
      <c r="W30" s="64"/>
      <c r="X30" s="146"/>
      <c r="Y30" s="64"/>
      <c r="Z30" s="150"/>
      <c r="AA30" s="159">
        <f>SUM(G30+I30+K30+M30+O30+Q30+S30+U30+W30+Y30)</f>
        <v>0</v>
      </c>
      <c r="AB30" s="175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"/>
      <c r="B31" s="152"/>
      <c r="C31" s="154"/>
      <c r="D31" s="156"/>
      <c r="E31" s="156"/>
      <c r="F31" s="147"/>
      <c r="G31" s="62"/>
      <c r="H31" s="147"/>
      <c r="I31" s="62"/>
      <c r="J31" s="147"/>
      <c r="K31" s="62"/>
      <c r="L31" s="147"/>
      <c r="M31" s="62"/>
      <c r="N31" s="147"/>
      <c r="O31" s="62"/>
      <c r="P31" s="147"/>
      <c r="Q31" s="62"/>
      <c r="R31" s="147"/>
      <c r="S31" s="62"/>
      <c r="T31" s="147"/>
      <c r="U31" s="62"/>
      <c r="V31" s="147"/>
      <c r="W31" s="62"/>
      <c r="X31" s="147"/>
      <c r="Y31" s="62"/>
      <c r="Z31" s="149"/>
      <c r="AA31" s="160"/>
      <c r="AB31" s="176"/>
      <c r="AC31" s="29"/>
      <c r="AD31" s="29"/>
      <c r="AE31" s="29"/>
      <c r="AF31" s="29"/>
      <c r="AG31" s="29"/>
      <c r="AH31" s="29"/>
    </row>
    <row r="32" spans="2:34" ht="12.75" customHeight="1" hidden="1" thickTop="1">
      <c r="B32" s="151">
        <v>14</v>
      </c>
      <c r="C32" s="153" t="e">
        <f>VLOOKUP(B32,'пр.взв'!B33:E56,2,FALSE)</f>
        <v>#N/A</v>
      </c>
      <c r="D32" s="155" t="e">
        <f>VLOOKUP(B32,'пр.взв'!B33:F112,3,FALSE)</f>
        <v>#N/A</v>
      </c>
      <c r="E32" s="157" t="e">
        <f>VLOOKUP(B32,'пр.взв'!B33:G112,4,FALSE)</f>
        <v>#N/A</v>
      </c>
      <c r="F32" s="146"/>
      <c r="G32" s="64"/>
      <c r="H32" s="146"/>
      <c r="I32" s="64"/>
      <c r="J32" s="146"/>
      <c r="K32" s="64"/>
      <c r="L32" s="146"/>
      <c r="M32" s="64"/>
      <c r="N32" s="146"/>
      <c r="O32" s="64"/>
      <c r="P32" s="146"/>
      <c r="Q32" s="64"/>
      <c r="R32" s="146"/>
      <c r="S32" s="64"/>
      <c r="T32" s="146"/>
      <c r="U32" s="64"/>
      <c r="V32" s="146"/>
      <c r="W32" s="64"/>
      <c r="X32" s="146"/>
      <c r="Y32" s="64"/>
      <c r="Z32" s="150"/>
      <c r="AA32" s="159">
        <f>SUM(G32+I32+K32+M32+O32+Q32+S32+U32+W32+Y32)</f>
        <v>0</v>
      </c>
      <c r="AB32" s="175"/>
      <c r="AC32" s="29"/>
      <c r="AD32" s="29"/>
      <c r="AE32" s="29"/>
      <c r="AF32" s="29"/>
      <c r="AG32" s="29"/>
      <c r="AH32" s="29"/>
    </row>
    <row r="33" spans="2:34" ht="12.75" customHeight="1" hidden="1" thickBot="1">
      <c r="B33" s="152"/>
      <c r="C33" s="154"/>
      <c r="D33" s="156"/>
      <c r="E33" s="158"/>
      <c r="F33" s="147"/>
      <c r="G33" s="62"/>
      <c r="H33" s="147"/>
      <c r="I33" s="62"/>
      <c r="J33" s="147"/>
      <c r="K33" s="62"/>
      <c r="L33" s="147"/>
      <c r="M33" s="62"/>
      <c r="N33" s="147"/>
      <c r="O33" s="62"/>
      <c r="P33" s="147"/>
      <c r="Q33" s="62"/>
      <c r="R33" s="147"/>
      <c r="S33" s="62"/>
      <c r="T33" s="147"/>
      <c r="U33" s="62"/>
      <c r="V33" s="147"/>
      <c r="W33" s="62"/>
      <c r="X33" s="147"/>
      <c r="Y33" s="62"/>
      <c r="Z33" s="149"/>
      <c r="AA33" s="160"/>
      <c r="AB33" s="176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1">
        <v>15</v>
      </c>
      <c r="C34" s="153" t="e">
        <f>VLOOKUP(B34,'пр.взв'!B35:E58,2,FALSE)</f>
        <v>#N/A</v>
      </c>
      <c r="D34" s="155" t="e">
        <f>VLOOKUP(B34,'пр.взв'!B35:F114,3,FALSE)</f>
        <v>#N/A</v>
      </c>
      <c r="E34" s="155" t="e">
        <f>VLOOKUP(B34,'пр.взв'!B35:G114,4,FALSE)</f>
        <v>#N/A</v>
      </c>
      <c r="F34" s="146"/>
      <c r="G34" s="64"/>
      <c r="H34" s="146"/>
      <c r="I34" s="64"/>
      <c r="J34" s="146"/>
      <c r="K34" s="64"/>
      <c r="L34" s="146"/>
      <c r="M34" s="64"/>
      <c r="N34" s="146"/>
      <c r="O34" s="64"/>
      <c r="P34" s="146"/>
      <c r="Q34" s="64"/>
      <c r="R34" s="146"/>
      <c r="S34" s="64"/>
      <c r="T34" s="146"/>
      <c r="U34" s="64"/>
      <c r="V34" s="146"/>
      <c r="W34" s="64"/>
      <c r="X34" s="146"/>
      <c r="Y34" s="64"/>
      <c r="Z34" s="150"/>
      <c r="AA34" s="159">
        <f>SUM(G34+I34+K34+M34+O34+Q34+S34+U34+W34+Y34)</f>
        <v>0</v>
      </c>
      <c r="AB34" s="175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2"/>
      <c r="C35" s="154"/>
      <c r="D35" s="156"/>
      <c r="E35" s="156"/>
      <c r="F35" s="147"/>
      <c r="G35" s="62"/>
      <c r="H35" s="147"/>
      <c r="I35" s="62"/>
      <c r="J35" s="147"/>
      <c r="K35" s="62"/>
      <c r="L35" s="147"/>
      <c r="M35" s="62"/>
      <c r="N35" s="147"/>
      <c r="O35" s="62"/>
      <c r="P35" s="147"/>
      <c r="Q35" s="62"/>
      <c r="R35" s="147"/>
      <c r="S35" s="62"/>
      <c r="T35" s="147"/>
      <c r="U35" s="62"/>
      <c r="V35" s="147"/>
      <c r="W35" s="62"/>
      <c r="X35" s="147"/>
      <c r="Y35" s="62"/>
      <c r="Z35" s="149"/>
      <c r="AA35" s="160"/>
      <c r="AB35" s="176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1">
        <v>16</v>
      </c>
      <c r="C36" s="153" t="e">
        <f>VLOOKUP(B36,'пр.взв'!B37:E60,2,FALSE)</f>
        <v>#N/A</v>
      </c>
      <c r="D36" s="155" t="e">
        <f>VLOOKUP(B36,'пр.взв'!B37:F116,3,FALSE)</f>
        <v>#N/A</v>
      </c>
      <c r="E36" s="157" t="e">
        <f>VLOOKUP(B36,'пр.взв'!B37:G116,4,FALSE)</f>
        <v>#N/A</v>
      </c>
      <c r="F36" s="146"/>
      <c r="G36" s="64"/>
      <c r="H36" s="146"/>
      <c r="I36" s="64"/>
      <c r="J36" s="146"/>
      <c r="K36" s="64"/>
      <c r="L36" s="146"/>
      <c r="M36" s="64"/>
      <c r="N36" s="146"/>
      <c r="O36" s="64"/>
      <c r="P36" s="146"/>
      <c r="Q36" s="64"/>
      <c r="R36" s="146"/>
      <c r="S36" s="64"/>
      <c r="T36" s="146"/>
      <c r="U36" s="64"/>
      <c r="V36" s="146"/>
      <c r="W36" s="64"/>
      <c r="X36" s="146"/>
      <c r="Y36" s="64"/>
      <c r="Z36" s="150"/>
      <c r="AA36" s="159">
        <f>SUM(G36+I36+K36+M36+O36+Q36+S36+U36+W36+Y36)</f>
        <v>0</v>
      </c>
      <c r="AB36" s="175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2"/>
      <c r="C37" s="154"/>
      <c r="D37" s="156"/>
      <c r="E37" s="158"/>
      <c r="F37" s="147"/>
      <c r="G37" s="62"/>
      <c r="H37" s="147"/>
      <c r="I37" s="62"/>
      <c r="J37" s="147"/>
      <c r="K37" s="62"/>
      <c r="L37" s="147"/>
      <c r="M37" s="62"/>
      <c r="N37" s="147"/>
      <c r="O37" s="62"/>
      <c r="P37" s="147"/>
      <c r="Q37" s="62"/>
      <c r="R37" s="147"/>
      <c r="S37" s="62"/>
      <c r="T37" s="147"/>
      <c r="U37" s="62"/>
      <c r="V37" s="147"/>
      <c r="W37" s="62"/>
      <c r="X37" s="147"/>
      <c r="Y37" s="62"/>
      <c r="Z37" s="149"/>
      <c r="AA37" s="160"/>
      <c r="AB37" s="176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1">
        <v>17</v>
      </c>
      <c r="C38" s="153" t="e">
        <f>VLOOKUP(B38,'пр.взв'!B39:E62,2,FALSE)</f>
        <v>#N/A</v>
      </c>
      <c r="D38" s="155" t="e">
        <f>VLOOKUP(B38,'пр.взв'!B39:F118,3,FALSE)</f>
        <v>#N/A</v>
      </c>
      <c r="E38" s="155" t="e">
        <f>VLOOKUP(B38,'пр.взв'!B39:G118,4,FALSE)</f>
        <v>#N/A</v>
      </c>
      <c r="F38" s="146"/>
      <c r="G38" s="64"/>
      <c r="H38" s="146"/>
      <c r="I38" s="64"/>
      <c r="J38" s="146"/>
      <c r="K38" s="64"/>
      <c r="L38" s="146"/>
      <c r="M38" s="64"/>
      <c r="N38" s="146"/>
      <c r="O38" s="64"/>
      <c r="P38" s="146"/>
      <c r="Q38" s="64"/>
      <c r="R38" s="146"/>
      <c r="S38" s="64"/>
      <c r="T38" s="146"/>
      <c r="U38" s="64"/>
      <c r="V38" s="146"/>
      <c r="W38" s="64"/>
      <c r="X38" s="146"/>
      <c r="Y38" s="64"/>
      <c r="Z38" s="150"/>
      <c r="AA38" s="159">
        <f>SUM(G38+I38+K38+M38+O38+Q38+S38+U38+W38+Y38)</f>
        <v>0</v>
      </c>
      <c r="AB38" s="175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2"/>
      <c r="C39" s="154"/>
      <c r="D39" s="156"/>
      <c r="E39" s="156"/>
      <c r="F39" s="147"/>
      <c r="G39" s="62"/>
      <c r="H39" s="147"/>
      <c r="I39" s="62"/>
      <c r="J39" s="147"/>
      <c r="K39" s="62"/>
      <c r="L39" s="147"/>
      <c r="M39" s="62"/>
      <c r="N39" s="147"/>
      <c r="O39" s="62"/>
      <c r="P39" s="147"/>
      <c r="Q39" s="62"/>
      <c r="R39" s="147"/>
      <c r="S39" s="62"/>
      <c r="T39" s="147"/>
      <c r="U39" s="62"/>
      <c r="V39" s="147"/>
      <c r="W39" s="62"/>
      <c r="X39" s="147"/>
      <c r="Y39" s="62"/>
      <c r="Z39" s="149"/>
      <c r="AA39" s="160"/>
      <c r="AB39" s="176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1">
        <v>18</v>
      </c>
      <c r="C40" s="153" t="e">
        <f>VLOOKUP(B40,'пр.взв'!B41:E64,2,FALSE)</f>
        <v>#N/A</v>
      </c>
      <c r="D40" s="155" t="e">
        <f>VLOOKUP(B40,'пр.взв'!B41:F120,3,FALSE)</f>
        <v>#N/A</v>
      </c>
      <c r="E40" s="157" t="e">
        <f>VLOOKUP(B40,'пр.взв'!B41:G120,4,FALSE)</f>
        <v>#N/A</v>
      </c>
      <c r="F40" s="146"/>
      <c r="G40" s="64"/>
      <c r="H40" s="146"/>
      <c r="I40" s="64"/>
      <c r="J40" s="146"/>
      <c r="K40" s="64"/>
      <c r="L40" s="146"/>
      <c r="M40" s="64"/>
      <c r="N40" s="146"/>
      <c r="O40" s="64"/>
      <c r="P40" s="146"/>
      <c r="Q40" s="64"/>
      <c r="R40" s="146"/>
      <c r="S40" s="64"/>
      <c r="T40" s="146"/>
      <c r="U40" s="64"/>
      <c r="V40" s="146"/>
      <c r="W40" s="64"/>
      <c r="X40" s="146"/>
      <c r="Y40" s="64"/>
      <c r="Z40" s="150"/>
      <c r="AA40" s="159">
        <f>SUM(G40+I40+K40+M40+O40+Q40+S40+U40+W40+Y40)</f>
        <v>0</v>
      </c>
      <c r="AB40" s="175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2"/>
      <c r="C41" s="154"/>
      <c r="D41" s="156"/>
      <c r="E41" s="158"/>
      <c r="F41" s="147"/>
      <c r="G41" s="62"/>
      <c r="H41" s="147"/>
      <c r="I41" s="62"/>
      <c r="J41" s="147"/>
      <c r="K41" s="62"/>
      <c r="L41" s="147"/>
      <c r="M41" s="62"/>
      <c r="N41" s="147"/>
      <c r="O41" s="62"/>
      <c r="P41" s="147"/>
      <c r="Q41" s="62"/>
      <c r="R41" s="147"/>
      <c r="S41" s="62"/>
      <c r="T41" s="147"/>
      <c r="U41" s="62"/>
      <c r="V41" s="147"/>
      <c r="W41" s="62"/>
      <c r="X41" s="147"/>
      <c r="Y41" s="62"/>
      <c r="Z41" s="149"/>
      <c r="AA41" s="160"/>
      <c r="AB41" s="176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1">
        <v>19</v>
      </c>
      <c r="C42" s="153" t="e">
        <f>VLOOKUP(B42,'пр.взв'!B43:E66,2,FALSE)</f>
        <v>#N/A</v>
      </c>
      <c r="D42" s="155" t="e">
        <f>VLOOKUP(B42,'пр.взв'!B43:F122,3,FALSE)</f>
        <v>#N/A</v>
      </c>
      <c r="E42" s="155" t="e">
        <f>VLOOKUP(B42,'пр.взв'!B43:G122,4,FALSE)</f>
        <v>#N/A</v>
      </c>
      <c r="F42" s="146"/>
      <c r="G42" s="64"/>
      <c r="H42" s="146"/>
      <c r="I42" s="64"/>
      <c r="J42" s="146"/>
      <c r="K42" s="64"/>
      <c r="L42" s="146"/>
      <c r="M42" s="64"/>
      <c r="N42" s="146"/>
      <c r="O42" s="64"/>
      <c r="P42" s="146"/>
      <c r="Q42" s="64"/>
      <c r="R42" s="146"/>
      <c r="S42" s="64"/>
      <c r="T42" s="146"/>
      <c r="U42" s="64"/>
      <c r="V42" s="146"/>
      <c r="W42" s="64"/>
      <c r="X42" s="146"/>
      <c r="Y42" s="64"/>
      <c r="Z42" s="150"/>
      <c r="AA42" s="159">
        <f>SUM(G42+I42+K42+M42+O42+Q42+S42+U42+W42+Y42)</f>
        <v>0</v>
      </c>
      <c r="AB42" s="175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2"/>
      <c r="C43" s="154"/>
      <c r="D43" s="156"/>
      <c r="E43" s="156"/>
      <c r="F43" s="147"/>
      <c r="G43" s="62"/>
      <c r="H43" s="147"/>
      <c r="I43" s="62"/>
      <c r="J43" s="147"/>
      <c r="K43" s="62"/>
      <c r="L43" s="147"/>
      <c r="M43" s="62"/>
      <c r="N43" s="147"/>
      <c r="O43" s="62"/>
      <c r="P43" s="147"/>
      <c r="Q43" s="62"/>
      <c r="R43" s="147"/>
      <c r="S43" s="62"/>
      <c r="T43" s="147"/>
      <c r="U43" s="62"/>
      <c r="V43" s="147"/>
      <c r="W43" s="62"/>
      <c r="X43" s="147"/>
      <c r="Y43" s="62"/>
      <c r="Z43" s="149"/>
      <c r="AA43" s="160"/>
      <c r="AB43" s="176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1">
        <v>20</v>
      </c>
      <c r="C44" s="153" t="e">
        <f>VLOOKUP(B44,'пр.взв'!B45:E68,2,FALSE)</f>
        <v>#N/A</v>
      </c>
      <c r="D44" s="155" t="e">
        <f>VLOOKUP(B44,'пр.взв'!B45:F124,3,FALSE)</f>
        <v>#N/A</v>
      </c>
      <c r="E44" s="157" t="e">
        <f>VLOOKUP(B44,'пр.взв'!B45:G124,4,FALSE)</f>
        <v>#N/A</v>
      </c>
      <c r="F44" s="146"/>
      <c r="G44" s="64"/>
      <c r="H44" s="146"/>
      <c r="I44" s="64"/>
      <c r="J44" s="146"/>
      <c r="K44" s="64"/>
      <c r="L44" s="146"/>
      <c r="M44" s="64"/>
      <c r="N44" s="146"/>
      <c r="O44" s="64"/>
      <c r="P44" s="146"/>
      <c r="Q44" s="64"/>
      <c r="R44" s="146"/>
      <c r="S44" s="64"/>
      <c r="T44" s="146"/>
      <c r="U44" s="64"/>
      <c r="V44" s="146"/>
      <c r="W44" s="64"/>
      <c r="X44" s="146"/>
      <c r="Y44" s="64"/>
      <c r="Z44" s="150"/>
      <c r="AA44" s="159">
        <f>SUM(G44+I44+K44+M44+O44+Q44+S44+U44+W44+Y44)</f>
        <v>0</v>
      </c>
      <c r="AB44" s="175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2"/>
      <c r="C45" s="154"/>
      <c r="D45" s="156"/>
      <c r="E45" s="158"/>
      <c r="F45" s="147"/>
      <c r="G45" s="62"/>
      <c r="H45" s="147"/>
      <c r="I45" s="62"/>
      <c r="J45" s="147"/>
      <c r="K45" s="62"/>
      <c r="L45" s="147"/>
      <c r="M45" s="62"/>
      <c r="N45" s="147"/>
      <c r="O45" s="62"/>
      <c r="P45" s="147"/>
      <c r="Q45" s="62"/>
      <c r="R45" s="147"/>
      <c r="S45" s="62"/>
      <c r="T45" s="147"/>
      <c r="U45" s="62"/>
      <c r="V45" s="147"/>
      <c r="W45" s="62"/>
      <c r="X45" s="147"/>
      <c r="Y45" s="62"/>
      <c r="Z45" s="149"/>
      <c r="AA45" s="160"/>
      <c r="AB45" s="176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1">
        <v>21</v>
      </c>
      <c r="C46" s="153" t="e">
        <f>VLOOKUP(B46,'пр.взв'!B47:E70,2,FALSE)</f>
        <v>#N/A</v>
      </c>
      <c r="D46" s="155" t="e">
        <f>VLOOKUP(B46,'пр.взв'!B47:F126,3,FALSE)</f>
        <v>#N/A</v>
      </c>
      <c r="E46" s="155" t="e">
        <f>VLOOKUP(B46,'пр.взв'!B47:G126,4,FALSE)</f>
        <v>#N/A</v>
      </c>
      <c r="F46" s="146"/>
      <c r="G46" s="64"/>
      <c r="H46" s="146"/>
      <c r="I46" s="64"/>
      <c r="J46" s="146"/>
      <c r="K46" s="64"/>
      <c r="L46" s="146"/>
      <c r="M46" s="64"/>
      <c r="N46" s="146"/>
      <c r="O46" s="64"/>
      <c r="P46" s="146"/>
      <c r="Q46" s="64"/>
      <c r="R46" s="146"/>
      <c r="S46" s="64"/>
      <c r="T46" s="146"/>
      <c r="U46" s="64"/>
      <c r="V46" s="146"/>
      <c r="W46" s="64"/>
      <c r="X46" s="146"/>
      <c r="Y46" s="64"/>
      <c r="Z46" s="150"/>
      <c r="AA46" s="159">
        <f>SUM(G46+I46+K46+M46+O46+Q46+S46+U46+W46+Y46)</f>
        <v>0</v>
      </c>
      <c r="AB46" s="175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2"/>
      <c r="C47" s="154"/>
      <c r="D47" s="156"/>
      <c r="E47" s="156"/>
      <c r="F47" s="147"/>
      <c r="G47" s="62"/>
      <c r="H47" s="147"/>
      <c r="I47" s="62"/>
      <c r="J47" s="147"/>
      <c r="K47" s="62"/>
      <c r="L47" s="147"/>
      <c r="M47" s="62"/>
      <c r="N47" s="147"/>
      <c r="O47" s="62"/>
      <c r="P47" s="147"/>
      <c r="Q47" s="62"/>
      <c r="R47" s="147"/>
      <c r="S47" s="62"/>
      <c r="T47" s="147"/>
      <c r="U47" s="62"/>
      <c r="V47" s="147"/>
      <c r="W47" s="62"/>
      <c r="X47" s="147"/>
      <c r="Y47" s="62"/>
      <c r="Z47" s="149"/>
      <c r="AA47" s="160"/>
      <c r="AB47" s="176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1">
        <v>22</v>
      </c>
      <c r="C48" s="153" t="e">
        <f>VLOOKUP(B48,'пр.взв'!B49:E72,2,FALSE)</f>
        <v>#N/A</v>
      </c>
      <c r="D48" s="155" t="e">
        <f>VLOOKUP(B48,'пр.взв'!B49:F128,3,FALSE)</f>
        <v>#N/A</v>
      </c>
      <c r="E48" s="157" t="e">
        <f>VLOOKUP(B48,'пр.взв'!B49:G128,4,FALSE)</f>
        <v>#N/A</v>
      </c>
      <c r="F48" s="146"/>
      <c r="G48" s="64"/>
      <c r="H48" s="146"/>
      <c r="I48" s="64"/>
      <c r="J48" s="146"/>
      <c r="K48" s="64"/>
      <c r="L48" s="146"/>
      <c r="M48" s="64"/>
      <c r="N48" s="146"/>
      <c r="O48" s="64"/>
      <c r="P48" s="146"/>
      <c r="Q48" s="64"/>
      <c r="R48" s="146"/>
      <c r="S48" s="64"/>
      <c r="T48" s="146"/>
      <c r="U48" s="64"/>
      <c r="V48" s="146"/>
      <c r="W48" s="64"/>
      <c r="X48" s="146"/>
      <c r="Y48" s="64"/>
      <c r="Z48" s="150"/>
      <c r="AA48" s="159">
        <f>SUM(G48+I48+K48+M48+O48+Q48+S48+U48+W48+Y48)</f>
        <v>0</v>
      </c>
      <c r="AB48" s="175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2"/>
      <c r="C49" s="154"/>
      <c r="D49" s="156"/>
      <c r="E49" s="158"/>
      <c r="F49" s="147"/>
      <c r="G49" s="62"/>
      <c r="H49" s="147"/>
      <c r="I49" s="62"/>
      <c r="J49" s="147"/>
      <c r="K49" s="62"/>
      <c r="L49" s="147"/>
      <c r="M49" s="62"/>
      <c r="N49" s="147"/>
      <c r="O49" s="62"/>
      <c r="P49" s="147"/>
      <c r="Q49" s="62"/>
      <c r="R49" s="147"/>
      <c r="S49" s="62"/>
      <c r="T49" s="147"/>
      <c r="U49" s="62"/>
      <c r="V49" s="147"/>
      <c r="W49" s="62"/>
      <c r="X49" s="147"/>
      <c r="Y49" s="62"/>
      <c r="Z49" s="149"/>
      <c r="AA49" s="160"/>
      <c r="AB49" s="176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1">
        <v>23</v>
      </c>
      <c r="C50" s="153" t="e">
        <f>VLOOKUP(B50,'пр.взв'!B51:E74,2,FALSE)</f>
        <v>#N/A</v>
      </c>
      <c r="D50" s="155" t="e">
        <f>VLOOKUP(B50,'пр.взв'!B51:F130,3,FALSE)</f>
        <v>#N/A</v>
      </c>
      <c r="E50" s="155" t="e">
        <f>VLOOKUP(B50,'пр.взв'!B51:G130,4,FALSE)</f>
        <v>#N/A</v>
      </c>
      <c r="F50" s="146"/>
      <c r="G50" s="64"/>
      <c r="H50" s="146"/>
      <c r="I50" s="64"/>
      <c r="J50" s="146"/>
      <c r="K50" s="64"/>
      <c r="L50" s="146"/>
      <c r="M50" s="64"/>
      <c r="N50" s="146"/>
      <c r="O50" s="64"/>
      <c r="P50" s="146"/>
      <c r="Q50" s="64"/>
      <c r="R50" s="146"/>
      <c r="S50" s="64"/>
      <c r="T50" s="146"/>
      <c r="U50" s="64"/>
      <c r="V50" s="146"/>
      <c r="W50" s="64"/>
      <c r="X50" s="146"/>
      <c r="Y50" s="64"/>
      <c r="Z50" s="150"/>
      <c r="AA50" s="159">
        <f>SUM(G50+I50+K50+M50+O50+Q50+S50+U50+W50+Y50)</f>
        <v>0</v>
      </c>
      <c r="AB50" s="175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2"/>
      <c r="C51" s="154"/>
      <c r="D51" s="156"/>
      <c r="E51" s="156"/>
      <c r="F51" s="147"/>
      <c r="G51" s="62"/>
      <c r="H51" s="147"/>
      <c r="I51" s="62"/>
      <c r="J51" s="147"/>
      <c r="K51" s="62"/>
      <c r="L51" s="147"/>
      <c r="M51" s="62"/>
      <c r="N51" s="147"/>
      <c r="O51" s="62"/>
      <c r="P51" s="147"/>
      <c r="Q51" s="62"/>
      <c r="R51" s="147"/>
      <c r="S51" s="62"/>
      <c r="T51" s="147"/>
      <c r="U51" s="62"/>
      <c r="V51" s="147"/>
      <c r="W51" s="62"/>
      <c r="X51" s="147"/>
      <c r="Y51" s="62"/>
      <c r="Z51" s="149"/>
      <c r="AA51" s="160"/>
      <c r="AB51" s="176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1">
        <v>24</v>
      </c>
      <c r="C52" s="153" t="e">
        <f>VLOOKUP(B52,'пр.взв'!B53:E76,2,FALSE)</f>
        <v>#N/A</v>
      </c>
      <c r="D52" s="155" t="e">
        <f>VLOOKUP(B52,'пр.взв'!B53:F132,3,FALSE)</f>
        <v>#N/A</v>
      </c>
      <c r="E52" s="157" t="e">
        <f>VLOOKUP(B52,'пр.взв'!B53:G132,4,FALSE)</f>
        <v>#N/A</v>
      </c>
      <c r="F52" s="146"/>
      <c r="G52" s="64"/>
      <c r="H52" s="146"/>
      <c r="I52" s="64"/>
      <c r="J52" s="146"/>
      <c r="K52" s="64"/>
      <c r="L52" s="146"/>
      <c r="M52" s="64"/>
      <c r="N52" s="146"/>
      <c r="O52" s="64"/>
      <c r="P52" s="146"/>
      <c r="Q52" s="64"/>
      <c r="R52" s="146"/>
      <c r="S52" s="64"/>
      <c r="T52" s="146"/>
      <c r="U52" s="64"/>
      <c r="V52" s="146"/>
      <c r="W52" s="64"/>
      <c r="X52" s="146"/>
      <c r="Y52" s="64"/>
      <c r="Z52" s="150"/>
      <c r="AA52" s="159">
        <f>SUM(G52+I52+K52+M52+O52+Q52+S52+U52+W52+Y52)</f>
        <v>0</v>
      </c>
      <c r="AB52" s="175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2"/>
      <c r="C53" s="154"/>
      <c r="D53" s="156"/>
      <c r="E53" s="158"/>
      <c r="F53" s="147"/>
      <c r="G53" s="62"/>
      <c r="H53" s="147"/>
      <c r="I53" s="62"/>
      <c r="J53" s="147"/>
      <c r="K53" s="62"/>
      <c r="L53" s="147"/>
      <c r="M53" s="62"/>
      <c r="N53" s="147"/>
      <c r="O53" s="62"/>
      <c r="P53" s="147"/>
      <c r="Q53" s="62"/>
      <c r="R53" s="147"/>
      <c r="S53" s="62"/>
      <c r="T53" s="147"/>
      <c r="U53" s="62"/>
      <c r="V53" s="147"/>
      <c r="W53" s="62"/>
      <c r="X53" s="147"/>
      <c r="Y53" s="62"/>
      <c r="Z53" s="149"/>
      <c r="AA53" s="160"/>
      <c r="AB53" s="176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1">
        <v>25</v>
      </c>
      <c r="C54" s="153" t="e">
        <f>VLOOKUP(B54,'пр.взв'!B55:E78,2,FALSE)</f>
        <v>#N/A</v>
      </c>
      <c r="D54" s="155" t="e">
        <f>VLOOKUP(B54,'пр.взв'!B55:F134,3,FALSE)</f>
        <v>#N/A</v>
      </c>
      <c r="E54" s="155" t="e">
        <f>VLOOKUP(B54,'пр.взв'!B55:G134,4,FALSE)</f>
        <v>#N/A</v>
      </c>
      <c r="F54" s="146"/>
      <c r="G54" s="64"/>
      <c r="H54" s="146"/>
      <c r="I54" s="64"/>
      <c r="J54" s="146"/>
      <c r="K54" s="64"/>
      <c r="L54" s="146"/>
      <c r="M54" s="64"/>
      <c r="N54" s="146"/>
      <c r="O54" s="64"/>
      <c r="P54" s="146"/>
      <c r="Q54" s="64"/>
      <c r="R54" s="146"/>
      <c r="S54" s="64"/>
      <c r="T54" s="146"/>
      <c r="U54" s="64"/>
      <c r="V54" s="146"/>
      <c r="W54" s="64"/>
      <c r="X54" s="146"/>
      <c r="Y54" s="64"/>
      <c r="Z54" s="150"/>
      <c r="AA54" s="159">
        <f>SUM(G54+I54+K54+M54+O54+Q54+S54+U54+W54+Y54)</f>
        <v>0</v>
      </c>
      <c r="AB54" s="175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2"/>
      <c r="C55" s="154"/>
      <c r="D55" s="156"/>
      <c r="E55" s="156"/>
      <c r="F55" s="147"/>
      <c r="G55" s="62"/>
      <c r="H55" s="147"/>
      <c r="I55" s="62"/>
      <c r="J55" s="147"/>
      <c r="K55" s="62"/>
      <c r="L55" s="147"/>
      <c r="M55" s="62"/>
      <c r="N55" s="147"/>
      <c r="O55" s="62"/>
      <c r="P55" s="147"/>
      <c r="Q55" s="62"/>
      <c r="R55" s="147"/>
      <c r="S55" s="62"/>
      <c r="T55" s="147"/>
      <c r="U55" s="62"/>
      <c r="V55" s="147"/>
      <c r="W55" s="62"/>
      <c r="X55" s="147"/>
      <c r="Y55" s="62"/>
      <c r="Z55" s="149"/>
      <c r="AA55" s="160"/>
      <c r="AB55" s="176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1">
        <v>26</v>
      </c>
      <c r="C56" s="153" t="e">
        <f>VLOOKUP(B56,'пр.взв'!B57:E80,2,FALSE)</f>
        <v>#N/A</v>
      </c>
      <c r="D56" s="155" t="e">
        <f>VLOOKUP(B56,'пр.взв'!B57:F136,3,FALSE)</f>
        <v>#N/A</v>
      </c>
      <c r="E56" s="157" t="e">
        <f>VLOOKUP(B56,'пр.взв'!B57:G136,4,FALSE)</f>
        <v>#N/A</v>
      </c>
      <c r="F56" s="146"/>
      <c r="G56" s="64"/>
      <c r="H56" s="146"/>
      <c r="I56" s="64"/>
      <c r="J56" s="146"/>
      <c r="K56" s="64"/>
      <c r="L56" s="146"/>
      <c r="M56" s="64"/>
      <c r="N56" s="146"/>
      <c r="O56" s="64"/>
      <c r="P56" s="146"/>
      <c r="Q56" s="64"/>
      <c r="R56" s="146"/>
      <c r="S56" s="64"/>
      <c r="T56" s="146"/>
      <c r="U56" s="64"/>
      <c r="V56" s="146"/>
      <c r="W56" s="64"/>
      <c r="X56" s="146"/>
      <c r="Y56" s="64"/>
      <c r="Z56" s="150"/>
      <c r="AA56" s="159">
        <f>SUM(G56+I56+K56+M56+O56+Q56+S56+U56+W56+Y56)</f>
        <v>0</v>
      </c>
      <c r="AB56" s="175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2"/>
      <c r="C57" s="154"/>
      <c r="D57" s="156"/>
      <c r="E57" s="158"/>
      <c r="F57" s="147"/>
      <c r="G57" s="62"/>
      <c r="H57" s="147"/>
      <c r="I57" s="62"/>
      <c r="J57" s="147"/>
      <c r="K57" s="62"/>
      <c r="L57" s="147"/>
      <c r="M57" s="62"/>
      <c r="N57" s="147"/>
      <c r="O57" s="62"/>
      <c r="P57" s="147"/>
      <c r="Q57" s="62"/>
      <c r="R57" s="147"/>
      <c r="S57" s="62"/>
      <c r="T57" s="147"/>
      <c r="U57" s="62"/>
      <c r="V57" s="147"/>
      <c r="W57" s="62"/>
      <c r="X57" s="147"/>
      <c r="Y57" s="62"/>
      <c r="Z57" s="149"/>
      <c r="AA57" s="160"/>
      <c r="AB57" s="176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1">
        <v>27</v>
      </c>
      <c r="C58" s="153" t="e">
        <f>VLOOKUP(B58,'пр.взв'!B59:E82,2,FALSE)</f>
        <v>#N/A</v>
      </c>
      <c r="D58" s="155" t="e">
        <f>VLOOKUP(B58,'пр.взв'!B59:F138,3,FALSE)</f>
        <v>#N/A</v>
      </c>
      <c r="E58" s="155" t="e">
        <f>VLOOKUP(B58,'пр.взв'!B59:G138,4,FALSE)</f>
        <v>#N/A</v>
      </c>
      <c r="F58" s="146"/>
      <c r="G58" s="64"/>
      <c r="H58" s="146"/>
      <c r="I58" s="64"/>
      <c r="J58" s="146"/>
      <c r="K58" s="64"/>
      <c r="L58" s="146"/>
      <c r="M58" s="64"/>
      <c r="N58" s="146"/>
      <c r="O58" s="64"/>
      <c r="P58" s="146"/>
      <c r="Q58" s="64"/>
      <c r="R58" s="146"/>
      <c r="S58" s="64"/>
      <c r="T58" s="146"/>
      <c r="U58" s="64"/>
      <c r="V58" s="146"/>
      <c r="W58" s="64"/>
      <c r="X58" s="146"/>
      <c r="Y58" s="64"/>
      <c r="Z58" s="150"/>
      <c r="AA58" s="159">
        <f>SUM(G58+I58+K58+M58+O58+Q58+S58+U58+W58+Y58)</f>
        <v>0</v>
      </c>
      <c r="AB58" s="175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2"/>
      <c r="C59" s="154"/>
      <c r="D59" s="156"/>
      <c r="E59" s="156"/>
      <c r="F59" s="147"/>
      <c r="G59" s="62"/>
      <c r="H59" s="147"/>
      <c r="I59" s="62"/>
      <c r="J59" s="147"/>
      <c r="K59" s="62"/>
      <c r="L59" s="147"/>
      <c r="M59" s="62"/>
      <c r="N59" s="147"/>
      <c r="O59" s="62"/>
      <c r="P59" s="147"/>
      <c r="Q59" s="62"/>
      <c r="R59" s="147"/>
      <c r="S59" s="62"/>
      <c r="T59" s="147"/>
      <c r="U59" s="62"/>
      <c r="V59" s="147"/>
      <c r="W59" s="62"/>
      <c r="X59" s="147"/>
      <c r="Y59" s="62"/>
      <c r="Z59" s="149"/>
      <c r="AA59" s="160"/>
      <c r="AB59" s="176"/>
      <c r="AC59" s="29"/>
      <c r="AD59" s="29"/>
      <c r="AE59" s="29"/>
      <c r="AF59" s="29"/>
      <c r="AG59" s="29"/>
      <c r="AH59" s="29"/>
    </row>
    <row r="60" spans="2:40" ht="12.75" customHeight="1" hidden="1" thickTop="1">
      <c r="B60" s="151">
        <v>28</v>
      </c>
      <c r="C60" s="153" t="e">
        <f>VLOOKUP(B60,'пр.взв'!B61:E84,2,FALSE)</f>
        <v>#N/A</v>
      </c>
      <c r="D60" s="155" t="e">
        <f>VLOOKUP(B60,'пр.взв'!B61:F140,3,FALSE)</f>
        <v>#N/A</v>
      </c>
      <c r="E60" s="157" t="e">
        <f>VLOOKUP(B60,'пр.взв'!B61:G140,4,FALSE)</f>
        <v>#N/A</v>
      </c>
      <c r="F60" s="146"/>
      <c r="G60" s="64"/>
      <c r="H60" s="146"/>
      <c r="I60" s="64"/>
      <c r="J60" s="146"/>
      <c r="K60" s="64"/>
      <c r="L60" s="146"/>
      <c r="M60" s="64"/>
      <c r="N60" s="146"/>
      <c r="O60" s="64"/>
      <c r="P60" s="146"/>
      <c r="Q60" s="64"/>
      <c r="R60" s="146"/>
      <c r="S60" s="64"/>
      <c r="T60" s="146"/>
      <c r="U60" s="64"/>
      <c r="V60" s="146"/>
      <c r="W60" s="64"/>
      <c r="X60" s="146"/>
      <c r="Y60" s="64"/>
      <c r="Z60" s="150"/>
      <c r="AA60" s="159">
        <f>SUM(G60+I60+K60+M60+O60+Q60+S60+U60+W60+Y60)</f>
        <v>0</v>
      </c>
      <c r="AB60" s="175"/>
      <c r="AC60" s="29"/>
      <c r="AD60" s="29"/>
      <c r="AE60" s="29"/>
      <c r="AF60" s="29"/>
      <c r="AG60" s="29"/>
      <c r="AH60" s="53"/>
      <c r="AI60" s="54"/>
      <c r="AJ60" s="54"/>
      <c r="AK60" s="54"/>
      <c r="AL60" s="54"/>
      <c r="AM60" s="54"/>
      <c r="AN60" s="54"/>
    </row>
    <row r="61" spans="2:40" ht="12.75" customHeight="1" hidden="1" thickBot="1">
      <c r="B61" s="152"/>
      <c r="C61" s="154"/>
      <c r="D61" s="156"/>
      <c r="E61" s="158"/>
      <c r="F61" s="147"/>
      <c r="G61" s="62"/>
      <c r="H61" s="147"/>
      <c r="I61" s="62"/>
      <c r="J61" s="147"/>
      <c r="K61" s="62"/>
      <c r="L61" s="147"/>
      <c r="M61" s="62"/>
      <c r="N61" s="147"/>
      <c r="O61" s="62"/>
      <c r="P61" s="147"/>
      <c r="Q61" s="62"/>
      <c r="R61" s="147"/>
      <c r="S61" s="62"/>
      <c r="T61" s="147"/>
      <c r="U61" s="62"/>
      <c r="V61" s="147"/>
      <c r="W61" s="62"/>
      <c r="X61" s="147"/>
      <c r="Y61" s="62"/>
      <c r="Z61" s="149"/>
      <c r="AA61" s="160"/>
      <c r="AB61" s="176"/>
      <c r="AC61" s="29"/>
      <c r="AD61" s="29"/>
      <c r="AE61" s="29"/>
      <c r="AF61" s="29"/>
      <c r="AG61" s="29"/>
      <c r="AH61" s="210"/>
      <c r="AI61" s="210"/>
      <c r="AJ61" s="211"/>
      <c r="AK61" s="211"/>
      <c r="AL61" s="212"/>
      <c r="AM61" s="212"/>
      <c r="AN61" s="54"/>
    </row>
    <row r="62" spans="2:40" ht="12.75" customHeight="1" hidden="1" thickTop="1">
      <c r="B62" s="151">
        <v>29</v>
      </c>
      <c r="C62" s="153" t="e">
        <f>VLOOKUP(B62,'пр.взв'!B63:E86,2,FALSE)</f>
        <v>#N/A</v>
      </c>
      <c r="D62" s="155" t="e">
        <f>VLOOKUP(B62,'пр.взв'!B63:F142,3,FALSE)</f>
        <v>#N/A</v>
      </c>
      <c r="E62" s="155" t="e">
        <f>VLOOKUP(B62,'пр.взв'!B63:G142,4,FALSE)</f>
        <v>#N/A</v>
      </c>
      <c r="F62" s="146"/>
      <c r="G62" s="64"/>
      <c r="H62" s="146"/>
      <c r="I62" s="64"/>
      <c r="J62" s="146"/>
      <c r="K62" s="64"/>
      <c r="L62" s="146"/>
      <c r="M62" s="64"/>
      <c r="N62" s="146"/>
      <c r="O62" s="64"/>
      <c r="P62" s="146"/>
      <c r="Q62" s="64"/>
      <c r="R62" s="146"/>
      <c r="S62" s="64"/>
      <c r="T62" s="146"/>
      <c r="U62" s="64"/>
      <c r="V62" s="146"/>
      <c r="W62" s="64"/>
      <c r="X62" s="146"/>
      <c r="Y62" s="64"/>
      <c r="Z62" s="150"/>
      <c r="AA62" s="159">
        <f>SUM(G62+I62+K62+M62+O62+Q62+S62+U62+W62+Y62)</f>
        <v>0</v>
      </c>
      <c r="AB62" s="175"/>
      <c r="AC62" s="29"/>
      <c r="AD62" s="29"/>
      <c r="AE62" s="29"/>
      <c r="AF62" s="29"/>
      <c r="AG62" s="29"/>
      <c r="AH62" s="210"/>
      <c r="AI62" s="210"/>
      <c r="AJ62" s="211"/>
      <c r="AK62" s="211"/>
      <c r="AL62" s="212"/>
      <c r="AM62" s="212"/>
      <c r="AN62" s="54"/>
    </row>
    <row r="63" spans="2:40" ht="12.75" customHeight="1" hidden="1" thickBot="1">
      <c r="B63" s="152"/>
      <c r="C63" s="154"/>
      <c r="D63" s="156"/>
      <c r="E63" s="156"/>
      <c r="F63" s="147"/>
      <c r="G63" s="62"/>
      <c r="H63" s="147"/>
      <c r="I63" s="62"/>
      <c r="J63" s="147"/>
      <c r="K63" s="62"/>
      <c r="L63" s="147"/>
      <c r="M63" s="62"/>
      <c r="N63" s="147"/>
      <c r="O63" s="62"/>
      <c r="P63" s="147"/>
      <c r="Q63" s="62"/>
      <c r="R63" s="147"/>
      <c r="S63" s="62"/>
      <c r="T63" s="147"/>
      <c r="U63" s="62"/>
      <c r="V63" s="147"/>
      <c r="W63" s="62"/>
      <c r="X63" s="147"/>
      <c r="Y63" s="62"/>
      <c r="Z63" s="149"/>
      <c r="AA63" s="160"/>
      <c r="AB63" s="176"/>
      <c r="AC63" s="29"/>
      <c r="AD63" s="29"/>
      <c r="AE63" s="29"/>
      <c r="AF63" s="29"/>
      <c r="AG63" s="29"/>
      <c r="AH63" s="53"/>
      <c r="AI63" s="54"/>
      <c r="AJ63" s="54"/>
      <c r="AK63" s="54"/>
      <c r="AL63" s="54"/>
      <c r="AM63" s="54"/>
      <c r="AN63" s="54"/>
    </row>
    <row r="64" spans="2:34" ht="12.75" customHeight="1" hidden="1" thickTop="1">
      <c r="B64" s="151">
        <v>30</v>
      </c>
      <c r="C64" s="153" t="e">
        <f>VLOOKUP(B64,'пр.взв'!B65:E88,2,FALSE)</f>
        <v>#N/A</v>
      </c>
      <c r="D64" s="155" t="e">
        <f>VLOOKUP(B64,'пр.взв'!B65:F144,3,FALSE)</f>
        <v>#N/A</v>
      </c>
      <c r="E64" s="157" t="e">
        <f>VLOOKUP(B64,'пр.взв'!B65:G144,4,FALSE)</f>
        <v>#N/A</v>
      </c>
      <c r="F64" s="146"/>
      <c r="G64" s="64"/>
      <c r="H64" s="146"/>
      <c r="I64" s="64"/>
      <c r="J64" s="146"/>
      <c r="K64" s="64"/>
      <c r="L64" s="146"/>
      <c r="M64" s="64"/>
      <c r="N64" s="146"/>
      <c r="O64" s="64"/>
      <c r="P64" s="146"/>
      <c r="Q64" s="64"/>
      <c r="R64" s="146"/>
      <c r="S64" s="64"/>
      <c r="T64" s="146"/>
      <c r="U64" s="64"/>
      <c r="V64" s="146"/>
      <c r="W64" s="64"/>
      <c r="X64" s="146"/>
      <c r="Y64" s="64"/>
      <c r="Z64" s="150"/>
      <c r="AA64" s="159">
        <f>SUM(G64+I64+K64+M64+O64+Q64+S64+U64+W64+Y64)</f>
        <v>0</v>
      </c>
      <c r="AB64" s="175"/>
      <c r="AC64" s="29"/>
      <c r="AD64" s="29"/>
      <c r="AE64" s="29"/>
      <c r="AF64" s="29"/>
      <c r="AG64" s="29"/>
      <c r="AH64" s="29"/>
    </row>
    <row r="65" spans="2:34" ht="12.75" customHeight="1" hidden="1" thickBot="1">
      <c r="B65" s="152"/>
      <c r="C65" s="154"/>
      <c r="D65" s="156"/>
      <c r="E65" s="158"/>
      <c r="F65" s="147"/>
      <c r="G65" s="62"/>
      <c r="H65" s="147"/>
      <c r="I65" s="62"/>
      <c r="J65" s="147"/>
      <c r="K65" s="62"/>
      <c r="L65" s="147"/>
      <c r="M65" s="62"/>
      <c r="N65" s="147"/>
      <c r="O65" s="62"/>
      <c r="P65" s="147"/>
      <c r="Q65" s="62"/>
      <c r="R65" s="147"/>
      <c r="S65" s="62"/>
      <c r="T65" s="147"/>
      <c r="U65" s="62"/>
      <c r="V65" s="147"/>
      <c r="W65" s="62"/>
      <c r="X65" s="147"/>
      <c r="Y65" s="62"/>
      <c r="Z65" s="149"/>
      <c r="AA65" s="160"/>
      <c r="AB65" s="176"/>
      <c r="AC65" s="29"/>
      <c r="AD65" s="29"/>
      <c r="AE65" s="29"/>
      <c r="AF65" s="29"/>
      <c r="AG65" s="29"/>
      <c r="AH65" s="29"/>
    </row>
    <row r="66" spans="2:34" ht="12.75" customHeight="1" hidden="1" thickTop="1">
      <c r="B66" s="151">
        <v>31</v>
      </c>
      <c r="C66" s="153" t="e">
        <f>VLOOKUP(B66,'пр.взв'!B67:E90,2,FALSE)</f>
        <v>#N/A</v>
      </c>
      <c r="D66" s="155" t="e">
        <f>VLOOKUP(B66,'пр.взв'!B67:F146,3,FALSE)</f>
        <v>#N/A</v>
      </c>
      <c r="E66" s="155" t="e">
        <f>VLOOKUP(B66,'пр.взв'!B67:G146,4,FALSE)</f>
        <v>#N/A</v>
      </c>
      <c r="F66" s="146"/>
      <c r="G66" s="64"/>
      <c r="H66" s="146"/>
      <c r="I66" s="64"/>
      <c r="J66" s="146"/>
      <c r="K66" s="64"/>
      <c r="L66" s="146"/>
      <c r="M66" s="64"/>
      <c r="N66" s="146"/>
      <c r="O66" s="64"/>
      <c r="P66" s="146"/>
      <c r="Q66" s="64"/>
      <c r="R66" s="146"/>
      <c r="S66" s="64"/>
      <c r="T66" s="146"/>
      <c r="U66" s="64"/>
      <c r="V66" s="146"/>
      <c r="W66" s="64"/>
      <c r="X66" s="146"/>
      <c r="Y66" s="64"/>
      <c r="Z66" s="150"/>
      <c r="AA66" s="159">
        <f>SUM(G66+I66+K66+M66+O66+Q66+S66+U66+W66+Y66)</f>
        <v>0</v>
      </c>
      <c r="AB66" s="175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2"/>
      <c r="C67" s="154"/>
      <c r="D67" s="156"/>
      <c r="E67" s="156"/>
      <c r="F67" s="147"/>
      <c r="G67" s="62"/>
      <c r="H67" s="147"/>
      <c r="I67" s="62"/>
      <c r="J67" s="147"/>
      <c r="K67" s="62"/>
      <c r="L67" s="147"/>
      <c r="M67" s="62"/>
      <c r="N67" s="147"/>
      <c r="O67" s="62"/>
      <c r="P67" s="147"/>
      <c r="Q67" s="62"/>
      <c r="R67" s="147"/>
      <c r="S67" s="62"/>
      <c r="T67" s="147"/>
      <c r="U67" s="62"/>
      <c r="V67" s="147"/>
      <c r="W67" s="62"/>
      <c r="X67" s="147"/>
      <c r="Y67" s="62"/>
      <c r="Z67" s="149"/>
      <c r="AA67" s="160"/>
      <c r="AB67" s="176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1">
        <v>32</v>
      </c>
      <c r="C68" s="153" t="e">
        <f>VLOOKUP(B68,'пр.взв'!B69:E92,2,FALSE)</f>
        <v>#N/A</v>
      </c>
      <c r="D68" s="155" t="e">
        <f>VLOOKUP(B68,'пр.взв'!B69:F148,3,FALSE)</f>
        <v>#N/A</v>
      </c>
      <c r="E68" s="157" t="e">
        <f>VLOOKUP(B68,'пр.взв'!B69:G148,4,FALSE)</f>
        <v>#N/A</v>
      </c>
      <c r="F68" s="146"/>
      <c r="G68" s="64"/>
      <c r="H68" s="146"/>
      <c r="I68" s="64"/>
      <c r="J68" s="146"/>
      <c r="K68" s="64"/>
      <c r="L68" s="146"/>
      <c r="M68" s="64"/>
      <c r="N68" s="146"/>
      <c r="O68" s="64"/>
      <c r="P68" s="146"/>
      <c r="Q68" s="64"/>
      <c r="R68" s="146"/>
      <c r="S68" s="64"/>
      <c r="T68" s="146"/>
      <c r="U68" s="64"/>
      <c r="V68" s="146"/>
      <c r="W68" s="64"/>
      <c r="X68" s="146"/>
      <c r="Y68" s="64"/>
      <c r="Z68" s="148"/>
      <c r="AA68" s="193">
        <f>SUM(G68+I68+K68+M68+O68+Q68+S68+U68+W68+Y68)</f>
        <v>0</v>
      </c>
      <c r="AB68" s="21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2"/>
      <c r="C69" s="154"/>
      <c r="D69" s="156"/>
      <c r="E69" s="158"/>
      <c r="F69" s="147"/>
      <c r="G69" s="65"/>
      <c r="H69" s="147"/>
      <c r="I69" s="65"/>
      <c r="J69" s="147"/>
      <c r="K69" s="65"/>
      <c r="L69" s="147"/>
      <c r="M69" s="65"/>
      <c r="N69" s="147"/>
      <c r="O69" s="65"/>
      <c r="P69" s="147"/>
      <c r="Q69" s="65"/>
      <c r="R69" s="147"/>
      <c r="S69" s="65"/>
      <c r="T69" s="147"/>
      <c r="U69" s="65"/>
      <c r="V69" s="147"/>
      <c r="W69" s="65"/>
      <c r="X69" s="147"/>
      <c r="Y69" s="65"/>
      <c r="Z69" s="149"/>
      <c r="AA69" s="160"/>
      <c r="AB69" s="176"/>
      <c r="AC69" s="29"/>
      <c r="AD69" s="29"/>
      <c r="AE69" s="29"/>
      <c r="AF69" s="29"/>
      <c r="AG69" s="29"/>
      <c r="AH69" s="29"/>
    </row>
    <row r="70" spans="2:34" ht="6" customHeight="1" hidden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37.5" customHeight="1" thickTop="1">
      <c r="A71" s="67"/>
      <c r="B71" s="68" t="str">
        <f>HYPERLINK('[1]реквизиты'!$A$6)</f>
        <v>Гл. судья, судья МК</v>
      </c>
      <c r="C71" s="69"/>
      <c r="D71" s="69"/>
      <c r="E71" s="70"/>
      <c r="F71" s="69"/>
      <c r="G71" s="67"/>
      <c r="H71" s="67"/>
      <c r="I71" s="67"/>
      <c r="J71" s="67"/>
      <c r="K71" s="67"/>
      <c r="L71" s="67"/>
      <c r="M71" s="67"/>
      <c r="N71" s="68" t="str">
        <f>HYPERLINK('[1]реквизиты'!$G$6)</f>
        <v>М.Г. Стенников</v>
      </c>
      <c r="O71" s="70"/>
      <c r="P71" s="70"/>
      <c r="Q71" s="70"/>
      <c r="R71" s="71"/>
      <c r="S71" s="72"/>
      <c r="T71" s="71"/>
      <c r="U71" s="72"/>
      <c r="V71" s="71"/>
      <c r="W71" s="68" t="str">
        <f>HYPERLINK('[1]реквизиты'!$G$7)</f>
        <v>/ г. Курган /</v>
      </c>
      <c r="X71" s="71"/>
      <c r="Y71" s="72"/>
      <c r="Z71" s="73"/>
      <c r="AA71" s="73"/>
      <c r="AB71" s="73"/>
      <c r="AC71" s="29"/>
      <c r="AD71" s="29"/>
      <c r="AE71" s="29"/>
      <c r="AF71" s="29"/>
      <c r="AG71" s="29"/>
      <c r="AH71" s="29"/>
    </row>
    <row r="72" spans="1:34" ht="33" customHeight="1">
      <c r="A72" s="67"/>
      <c r="B72" s="68" t="str">
        <f>HYPERLINK('[1]реквизиты'!$A$8)</f>
        <v>Гл. секретарь, судья РК</v>
      </c>
      <c r="C72" s="69"/>
      <c r="D72" s="74"/>
      <c r="E72" s="75"/>
      <c r="F72" s="76"/>
      <c r="G72" s="77"/>
      <c r="H72" s="77"/>
      <c r="I72" s="77"/>
      <c r="J72" s="77"/>
      <c r="K72" s="77"/>
      <c r="L72" s="77"/>
      <c r="M72" s="77"/>
      <c r="N72" s="68" t="str">
        <f>HYPERLINK('[1]реквизиты'!$G$8)</f>
        <v>Д.П. Сапунов</v>
      </c>
      <c r="O72" s="70"/>
      <c r="P72" s="70"/>
      <c r="Q72" s="70"/>
      <c r="R72" s="71"/>
      <c r="S72" s="72"/>
      <c r="T72" s="71"/>
      <c r="U72" s="72"/>
      <c r="V72" s="71"/>
      <c r="W72" s="68" t="str">
        <f>HYPERLINK('[1]реквизиты'!$G$9)</f>
        <v>/  г. Качканар /</v>
      </c>
      <c r="X72" s="71"/>
      <c r="Y72" s="72"/>
      <c r="Z72" s="73"/>
      <c r="AA72" s="73"/>
      <c r="AB72" s="73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4" t="s">
        <v>70</v>
      </c>
      <c r="B1" s="214"/>
      <c r="C1" s="214"/>
      <c r="D1" s="214"/>
      <c r="E1" s="214"/>
      <c r="F1" s="214"/>
      <c r="G1" s="214"/>
    </row>
    <row r="2" spans="1:10" ht="24" customHeight="1">
      <c r="A2" s="226" t="str">
        <f>HYPERLINK('[1]реквизиты'!$A$2)</f>
        <v>Чемпионат УрФО по САМБО среди женщин.</v>
      </c>
      <c r="B2" s="227"/>
      <c r="C2" s="227"/>
      <c r="D2" s="227"/>
      <c r="E2" s="227"/>
      <c r="F2" s="227"/>
      <c r="G2" s="227"/>
      <c r="H2" s="5"/>
      <c r="I2" s="5"/>
      <c r="J2" s="5"/>
    </row>
    <row r="3" spans="1:7" ht="15" customHeight="1">
      <c r="A3" s="228" t="str">
        <f>HYPERLINK('[1]реквизиты'!$A$3)</f>
        <v>19-22 ноября 2014 г.  г. Курган</v>
      </c>
      <c r="B3" s="228"/>
      <c r="C3" s="228"/>
      <c r="D3" s="228"/>
      <c r="E3" s="228"/>
      <c r="F3" s="228"/>
      <c r="G3" s="228"/>
    </row>
    <row r="4" ht="12.75">
      <c r="D4" s="39" t="s">
        <v>90</v>
      </c>
    </row>
    <row r="5" spans="1:7" ht="12.75">
      <c r="A5" s="225" t="s">
        <v>1</v>
      </c>
      <c r="B5" s="229" t="s">
        <v>5</v>
      </c>
      <c r="C5" s="225" t="s">
        <v>2</v>
      </c>
      <c r="D5" s="225" t="s">
        <v>3</v>
      </c>
      <c r="E5" s="225" t="s">
        <v>38</v>
      </c>
      <c r="F5" s="225" t="s">
        <v>8</v>
      </c>
      <c r="G5" s="225" t="s">
        <v>9</v>
      </c>
    </row>
    <row r="6" spans="1:7" ht="12.75">
      <c r="A6" s="225"/>
      <c r="B6" s="225"/>
      <c r="C6" s="225"/>
      <c r="D6" s="225"/>
      <c r="E6" s="225"/>
      <c r="F6" s="225"/>
      <c r="G6" s="225"/>
    </row>
    <row r="7" spans="1:7" ht="12.75" customHeight="1">
      <c r="A7" s="222" t="s">
        <v>10</v>
      </c>
      <c r="B7" s="230">
        <v>1</v>
      </c>
      <c r="C7" s="232" t="s">
        <v>85</v>
      </c>
      <c r="D7" s="128" t="s">
        <v>86</v>
      </c>
      <c r="E7" s="128" t="s">
        <v>87</v>
      </c>
      <c r="F7" s="128"/>
      <c r="G7" s="128" t="s">
        <v>88</v>
      </c>
    </row>
    <row r="8" spans="1:7" ht="12.75" customHeight="1">
      <c r="A8" s="222"/>
      <c r="B8" s="230"/>
      <c r="C8" s="232"/>
      <c r="D8" s="128"/>
      <c r="E8" s="128"/>
      <c r="F8" s="128"/>
      <c r="G8" s="128"/>
    </row>
    <row r="9" spans="1:7" ht="12.75" customHeight="1">
      <c r="A9" s="222" t="s">
        <v>11</v>
      </c>
      <c r="B9" s="231">
        <v>2</v>
      </c>
      <c r="C9" s="232" t="s">
        <v>81</v>
      </c>
      <c r="D9" s="128" t="s">
        <v>82</v>
      </c>
      <c r="E9" s="233" t="s">
        <v>83</v>
      </c>
      <c r="F9" s="128"/>
      <c r="G9" s="128" t="s">
        <v>84</v>
      </c>
    </row>
    <row r="10" spans="1:7" ht="12.75" customHeight="1">
      <c r="A10" s="222"/>
      <c r="B10" s="231"/>
      <c r="C10" s="232"/>
      <c r="D10" s="128"/>
      <c r="E10" s="233"/>
      <c r="F10" s="128"/>
      <c r="G10" s="128"/>
    </row>
    <row r="11" spans="1:7" ht="12.75" customHeight="1">
      <c r="A11" s="222" t="s">
        <v>12</v>
      </c>
      <c r="B11" s="223"/>
      <c r="C11" s="221"/>
      <c r="D11" s="225"/>
      <c r="E11" s="233"/>
      <c r="F11" s="234"/>
      <c r="G11" s="221"/>
    </row>
    <row r="12" spans="1:7" ht="12.75" customHeight="1">
      <c r="A12" s="222"/>
      <c r="B12" s="224"/>
      <c r="C12" s="221"/>
      <c r="D12" s="225"/>
      <c r="E12" s="233"/>
      <c r="F12" s="234"/>
      <c r="G12" s="221"/>
    </row>
    <row r="13" spans="1:7" ht="12.75" customHeight="1">
      <c r="A13" s="222" t="s">
        <v>13</v>
      </c>
      <c r="B13" s="223"/>
      <c r="C13" s="232"/>
      <c r="D13" s="128"/>
      <c r="E13" s="233"/>
      <c r="F13" s="128"/>
      <c r="G13" s="128"/>
    </row>
    <row r="14" spans="1:7" ht="12.75" customHeight="1">
      <c r="A14" s="222"/>
      <c r="B14" s="224"/>
      <c r="C14" s="232"/>
      <c r="D14" s="128"/>
      <c r="E14" s="233"/>
      <c r="F14" s="128"/>
      <c r="G14" s="128"/>
    </row>
    <row r="15" spans="1:7" ht="12.75" customHeight="1">
      <c r="A15" s="222" t="s">
        <v>14</v>
      </c>
      <c r="B15" s="223"/>
      <c r="C15" s="221"/>
      <c r="D15" s="225"/>
      <c r="E15" s="233"/>
      <c r="F15" s="234"/>
      <c r="G15" s="221"/>
    </row>
    <row r="16" spans="1:7" ht="12.75" customHeight="1">
      <c r="A16" s="222"/>
      <c r="B16" s="224"/>
      <c r="C16" s="221"/>
      <c r="D16" s="225"/>
      <c r="E16" s="233"/>
      <c r="F16" s="234"/>
      <c r="G16" s="221"/>
    </row>
    <row r="17" spans="1:7" ht="12.75" customHeight="1">
      <c r="A17" s="222" t="s">
        <v>15</v>
      </c>
      <c r="B17" s="223"/>
      <c r="C17" s="232"/>
      <c r="D17" s="128"/>
      <c r="E17" s="128"/>
      <c r="F17" s="128"/>
      <c r="G17" s="128"/>
    </row>
    <row r="18" spans="1:7" ht="12.75" customHeight="1">
      <c r="A18" s="222"/>
      <c r="B18" s="224"/>
      <c r="C18" s="232"/>
      <c r="D18" s="128"/>
      <c r="E18" s="128"/>
      <c r="F18" s="128"/>
      <c r="G18" s="128"/>
    </row>
    <row r="19" spans="1:7" ht="12.75" customHeight="1">
      <c r="A19" s="222" t="s">
        <v>16</v>
      </c>
      <c r="B19" s="223"/>
      <c r="C19" s="221"/>
      <c r="D19" s="225"/>
      <c r="E19" s="233"/>
      <c r="F19" s="234"/>
      <c r="G19" s="221"/>
    </row>
    <row r="20" spans="1:7" ht="12.75" customHeight="1">
      <c r="A20" s="222"/>
      <c r="B20" s="224"/>
      <c r="C20" s="221"/>
      <c r="D20" s="225"/>
      <c r="E20" s="233"/>
      <c r="F20" s="234"/>
      <c r="G20" s="221"/>
    </row>
    <row r="21" spans="1:7" ht="12.75" customHeight="1">
      <c r="A21" s="222" t="s">
        <v>17</v>
      </c>
      <c r="B21" s="223"/>
      <c r="C21" s="221"/>
      <c r="D21" s="225"/>
      <c r="E21" s="233"/>
      <c r="F21" s="234"/>
      <c r="G21" s="221"/>
    </row>
    <row r="22" spans="1:7" ht="12.75" customHeight="1">
      <c r="A22" s="222"/>
      <c r="B22" s="224"/>
      <c r="C22" s="221"/>
      <c r="D22" s="225"/>
      <c r="E22" s="233"/>
      <c r="F22" s="234"/>
      <c r="G22" s="221"/>
    </row>
    <row r="23" spans="1:7" ht="12.75" customHeight="1">
      <c r="A23" s="222" t="s">
        <v>18</v>
      </c>
      <c r="B23" s="223"/>
      <c r="C23" s="221"/>
      <c r="D23" s="225"/>
      <c r="E23" s="233"/>
      <c r="F23" s="234"/>
      <c r="G23" s="221"/>
    </row>
    <row r="24" spans="1:7" ht="12.75" customHeight="1">
      <c r="A24" s="222"/>
      <c r="B24" s="224"/>
      <c r="C24" s="221"/>
      <c r="D24" s="225"/>
      <c r="E24" s="233"/>
      <c r="F24" s="234"/>
      <c r="G24" s="221"/>
    </row>
    <row r="25" spans="1:7" ht="12.75" customHeight="1">
      <c r="A25" s="222" t="s">
        <v>19</v>
      </c>
      <c r="B25" s="223"/>
      <c r="C25" s="221"/>
      <c r="D25" s="225"/>
      <c r="E25" s="233"/>
      <c r="F25" s="234"/>
      <c r="G25" s="221"/>
    </row>
    <row r="26" spans="1:7" ht="12.75" customHeight="1">
      <c r="A26" s="222"/>
      <c r="B26" s="224"/>
      <c r="C26" s="221"/>
      <c r="D26" s="225"/>
      <c r="E26" s="233"/>
      <c r="F26" s="234"/>
      <c r="G26" s="221"/>
    </row>
    <row r="27" spans="1:7" ht="12.75" customHeight="1">
      <c r="A27" s="222" t="s">
        <v>20</v>
      </c>
      <c r="B27" s="223"/>
      <c r="C27" s="232"/>
      <c r="D27" s="128"/>
      <c r="E27" s="233"/>
      <c r="F27" s="128"/>
      <c r="G27" s="128"/>
    </row>
    <row r="28" spans="1:7" ht="12.75" customHeight="1">
      <c r="A28" s="222"/>
      <c r="B28" s="224"/>
      <c r="C28" s="232"/>
      <c r="D28" s="128"/>
      <c r="E28" s="233"/>
      <c r="F28" s="128"/>
      <c r="G28" s="128"/>
    </row>
    <row r="29" spans="1:7" ht="12.75">
      <c r="A29" s="222" t="s">
        <v>21</v>
      </c>
      <c r="B29" s="223"/>
      <c r="C29" s="221"/>
      <c r="D29" s="225"/>
      <c r="E29" s="225"/>
      <c r="F29" s="128"/>
      <c r="G29" s="221"/>
    </row>
    <row r="30" spans="1:7" ht="12.75">
      <c r="A30" s="222"/>
      <c r="B30" s="224"/>
      <c r="C30" s="221"/>
      <c r="D30" s="225"/>
      <c r="E30" s="225"/>
      <c r="F30" s="128"/>
      <c r="G30" s="221"/>
    </row>
    <row r="31" spans="1:7" ht="12.75">
      <c r="A31" s="222" t="s">
        <v>39</v>
      </c>
      <c r="B31" s="223"/>
      <c r="C31" s="221"/>
      <c r="D31" s="225"/>
      <c r="E31" s="225"/>
      <c r="F31" s="128"/>
      <c r="G31" s="221"/>
    </row>
    <row r="32" spans="1:7" ht="12.75">
      <c r="A32" s="222"/>
      <c r="B32" s="224"/>
      <c r="C32" s="221"/>
      <c r="D32" s="225"/>
      <c r="E32" s="225"/>
      <c r="F32" s="128"/>
      <c r="G32" s="221"/>
    </row>
    <row r="33" spans="1:7" ht="12.75">
      <c r="A33" s="222" t="s">
        <v>40</v>
      </c>
      <c r="B33" s="223"/>
      <c r="C33" s="221"/>
      <c r="D33" s="225"/>
      <c r="E33" s="225"/>
      <c r="F33" s="128"/>
      <c r="G33" s="221"/>
    </row>
    <row r="34" spans="1:7" ht="12.75">
      <c r="A34" s="222"/>
      <c r="B34" s="224"/>
      <c r="C34" s="221"/>
      <c r="D34" s="225"/>
      <c r="E34" s="225"/>
      <c r="F34" s="128"/>
      <c r="G34" s="221"/>
    </row>
    <row r="35" spans="1:7" ht="12.75">
      <c r="A35" s="222" t="s">
        <v>41</v>
      </c>
      <c r="B35" s="223"/>
      <c r="C35" s="221"/>
      <c r="D35" s="225"/>
      <c r="E35" s="225"/>
      <c r="F35" s="128"/>
      <c r="G35" s="221"/>
    </row>
    <row r="36" spans="1:7" ht="12.75">
      <c r="A36" s="222"/>
      <c r="B36" s="224"/>
      <c r="C36" s="221"/>
      <c r="D36" s="225"/>
      <c r="E36" s="225"/>
      <c r="F36" s="128"/>
      <c r="G36" s="221"/>
    </row>
    <row r="37" spans="1:7" ht="12.75">
      <c r="A37" s="222" t="s">
        <v>42</v>
      </c>
      <c r="B37" s="223"/>
      <c r="C37" s="221"/>
      <c r="D37" s="225"/>
      <c r="E37" s="225"/>
      <c r="F37" s="128"/>
      <c r="G37" s="221"/>
    </row>
    <row r="38" spans="1:7" ht="12.75">
      <c r="A38" s="222"/>
      <c r="B38" s="224"/>
      <c r="C38" s="221"/>
      <c r="D38" s="225"/>
      <c r="E38" s="225"/>
      <c r="F38" s="128"/>
      <c r="G38" s="221"/>
    </row>
    <row r="39" spans="1:7" ht="12.75">
      <c r="A39" s="222" t="s">
        <v>43</v>
      </c>
      <c r="B39" s="223"/>
      <c r="C39" s="221"/>
      <c r="D39" s="225"/>
      <c r="E39" s="225"/>
      <c r="F39" s="128"/>
      <c r="G39" s="221"/>
    </row>
    <row r="40" spans="1:7" ht="12.75">
      <c r="A40" s="222"/>
      <c r="B40" s="224"/>
      <c r="C40" s="221"/>
      <c r="D40" s="225"/>
      <c r="E40" s="225"/>
      <c r="F40" s="128"/>
      <c r="G40" s="221"/>
    </row>
    <row r="41" spans="1:7" ht="12.75">
      <c r="A41" s="222" t="s">
        <v>44</v>
      </c>
      <c r="B41" s="223"/>
      <c r="C41" s="221"/>
      <c r="D41" s="225"/>
      <c r="E41" s="225"/>
      <c r="F41" s="128"/>
      <c r="G41" s="221"/>
    </row>
    <row r="42" spans="1:7" ht="12.75">
      <c r="A42" s="222"/>
      <c r="B42" s="224"/>
      <c r="C42" s="221"/>
      <c r="D42" s="225"/>
      <c r="E42" s="225"/>
      <c r="F42" s="128"/>
      <c r="G42" s="221"/>
    </row>
    <row r="43" spans="1:7" ht="12.75">
      <c r="A43" s="222" t="s">
        <v>45</v>
      </c>
      <c r="B43" s="223"/>
      <c r="C43" s="221"/>
      <c r="D43" s="225"/>
      <c r="E43" s="225"/>
      <c r="F43" s="128"/>
      <c r="G43" s="221"/>
    </row>
    <row r="44" spans="1:7" ht="12.75">
      <c r="A44" s="222"/>
      <c r="B44" s="224"/>
      <c r="C44" s="221"/>
      <c r="D44" s="225"/>
      <c r="E44" s="225"/>
      <c r="F44" s="128"/>
      <c r="G44" s="221"/>
    </row>
    <row r="45" spans="1:7" ht="12.75">
      <c r="A45" s="222" t="s">
        <v>46</v>
      </c>
      <c r="B45" s="223"/>
      <c r="C45" s="221"/>
      <c r="D45" s="225"/>
      <c r="E45" s="225"/>
      <c r="F45" s="128"/>
      <c r="G45" s="221"/>
    </row>
    <row r="46" spans="1:7" ht="12.75">
      <c r="A46" s="222"/>
      <c r="B46" s="224"/>
      <c r="C46" s="221"/>
      <c r="D46" s="225"/>
      <c r="E46" s="225"/>
      <c r="F46" s="128"/>
      <c r="G46" s="221"/>
    </row>
    <row r="47" spans="1:7" ht="12.75">
      <c r="A47" s="222" t="s">
        <v>47</v>
      </c>
      <c r="B47" s="223"/>
      <c r="C47" s="221"/>
      <c r="D47" s="225"/>
      <c r="E47" s="225"/>
      <c r="F47" s="128"/>
      <c r="G47" s="221"/>
    </row>
    <row r="48" spans="1:7" ht="12.75">
      <c r="A48" s="222"/>
      <c r="B48" s="224"/>
      <c r="C48" s="221"/>
      <c r="D48" s="225"/>
      <c r="E48" s="225"/>
      <c r="F48" s="128"/>
      <c r="G48" s="221"/>
    </row>
    <row r="49" spans="1:7" ht="12.75">
      <c r="A49" s="222" t="s">
        <v>48</v>
      </c>
      <c r="B49" s="223"/>
      <c r="C49" s="221"/>
      <c r="D49" s="225"/>
      <c r="E49" s="225"/>
      <c r="F49" s="128"/>
      <c r="G49" s="221"/>
    </row>
    <row r="50" spans="1:7" ht="12.75">
      <c r="A50" s="222"/>
      <c r="B50" s="224"/>
      <c r="C50" s="221"/>
      <c r="D50" s="225"/>
      <c r="E50" s="225"/>
      <c r="F50" s="128"/>
      <c r="G50" s="221"/>
    </row>
    <row r="51" spans="1:7" ht="12.75">
      <c r="A51" s="222" t="s">
        <v>49</v>
      </c>
      <c r="B51" s="223"/>
      <c r="C51" s="221"/>
      <c r="D51" s="225"/>
      <c r="E51" s="225"/>
      <c r="F51" s="128"/>
      <c r="G51" s="221"/>
    </row>
    <row r="52" spans="1:7" ht="12.75">
      <c r="A52" s="222"/>
      <c r="B52" s="224"/>
      <c r="C52" s="221"/>
      <c r="D52" s="225"/>
      <c r="E52" s="225"/>
      <c r="F52" s="128"/>
      <c r="G52" s="221"/>
    </row>
    <row r="53" spans="1:7" ht="12.75">
      <c r="A53" s="222" t="s">
        <v>50</v>
      </c>
      <c r="B53" s="223"/>
      <c r="C53" s="221"/>
      <c r="D53" s="225"/>
      <c r="E53" s="225"/>
      <c r="F53" s="128"/>
      <c r="G53" s="221"/>
    </row>
    <row r="54" spans="1:7" ht="12.75">
      <c r="A54" s="222"/>
      <c r="B54" s="224"/>
      <c r="C54" s="221"/>
      <c r="D54" s="225"/>
      <c r="E54" s="225"/>
      <c r="F54" s="128"/>
      <c r="G54" s="221"/>
    </row>
    <row r="55" spans="1:7" ht="12.75">
      <c r="A55" s="222" t="s">
        <v>51</v>
      </c>
      <c r="B55" s="223"/>
      <c r="C55" s="221"/>
      <c r="D55" s="225"/>
      <c r="E55" s="225"/>
      <c r="F55" s="128"/>
      <c r="G55" s="221"/>
    </row>
    <row r="56" spans="1:7" ht="12.75">
      <c r="A56" s="222"/>
      <c r="B56" s="224"/>
      <c r="C56" s="221"/>
      <c r="D56" s="225"/>
      <c r="E56" s="225"/>
      <c r="F56" s="128"/>
      <c r="G56" s="221"/>
    </row>
    <row r="57" spans="1:7" ht="12.75">
      <c r="A57" s="222" t="s">
        <v>52</v>
      </c>
      <c r="B57" s="223"/>
      <c r="C57" s="221"/>
      <c r="D57" s="225"/>
      <c r="E57" s="225"/>
      <c r="F57" s="128"/>
      <c r="G57" s="221"/>
    </row>
    <row r="58" spans="1:7" ht="12.75">
      <c r="A58" s="222"/>
      <c r="B58" s="224"/>
      <c r="C58" s="221"/>
      <c r="D58" s="225"/>
      <c r="E58" s="225"/>
      <c r="F58" s="128"/>
      <c r="G58" s="221"/>
    </row>
    <row r="59" spans="1:7" ht="12.75">
      <c r="A59" s="222" t="s">
        <v>53</v>
      </c>
      <c r="B59" s="223"/>
      <c r="C59" s="221"/>
      <c r="D59" s="225"/>
      <c r="E59" s="225"/>
      <c r="F59" s="128"/>
      <c r="G59" s="221"/>
    </row>
    <row r="60" spans="1:7" ht="12.75">
      <c r="A60" s="222"/>
      <c r="B60" s="224"/>
      <c r="C60" s="221"/>
      <c r="D60" s="225"/>
      <c r="E60" s="225"/>
      <c r="F60" s="128"/>
      <c r="G60" s="221"/>
    </row>
    <row r="61" spans="1:7" ht="12.75">
      <c r="A61" s="222" t="s">
        <v>54</v>
      </c>
      <c r="B61" s="223"/>
      <c r="C61" s="221"/>
      <c r="D61" s="225"/>
      <c r="E61" s="225"/>
      <c r="F61" s="128"/>
      <c r="G61" s="221"/>
    </row>
    <row r="62" spans="1:7" ht="12.75">
      <c r="A62" s="222"/>
      <c r="B62" s="224"/>
      <c r="C62" s="221"/>
      <c r="D62" s="225"/>
      <c r="E62" s="225"/>
      <c r="F62" s="128"/>
      <c r="G62" s="221"/>
    </row>
    <row r="63" spans="1:7" ht="12.75">
      <c r="A63" s="222" t="s">
        <v>55</v>
      </c>
      <c r="B63" s="223"/>
      <c r="C63" s="221"/>
      <c r="D63" s="225"/>
      <c r="E63" s="225"/>
      <c r="F63" s="128"/>
      <c r="G63" s="221"/>
    </row>
    <row r="64" spans="1:7" ht="12.75">
      <c r="A64" s="222"/>
      <c r="B64" s="224"/>
      <c r="C64" s="221"/>
      <c r="D64" s="225"/>
      <c r="E64" s="225"/>
      <c r="F64" s="128"/>
      <c r="G64" s="221"/>
    </row>
    <row r="65" spans="1:7" ht="12.75">
      <c r="A65" s="222" t="s">
        <v>56</v>
      </c>
      <c r="B65" s="223"/>
      <c r="C65" s="221"/>
      <c r="D65" s="225"/>
      <c r="E65" s="225"/>
      <c r="F65" s="128"/>
      <c r="G65" s="221"/>
    </row>
    <row r="66" spans="1:7" ht="12.75">
      <c r="A66" s="222"/>
      <c r="B66" s="224"/>
      <c r="C66" s="221"/>
      <c r="D66" s="225"/>
      <c r="E66" s="225"/>
      <c r="F66" s="128"/>
      <c r="G66" s="221"/>
    </row>
    <row r="67" spans="1:7" ht="12.75">
      <c r="A67" s="222" t="s">
        <v>57</v>
      </c>
      <c r="B67" s="223"/>
      <c r="C67" s="221"/>
      <c r="D67" s="225"/>
      <c r="E67" s="225"/>
      <c r="F67" s="128"/>
      <c r="G67" s="221"/>
    </row>
    <row r="68" spans="1:7" ht="12.75">
      <c r="A68" s="222"/>
      <c r="B68" s="224"/>
      <c r="C68" s="221"/>
      <c r="D68" s="225"/>
      <c r="E68" s="225"/>
      <c r="F68" s="128"/>
      <c r="G68" s="221"/>
    </row>
    <row r="69" spans="1:7" ht="12.75">
      <c r="A69" s="222" t="s">
        <v>58</v>
      </c>
      <c r="B69" s="223"/>
      <c r="C69" s="221"/>
      <c r="D69" s="225"/>
      <c r="E69" s="225"/>
      <c r="F69" s="128"/>
      <c r="G69" s="221"/>
    </row>
    <row r="70" spans="1:7" ht="12.75">
      <c r="A70" s="222"/>
      <c r="B70" s="224"/>
      <c r="C70" s="221"/>
      <c r="D70" s="225"/>
      <c r="E70" s="225"/>
      <c r="F70" s="128"/>
      <c r="G70" s="221"/>
    </row>
    <row r="71" spans="1:7" ht="12.75">
      <c r="A71" s="222" t="s">
        <v>59</v>
      </c>
      <c r="B71" s="223"/>
      <c r="C71" s="221"/>
      <c r="D71" s="225"/>
      <c r="E71" s="225"/>
      <c r="F71" s="128"/>
      <c r="G71" s="221"/>
    </row>
    <row r="72" spans="1:7" ht="12.75">
      <c r="A72" s="222"/>
      <c r="B72" s="224"/>
      <c r="C72" s="221"/>
      <c r="D72" s="225"/>
      <c r="E72" s="225"/>
      <c r="F72" s="128"/>
      <c r="G72" s="221"/>
    </row>
    <row r="73" spans="1:7" ht="12.75">
      <c r="A73" s="222" t="s">
        <v>60</v>
      </c>
      <c r="B73" s="223"/>
      <c r="C73" s="221"/>
      <c r="D73" s="225"/>
      <c r="E73" s="225"/>
      <c r="F73" s="128"/>
      <c r="G73" s="221"/>
    </row>
    <row r="74" spans="1:7" ht="12.75">
      <c r="A74" s="222"/>
      <c r="B74" s="224"/>
      <c r="C74" s="221"/>
      <c r="D74" s="225"/>
      <c r="E74" s="225"/>
      <c r="F74" s="128"/>
      <c r="G74" s="221"/>
    </row>
    <row r="75" spans="1:7" ht="12.75">
      <c r="A75" s="222" t="s">
        <v>61</v>
      </c>
      <c r="B75" s="223"/>
      <c r="C75" s="221"/>
      <c r="D75" s="225"/>
      <c r="E75" s="225"/>
      <c r="F75" s="128"/>
      <c r="G75" s="221"/>
    </row>
    <row r="76" spans="1:7" ht="12.75">
      <c r="A76" s="222"/>
      <c r="B76" s="224"/>
      <c r="C76" s="221"/>
      <c r="D76" s="225"/>
      <c r="E76" s="225"/>
      <c r="F76" s="128"/>
      <c r="G76" s="221"/>
    </row>
    <row r="77" spans="1:7" ht="12.75">
      <c r="A77" s="222" t="s">
        <v>62</v>
      </c>
      <c r="B77" s="223"/>
      <c r="C77" s="221"/>
      <c r="D77" s="225"/>
      <c r="E77" s="225"/>
      <c r="F77" s="128"/>
      <c r="G77" s="221"/>
    </row>
    <row r="78" spans="1:7" ht="12.75">
      <c r="A78" s="222"/>
      <c r="B78" s="224"/>
      <c r="C78" s="221"/>
      <c r="D78" s="225"/>
      <c r="E78" s="225"/>
      <c r="F78" s="128"/>
      <c r="G78" s="221"/>
    </row>
    <row r="79" spans="1:7" ht="12.75">
      <c r="A79" s="222" t="s">
        <v>63</v>
      </c>
      <c r="B79" s="223"/>
      <c r="C79" s="221"/>
      <c r="D79" s="225"/>
      <c r="E79" s="225"/>
      <c r="F79" s="128"/>
      <c r="G79" s="221"/>
    </row>
    <row r="80" spans="1:7" ht="12.75">
      <c r="A80" s="222"/>
      <c r="B80" s="224"/>
      <c r="C80" s="221"/>
      <c r="D80" s="225"/>
      <c r="E80" s="225"/>
      <c r="F80" s="128"/>
      <c r="G80" s="221"/>
    </row>
    <row r="81" spans="1:7" ht="12.75">
      <c r="A81" s="222" t="s">
        <v>64</v>
      </c>
      <c r="B81" s="223"/>
      <c r="C81" s="221"/>
      <c r="D81" s="225"/>
      <c r="E81" s="225"/>
      <c r="F81" s="128"/>
      <c r="G81" s="221"/>
    </row>
    <row r="82" spans="1:7" ht="12.75">
      <c r="A82" s="222"/>
      <c r="B82" s="224"/>
      <c r="C82" s="221"/>
      <c r="D82" s="225"/>
      <c r="E82" s="225"/>
      <c r="F82" s="128"/>
      <c r="G82" s="221"/>
    </row>
    <row r="83" spans="1:7" ht="12.75">
      <c r="A83" s="222" t="s">
        <v>65</v>
      </c>
      <c r="B83" s="223"/>
      <c r="C83" s="221"/>
      <c r="D83" s="225"/>
      <c r="E83" s="225"/>
      <c r="F83" s="128"/>
      <c r="G83" s="221"/>
    </row>
    <row r="84" spans="1:7" ht="12.75">
      <c r="A84" s="222"/>
      <c r="B84" s="224"/>
      <c r="C84" s="221"/>
      <c r="D84" s="225"/>
      <c r="E84" s="225"/>
      <c r="F84" s="128"/>
      <c r="G84" s="221"/>
    </row>
    <row r="85" spans="1:7" ht="12.75">
      <c r="A85" s="222" t="s">
        <v>66</v>
      </c>
      <c r="B85" s="223"/>
      <c r="C85" s="221"/>
      <c r="D85" s="225"/>
      <c r="E85" s="225"/>
      <c r="F85" s="128"/>
      <c r="G85" s="221"/>
    </row>
    <row r="86" spans="1:7" ht="12.75">
      <c r="A86" s="222"/>
      <c r="B86" s="224"/>
      <c r="C86" s="221"/>
      <c r="D86" s="225"/>
      <c r="E86" s="225"/>
      <c r="F86" s="128"/>
      <c r="G86" s="221"/>
    </row>
    <row r="87" spans="1:8" ht="12.75">
      <c r="A87" s="218"/>
      <c r="B87" s="219"/>
      <c r="C87" s="217"/>
      <c r="D87" s="215"/>
      <c r="E87" s="215"/>
      <c r="F87" s="216"/>
      <c r="G87" s="217"/>
      <c r="H87" s="4"/>
    </row>
    <row r="88" spans="1:8" ht="12.75">
      <c r="A88" s="218"/>
      <c r="B88" s="220"/>
      <c r="C88" s="217"/>
      <c r="D88" s="215"/>
      <c r="E88" s="215"/>
      <c r="F88" s="216"/>
      <c r="G88" s="217"/>
      <c r="H88" s="4"/>
    </row>
    <row r="89" spans="1:8" ht="12.75">
      <c r="A89" s="218"/>
      <c r="B89" s="219"/>
      <c r="C89" s="217"/>
      <c r="D89" s="215"/>
      <c r="E89" s="215"/>
      <c r="F89" s="216"/>
      <c r="G89" s="217"/>
      <c r="H89" s="4"/>
    </row>
    <row r="90" spans="1:8" ht="12.75">
      <c r="A90" s="218"/>
      <c r="B90" s="220"/>
      <c r="C90" s="217"/>
      <c r="D90" s="215"/>
      <c r="E90" s="215"/>
      <c r="F90" s="216"/>
      <c r="G90" s="217"/>
      <c r="H90" s="4"/>
    </row>
    <row r="91" spans="1:8" ht="12.75">
      <c r="A91" s="218"/>
      <c r="B91" s="219"/>
      <c r="C91" s="217"/>
      <c r="D91" s="215"/>
      <c r="E91" s="215"/>
      <c r="F91" s="216"/>
      <c r="G91" s="217"/>
      <c r="H91" s="4"/>
    </row>
    <row r="92" spans="1:8" ht="12.75">
      <c r="A92" s="218"/>
      <c r="B92" s="220"/>
      <c r="C92" s="217"/>
      <c r="D92" s="215"/>
      <c r="E92" s="215"/>
      <c r="F92" s="216"/>
      <c r="G92" s="217"/>
      <c r="H92" s="4"/>
    </row>
    <row r="93" spans="1:8" ht="12.75">
      <c r="A93" s="218"/>
      <c r="B93" s="219"/>
      <c r="C93" s="217"/>
      <c r="D93" s="215"/>
      <c r="E93" s="215"/>
      <c r="F93" s="216"/>
      <c r="G93" s="217"/>
      <c r="H93" s="4"/>
    </row>
    <row r="94" spans="1:8" ht="12.75">
      <c r="A94" s="218"/>
      <c r="B94" s="220"/>
      <c r="C94" s="217"/>
      <c r="D94" s="215"/>
      <c r="E94" s="215"/>
      <c r="F94" s="216"/>
      <c r="G94" s="217"/>
      <c r="H94" s="4"/>
    </row>
    <row r="95" spans="1:8" ht="12.75">
      <c r="A95" s="218"/>
      <c r="B95" s="219"/>
      <c r="C95" s="217"/>
      <c r="D95" s="215"/>
      <c r="E95" s="215"/>
      <c r="F95" s="216"/>
      <c r="G95" s="217"/>
      <c r="H95" s="4"/>
    </row>
    <row r="96" spans="1:8" ht="12.75">
      <c r="A96" s="218"/>
      <c r="B96" s="220"/>
      <c r="C96" s="217"/>
      <c r="D96" s="215"/>
      <c r="E96" s="215"/>
      <c r="F96" s="216"/>
      <c r="G96" s="217"/>
      <c r="H96" s="4"/>
    </row>
    <row r="97" spans="1:8" ht="12.75">
      <c r="A97" s="218"/>
      <c r="B97" s="219"/>
      <c r="C97" s="217"/>
      <c r="D97" s="215"/>
      <c r="E97" s="215"/>
      <c r="F97" s="216"/>
      <c r="G97" s="217"/>
      <c r="H97" s="4"/>
    </row>
    <row r="98" spans="1:8" ht="12.75">
      <c r="A98" s="218"/>
      <c r="B98" s="220"/>
      <c r="C98" s="217"/>
      <c r="D98" s="215"/>
      <c r="E98" s="215"/>
      <c r="F98" s="216"/>
      <c r="G98" s="217"/>
      <c r="H98" s="4"/>
    </row>
    <row r="99" spans="1:8" ht="12.75">
      <c r="A99" s="218"/>
      <c r="B99" s="219"/>
      <c r="C99" s="217"/>
      <c r="D99" s="215"/>
      <c r="E99" s="215"/>
      <c r="F99" s="216"/>
      <c r="G99" s="217"/>
      <c r="H99" s="4"/>
    </row>
    <row r="100" spans="1:8" ht="12.75">
      <c r="A100" s="218"/>
      <c r="B100" s="220"/>
      <c r="C100" s="217"/>
      <c r="D100" s="215"/>
      <c r="E100" s="215"/>
      <c r="F100" s="216"/>
      <c r="G100" s="217"/>
      <c r="H100" s="4"/>
    </row>
    <row r="101" spans="1:8" ht="12.75">
      <c r="A101" s="218"/>
      <c r="B101" s="219"/>
      <c r="C101" s="217"/>
      <c r="D101" s="215"/>
      <c r="E101" s="215"/>
      <c r="F101" s="216"/>
      <c r="G101" s="217"/>
      <c r="H101" s="4"/>
    </row>
    <row r="102" spans="1:8" ht="12.75">
      <c r="A102" s="218"/>
      <c r="B102" s="220"/>
      <c r="C102" s="217"/>
      <c r="D102" s="215"/>
      <c r="E102" s="215"/>
      <c r="F102" s="216"/>
      <c r="G102" s="217"/>
      <c r="H102" s="4"/>
    </row>
    <row r="103" spans="1:8" ht="12.75">
      <c r="A103" s="218"/>
      <c r="B103" s="219"/>
      <c r="C103" s="217"/>
      <c r="D103" s="215"/>
      <c r="E103" s="215"/>
      <c r="F103" s="216"/>
      <c r="G103" s="217"/>
      <c r="H103" s="4"/>
    </row>
    <row r="104" spans="1:8" ht="12.75">
      <c r="A104" s="218"/>
      <c r="B104" s="220"/>
      <c r="C104" s="217"/>
      <c r="D104" s="215"/>
      <c r="E104" s="215"/>
      <c r="F104" s="216"/>
      <c r="G104" s="217"/>
      <c r="H104" s="4"/>
    </row>
    <row r="105" spans="1:8" ht="12.75">
      <c r="A105" s="218"/>
      <c r="B105" s="219"/>
      <c r="C105" s="217"/>
      <c r="D105" s="215"/>
      <c r="E105" s="215"/>
      <c r="F105" s="216"/>
      <c r="G105" s="217"/>
      <c r="H105" s="4"/>
    </row>
    <row r="106" spans="1:8" ht="12.75">
      <c r="A106" s="218"/>
      <c r="B106" s="220"/>
      <c r="C106" s="217"/>
      <c r="D106" s="215"/>
      <c r="E106" s="215"/>
      <c r="F106" s="216"/>
      <c r="G106" s="217"/>
      <c r="H106" s="4"/>
    </row>
    <row r="107" spans="1:8" ht="12.75">
      <c r="A107" s="218"/>
      <c r="B107" s="219"/>
      <c r="C107" s="217"/>
      <c r="D107" s="215"/>
      <c r="E107" s="215"/>
      <c r="F107" s="216"/>
      <c r="G107" s="217"/>
      <c r="H107" s="4"/>
    </row>
    <row r="108" spans="1:8" ht="12.75">
      <c r="A108" s="218"/>
      <c r="B108" s="220"/>
      <c r="C108" s="217"/>
      <c r="D108" s="215"/>
      <c r="E108" s="215"/>
      <c r="F108" s="216"/>
      <c r="G108" s="217"/>
      <c r="H108" s="4"/>
    </row>
    <row r="109" spans="1:8" ht="12.75">
      <c r="A109" s="218"/>
      <c r="B109" s="219"/>
      <c r="C109" s="217"/>
      <c r="D109" s="215"/>
      <c r="E109" s="215"/>
      <c r="F109" s="216"/>
      <c r="G109" s="217"/>
      <c r="H109" s="4"/>
    </row>
    <row r="110" spans="1:8" ht="12.75">
      <c r="A110" s="218"/>
      <c r="B110" s="220"/>
      <c r="C110" s="217"/>
      <c r="D110" s="215"/>
      <c r="E110" s="215"/>
      <c r="F110" s="216"/>
      <c r="G110" s="217"/>
      <c r="H110" s="4"/>
    </row>
    <row r="111" spans="1:8" ht="12.75">
      <c r="A111" s="218"/>
      <c r="B111" s="219"/>
      <c r="C111" s="217"/>
      <c r="D111" s="215"/>
      <c r="E111" s="215"/>
      <c r="F111" s="216"/>
      <c r="G111" s="217"/>
      <c r="H111" s="4"/>
    </row>
    <row r="112" spans="1:8" ht="12.75">
      <c r="A112" s="218"/>
      <c r="B112" s="220"/>
      <c r="C112" s="217"/>
      <c r="D112" s="215"/>
      <c r="E112" s="215"/>
      <c r="F112" s="216"/>
      <c r="G112" s="217"/>
      <c r="H112" s="4"/>
    </row>
    <row r="113" spans="1:8" ht="12.75">
      <c r="A113" s="218"/>
      <c r="B113" s="219"/>
      <c r="C113" s="217"/>
      <c r="D113" s="215"/>
      <c r="E113" s="215"/>
      <c r="F113" s="216"/>
      <c r="G113" s="217"/>
      <c r="H113" s="4"/>
    </row>
    <row r="114" spans="1:8" ht="12.75">
      <c r="A114" s="218"/>
      <c r="B114" s="220"/>
      <c r="C114" s="217"/>
      <c r="D114" s="215"/>
      <c r="E114" s="215"/>
      <c r="F114" s="216"/>
      <c r="G114" s="217"/>
      <c r="H114" s="4"/>
    </row>
    <row r="115" spans="1:8" ht="12.75">
      <c r="A115" s="218"/>
      <c r="B115" s="219"/>
      <c r="C115" s="217"/>
      <c r="D115" s="215"/>
      <c r="E115" s="215"/>
      <c r="F115" s="216"/>
      <c r="G115" s="217"/>
      <c r="H115" s="4"/>
    </row>
    <row r="116" spans="1:8" ht="12.75">
      <c r="A116" s="218"/>
      <c r="B116" s="220"/>
      <c r="C116" s="217"/>
      <c r="D116" s="215"/>
      <c r="E116" s="215"/>
      <c r="F116" s="216"/>
      <c r="G116" s="217"/>
      <c r="H116" s="4"/>
    </row>
    <row r="117" spans="1:8" ht="12.75">
      <c r="A117" s="218"/>
      <c r="B117" s="219"/>
      <c r="C117" s="217"/>
      <c r="D117" s="215"/>
      <c r="E117" s="215"/>
      <c r="F117" s="216"/>
      <c r="G117" s="217"/>
      <c r="H117" s="4"/>
    </row>
    <row r="118" spans="1:8" ht="12.75">
      <c r="A118" s="218"/>
      <c r="B118" s="220"/>
      <c r="C118" s="217"/>
      <c r="D118" s="215"/>
      <c r="E118" s="215"/>
      <c r="F118" s="216"/>
      <c r="G118" s="217"/>
      <c r="H118" s="4"/>
    </row>
    <row r="119" spans="1:8" ht="12.75">
      <c r="A119" s="218"/>
      <c r="B119" s="219"/>
      <c r="C119" s="217"/>
      <c r="D119" s="215"/>
      <c r="E119" s="215"/>
      <c r="F119" s="216"/>
      <c r="G119" s="217"/>
      <c r="H119" s="4"/>
    </row>
    <row r="120" spans="1:8" ht="12.75">
      <c r="A120" s="218"/>
      <c r="B120" s="220"/>
      <c r="C120" s="217"/>
      <c r="D120" s="215"/>
      <c r="E120" s="215"/>
      <c r="F120" s="216"/>
      <c r="G120" s="217"/>
      <c r="H120" s="4"/>
    </row>
    <row r="121" spans="1:8" ht="12.75">
      <c r="A121" s="218"/>
      <c r="B121" s="219"/>
      <c r="C121" s="217"/>
      <c r="D121" s="215"/>
      <c r="E121" s="215"/>
      <c r="F121" s="216"/>
      <c r="G121" s="217"/>
      <c r="H121" s="4"/>
    </row>
    <row r="122" spans="1:8" ht="12.75">
      <c r="A122" s="218"/>
      <c r="B122" s="220"/>
      <c r="C122" s="217"/>
      <c r="D122" s="215"/>
      <c r="E122" s="215"/>
      <c r="F122" s="216"/>
      <c r="G122" s="217"/>
      <c r="H122" s="4"/>
    </row>
    <row r="123" spans="1:8" ht="12.75">
      <c r="A123" s="218"/>
      <c r="B123" s="219"/>
      <c r="C123" s="217"/>
      <c r="D123" s="215"/>
      <c r="E123" s="215"/>
      <c r="F123" s="216"/>
      <c r="G123" s="217"/>
      <c r="H123" s="4"/>
    </row>
    <row r="124" spans="1:8" ht="12.75">
      <c r="A124" s="218"/>
      <c r="B124" s="220"/>
      <c r="C124" s="217"/>
      <c r="D124" s="215"/>
      <c r="E124" s="215"/>
      <c r="F124" s="216"/>
      <c r="G124" s="217"/>
      <c r="H124" s="4"/>
    </row>
    <row r="125" spans="1:8" ht="12.75">
      <c r="A125" s="218"/>
      <c r="B125" s="219"/>
      <c r="C125" s="217"/>
      <c r="D125" s="215"/>
      <c r="E125" s="215"/>
      <c r="F125" s="216"/>
      <c r="G125" s="217"/>
      <c r="H125" s="4"/>
    </row>
    <row r="126" spans="1:8" ht="12.75">
      <c r="A126" s="218"/>
      <c r="B126" s="220"/>
      <c r="C126" s="217"/>
      <c r="D126" s="215"/>
      <c r="E126" s="215"/>
      <c r="F126" s="216"/>
      <c r="G126" s="217"/>
      <c r="H126" s="4"/>
    </row>
    <row r="127" spans="1:8" ht="12.75">
      <c r="A127" s="218"/>
      <c r="B127" s="219"/>
      <c r="C127" s="217"/>
      <c r="D127" s="215"/>
      <c r="E127" s="215"/>
      <c r="F127" s="216"/>
      <c r="G127" s="217"/>
      <c r="H127" s="4"/>
    </row>
    <row r="128" spans="1:8" ht="12.75">
      <c r="A128" s="218"/>
      <c r="B128" s="220"/>
      <c r="C128" s="217"/>
      <c r="D128" s="215"/>
      <c r="E128" s="215"/>
      <c r="F128" s="216"/>
      <c r="G128" s="217"/>
      <c r="H128" s="4"/>
    </row>
    <row r="129" spans="1:8" ht="12.75">
      <c r="A129" s="218"/>
      <c r="B129" s="219"/>
      <c r="C129" s="217"/>
      <c r="D129" s="215"/>
      <c r="E129" s="215"/>
      <c r="F129" s="216"/>
      <c r="G129" s="217"/>
      <c r="H129" s="4"/>
    </row>
    <row r="130" spans="1:8" ht="12.75">
      <c r="A130" s="218"/>
      <c r="B130" s="220"/>
      <c r="C130" s="217"/>
      <c r="D130" s="215"/>
      <c r="E130" s="215"/>
      <c r="F130" s="216"/>
      <c r="G130" s="217"/>
      <c r="H130" s="4"/>
    </row>
    <row r="131" spans="1:8" ht="12.75">
      <c r="A131" s="218"/>
      <c r="B131" s="219"/>
      <c r="C131" s="217"/>
      <c r="D131" s="215"/>
      <c r="E131" s="215"/>
      <c r="F131" s="216"/>
      <c r="G131" s="217"/>
      <c r="H131" s="4"/>
    </row>
    <row r="132" spans="1:8" ht="12.75">
      <c r="A132" s="218"/>
      <c r="B132" s="220"/>
      <c r="C132" s="217"/>
      <c r="D132" s="215"/>
      <c r="E132" s="215"/>
      <c r="F132" s="216"/>
      <c r="G132" s="217"/>
      <c r="H132" s="4"/>
    </row>
    <row r="133" spans="1:8" ht="12.75">
      <c r="A133" s="218"/>
      <c r="B133" s="219"/>
      <c r="C133" s="217"/>
      <c r="D133" s="215"/>
      <c r="E133" s="215"/>
      <c r="F133" s="216"/>
      <c r="G133" s="217"/>
      <c r="H133" s="4"/>
    </row>
    <row r="134" spans="1:8" ht="12.75">
      <c r="A134" s="218"/>
      <c r="B134" s="220"/>
      <c r="C134" s="217"/>
      <c r="D134" s="215"/>
      <c r="E134" s="215"/>
      <c r="F134" s="216"/>
      <c r="G134" s="217"/>
      <c r="H134" s="4"/>
    </row>
    <row r="135" spans="1:8" ht="12.75">
      <c r="A135" s="218"/>
      <c r="B135" s="219"/>
      <c r="C135" s="217"/>
      <c r="D135" s="215"/>
      <c r="E135" s="215"/>
      <c r="F135" s="216"/>
      <c r="G135" s="217"/>
      <c r="H135" s="4"/>
    </row>
    <row r="136" spans="1:8" ht="12.75">
      <c r="A136" s="218"/>
      <c r="B136" s="220"/>
      <c r="C136" s="217"/>
      <c r="D136" s="215"/>
      <c r="E136" s="215"/>
      <c r="F136" s="216"/>
      <c r="G136" s="217"/>
      <c r="H136" s="4"/>
    </row>
    <row r="137" spans="1:8" ht="12.75">
      <c r="A137" s="218"/>
      <c r="B137" s="219"/>
      <c r="C137" s="217"/>
      <c r="D137" s="215"/>
      <c r="E137" s="215"/>
      <c r="F137" s="216"/>
      <c r="G137" s="217"/>
      <c r="H137" s="4"/>
    </row>
    <row r="138" spans="1:8" ht="12.75">
      <c r="A138" s="218"/>
      <c r="B138" s="220"/>
      <c r="C138" s="217"/>
      <c r="D138" s="215"/>
      <c r="E138" s="215"/>
      <c r="F138" s="216"/>
      <c r="G138" s="217"/>
      <c r="H138" s="4"/>
    </row>
    <row r="139" spans="1:8" ht="12.75">
      <c r="A139" s="218"/>
      <c r="B139" s="219"/>
      <c r="C139" s="217"/>
      <c r="D139" s="215"/>
      <c r="E139" s="215"/>
      <c r="F139" s="216"/>
      <c r="G139" s="217"/>
      <c r="H139" s="4"/>
    </row>
    <row r="140" spans="1:8" ht="12.75">
      <c r="A140" s="218"/>
      <c r="B140" s="220"/>
      <c r="C140" s="217"/>
      <c r="D140" s="215"/>
      <c r="E140" s="215"/>
      <c r="F140" s="216"/>
      <c r="G140" s="217"/>
      <c r="H140" s="4"/>
    </row>
    <row r="141" spans="1:8" ht="12.75">
      <c r="A141" s="218"/>
      <c r="B141" s="219"/>
      <c r="C141" s="217"/>
      <c r="D141" s="215"/>
      <c r="E141" s="215"/>
      <c r="F141" s="216"/>
      <c r="G141" s="217"/>
      <c r="H141" s="4"/>
    </row>
    <row r="142" spans="1:8" ht="12.75">
      <c r="A142" s="218"/>
      <c r="B142" s="220"/>
      <c r="C142" s="217"/>
      <c r="D142" s="215"/>
      <c r="E142" s="215"/>
      <c r="F142" s="216"/>
      <c r="G142" s="217"/>
      <c r="H142" s="4"/>
    </row>
    <row r="143" spans="1:8" ht="12.75">
      <c r="A143" s="218"/>
      <c r="B143" s="219"/>
      <c r="C143" s="217"/>
      <c r="D143" s="215"/>
      <c r="E143" s="215"/>
      <c r="F143" s="216"/>
      <c r="G143" s="217"/>
      <c r="H143" s="4"/>
    </row>
    <row r="144" spans="1:8" ht="12.75">
      <c r="A144" s="218"/>
      <c r="B144" s="220"/>
      <c r="C144" s="217"/>
      <c r="D144" s="215"/>
      <c r="E144" s="215"/>
      <c r="F144" s="216"/>
      <c r="G144" s="217"/>
      <c r="H144" s="4"/>
    </row>
    <row r="145" spans="1:8" ht="12.75">
      <c r="A145" s="218"/>
      <c r="B145" s="219"/>
      <c r="C145" s="217"/>
      <c r="D145" s="215"/>
      <c r="E145" s="215"/>
      <c r="F145" s="216"/>
      <c r="G145" s="217"/>
      <c r="H145" s="4"/>
    </row>
    <row r="146" spans="1:8" ht="12.75">
      <c r="A146" s="218"/>
      <c r="B146" s="220"/>
      <c r="C146" s="217"/>
      <c r="D146" s="215"/>
      <c r="E146" s="215"/>
      <c r="F146" s="216"/>
      <c r="G146" s="217"/>
      <c r="H146" s="4"/>
    </row>
    <row r="147" spans="1:8" ht="12.75">
      <c r="A147" s="218"/>
      <c r="B147" s="219"/>
      <c r="C147" s="217"/>
      <c r="D147" s="215"/>
      <c r="E147" s="215"/>
      <c r="F147" s="216"/>
      <c r="G147" s="217"/>
      <c r="H147" s="4"/>
    </row>
    <row r="148" spans="1:8" ht="12.75">
      <c r="A148" s="218"/>
      <c r="B148" s="220"/>
      <c r="C148" s="217"/>
      <c r="D148" s="215"/>
      <c r="E148" s="215"/>
      <c r="F148" s="216"/>
      <c r="G148" s="217"/>
      <c r="H148" s="4"/>
    </row>
    <row r="149" spans="1:8" ht="12.75">
      <c r="A149" s="218"/>
      <c r="B149" s="219"/>
      <c r="C149" s="217"/>
      <c r="D149" s="215"/>
      <c r="E149" s="215"/>
      <c r="F149" s="216"/>
      <c r="G149" s="217"/>
      <c r="H149" s="4"/>
    </row>
    <row r="150" spans="1:8" ht="12.75">
      <c r="A150" s="218"/>
      <c r="B150" s="220"/>
      <c r="C150" s="217"/>
      <c r="D150" s="215"/>
      <c r="E150" s="215"/>
      <c r="F150" s="216"/>
      <c r="G150" s="217"/>
      <c r="H150" s="4"/>
    </row>
    <row r="151" spans="1:8" ht="12.75">
      <c r="A151" s="218"/>
      <c r="B151" s="219"/>
      <c r="C151" s="217"/>
      <c r="D151" s="215"/>
      <c r="E151" s="215"/>
      <c r="F151" s="216"/>
      <c r="G151" s="217"/>
      <c r="H151" s="4"/>
    </row>
    <row r="152" spans="1:8" ht="12.75">
      <c r="A152" s="218"/>
      <c r="B152" s="220"/>
      <c r="C152" s="217"/>
      <c r="D152" s="215"/>
      <c r="E152" s="215"/>
      <c r="F152" s="216"/>
      <c r="G152" s="217"/>
      <c r="H152" s="4"/>
    </row>
    <row r="153" spans="1:8" ht="12.75">
      <c r="A153" s="218"/>
      <c r="B153" s="219"/>
      <c r="C153" s="217"/>
      <c r="D153" s="215"/>
      <c r="E153" s="215"/>
      <c r="F153" s="216"/>
      <c r="G153" s="217"/>
      <c r="H153" s="4"/>
    </row>
    <row r="154" spans="1:8" ht="12.75">
      <c r="A154" s="218"/>
      <c r="B154" s="220"/>
      <c r="C154" s="217"/>
      <c r="D154" s="215"/>
      <c r="E154" s="215"/>
      <c r="F154" s="216"/>
      <c r="G154" s="217"/>
      <c r="H154" s="4"/>
    </row>
    <row r="155" spans="1:8" ht="12.75">
      <c r="A155" s="218"/>
      <c r="B155" s="219"/>
      <c r="C155" s="217"/>
      <c r="D155" s="215"/>
      <c r="E155" s="215"/>
      <c r="F155" s="216"/>
      <c r="G155" s="217"/>
      <c r="H155" s="4"/>
    </row>
    <row r="156" spans="1:8" ht="12.75">
      <c r="A156" s="218"/>
      <c r="B156" s="220"/>
      <c r="C156" s="217"/>
      <c r="D156" s="215"/>
      <c r="E156" s="215"/>
      <c r="F156" s="216"/>
      <c r="G156" s="217"/>
      <c r="H156" s="4"/>
    </row>
    <row r="157" spans="1:8" ht="12.75">
      <c r="A157" s="218"/>
      <c r="B157" s="219"/>
      <c r="C157" s="217"/>
      <c r="D157" s="215"/>
      <c r="E157" s="215"/>
      <c r="F157" s="216"/>
      <c r="G157" s="217"/>
      <c r="H157" s="4"/>
    </row>
    <row r="158" spans="1:8" ht="12.75">
      <c r="A158" s="218"/>
      <c r="B158" s="220"/>
      <c r="C158" s="217"/>
      <c r="D158" s="215"/>
      <c r="E158" s="215"/>
      <c r="F158" s="216"/>
      <c r="G158" s="217"/>
      <c r="H158" s="4"/>
    </row>
    <row r="159" spans="1:8" ht="12.75">
      <c r="A159" s="218"/>
      <c r="B159" s="219"/>
      <c r="C159" s="217"/>
      <c r="D159" s="215"/>
      <c r="E159" s="215"/>
      <c r="F159" s="216"/>
      <c r="G159" s="217"/>
      <c r="H159" s="4"/>
    </row>
    <row r="160" spans="1:8" ht="12.75">
      <c r="A160" s="218"/>
      <c r="B160" s="220"/>
      <c r="C160" s="217"/>
      <c r="D160" s="215"/>
      <c r="E160" s="215"/>
      <c r="F160" s="216"/>
      <c r="G160" s="217"/>
      <c r="H160" s="4"/>
    </row>
    <row r="161" spans="1:8" ht="12.75">
      <c r="A161" s="218"/>
      <c r="B161" s="219"/>
      <c r="C161" s="217"/>
      <c r="D161" s="215"/>
      <c r="E161" s="215"/>
      <c r="F161" s="216"/>
      <c r="G161" s="217"/>
      <c r="H161" s="4"/>
    </row>
    <row r="162" spans="1:8" ht="12.75">
      <c r="A162" s="218"/>
      <c r="B162" s="220"/>
      <c r="C162" s="217"/>
      <c r="D162" s="215"/>
      <c r="E162" s="215"/>
      <c r="F162" s="216"/>
      <c r="G162" s="217"/>
      <c r="H162" s="4"/>
    </row>
    <row r="163" spans="1:8" ht="12.75">
      <c r="A163" s="218"/>
      <c r="B163" s="219"/>
      <c r="C163" s="217"/>
      <c r="D163" s="215"/>
      <c r="E163" s="215"/>
      <c r="F163" s="216"/>
      <c r="G163" s="217"/>
      <c r="H163" s="4"/>
    </row>
    <row r="164" spans="1:8" ht="12.75">
      <c r="A164" s="218"/>
      <c r="B164" s="220"/>
      <c r="C164" s="217"/>
      <c r="D164" s="215"/>
      <c r="E164" s="215"/>
      <c r="F164" s="216"/>
      <c r="G164" s="217"/>
      <c r="H164" s="4"/>
    </row>
    <row r="165" spans="1:8" ht="12.75">
      <c r="A165" s="218"/>
      <c r="B165" s="219"/>
      <c r="C165" s="217"/>
      <c r="D165" s="215"/>
      <c r="E165" s="215"/>
      <c r="F165" s="216"/>
      <c r="G165" s="217"/>
      <c r="H165" s="4"/>
    </row>
    <row r="166" spans="1:8" ht="12.75">
      <c r="A166" s="218"/>
      <c r="B166" s="220"/>
      <c r="C166" s="217"/>
      <c r="D166" s="215"/>
      <c r="E166" s="215"/>
      <c r="F166" s="216"/>
      <c r="G166" s="217"/>
      <c r="H166" s="4"/>
    </row>
    <row r="167" spans="1:8" ht="12.75">
      <c r="A167" s="218"/>
      <c r="B167" s="219"/>
      <c r="C167" s="217"/>
      <c r="D167" s="215"/>
      <c r="E167" s="215"/>
      <c r="F167" s="216"/>
      <c r="G167" s="217"/>
      <c r="H167" s="4"/>
    </row>
    <row r="168" spans="1:8" ht="12.75">
      <c r="A168" s="218"/>
      <c r="B168" s="220"/>
      <c r="C168" s="217"/>
      <c r="D168" s="215"/>
      <c r="E168" s="215"/>
      <c r="F168" s="216"/>
      <c r="G168" s="217"/>
      <c r="H168" s="4"/>
    </row>
    <row r="169" spans="1:8" ht="12.75">
      <c r="A169" s="218"/>
      <c r="B169" s="219"/>
      <c r="C169" s="217"/>
      <c r="D169" s="215"/>
      <c r="E169" s="215"/>
      <c r="F169" s="216"/>
      <c r="G169" s="217"/>
      <c r="H169" s="4"/>
    </row>
    <row r="170" spans="1:8" ht="12.75">
      <c r="A170" s="218"/>
      <c r="B170" s="220"/>
      <c r="C170" s="217"/>
      <c r="D170" s="215"/>
      <c r="E170" s="215"/>
      <c r="F170" s="216"/>
      <c r="G170" s="217"/>
      <c r="H170" s="4"/>
    </row>
    <row r="171" spans="1:8" ht="12.75">
      <c r="A171" s="218"/>
      <c r="B171" s="219"/>
      <c r="C171" s="217"/>
      <c r="D171" s="215"/>
      <c r="E171" s="215"/>
      <c r="F171" s="216"/>
      <c r="G171" s="217"/>
      <c r="H171" s="4"/>
    </row>
    <row r="172" spans="1:8" ht="12.75">
      <c r="A172" s="218"/>
      <c r="B172" s="220"/>
      <c r="C172" s="217"/>
      <c r="D172" s="215"/>
      <c r="E172" s="215"/>
      <c r="F172" s="216"/>
      <c r="G172" s="217"/>
      <c r="H172" s="4"/>
    </row>
    <row r="173" spans="1:8" ht="12.75">
      <c r="A173" s="218"/>
      <c r="B173" s="219"/>
      <c r="C173" s="217"/>
      <c r="D173" s="215"/>
      <c r="E173" s="215"/>
      <c r="F173" s="216"/>
      <c r="G173" s="217"/>
      <c r="H173" s="4"/>
    </row>
    <row r="174" spans="1:8" ht="12.75">
      <c r="A174" s="218"/>
      <c r="B174" s="220"/>
      <c r="C174" s="217"/>
      <c r="D174" s="215"/>
      <c r="E174" s="215"/>
      <c r="F174" s="216"/>
      <c r="G174" s="217"/>
      <c r="H174" s="4"/>
    </row>
    <row r="175" spans="1:8" ht="12.75">
      <c r="A175" s="218"/>
      <c r="B175" s="219"/>
      <c r="C175" s="217"/>
      <c r="D175" s="215"/>
      <c r="E175" s="215"/>
      <c r="F175" s="216"/>
      <c r="G175" s="217"/>
      <c r="H175" s="4"/>
    </row>
    <row r="176" spans="1:8" ht="12.75">
      <c r="A176" s="218"/>
      <c r="B176" s="220"/>
      <c r="C176" s="217"/>
      <c r="D176" s="215"/>
      <c r="E176" s="215"/>
      <c r="F176" s="216"/>
      <c r="G176" s="217"/>
      <c r="H176" s="4"/>
    </row>
    <row r="177" spans="1:8" ht="12.75">
      <c r="A177" s="218"/>
      <c r="B177" s="219"/>
      <c r="C177" s="217"/>
      <c r="D177" s="215"/>
      <c r="E177" s="215"/>
      <c r="F177" s="216"/>
      <c r="G177" s="217"/>
      <c r="H177" s="4"/>
    </row>
    <row r="178" spans="1:8" ht="12.75">
      <c r="A178" s="218"/>
      <c r="B178" s="220"/>
      <c r="C178" s="217"/>
      <c r="D178" s="215"/>
      <c r="E178" s="215"/>
      <c r="F178" s="216"/>
      <c r="G178" s="217"/>
      <c r="H178" s="4"/>
    </row>
    <row r="179" spans="1:8" ht="12.75">
      <c r="A179" s="218"/>
      <c r="B179" s="219"/>
      <c r="C179" s="217"/>
      <c r="D179" s="215"/>
      <c r="E179" s="215"/>
      <c r="F179" s="216"/>
      <c r="G179" s="217"/>
      <c r="H179" s="4"/>
    </row>
    <row r="180" spans="1:8" ht="12.75">
      <c r="A180" s="218"/>
      <c r="B180" s="220"/>
      <c r="C180" s="217"/>
      <c r="D180" s="215"/>
      <c r="E180" s="215"/>
      <c r="F180" s="216"/>
      <c r="G180" s="217"/>
      <c r="H180" s="4"/>
    </row>
    <row r="181" spans="1:8" ht="12.75">
      <c r="A181" s="218"/>
      <c r="B181" s="219"/>
      <c r="C181" s="217"/>
      <c r="D181" s="215"/>
      <c r="E181" s="215"/>
      <c r="F181" s="216"/>
      <c r="G181" s="217"/>
      <c r="H181" s="4"/>
    </row>
    <row r="182" spans="1:8" ht="12.75">
      <c r="A182" s="218"/>
      <c r="B182" s="220"/>
      <c r="C182" s="217"/>
      <c r="D182" s="215"/>
      <c r="E182" s="215"/>
      <c r="F182" s="216"/>
      <c r="G182" s="217"/>
      <c r="H182" s="4"/>
    </row>
    <row r="183" spans="1:8" ht="12.75">
      <c r="A183" s="218"/>
      <c r="B183" s="219"/>
      <c r="C183" s="217"/>
      <c r="D183" s="215"/>
      <c r="E183" s="215"/>
      <c r="F183" s="216"/>
      <c r="G183" s="217"/>
      <c r="H183" s="4"/>
    </row>
    <row r="184" spans="1:8" ht="12.75">
      <c r="A184" s="218"/>
      <c r="B184" s="220"/>
      <c r="C184" s="217"/>
      <c r="D184" s="215"/>
      <c r="E184" s="215"/>
      <c r="F184" s="216"/>
      <c r="G184" s="217"/>
      <c r="H184" s="4"/>
    </row>
    <row r="185" spans="1:8" ht="12.75">
      <c r="A185" s="218"/>
      <c r="B185" s="219"/>
      <c r="C185" s="217"/>
      <c r="D185" s="215"/>
      <c r="E185" s="215"/>
      <c r="F185" s="216"/>
      <c r="G185" s="217"/>
      <c r="H185" s="4"/>
    </row>
    <row r="186" spans="1:8" ht="12.75">
      <c r="A186" s="218"/>
      <c r="B186" s="220"/>
      <c r="C186" s="217"/>
      <c r="D186" s="215"/>
      <c r="E186" s="215"/>
      <c r="F186" s="216"/>
      <c r="G186" s="217"/>
      <c r="H186" s="4"/>
    </row>
    <row r="187" spans="1:8" ht="12.75">
      <c r="A187" s="218"/>
      <c r="B187" s="219"/>
      <c r="C187" s="217"/>
      <c r="D187" s="215"/>
      <c r="E187" s="215"/>
      <c r="F187" s="216"/>
      <c r="G187" s="217"/>
      <c r="H187" s="4"/>
    </row>
    <row r="188" spans="1:8" ht="12.75">
      <c r="A188" s="218"/>
      <c r="B188" s="220"/>
      <c r="C188" s="217"/>
      <c r="D188" s="215"/>
      <c r="E188" s="215"/>
      <c r="F188" s="216"/>
      <c r="G188" s="217"/>
      <c r="H188" s="4"/>
    </row>
    <row r="189" spans="1:8" ht="12.75">
      <c r="A189" s="218"/>
      <c r="B189" s="219"/>
      <c r="C189" s="217"/>
      <c r="D189" s="215"/>
      <c r="E189" s="215"/>
      <c r="F189" s="216"/>
      <c r="G189" s="217"/>
      <c r="H189" s="4"/>
    </row>
    <row r="190" spans="1:8" ht="12.75">
      <c r="A190" s="218"/>
      <c r="B190" s="220"/>
      <c r="C190" s="217"/>
      <c r="D190" s="215"/>
      <c r="E190" s="215"/>
      <c r="F190" s="216"/>
      <c r="G190" s="217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3" t="s">
        <v>67</v>
      </c>
      <c r="B1" s="263"/>
      <c r="C1" s="263"/>
      <c r="D1" s="263"/>
      <c r="E1" s="263"/>
      <c r="F1" s="263"/>
      <c r="G1" s="26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0" t="s">
        <v>71</v>
      </c>
      <c r="B2" s="180"/>
      <c r="C2" s="264"/>
      <c r="D2" s="265" t="str">
        <f>HYPERLINK('[1]реквизиты'!$A$2)</f>
        <v>Чемпионат УрФО по САМБО среди женщин.</v>
      </c>
      <c r="E2" s="266"/>
      <c r="F2" s="266"/>
      <c r="G2" s="267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66" t="str">
        <f>HYPERLINK('[1]реквизиты'!$A$3)</f>
        <v>19-22 ноября 2014 г.  г. Курган</v>
      </c>
      <c r="D3" s="166"/>
      <c r="E3" s="166"/>
      <c r="F3" s="167"/>
      <c r="G3" s="66" t="str">
        <f>HYPERLINK('пр.взв'!D4)</f>
        <v>В.к.  св80ж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8" t="s">
        <v>22</v>
      </c>
      <c r="B4" s="270" t="s">
        <v>5</v>
      </c>
      <c r="C4" s="272" t="s">
        <v>2</v>
      </c>
      <c r="D4" s="272" t="s">
        <v>3</v>
      </c>
      <c r="E4" s="272" t="s">
        <v>4</v>
      </c>
      <c r="F4" s="272" t="s">
        <v>8</v>
      </c>
      <c r="G4" s="27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9"/>
      <c r="B5" s="271"/>
      <c r="C5" s="271"/>
      <c r="D5" s="271"/>
      <c r="E5" s="271"/>
      <c r="F5" s="271"/>
      <c r="G5" s="27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3" t="s">
        <v>10</v>
      </c>
      <c r="B6" s="255">
        <v>2</v>
      </c>
      <c r="C6" s="257" t="str">
        <f>VLOOKUP(B6,'пр.взв'!B7:G86,2,FALSE)</f>
        <v>ЕРЕМЕЕВА Надежда Валерьевна</v>
      </c>
      <c r="D6" s="259" t="str">
        <f>VLOOKUP(B6,'пр.взв'!B7:G86,3,FALSE)</f>
        <v>23.04.1983 мс</v>
      </c>
      <c r="E6" s="261" t="str">
        <f>VLOOKUP(B6,'пр.взв'!B7:G86,4,FALSE)</f>
        <v>Свердловская Екатеринбург</v>
      </c>
      <c r="F6" s="286">
        <f>VLOOKUP(B6,'пр.взв'!B7:G86,5,FALSE)</f>
        <v>0</v>
      </c>
      <c r="G6" s="251" t="str">
        <f>VLOOKUP(B6,'пр.взв'!B7:G86,6,FALSE)</f>
        <v>Даутов АР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.75" customHeight="1">
      <c r="A7" s="254"/>
      <c r="B7" s="256"/>
      <c r="C7" s="258"/>
      <c r="D7" s="260"/>
      <c r="E7" s="262"/>
      <c r="F7" s="287"/>
      <c r="G7" s="252"/>
    </row>
    <row r="8" spans="1:7" ht="10.5" customHeight="1">
      <c r="A8" s="278" t="s">
        <v>11</v>
      </c>
      <c r="B8" s="276">
        <v>1</v>
      </c>
      <c r="C8" s="258" t="str">
        <f>VLOOKUP(B8,'пр.взв'!B7:G86,2,FALSE)</f>
        <v>ТРАПЕЗДНИКОВА Анастасия Игоревна</v>
      </c>
      <c r="D8" s="277" t="str">
        <f>VLOOKUP(B8,'пр.взв'!B7:G86,3,FALSE)</f>
        <v>04.01.1994 мс</v>
      </c>
      <c r="E8" s="262" t="str">
        <f>VLOOKUP(B8,'пр.взв'!B7:G86,4,FALSE)</f>
        <v>Свердловская Нижний Тагил</v>
      </c>
      <c r="F8" s="287">
        <f>VLOOKUP(B8,'пр.взв'!B7:G86,5,FALSE)</f>
        <v>0</v>
      </c>
      <c r="G8" s="252" t="str">
        <f>VLOOKUP(B8,'пр.взв'!B7:G86,6,FALSE)</f>
        <v>Перминов ИР Перминов ОР</v>
      </c>
    </row>
    <row r="9" spans="1:7" ht="17.25" customHeight="1">
      <c r="A9" s="278"/>
      <c r="B9" s="256"/>
      <c r="C9" s="258"/>
      <c r="D9" s="277"/>
      <c r="E9" s="262"/>
      <c r="F9" s="287"/>
      <c r="G9" s="252"/>
    </row>
    <row r="10" spans="1:7" ht="10.5" customHeight="1" hidden="1">
      <c r="A10" s="275" t="s">
        <v>12</v>
      </c>
      <c r="B10" s="276"/>
      <c r="C10" s="258" t="e">
        <f>VLOOKUP(B10,'пр.взв'!B7:G86,2,FALSE)</f>
        <v>#N/A</v>
      </c>
      <c r="D10" s="277" t="e">
        <f>VLOOKUP(B10,'пр.взв'!B7:G86,3,FALSE)</f>
        <v>#N/A</v>
      </c>
      <c r="E10" s="262" t="e">
        <f>VLOOKUP(B10,'пр.взв'!B7:G86,4,FALSE)</f>
        <v>#N/A</v>
      </c>
      <c r="F10" s="250" t="e">
        <f>VLOOKUP(B10,'пр.взв'!B7:G86,5,FALSE)</f>
        <v>#N/A</v>
      </c>
      <c r="G10" s="252" t="e">
        <f>VLOOKUP(B10,'пр.взв'!B7:G86,6,FALSE)</f>
        <v>#N/A</v>
      </c>
    </row>
    <row r="11" spans="1:7" ht="10.5" customHeight="1" hidden="1">
      <c r="A11" s="275"/>
      <c r="B11" s="256"/>
      <c r="C11" s="258"/>
      <c r="D11" s="277"/>
      <c r="E11" s="262"/>
      <c r="F11" s="250"/>
      <c r="G11" s="252"/>
    </row>
    <row r="12" spans="1:7" ht="10.5" customHeight="1" hidden="1">
      <c r="A12" s="275" t="s">
        <v>12</v>
      </c>
      <c r="B12" s="276"/>
      <c r="C12" s="258" t="e">
        <f>VLOOKUP(B12,'пр.взв'!B7:G86,2,FALSE)</f>
        <v>#N/A</v>
      </c>
      <c r="D12" s="277" t="e">
        <f>VLOOKUP(B12,'пр.взв'!B7:G86,3,FALSE)</f>
        <v>#N/A</v>
      </c>
      <c r="E12" s="262" t="e">
        <f>VLOOKUP(B12,'пр.взв'!B7:G86,4,FALSE)</f>
        <v>#N/A</v>
      </c>
      <c r="F12" s="250" t="e">
        <f>VLOOKUP(B12,'пр.взв'!B7:G86,5,FALSE)</f>
        <v>#N/A</v>
      </c>
      <c r="G12" s="252" t="e">
        <f>VLOOKUP(B12,'пр.взв'!B7:G86,6,FALSE)</f>
        <v>#N/A</v>
      </c>
    </row>
    <row r="13" spans="1:7" ht="10.5" customHeight="1" hidden="1">
      <c r="A13" s="275"/>
      <c r="B13" s="256"/>
      <c r="C13" s="258"/>
      <c r="D13" s="277"/>
      <c r="E13" s="262"/>
      <c r="F13" s="250"/>
      <c r="G13" s="252"/>
    </row>
    <row r="14" spans="1:7" ht="10.5" customHeight="1" hidden="1">
      <c r="A14" s="238" t="s">
        <v>14</v>
      </c>
      <c r="B14" s="243"/>
      <c r="C14" s="245" t="e">
        <f>VLOOKUP(B14,'пр.взв'!B7:G86,2,FALSE)</f>
        <v>#N/A</v>
      </c>
      <c r="D14" s="246" t="e">
        <f>VLOOKUP(B14,'пр.взв'!B7:G86,3,FALSE)</f>
        <v>#N/A</v>
      </c>
      <c r="E14" s="239" t="e">
        <f>VLOOKUP(B14,'пр.взв'!B7:G86,4,FALSE)</f>
        <v>#N/A</v>
      </c>
      <c r="F14" s="240" t="e">
        <f>VLOOKUP(B14,'пр.взв'!B7:G86,5,FALSE)</f>
        <v>#N/A</v>
      </c>
      <c r="G14" s="241" t="e">
        <f>VLOOKUP(B14,'пр.взв'!B7:G86,6,FALSE)</f>
        <v>#N/A</v>
      </c>
    </row>
    <row r="15" spans="1:7" ht="10.5" customHeight="1" hidden="1">
      <c r="A15" s="238"/>
      <c r="B15" s="244"/>
      <c r="C15" s="245"/>
      <c r="D15" s="246"/>
      <c r="E15" s="239"/>
      <c r="F15" s="240"/>
      <c r="G15" s="241"/>
    </row>
    <row r="16" spans="1:7" ht="10.5" customHeight="1" hidden="1">
      <c r="A16" s="238" t="s">
        <v>15</v>
      </c>
      <c r="B16" s="243"/>
      <c r="C16" s="245" t="e">
        <f>VLOOKUP(B16,'пр.взв'!B7:G86,2,FALSE)</f>
        <v>#N/A</v>
      </c>
      <c r="D16" s="246" t="e">
        <f>VLOOKUP(B16,'пр.взв'!B7:G86,3,FALSE)</f>
        <v>#N/A</v>
      </c>
      <c r="E16" s="239" t="e">
        <f>VLOOKUP(B16,'пр.взв'!B7:G86,4,FALSE)</f>
        <v>#N/A</v>
      </c>
      <c r="F16" s="240" t="e">
        <f>VLOOKUP(B16,'пр.взв'!B7:G86,5,FALSE)</f>
        <v>#N/A</v>
      </c>
      <c r="G16" s="241" t="e">
        <f>VLOOKUP(B16,'пр.взв'!B7:G86,6,FALSE)</f>
        <v>#N/A</v>
      </c>
    </row>
    <row r="17" spans="1:7" ht="10.5" customHeight="1" hidden="1">
      <c r="A17" s="238"/>
      <c r="B17" s="244"/>
      <c r="C17" s="245"/>
      <c r="D17" s="246"/>
      <c r="E17" s="239"/>
      <c r="F17" s="240"/>
      <c r="G17" s="241"/>
    </row>
    <row r="18" spans="1:7" ht="10.5" customHeight="1" hidden="1">
      <c r="A18" s="238" t="s">
        <v>16</v>
      </c>
      <c r="B18" s="243"/>
      <c r="C18" s="245" t="e">
        <f>VLOOKUP(B18,'пр.взв'!B7:G86,2,FALSE)</f>
        <v>#N/A</v>
      </c>
      <c r="D18" s="246" t="e">
        <f>VLOOKUP(B18,'пр.взв'!B7:G86,3,FALSE)</f>
        <v>#N/A</v>
      </c>
      <c r="E18" s="239" t="e">
        <f>VLOOKUP(B18,'пр.взв'!B7:G86,4,FALSE)</f>
        <v>#N/A</v>
      </c>
      <c r="F18" s="240" t="e">
        <f>VLOOKUP(B18,'пр.взв'!B7:G86,5,FALSE)</f>
        <v>#N/A</v>
      </c>
      <c r="G18" s="241" t="e">
        <f>VLOOKUP(B18,'пр.взв'!B7:G86,6,FALSE)</f>
        <v>#N/A</v>
      </c>
    </row>
    <row r="19" spans="1:7" ht="10.5" customHeight="1" hidden="1">
      <c r="A19" s="238"/>
      <c r="B19" s="244"/>
      <c r="C19" s="245"/>
      <c r="D19" s="246"/>
      <c r="E19" s="239"/>
      <c r="F19" s="240"/>
      <c r="G19" s="241"/>
    </row>
    <row r="20" spans="1:7" ht="10.5" customHeight="1" hidden="1">
      <c r="A20" s="238" t="s">
        <v>17</v>
      </c>
      <c r="B20" s="243"/>
      <c r="C20" s="245" t="e">
        <f>VLOOKUP(B20,'пр.взв'!B7:G86,2,FALSE)</f>
        <v>#N/A</v>
      </c>
      <c r="D20" s="246" t="e">
        <f>VLOOKUP(B20,'пр.взв'!B7:G86,3,FALSE)</f>
        <v>#N/A</v>
      </c>
      <c r="E20" s="239" t="e">
        <f>VLOOKUP(B20,'пр.взв'!B7:G86,4,FALSE)</f>
        <v>#N/A</v>
      </c>
      <c r="F20" s="240" t="e">
        <f>VLOOKUP(B20,'пр.взв'!B7:G86,5,FALSE)</f>
        <v>#N/A</v>
      </c>
      <c r="G20" s="241" t="e">
        <f>VLOOKUP(B20,'пр.взв'!B7:G86,6,FALSE)</f>
        <v>#N/A</v>
      </c>
    </row>
    <row r="21" spans="1:7" ht="10.5" customHeight="1" hidden="1">
      <c r="A21" s="238"/>
      <c r="B21" s="244"/>
      <c r="C21" s="245"/>
      <c r="D21" s="246"/>
      <c r="E21" s="239"/>
      <c r="F21" s="240"/>
      <c r="G21" s="241"/>
    </row>
    <row r="22" spans="1:7" ht="10.5" customHeight="1" hidden="1">
      <c r="A22" s="238" t="s">
        <v>18</v>
      </c>
      <c r="B22" s="243"/>
      <c r="C22" s="245" t="e">
        <f>VLOOKUP(B22,'пр.взв'!B7:G86,2,FALSE)</f>
        <v>#N/A</v>
      </c>
      <c r="D22" s="246" t="e">
        <f>VLOOKUP(B22,'пр.взв'!B7:G86,3,FALSE)</f>
        <v>#N/A</v>
      </c>
      <c r="E22" s="239" t="e">
        <f>VLOOKUP(B22,'пр.взв'!B7:G86,4,FALSE)</f>
        <v>#N/A</v>
      </c>
      <c r="F22" s="240" t="e">
        <f>VLOOKUP(B22,'пр.взв'!B7:G86,5,FALSE)</f>
        <v>#N/A</v>
      </c>
      <c r="G22" s="241" t="e">
        <f>VLOOKUP(B22,'пр.взв'!B7:G86,6,FALSE)</f>
        <v>#N/A</v>
      </c>
    </row>
    <row r="23" spans="1:7" ht="10.5" customHeight="1" hidden="1">
      <c r="A23" s="238"/>
      <c r="B23" s="244"/>
      <c r="C23" s="245"/>
      <c r="D23" s="246"/>
      <c r="E23" s="239"/>
      <c r="F23" s="240"/>
      <c r="G23" s="241"/>
    </row>
    <row r="24" spans="1:7" ht="10.5" customHeight="1" hidden="1">
      <c r="A24" s="238" t="s">
        <v>19</v>
      </c>
      <c r="B24" s="243"/>
      <c r="C24" s="245" t="e">
        <f>VLOOKUP(B24,'пр.взв'!B7:G86,2,FALSE)</f>
        <v>#N/A</v>
      </c>
      <c r="D24" s="246" t="e">
        <f>VLOOKUP(B24,'пр.взв'!B7:G86,3,FALSE)</f>
        <v>#N/A</v>
      </c>
      <c r="E24" s="239" t="e">
        <f>VLOOKUP(B24,'пр.взв'!B7:G86,4,FALSE)</f>
        <v>#N/A</v>
      </c>
      <c r="F24" s="240" t="e">
        <f>VLOOKUP(B24,'пр.взв'!B7:G86,5,FALSE)</f>
        <v>#N/A</v>
      </c>
      <c r="G24" s="241" t="e">
        <f>VLOOKUP(B24,'пр.взв'!B7:G86,6,FALSE)</f>
        <v>#N/A</v>
      </c>
    </row>
    <row r="25" spans="1:7" ht="10.5" customHeight="1" hidden="1">
      <c r="A25" s="238"/>
      <c r="B25" s="244"/>
      <c r="C25" s="245"/>
      <c r="D25" s="246"/>
      <c r="E25" s="239"/>
      <c r="F25" s="240"/>
      <c r="G25" s="241"/>
    </row>
    <row r="26" spans="1:7" ht="10.5" customHeight="1" hidden="1">
      <c r="A26" s="238" t="s">
        <v>20</v>
      </c>
      <c r="B26" s="243"/>
      <c r="C26" s="245" t="e">
        <f>VLOOKUP(B26,'пр.взв'!B7:G86,2,FALSE)</f>
        <v>#N/A</v>
      </c>
      <c r="D26" s="246" t="e">
        <f>VLOOKUP(B26,'пр.взв'!B7:G86,3,FALSE)</f>
        <v>#N/A</v>
      </c>
      <c r="E26" s="239" t="e">
        <f>VLOOKUP(B26,'пр.взв'!B7:G86,4,FALSE)</f>
        <v>#N/A</v>
      </c>
      <c r="F26" s="240" t="e">
        <f>VLOOKUP(B26,'пр.взв'!B7:G86,5,FALSE)</f>
        <v>#N/A</v>
      </c>
      <c r="G26" s="241" t="e">
        <f>VLOOKUP(B26,'пр.взв'!B7:G86,6,FALSE)</f>
        <v>#N/A</v>
      </c>
    </row>
    <row r="27" spans="1:7" ht="10.5" customHeight="1" hidden="1">
      <c r="A27" s="238"/>
      <c r="B27" s="244"/>
      <c r="C27" s="245"/>
      <c r="D27" s="246"/>
      <c r="E27" s="239"/>
      <c r="F27" s="240"/>
      <c r="G27" s="241"/>
    </row>
    <row r="28" spans="1:7" ht="10.5" customHeight="1" hidden="1">
      <c r="A28" s="238" t="s">
        <v>21</v>
      </c>
      <c r="B28" s="243"/>
      <c r="C28" s="245" t="e">
        <f>VLOOKUP(B28,'пр.взв'!B7:G86,2,FALSE)</f>
        <v>#N/A</v>
      </c>
      <c r="D28" s="246" t="e">
        <f>VLOOKUP(B28,'пр.взв'!B7:G86,3,FALSE)</f>
        <v>#N/A</v>
      </c>
      <c r="E28" s="239" t="e">
        <f>VLOOKUP(B28,'пр.взв'!B7:G86,4,FALSE)</f>
        <v>#N/A</v>
      </c>
      <c r="F28" s="240" t="e">
        <f>VLOOKUP(B28,'пр.взв'!B7:G86,5,FALSE)</f>
        <v>#N/A</v>
      </c>
      <c r="G28" s="241" t="e">
        <f>VLOOKUP(B28,'пр.взв'!B7:G86,6,FALSE)</f>
        <v>#N/A</v>
      </c>
    </row>
    <row r="29" spans="1:7" ht="10.5" customHeight="1" hidden="1">
      <c r="A29" s="238"/>
      <c r="B29" s="244"/>
      <c r="C29" s="245"/>
      <c r="D29" s="246"/>
      <c r="E29" s="239"/>
      <c r="F29" s="240"/>
      <c r="G29" s="241"/>
    </row>
    <row r="30" spans="1:7" ht="10.5" customHeight="1" hidden="1">
      <c r="A30" s="238" t="s">
        <v>39</v>
      </c>
      <c r="B30" s="243"/>
      <c r="C30" s="245" t="e">
        <f>VLOOKUP(B30,'пр.взв'!B7:G86,2,FALSE)</f>
        <v>#N/A</v>
      </c>
      <c r="D30" s="246" t="e">
        <f>VLOOKUP(B30,'пр.взв'!B7:G86,3,FALSE)</f>
        <v>#N/A</v>
      </c>
      <c r="E30" s="239" t="e">
        <f>VLOOKUP(B30,'пр.взв'!B7:G86,4,FALSE)</f>
        <v>#N/A</v>
      </c>
      <c r="F30" s="240" t="e">
        <f>VLOOKUP(B30,'пр.взв'!B7:G86,5,FALSE)</f>
        <v>#N/A</v>
      </c>
      <c r="G30" s="241" t="e">
        <f>VLOOKUP(B30,'пр.взв'!B7:G86,6,FALSE)</f>
        <v>#N/A</v>
      </c>
    </row>
    <row r="31" spans="1:14" ht="10.5" customHeight="1" hidden="1">
      <c r="A31" s="238"/>
      <c r="B31" s="244"/>
      <c r="C31" s="245"/>
      <c r="D31" s="246"/>
      <c r="E31" s="239"/>
      <c r="F31" s="240"/>
      <c r="G31" s="241"/>
      <c r="H31" s="6"/>
      <c r="I31" s="6"/>
      <c r="J31" s="6"/>
      <c r="L31" s="6"/>
      <c r="M31" s="6"/>
      <c r="N31" s="6"/>
    </row>
    <row r="32" spans="1:14" ht="10.5" customHeight="1" hidden="1">
      <c r="A32" s="238" t="s">
        <v>40</v>
      </c>
      <c r="B32" s="243"/>
      <c r="C32" s="245" t="e">
        <f>VLOOKUP(B32,'пр.взв'!B7:G86,2,FALSE)</f>
        <v>#N/A</v>
      </c>
      <c r="D32" s="246" t="e">
        <f>VLOOKUP(B32,'пр.взв'!B7:G86,3,FALSE)</f>
        <v>#N/A</v>
      </c>
      <c r="E32" s="239" t="e">
        <f>VLOOKUP(B32,'пр.взв'!B7:G86,4,FALSE)</f>
        <v>#N/A</v>
      </c>
      <c r="F32" s="240" t="e">
        <f>VLOOKUP(B32,'пр.взв'!B7:G86,5,FALSE)</f>
        <v>#N/A</v>
      </c>
      <c r="G32" s="241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38"/>
      <c r="B33" s="244"/>
      <c r="C33" s="245"/>
      <c r="D33" s="246"/>
      <c r="E33" s="239"/>
      <c r="F33" s="240"/>
      <c r="G33" s="241"/>
      <c r="H33" s="6"/>
      <c r="I33" s="6"/>
      <c r="J33" s="6"/>
      <c r="L33" s="6"/>
      <c r="M33" s="6"/>
      <c r="N33" s="6"/>
    </row>
    <row r="34" spans="1:7" ht="10.5" customHeight="1" hidden="1">
      <c r="A34" s="238" t="s">
        <v>41</v>
      </c>
      <c r="B34" s="243"/>
      <c r="C34" s="245" t="e">
        <f>VLOOKUP(B34,'пр.взв'!B7:G86,2,FALSE)</f>
        <v>#N/A</v>
      </c>
      <c r="D34" s="246" t="e">
        <f>VLOOKUP(B34,'пр.взв'!B35:G114,3,FALSE)</f>
        <v>#N/A</v>
      </c>
      <c r="E34" s="239" t="e">
        <f>VLOOKUP(B34,'пр.взв'!B7:G86,4,FALSE)</f>
        <v>#N/A</v>
      </c>
      <c r="F34" s="240" t="e">
        <f>VLOOKUP(B34,'пр.взв'!B7:G86,5,FALSE)</f>
        <v>#N/A</v>
      </c>
      <c r="G34" s="241" t="e">
        <f>VLOOKUP(B34,'пр.взв'!B7:G86,6,FALSE)</f>
        <v>#N/A</v>
      </c>
    </row>
    <row r="35" spans="1:7" ht="10.5" customHeight="1" hidden="1">
      <c r="A35" s="238"/>
      <c r="B35" s="244"/>
      <c r="C35" s="245"/>
      <c r="D35" s="246"/>
      <c r="E35" s="239"/>
      <c r="F35" s="240"/>
      <c r="G35" s="241"/>
    </row>
    <row r="36" spans="1:7" ht="10.5" customHeight="1" hidden="1">
      <c r="A36" s="238" t="s">
        <v>42</v>
      </c>
      <c r="B36" s="243"/>
      <c r="C36" s="245" t="e">
        <f>VLOOKUP(B36,'пр.взв'!B7:G86,2,FALSE)</f>
        <v>#N/A</v>
      </c>
      <c r="D36" s="246" t="e">
        <f>VLOOKUP(B36,'пр.взв'!B7:G86,3,FALSE)</f>
        <v>#N/A</v>
      </c>
      <c r="E36" s="239" t="e">
        <f>VLOOKUP(B36,'пр.взв'!B7:G86,4,FALSE)</f>
        <v>#N/A</v>
      </c>
      <c r="F36" s="240" t="e">
        <f>VLOOKUP(B36,'пр.взв'!B7:G86,5,FALSE)</f>
        <v>#N/A</v>
      </c>
      <c r="G36" s="241" t="e">
        <f>VLOOKUP(B36,'пр.взв'!B7:G86,6,FALSE)</f>
        <v>#N/A</v>
      </c>
    </row>
    <row r="37" spans="1:7" ht="10.5" customHeight="1" hidden="1">
      <c r="A37" s="238"/>
      <c r="B37" s="244"/>
      <c r="C37" s="245"/>
      <c r="D37" s="246"/>
      <c r="E37" s="239"/>
      <c r="F37" s="240"/>
      <c r="G37" s="241"/>
    </row>
    <row r="38" spans="1:7" ht="10.5" customHeight="1" hidden="1">
      <c r="A38" s="238" t="s">
        <v>43</v>
      </c>
      <c r="B38" s="243"/>
      <c r="C38" s="245" t="e">
        <f>VLOOKUP(B38,'пр.взв'!B7:G86,2,FALSE)</f>
        <v>#N/A</v>
      </c>
      <c r="D38" s="246" t="e">
        <f>VLOOKUP(B38,'пр.взв'!B7:G86,3,FALSE)</f>
        <v>#N/A</v>
      </c>
      <c r="E38" s="239" t="e">
        <f>VLOOKUP(B38,'пр.взв'!B7:G86,4,FALSE)</f>
        <v>#N/A</v>
      </c>
      <c r="F38" s="240" t="e">
        <f>VLOOKUP(B38,'пр.взв'!B7:G86,5,FALSE)</f>
        <v>#N/A</v>
      </c>
      <c r="G38" s="241" t="e">
        <f>VLOOKUP(B38,'пр.взв'!B7:G86,6,FALSE)</f>
        <v>#N/A</v>
      </c>
    </row>
    <row r="39" spans="1:7" ht="10.5" customHeight="1" hidden="1">
      <c r="A39" s="238"/>
      <c r="B39" s="244"/>
      <c r="C39" s="245"/>
      <c r="D39" s="246"/>
      <c r="E39" s="239"/>
      <c r="F39" s="240"/>
      <c r="G39" s="241"/>
    </row>
    <row r="40" spans="1:7" ht="10.5" customHeight="1" hidden="1">
      <c r="A40" s="238" t="s">
        <v>44</v>
      </c>
      <c r="B40" s="243"/>
      <c r="C40" s="245" t="e">
        <f>VLOOKUP(B40,'пр.взв'!B7:G86,2,FALSE)</f>
        <v>#N/A</v>
      </c>
      <c r="D40" s="246" t="e">
        <f>VLOOKUP(B40,'пр.взв'!B7:G86,3,FALSE)</f>
        <v>#N/A</v>
      </c>
      <c r="E40" s="239" t="e">
        <f>VLOOKUP(B40,'пр.взв'!B7:G86,4,FALSE)</f>
        <v>#N/A</v>
      </c>
      <c r="F40" s="240" t="e">
        <f>VLOOKUP(B40,'пр.взв'!B7:G86,5,FALSE)</f>
        <v>#N/A</v>
      </c>
      <c r="G40" s="241" t="e">
        <f>VLOOKUP(B40,'пр.взв'!B7:G86,6,FALSE)</f>
        <v>#N/A</v>
      </c>
    </row>
    <row r="41" spans="1:7" ht="10.5" customHeight="1" hidden="1">
      <c r="A41" s="238"/>
      <c r="B41" s="244"/>
      <c r="C41" s="245"/>
      <c r="D41" s="246"/>
      <c r="E41" s="239"/>
      <c r="F41" s="240"/>
      <c r="G41" s="241"/>
    </row>
    <row r="42" spans="1:7" ht="10.5" customHeight="1" hidden="1">
      <c r="A42" s="238" t="s">
        <v>45</v>
      </c>
      <c r="B42" s="243"/>
      <c r="C42" s="245" t="e">
        <f>VLOOKUP(B42,'пр.взв'!B7:G86,2,FALSE)</f>
        <v>#N/A</v>
      </c>
      <c r="D42" s="246" t="e">
        <f>VLOOKUP(B42,'пр.взв'!B7:G86,3,FALSE)</f>
        <v>#N/A</v>
      </c>
      <c r="E42" s="239" t="e">
        <f>VLOOKUP(B42,'пр.взв'!B7:G86,4,FALSE)</f>
        <v>#N/A</v>
      </c>
      <c r="F42" s="240" t="e">
        <f>VLOOKUP(B42,'пр.взв'!B7:G86,5,FALSE)</f>
        <v>#N/A</v>
      </c>
      <c r="G42" s="241" t="e">
        <f>VLOOKUP(B42,'пр.взв'!B7:G86,6,FALSE)</f>
        <v>#N/A</v>
      </c>
    </row>
    <row r="43" spans="1:7" ht="10.5" customHeight="1" hidden="1">
      <c r="A43" s="238"/>
      <c r="B43" s="244"/>
      <c r="C43" s="245"/>
      <c r="D43" s="246"/>
      <c r="E43" s="239"/>
      <c r="F43" s="240"/>
      <c r="G43" s="241"/>
    </row>
    <row r="44" spans="1:7" ht="10.5" customHeight="1" hidden="1">
      <c r="A44" s="238" t="s">
        <v>46</v>
      </c>
      <c r="B44" s="243"/>
      <c r="C44" s="245" t="e">
        <f>VLOOKUP(B44,'пр.взв'!B7:G86,2,FALSE)</f>
        <v>#N/A</v>
      </c>
      <c r="D44" s="246" t="e">
        <f>VLOOKUP(B44,'пр.взв'!B7:G86,3,FALSE)</f>
        <v>#N/A</v>
      </c>
      <c r="E44" s="239" t="e">
        <f>VLOOKUP(B44,'пр.взв'!B7:G86,4,FALSE)</f>
        <v>#N/A</v>
      </c>
      <c r="F44" s="240" t="e">
        <f>VLOOKUP(B44,'пр.взв'!B7:G86,5,FALSE)</f>
        <v>#N/A</v>
      </c>
      <c r="G44" s="241" t="e">
        <f>VLOOKUP(B44,'пр.взв'!B7:G86,6,FALSE)</f>
        <v>#N/A</v>
      </c>
    </row>
    <row r="45" spans="1:7" ht="10.5" customHeight="1" hidden="1">
      <c r="A45" s="238"/>
      <c r="B45" s="244"/>
      <c r="C45" s="245"/>
      <c r="D45" s="246"/>
      <c r="E45" s="239"/>
      <c r="F45" s="240"/>
      <c r="G45" s="241"/>
    </row>
    <row r="46" spans="1:7" ht="10.5" customHeight="1" hidden="1">
      <c r="A46" s="238" t="s">
        <v>47</v>
      </c>
      <c r="B46" s="243"/>
      <c r="C46" s="245" t="e">
        <f>VLOOKUP(B46,'пр.взв'!B7:G86,2,FALSE)</f>
        <v>#N/A</v>
      </c>
      <c r="D46" s="246" t="e">
        <f>VLOOKUP(B46,'пр.взв'!B7:G86,3,FALSE)</f>
        <v>#N/A</v>
      </c>
      <c r="E46" s="239" t="e">
        <f>VLOOKUP(B46,'пр.взв'!B7:G86,4,FALSE)</f>
        <v>#N/A</v>
      </c>
      <c r="F46" s="240" t="e">
        <f>VLOOKUP(B46,'пр.взв'!B7:G86,5,FALSE)</f>
        <v>#N/A</v>
      </c>
      <c r="G46" s="241" t="e">
        <f>VLOOKUP(B46,'пр.взв'!B7:G86,6,FALSE)</f>
        <v>#N/A</v>
      </c>
    </row>
    <row r="47" spans="1:7" ht="10.5" customHeight="1" hidden="1">
      <c r="A47" s="238"/>
      <c r="B47" s="244"/>
      <c r="C47" s="245"/>
      <c r="D47" s="246"/>
      <c r="E47" s="239"/>
      <c r="F47" s="240"/>
      <c r="G47" s="241"/>
    </row>
    <row r="48" spans="1:7" ht="10.5" customHeight="1" hidden="1">
      <c r="A48" s="238" t="s">
        <v>48</v>
      </c>
      <c r="B48" s="243"/>
      <c r="C48" s="245" t="e">
        <f>VLOOKUP(B48,'пр.взв'!B7:G86,2,FALSE)</f>
        <v>#N/A</v>
      </c>
      <c r="D48" s="246" t="e">
        <f>VLOOKUP(B48,'пр.взв'!B7:G86,3,FALSE)</f>
        <v>#N/A</v>
      </c>
      <c r="E48" s="239" t="e">
        <f>VLOOKUP(B48,'пр.взв'!B7:G86,4,FALSE)</f>
        <v>#N/A</v>
      </c>
      <c r="F48" s="240" t="e">
        <f>VLOOKUP(B48,'пр.взв'!B7:G86,5,FALSE)</f>
        <v>#N/A</v>
      </c>
      <c r="G48" s="241" t="e">
        <f>VLOOKUP(B48,'пр.взв'!B7:G86,6,FALSE)</f>
        <v>#N/A</v>
      </c>
    </row>
    <row r="49" spans="1:7" ht="10.5" customHeight="1" hidden="1">
      <c r="A49" s="238"/>
      <c r="B49" s="244"/>
      <c r="C49" s="245"/>
      <c r="D49" s="246"/>
      <c r="E49" s="239"/>
      <c r="F49" s="240"/>
      <c r="G49" s="241"/>
    </row>
    <row r="50" spans="1:7" ht="10.5" customHeight="1" hidden="1">
      <c r="A50" s="238" t="s">
        <v>49</v>
      </c>
      <c r="B50" s="243"/>
      <c r="C50" s="245" t="e">
        <f>VLOOKUP(B50,'пр.взв'!B7:G86,2,FALSE)</f>
        <v>#N/A</v>
      </c>
      <c r="D50" s="246" t="e">
        <f>VLOOKUP(B50,'пр.взв'!B7:G86,3,FALSE)</f>
        <v>#N/A</v>
      </c>
      <c r="E50" s="239" t="e">
        <f>VLOOKUP(B50,'пр.взв'!B7:G86,4,FALSE)</f>
        <v>#N/A</v>
      </c>
      <c r="F50" s="240" t="e">
        <f>VLOOKUP(B50,'пр.взв'!B7:G86,5,FALSE)</f>
        <v>#N/A</v>
      </c>
      <c r="G50" s="241" t="e">
        <f>VLOOKUP(B50,'пр.взв'!B7:G86,6,FALSE)</f>
        <v>#N/A</v>
      </c>
    </row>
    <row r="51" spans="1:7" ht="10.5" customHeight="1" hidden="1">
      <c r="A51" s="238"/>
      <c r="B51" s="244"/>
      <c r="C51" s="245"/>
      <c r="D51" s="246"/>
      <c r="E51" s="239"/>
      <c r="F51" s="240"/>
      <c r="G51" s="241"/>
    </row>
    <row r="52" spans="1:7" ht="10.5" customHeight="1" hidden="1">
      <c r="A52" s="238" t="s">
        <v>50</v>
      </c>
      <c r="B52" s="243"/>
      <c r="C52" s="245" t="e">
        <f>VLOOKUP(B52,'пр.взв'!B7:G86,2,FALSE)</f>
        <v>#N/A</v>
      </c>
      <c r="D52" s="246" t="e">
        <f>VLOOKUP(B52,'пр.взв'!B7:G86,3,FALSE)</f>
        <v>#N/A</v>
      </c>
      <c r="E52" s="239" t="e">
        <f>VLOOKUP(B52,'пр.взв'!B7:G86,4,FALSE)</f>
        <v>#N/A</v>
      </c>
      <c r="F52" s="240" t="e">
        <f>VLOOKUP(B52,'пр.взв'!B7:G86,5,FALSE)</f>
        <v>#N/A</v>
      </c>
      <c r="G52" s="241" t="e">
        <f>VLOOKUP(B52,'пр.взв'!B7:G86,6,FALSE)</f>
        <v>#N/A</v>
      </c>
    </row>
    <row r="53" spans="1:7" ht="10.5" customHeight="1" hidden="1">
      <c r="A53" s="238"/>
      <c r="B53" s="244"/>
      <c r="C53" s="245"/>
      <c r="D53" s="246"/>
      <c r="E53" s="239"/>
      <c r="F53" s="240"/>
      <c r="G53" s="241"/>
    </row>
    <row r="54" spans="1:7" ht="10.5" customHeight="1" hidden="1">
      <c r="A54" s="238" t="s">
        <v>51</v>
      </c>
      <c r="B54" s="243"/>
      <c r="C54" s="245" t="e">
        <f>VLOOKUP(B54,'пр.взв'!B7:G86,2,FALSE)</f>
        <v>#N/A</v>
      </c>
      <c r="D54" s="246" t="e">
        <f>VLOOKUP(B54,'пр.взв'!B7:G86,3,FALSE)</f>
        <v>#N/A</v>
      </c>
      <c r="E54" s="239" t="e">
        <f>VLOOKUP(B54,'пр.взв'!B7:G86,4,FALSE)</f>
        <v>#N/A</v>
      </c>
      <c r="F54" s="240" t="e">
        <f>VLOOKUP(B54,'пр.взв'!B7:G86,5,FALSE)</f>
        <v>#N/A</v>
      </c>
      <c r="G54" s="241" t="e">
        <f>VLOOKUP(B54,'пр.взв'!B7:G86,6,FALSE)</f>
        <v>#N/A</v>
      </c>
    </row>
    <row r="55" spans="1:7" ht="10.5" customHeight="1" hidden="1">
      <c r="A55" s="238"/>
      <c r="B55" s="244"/>
      <c r="C55" s="245"/>
      <c r="D55" s="246"/>
      <c r="E55" s="239"/>
      <c r="F55" s="240"/>
      <c r="G55" s="241"/>
    </row>
    <row r="56" spans="1:7" ht="10.5" customHeight="1" hidden="1">
      <c r="A56" s="238" t="s">
        <v>52</v>
      </c>
      <c r="B56" s="243"/>
      <c r="C56" s="245" t="e">
        <f>VLOOKUP(B56,'пр.взв'!B7:G86,2,FALSE)</f>
        <v>#N/A</v>
      </c>
      <c r="D56" s="246" t="e">
        <f>VLOOKUP(B56,'пр.взв'!B7:G86,3,FALSE)</f>
        <v>#N/A</v>
      </c>
      <c r="E56" s="239" t="e">
        <f>VLOOKUP(B56,'пр.взв'!B7:G86,4,FALSE)</f>
        <v>#N/A</v>
      </c>
      <c r="F56" s="240" t="e">
        <f>VLOOKUP(B56,'пр.взв'!B7:G86,5,FALSE)</f>
        <v>#N/A</v>
      </c>
      <c r="G56" s="241" t="e">
        <f>VLOOKUP(B56,'пр.взв'!B7:G86,6,FALSE)</f>
        <v>#N/A</v>
      </c>
    </row>
    <row r="57" spans="1:7" ht="10.5" customHeight="1" hidden="1">
      <c r="A57" s="238"/>
      <c r="B57" s="244"/>
      <c r="C57" s="245"/>
      <c r="D57" s="246"/>
      <c r="E57" s="239"/>
      <c r="F57" s="240"/>
      <c r="G57" s="241"/>
    </row>
    <row r="58" spans="1:7" ht="10.5" customHeight="1" hidden="1">
      <c r="A58" s="238" t="s">
        <v>53</v>
      </c>
      <c r="B58" s="243"/>
      <c r="C58" s="245" t="e">
        <f>VLOOKUP(B58,'пр.взв'!B7:G86,2,FALSE)</f>
        <v>#N/A</v>
      </c>
      <c r="D58" s="246" t="e">
        <f>VLOOKUP(B58,'пр.взв'!B7:G86,3,FALSE)</f>
        <v>#N/A</v>
      </c>
      <c r="E58" s="239" t="e">
        <f>VLOOKUP(B58,'пр.взв'!B7:G86,4,FALSE)</f>
        <v>#N/A</v>
      </c>
      <c r="F58" s="240" t="e">
        <f>VLOOKUP(B58,'пр.взв'!B7:G86,5,FALSE)</f>
        <v>#N/A</v>
      </c>
      <c r="G58" s="241" t="e">
        <f>VLOOKUP(B58,'пр.взв'!B7:G86,6,FALSE)</f>
        <v>#N/A</v>
      </c>
    </row>
    <row r="59" spans="1:7" ht="10.5" customHeight="1" hidden="1">
      <c r="A59" s="238"/>
      <c r="B59" s="244"/>
      <c r="C59" s="245"/>
      <c r="D59" s="246"/>
      <c r="E59" s="239"/>
      <c r="F59" s="240"/>
      <c r="G59" s="241"/>
    </row>
    <row r="60" spans="1:7" ht="10.5" customHeight="1" hidden="1">
      <c r="A60" s="238" t="s">
        <v>54</v>
      </c>
      <c r="B60" s="243"/>
      <c r="C60" s="245" t="e">
        <f>VLOOKUP(B60,'пр.взв'!B7:G86,2,FALSE)</f>
        <v>#N/A</v>
      </c>
      <c r="D60" s="246" t="e">
        <f>VLOOKUP(B60,'пр.взв'!B7:G86,3,FALSE)</f>
        <v>#N/A</v>
      </c>
      <c r="E60" s="239" t="e">
        <f>VLOOKUP(B60,'пр.взв'!B7:G86,4,FALSE)</f>
        <v>#N/A</v>
      </c>
      <c r="F60" s="240" t="e">
        <f>VLOOKUP(B60,'пр.взв'!B7:G86,5,FALSE)</f>
        <v>#N/A</v>
      </c>
      <c r="G60" s="241" t="e">
        <f>VLOOKUP(B60,'пр.взв'!B7:G86,6,FALSE)</f>
        <v>#N/A</v>
      </c>
    </row>
    <row r="61" spans="1:7" ht="10.5" customHeight="1" hidden="1">
      <c r="A61" s="238"/>
      <c r="B61" s="244"/>
      <c r="C61" s="245"/>
      <c r="D61" s="246"/>
      <c r="E61" s="239"/>
      <c r="F61" s="240"/>
      <c r="G61" s="241"/>
    </row>
    <row r="62" spans="1:7" ht="10.5" customHeight="1" hidden="1">
      <c r="A62" s="238" t="s">
        <v>55</v>
      </c>
      <c r="B62" s="243"/>
      <c r="C62" s="245" t="e">
        <f>VLOOKUP(B62,'пр.взв'!B7:G86,2,FALSE)</f>
        <v>#N/A</v>
      </c>
      <c r="D62" s="246" t="e">
        <f>VLOOKUP(B62,'пр.взв'!B7:G86,3,FALSE)</f>
        <v>#N/A</v>
      </c>
      <c r="E62" s="239" t="e">
        <f>VLOOKUP(B62,'пр.взв'!B7:G86,4,FALSE)</f>
        <v>#N/A</v>
      </c>
      <c r="F62" s="240" t="e">
        <f>VLOOKUP(B62,'пр.взв'!B7:G86,5,FALSE)</f>
        <v>#N/A</v>
      </c>
      <c r="G62" s="241" t="e">
        <f>VLOOKUP(B62,'пр.взв'!B7:G86,6,FALSE)</f>
        <v>#N/A</v>
      </c>
    </row>
    <row r="63" spans="1:7" ht="10.5" customHeight="1" hidden="1">
      <c r="A63" s="238"/>
      <c r="B63" s="244"/>
      <c r="C63" s="245"/>
      <c r="D63" s="246"/>
      <c r="E63" s="239"/>
      <c r="F63" s="240"/>
      <c r="G63" s="241"/>
    </row>
    <row r="64" spans="1:7" ht="10.5" customHeight="1" hidden="1">
      <c r="A64" s="238" t="s">
        <v>56</v>
      </c>
      <c r="B64" s="243"/>
      <c r="C64" s="245" t="e">
        <f>VLOOKUP(B64,'пр.взв'!B7:G86,2,FALSE)</f>
        <v>#N/A</v>
      </c>
      <c r="D64" s="246" t="e">
        <f>VLOOKUP(B64,'пр.взв'!B7:G86,3,FALSE)</f>
        <v>#N/A</v>
      </c>
      <c r="E64" s="239" t="e">
        <f>VLOOKUP(B64,'пр.взв'!B7:G86,4,FALSE)</f>
        <v>#N/A</v>
      </c>
      <c r="F64" s="240" t="e">
        <f>VLOOKUP(B64,'пр.взв'!B7:G86,5,FALSE)</f>
        <v>#N/A</v>
      </c>
      <c r="G64" s="241" t="e">
        <f>VLOOKUP(B64,'пр.взв'!B7:G86,6,FALSE)</f>
        <v>#N/A</v>
      </c>
    </row>
    <row r="65" spans="1:7" ht="10.5" customHeight="1" hidden="1" thickBot="1">
      <c r="A65" s="247"/>
      <c r="B65" s="248"/>
      <c r="C65" s="249"/>
      <c r="D65" s="143"/>
      <c r="E65" s="139"/>
      <c r="F65" s="141"/>
      <c r="G65" s="242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35"/>
      <c r="B68" s="219"/>
      <c r="C68" s="217"/>
      <c r="D68" s="215"/>
      <c r="E68" s="236"/>
      <c r="F68" s="237"/>
      <c r="G68" s="217"/>
      <c r="H68" s="4"/>
      <c r="I68" s="4"/>
      <c r="J68" s="4"/>
      <c r="K68" s="4"/>
      <c r="L68" s="4"/>
      <c r="M68" s="4"/>
    </row>
    <row r="69" spans="1:13" ht="12.75">
      <c r="A69" s="235"/>
      <c r="B69" s="220"/>
      <c r="C69" s="217"/>
      <c r="D69" s="215"/>
      <c r="E69" s="236"/>
      <c r="F69" s="237"/>
      <c r="G69" s="217"/>
      <c r="H69" s="4"/>
      <c r="I69" s="4"/>
      <c r="J69" s="4"/>
      <c r="K69" s="4"/>
      <c r="L69" s="4"/>
      <c r="M69" s="4"/>
    </row>
    <row r="70" spans="1:10" ht="12.75">
      <c r="A70" s="235"/>
      <c r="B70" s="219"/>
      <c r="C70" s="217"/>
      <c r="D70" s="215"/>
      <c r="E70" s="236"/>
      <c r="F70" s="237"/>
      <c r="G70" s="217"/>
      <c r="H70" s="4"/>
      <c r="I70" s="4"/>
      <c r="J70" s="4"/>
    </row>
    <row r="71" spans="1:10" ht="12.75">
      <c r="A71" s="235"/>
      <c r="B71" s="220"/>
      <c r="C71" s="217"/>
      <c r="D71" s="215"/>
      <c r="E71" s="236"/>
      <c r="F71" s="237"/>
      <c r="G71" s="217"/>
      <c r="H71" s="4"/>
      <c r="I71" s="4"/>
      <c r="J71" s="4"/>
    </row>
    <row r="72" spans="1:10" ht="12.75">
      <c r="A72" s="235"/>
      <c r="B72" s="219"/>
      <c r="C72" s="217"/>
      <c r="D72" s="215"/>
      <c r="E72" s="236"/>
      <c r="F72" s="237"/>
      <c r="G72" s="217"/>
      <c r="H72" s="4"/>
      <c r="I72" s="4"/>
      <c r="J72" s="4"/>
    </row>
    <row r="73" spans="1:10" ht="12.75">
      <c r="A73" s="235"/>
      <c r="B73" s="220"/>
      <c r="C73" s="217"/>
      <c r="D73" s="215"/>
      <c r="E73" s="236"/>
      <c r="F73" s="237"/>
      <c r="G73" s="217"/>
      <c r="H73" s="4"/>
      <c r="I73" s="4"/>
      <c r="J73" s="4"/>
    </row>
    <row r="74" spans="1:10" ht="12.75">
      <c r="A74" s="235"/>
      <c r="B74" s="219"/>
      <c r="C74" s="217"/>
      <c r="D74" s="215"/>
      <c r="E74" s="236"/>
      <c r="F74" s="237"/>
      <c r="G74" s="217"/>
      <c r="H74" s="4"/>
      <c r="I74" s="4"/>
      <c r="J74" s="4"/>
    </row>
    <row r="75" spans="1:10" ht="12.75">
      <c r="A75" s="235"/>
      <c r="B75" s="220"/>
      <c r="C75" s="217"/>
      <c r="D75" s="215"/>
      <c r="E75" s="236"/>
      <c r="F75" s="237"/>
      <c r="G75" s="217"/>
      <c r="H75" s="4"/>
      <c r="I75" s="4"/>
      <c r="J75" s="4"/>
    </row>
    <row r="76" spans="1:10" ht="12.75">
      <c r="A76" s="235"/>
      <c r="B76" s="219"/>
      <c r="C76" s="217"/>
      <c r="D76" s="215"/>
      <c r="E76" s="236"/>
      <c r="F76" s="237"/>
      <c r="G76" s="217"/>
      <c r="H76" s="4"/>
      <c r="I76" s="4"/>
      <c r="J76" s="4"/>
    </row>
    <row r="77" spans="1:10" ht="12.75">
      <c r="A77" s="235"/>
      <c r="B77" s="220"/>
      <c r="C77" s="217"/>
      <c r="D77" s="215"/>
      <c r="E77" s="236"/>
      <c r="F77" s="237"/>
      <c r="G77" s="217"/>
      <c r="H77" s="4"/>
      <c r="I77" s="4"/>
      <c r="J77" s="4"/>
    </row>
    <row r="78" spans="1:10" ht="12.75">
      <c r="A78" s="235"/>
      <c r="B78" s="219"/>
      <c r="C78" s="217"/>
      <c r="D78" s="215"/>
      <c r="E78" s="236"/>
      <c r="F78" s="237"/>
      <c r="G78" s="217"/>
      <c r="H78" s="4"/>
      <c r="I78" s="4"/>
      <c r="J78" s="4"/>
    </row>
    <row r="79" spans="1:10" ht="12.75">
      <c r="A79" s="235"/>
      <c r="B79" s="220"/>
      <c r="C79" s="217"/>
      <c r="D79" s="215"/>
      <c r="E79" s="236"/>
      <c r="F79" s="237"/>
      <c r="G79" s="217"/>
      <c r="H79" s="4"/>
      <c r="I79" s="4"/>
      <c r="J79" s="4"/>
    </row>
    <row r="80" spans="1:10" ht="12.75">
      <c r="A80" s="235"/>
      <c r="B80" s="219"/>
      <c r="C80" s="217"/>
      <c r="D80" s="215"/>
      <c r="E80" s="236"/>
      <c r="F80" s="237"/>
      <c r="G80" s="217"/>
      <c r="H80" s="4"/>
      <c r="I80" s="4"/>
      <c r="J80" s="4"/>
    </row>
    <row r="81" spans="1:10" ht="12.75">
      <c r="A81" s="235"/>
      <c r="B81" s="220"/>
      <c r="C81" s="217"/>
      <c r="D81" s="215"/>
      <c r="E81" s="236"/>
      <c r="F81" s="237"/>
      <c r="G81" s="217"/>
      <c r="H81" s="4"/>
      <c r="I81" s="4"/>
      <c r="J81" s="4"/>
    </row>
    <row r="82" spans="1:10" ht="12.75">
      <c r="A82" s="235"/>
      <c r="B82" s="219"/>
      <c r="C82" s="217"/>
      <c r="D82" s="215"/>
      <c r="E82" s="236"/>
      <c r="F82" s="237"/>
      <c r="G82" s="217"/>
      <c r="H82" s="4"/>
      <c r="I82" s="4"/>
      <c r="J82" s="4"/>
    </row>
    <row r="83" spans="1:10" ht="12.75">
      <c r="A83" s="235"/>
      <c r="B83" s="220"/>
      <c r="C83" s="217"/>
      <c r="D83" s="215"/>
      <c r="E83" s="236"/>
      <c r="F83" s="237"/>
      <c r="G83" s="217"/>
      <c r="H83" s="4"/>
      <c r="I83" s="4"/>
      <c r="J83" s="4"/>
    </row>
    <row r="84" spans="1:10" ht="12.75">
      <c r="A84" s="235"/>
      <c r="B84" s="219"/>
      <c r="C84" s="217"/>
      <c r="D84" s="215"/>
      <c r="E84" s="236"/>
      <c r="F84" s="237"/>
      <c r="G84" s="217"/>
      <c r="H84" s="4"/>
      <c r="I84" s="4"/>
      <c r="J84" s="4"/>
    </row>
    <row r="85" spans="1:10" ht="12.75">
      <c r="A85" s="235"/>
      <c r="B85" s="220"/>
      <c r="C85" s="217"/>
      <c r="D85" s="215"/>
      <c r="E85" s="236"/>
      <c r="F85" s="237"/>
      <c r="G85" s="217"/>
      <c r="H85" s="4"/>
      <c r="I85" s="4"/>
      <c r="J85" s="4"/>
    </row>
    <row r="86" spans="1:10" ht="12.75">
      <c r="A86" s="235"/>
      <c r="B86" s="219"/>
      <c r="C86" s="217"/>
      <c r="D86" s="215"/>
      <c r="E86" s="236"/>
      <c r="F86" s="237"/>
      <c r="G86" s="217"/>
      <c r="H86" s="4"/>
      <c r="I86" s="4"/>
      <c r="J86" s="4"/>
    </row>
    <row r="87" spans="1:10" ht="12.75">
      <c r="A87" s="235"/>
      <c r="B87" s="220"/>
      <c r="C87" s="217"/>
      <c r="D87" s="215"/>
      <c r="E87" s="236"/>
      <c r="F87" s="237"/>
      <c r="G87" s="217"/>
      <c r="H87" s="4"/>
      <c r="I87" s="4"/>
      <c r="J87" s="4"/>
    </row>
    <row r="88" spans="1:10" ht="12.75">
      <c r="A88" s="235"/>
      <c r="B88" s="219"/>
      <c r="C88" s="217"/>
      <c r="D88" s="215"/>
      <c r="E88" s="236"/>
      <c r="F88" s="237"/>
      <c r="G88" s="217"/>
      <c r="H88" s="4"/>
      <c r="I88" s="4"/>
      <c r="J88" s="4"/>
    </row>
    <row r="89" spans="1:10" ht="12.75">
      <c r="A89" s="235"/>
      <c r="B89" s="220"/>
      <c r="C89" s="217"/>
      <c r="D89" s="215"/>
      <c r="E89" s="236"/>
      <c r="F89" s="237"/>
      <c r="G89" s="217"/>
      <c r="H89" s="4"/>
      <c r="I89" s="4"/>
      <c r="J89" s="4"/>
    </row>
    <row r="90" spans="1:10" ht="12.75">
      <c r="A90" s="235"/>
      <c r="B90" s="219"/>
      <c r="C90" s="217"/>
      <c r="D90" s="215"/>
      <c r="E90" s="236"/>
      <c r="F90" s="237"/>
      <c r="G90" s="217"/>
      <c r="H90" s="4"/>
      <c r="I90" s="4"/>
      <c r="J90" s="4"/>
    </row>
    <row r="91" spans="1:10" ht="12.75">
      <c r="A91" s="235"/>
      <c r="B91" s="220"/>
      <c r="C91" s="217"/>
      <c r="D91" s="215"/>
      <c r="E91" s="236"/>
      <c r="F91" s="237"/>
      <c r="G91" s="217"/>
      <c r="H91" s="4"/>
      <c r="I91" s="4"/>
      <c r="J91" s="4"/>
    </row>
    <row r="92" spans="1:10" ht="12.75">
      <c r="A92" s="235"/>
      <c r="B92" s="219"/>
      <c r="C92" s="217"/>
      <c r="D92" s="215"/>
      <c r="E92" s="236"/>
      <c r="F92" s="237"/>
      <c r="G92" s="217"/>
      <c r="H92" s="4"/>
      <c r="I92" s="4"/>
      <c r="J92" s="4"/>
    </row>
    <row r="93" spans="1:10" ht="12.75">
      <c r="A93" s="235"/>
      <c r="B93" s="220"/>
      <c r="C93" s="217"/>
      <c r="D93" s="215"/>
      <c r="E93" s="236"/>
      <c r="F93" s="237"/>
      <c r="G93" s="217"/>
      <c r="H93" s="4"/>
      <c r="I93" s="4"/>
      <c r="J93" s="4"/>
    </row>
    <row r="94" spans="1:10" ht="12.75">
      <c r="A94" s="235"/>
      <c r="B94" s="219"/>
      <c r="C94" s="217"/>
      <c r="D94" s="215"/>
      <c r="E94" s="236"/>
      <c r="F94" s="237"/>
      <c r="G94" s="217"/>
      <c r="H94" s="4"/>
      <c r="I94" s="4"/>
      <c r="J94" s="4"/>
    </row>
    <row r="95" spans="1:10" ht="12.75">
      <c r="A95" s="235"/>
      <c r="B95" s="220"/>
      <c r="C95" s="217"/>
      <c r="D95" s="215"/>
      <c r="E95" s="236"/>
      <c r="F95" s="237"/>
      <c r="G95" s="217"/>
      <c r="H95" s="4"/>
      <c r="I95" s="4"/>
      <c r="J95" s="4"/>
    </row>
    <row r="96" spans="1:10" ht="12.75">
      <c r="A96" s="235"/>
      <c r="B96" s="219"/>
      <c r="C96" s="217"/>
      <c r="D96" s="215"/>
      <c r="E96" s="236"/>
      <c r="F96" s="237"/>
      <c r="G96" s="217"/>
      <c r="H96" s="4"/>
      <c r="I96" s="4"/>
      <c r="J96" s="4"/>
    </row>
    <row r="97" spans="1:10" ht="12.75">
      <c r="A97" s="235"/>
      <c r="B97" s="220"/>
      <c r="C97" s="217"/>
      <c r="D97" s="215"/>
      <c r="E97" s="236"/>
      <c r="F97" s="237"/>
      <c r="G97" s="217"/>
      <c r="H97" s="4"/>
      <c r="I97" s="4"/>
      <c r="J97" s="4"/>
    </row>
    <row r="98" spans="1:10" ht="12.75">
      <c r="A98" s="235"/>
      <c r="B98" s="219"/>
      <c r="C98" s="217"/>
      <c r="D98" s="215"/>
      <c r="E98" s="236"/>
      <c r="F98" s="237"/>
      <c r="G98" s="217"/>
      <c r="H98" s="4"/>
      <c r="I98" s="4"/>
      <c r="J98" s="4"/>
    </row>
    <row r="99" spans="1:10" ht="12.75">
      <c r="A99" s="235"/>
      <c r="B99" s="220"/>
      <c r="C99" s="217"/>
      <c r="D99" s="215"/>
      <c r="E99" s="236"/>
      <c r="F99" s="237"/>
      <c r="G99" s="217"/>
      <c r="H99" s="4"/>
      <c r="I99" s="4"/>
      <c r="J99" s="4"/>
    </row>
    <row r="100" spans="1:10" ht="12.75">
      <c r="A100" s="235"/>
      <c r="B100" s="219"/>
      <c r="C100" s="217"/>
      <c r="D100" s="215"/>
      <c r="E100" s="236"/>
      <c r="F100" s="237"/>
      <c r="G100" s="217"/>
      <c r="H100" s="4"/>
      <c r="I100" s="4"/>
      <c r="J100" s="4"/>
    </row>
    <row r="101" spans="1:10" ht="12.75">
      <c r="A101" s="235"/>
      <c r="B101" s="220"/>
      <c r="C101" s="217"/>
      <c r="D101" s="215"/>
      <c r="E101" s="236"/>
      <c r="F101" s="237"/>
      <c r="G101" s="217"/>
      <c r="H101" s="4"/>
      <c r="I101" s="4"/>
      <c r="J101" s="4"/>
    </row>
    <row r="102" spans="1:10" ht="12.75">
      <c r="A102" s="235"/>
      <c r="B102" s="219"/>
      <c r="C102" s="217"/>
      <c r="D102" s="215"/>
      <c r="E102" s="236"/>
      <c r="F102" s="237"/>
      <c r="G102" s="217"/>
      <c r="H102" s="4"/>
      <c r="I102" s="4"/>
      <c r="J102" s="4"/>
    </row>
    <row r="103" spans="1:10" ht="12.75">
      <c r="A103" s="235"/>
      <c r="B103" s="220"/>
      <c r="C103" s="217"/>
      <c r="D103" s="215"/>
      <c r="E103" s="236"/>
      <c r="F103" s="237"/>
      <c r="G103" s="217"/>
      <c r="H103" s="4"/>
      <c r="I103" s="4"/>
      <c r="J103" s="4"/>
    </row>
    <row r="104" spans="1:10" ht="12.75">
      <c r="A104" s="235"/>
      <c r="B104" s="219"/>
      <c r="C104" s="217"/>
      <c r="D104" s="215"/>
      <c r="E104" s="236"/>
      <c r="F104" s="237"/>
      <c r="G104" s="217"/>
      <c r="H104" s="4"/>
      <c r="I104" s="4"/>
      <c r="J104" s="4"/>
    </row>
    <row r="105" spans="1:10" ht="12.75">
      <c r="A105" s="235"/>
      <c r="B105" s="220"/>
      <c r="C105" s="217"/>
      <c r="D105" s="215"/>
      <c r="E105" s="236"/>
      <c r="F105" s="237"/>
      <c r="G105" s="217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A10:A11"/>
    <mergeCell ref="B10:B11"/>
    <mergeCell ref="C10:C11"/>
    <mergeCell ref="D10:D11"/>
    <mergeCell ref="E10:E11"/>
    <mergeCell ref="F10:F11"/>
    <mergeCell ref="C4:C5"/>
    <mergeCell ref="D4:D5"/>
    <mergeCell ref="E4:E5"/>
    <mergeCell ref="F4:F5"/>
    <mergeCell ref="G4:G5"/>
    <mergeCell ref="G8:G9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6">
      <selection activeCell="A27" sqref="A27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св80ж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5" t="s">
        <v>32</v>
      </c>
      <c r="B4" s="225" t="s">
        <v>5</v>
      </c>
      <c r="C4" s="279" t="s">
        <v>2</v>
      </c>
      <c r="D4" s="225" t="s">
        <v>24</v>
      </c>
      <c r="E4" s="225" t="s">
        <v>25</v>
      </c>
      <c r="F4" s="225" t="s">
        <v>26</v>
      </c>
      <c r="G4" s="225" t="s">
        <v>27</v>
      </c>
      <c r="H4" s="225" t="s">
        <v>28</v>
      </c>
      <c r="I4" s="225" t="s">
        <v>29</v>
      </c>
    </row>
    <row r="5" spans="1:9" ht="12.75">
      <c r="A5" s="271"/>
      <c r="B5" s="271"/>
      <c r="C5" s="271"/>
      <c r="D5" s="271"/>
      <c r="E5" s="271"/>
      <c r="F5" s="271"/>
      <c r="G5" s="271"/>
      <c r="H5" s="271"/>
      <c r="I5" s="271"/>
    </row>
    <row r="6" spans="1:9" ht="12.75">
      <c r="A6" s="280"/>
      <c r="B6" s="281">
        <v>6</v>
      </c>
      <c r="C6" s="282" t="e">
        <f>VLOOKUP(B6,'пр.взв'!B1:E90,2,FALSE)</f>
        <v>#N/A</v>
      </c>
      <c r="D6" s="282" t="e">
        <f>VLOOKUP(C6,'пр.взв'!C1:F90,2,FALSE)</f>
        <v>#N/A</v>
      </c>
      <c r="E6" s="282" t="e">
        <f>VLOOKUP(D6,'пр.взв'!D1:G90,2,FALSE)</f>
        <v>#N/A</v>
      </c>
      <c r="F6" s="283"/>
      <c r="G6" s="284"/>
      <c r="H6" s="234"/>
      <c r="I6" s="225"/>
    </row>
    <row r="7" spans="1:9" ht="12.75">
      <c r="A7" s="280"/>
      <c r="B7" s="225"/>
      <c r="C7" s="282"/>
      <c r="D7" s="282"/>
      <c r="E7" s="282"/>
      <c r="F7" s="283"/>
      <c r="G7" s="283"/>
      <c r="H7" s="234"/>
      <c r="I7" s="225"/>
    </row>
    <row r="8" spans="1:9" ht="12.75">
      <c r="A8" s="285"/>
      <c r="B8" s="281">
        <v>2</v>
      </c>
      <c r="C8" s="282" t="str">
        <f>VLOOKUP(B8,'пр.взв'!B1:E90,2,FALSE)</f>
        <v>ЕРЕМЕЕВА Надежда Валерьевна</v>
      </c>
      <c r="D8" s="282" t="str">
        <f>VLOOKUP(C8,'пр.взв'!C1:F90,2,FALSE)</f>
        <v>23.04.1983 мс</v>
      </c>
      <c r="E8" s="282" t="str">
        <f>VLOOKUP(D8,'пр.взв'!D1:G90,2,FALSE)</f>
        <v>Свердловская Екатеринбург</v>
      </c>
      <c r="F8" s="283"/>
      <c r="G8" s="283"/>
      <c r="H8" s="225"/>
      <c r="I8" s="225"/>
    </row>
    <row r="9" spans="1:9" ht="12.75">
      <c r="A9" s="285"/>
      <c r="B9" s="225"/>
      <c r="C9" s="282"/>
      <c r="D9" s="282"/>
      <c r="E9" s="282"/>
      <c r="F9" s="283"/>
      <c r="G9" s="283"/>
      <c r="H9" s="225"/>
      <c r="I9" s="22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св80ж  кг.</v>
      </c>
    </row>
    <row r="16" spans="1:9" ht="12.75">
      <c r="A16" s="225" t="s">
        <v>32</v>
      </c>
      <c r="B16" s="225" t="s">
        <v>5</v>
      </c>
      <c r="C16" s="279" t="s">
        <v>2</v>
      </c>
      <c r="D16" s="225" t="s">
        <v>24</v>
      </c>
      <c r="E16" s="225" t="s">
        <v>25</v>
      </c>
      <c r="F16" s="225" t="s">
        <v>26</v>
      </c>
      <c r="G16" s="225" t="s">
        <v>27</v>
      </c>
      <c r="H16" s="225" t="s">
        <v>28</v>
      </c>
      <c r="I16" s="225" t="s">
        <v>29</v>
      </c>
    </row>
    <row r="17" spans="1:9" ht="12.75">
      <c r="A17" s="271"/>
      <c r="B17" s="271"/>
      <c r="C17" s="271"/>
      <c r="D17" s="271"/>
      <c r="E17" s="271"/>
      <c r="F17" s="271"/>
      <c r="G17" s="271"/>
      <c r="H17" s="271"/>
      <c r="I17" s="271"/>
    </row>
    <row r="18" spans="1:9" ht="12.75">
      <c r="A18" s="280"/>
      <c r="B18" s="281">
        <v>7</v>
      </c>
      <c r="C18" s="282" t="e">
        <f>VLOOKUP(B18,'пр.взв'!B1:E90,2,FALSE)</f>
        <v>#N/A</v>
      </c>
      <c r="D18" s="282" t="e">
        <f>VLOOKUP(C18,'пр.взв'!C1:F90,2,FALSE)</f>
        <v>#N/A</v>
      </c>
      <c r="E18" s="282" t="e">
        <f>VLOOKUP(D18,'пр.взв'!D1:G90,2,FALSE)</f>
        <v>#N/A</v>
      </c>
      <c r="F18" s="283"/>
      <c r="G18" s="284"/>
      <c r="H18" s="234"/>
      <c r="I18" s="225"/>
    </row>
    <row r="19" spans="1:9" ht="12.75">
      <c r="A19" s="280"/>
      <c r="B19" s="225"/>
      <c r="C19" s="282"/>
      <c r="D19" s="282"/>
      <c r="E19" s="282"/>
      <c r="F19" s="283"/>
      <c r="G19" s="283"/>
      <c r="H19" s="234"/>
      <c r="I19" s="225"/>
    </row>
    <row r="20" spans="1:9" ht="12.75">
      <c r="A20" s="285"/>
      <c r="B20" s="281">
        <v>1</v>
      </c>
      <c r="C20" s="282" t="str">
        <f>VLOOKUP(B20,'пр.взв'!B1:E92,2,FALSE)</f>
        <v>ТРАПЕЗДНИКОВА Анастасия Игоревна</v>
      </c>
      <c r="D20" s="282" t="str">
        <f>VLOOKUP(C20,'пр.взв'!C1:F92,2,FALSE)</f>
        <v>04.01.1994 мс</v>
      </c>
      <c r="E20" s="282" t="str">
        <f>VLOOKUP(D20,'пр.взв'!D1:G92,2,FALSE)</f>
        <v>Свердловская Нижний Тагил</v>
      </c>
      <c r="F20" s="283"/>
      <c r="G20" s="283"/>
      <c r="H20" s="225"/>
      <c r="I20" s="225"/>
    </row>
    <row r="21" spans="1:9" ht="12.75">
      <c r="A21" s="285"/>
      <c r="B21" s="225"/>
      <c r="C21" s="282"/>
      <c r="D21" s="282"/>
      <c r="E21" s="282"/>
      <c r="F21" s="283"/>
      <c r="G21" s="283"/>
      <c r="H21" s="225"/>
      <c r="I21" s="22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св80ж  кг.</v>
      </c>
    </row>
    <row r="29" spans="1:9" ht="12.75">
      <c r="A29" s="225" t="s">
        <v>32</v>
      </c>
      <c r="B29" s="225" t="s">
        <v>5</v>
      </c>
      <c r="C29" s="279" t="s">
        <v>2</v>
      </c>
      <c r="D29" s="225" t="s">
        <v>24</v>
      </c>
      <c r="E29" s="225" t="s">
        <v>25</v>
      </c>
      <c r="F29" s="225" t="s">
        <v>26</v>
      </c>
      <c r="G29" s="225" t="s">
        <v>27</v>
      </c>
      <c r="H29" s="225" t="s">
        <v>28</v>
      </c>
      <c r="I29" s="225" t="s">
        <v>29</v>
      </c>
    </row>
    <row r="30" spans="1:9" ht="12.75">
      <c r="A30" s="271"/>
      <c r="B30" s="271"/>
      <c r="C30" s="271"/>
      <c r="D30" s="271"/>
      <c r="E30" s="271"/>
      <c r="F30" s="271"/>
      <c r="G30" s="271"/>
      <c r="H30" s="271"/>
      <c r="I30" s="271"/>
    </row>
    <row r="31" spans="1:9" ht="12.75">
      <c r="A31" s="280"/>
      <c r="B31" s="225">
        <v>1</v>
      </c>
      <c r="C31" s="282" t="str">
        <f>VLOOKUP(B31,'пр.взв'!B1:D90,2,FALSE)</f>
        <v>ТРАПЕЗДНИКОВА Анастасия Игоревна</v>
      </c>
      <c r="D31" s="282" t="str">
        <f>VLOOKUP(C31,'пр.взв'!C1:E130,2,FALSE)</f>
        <v>04.01.1994 мс</v>
      </c>
      <c r="E31" s="282" t="str">
        <f>VLOOKUP(D31,'пр.взв'!D1:F130,2,FALSE)</f>
        <v>Свердловская Нижний Тагил</v>
      </c>
      <c r="F31" s="283"/>
      <c r="G31" s="284"/>
      <c r="H31" s="234"/>
      <c r="I31" s="225"/>
    </row>
    <row r="32" spans="1:9" ht="12.75">
      <c r="A32" s="280"/>
      <c r="B32" s="225"/>
      <c r="C32" s="282"/>
      <c r="D32" s="282"/>
      <c r="E32" s="282"/>
      <c r="F32" s="283"/>
      <c r="G32" s="283"/>
      <c r="H32" s="234"/>
      <c r="I32" s="225"/>
    </row>
    <row r="33" spans="1:9" ht="12.75">
      <c r="A33" s="285"/>
      <c r="B33" s="225">
        <v>2</v>
      </c>
      <c r="C33" s="282" t="str">
        <f>VLOOKUP(B33,'пр.взв'!B1:D92,2,FALSE)</f>
        <v>ЕРЕМЕЕВА Надежда Валерьевна</v>
      </c>
      <c r="D33" s="282" t="str">
        <f>VLOOKUP(C33,'пр.взв'!C1:E132,2,FALSE)</f>
        <v>23.04.1983 мс</v>
      </c>
      <c r="E33" s="282" t="str">
        <f>VLOOKUP(D33,'пр.взв'!D1:F132,2,FALSE)</f>
        <v>Свердловская Екатеринбург</v>
      </c>
      <c r="F33" s="283"/>
      <c r="G33" s="283"/>
      <c r="H33" s="225"/>
      <c r="I33" s="225"/>
    </row>
    <row r="34" spans="1:9" ht="12.75">
      <c r="A34" s="285"/>
      <c r="B34" s="225"/>
      <c r="C34" s="282"/>
      <c r="D34" s="282"/>
      <c r="E34" s="282"/>
      <c r="F34" s="283"/>
      <c r="G34" s="283"/>
      <c r="H34" s="225"/>
      <c r="I34" s="22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2014-11-21T07:20:22Z</cp:lastPrinted>
  <dcterms:created xsi:type="dcterms:W3CDTF">1996-10-08T23:32:33Z</dcterms:created>
  <dcterms:modified xsi:type="dcterms:W3CDTF">2014-11-21T07:21:42Z</dcterms:modified>
  <cp:category/>
  <cp:version/>
  <cp:contentType/>
  <cp:contentStatus/>
</cp:coreProperties>
</file>