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<sst xmlns="http://schemas.openxmlformats.org/spreadsheetml/2006/main" count="123" uniqueCount="69">
  <si>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</si>
  <si>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</si>
  <si>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</si>
  <si>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</si>
  <si>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</si>
  <si>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</si>
  <si>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</si>
  <si>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</si>
  <si>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</si>
  <si>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</si>
  <si>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</si>
  <si>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</si>
  <si>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</si>
  <si>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</si>
  <si>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</si>
  <si>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</si>
  <si>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</si>
  <si>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</si>
  <si>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</si>
  <si>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</si>
  <si>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</si>
  <si>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</si>
  <si>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</si>
  <si>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BEGLEROV IGOR</t>
  </si>
  <si>
    <t>1987  МСМК</t>
  </si>
  <si>
    <t>RUS</t>
  </si>
  <si>
    <t>JAVKIN Eduard</t>
  </si>
  <si>
    <t>1981 МСМК</t>
  </si>
  <si>
    <t>SUL’JaNOV Vladimir</t>
  </si>
  <si>
    <t>1985 МСМК</t>
  </si>
  <si>
    <t xml:space="preserve">BAKRASOV Amyr </t>
  </si>
  <si>
    <t>1984 МСМК</t>
  </si>
  <si>
    <t>TAJPINOV Vladislav</t>
  </si>
  <si>
    <t>1983 МСМК</t>
  </si>
  <si>
    <t>OMURZAKOV Abasbek</t>
  </si>
  <si>
    <t>1987 МС</t>
  </si>
  <si>
    <t>KGZ</t>
  </si>
  <si>
    <t>EGOROV Aleksey</t>
  </si>
  <si>
    <t>1980 МСМК</t>
  </si>
  <si>
    <t>YUSUPOV Aydos</t>
  </si>
  <si>
    <t>KOZLOV Roman</t>
  </si>
  <si>
    <t>1990 МС</t>
  </si>
  <si>
    <t>UNDAGANOV Medenet</t>
  </si>
  <si>
    <t>1986 МС</t>
  </si>
  <si>
    <t>KAZ</t>
  </si>
  <si>
    <t>TULEPOV Turenijaz</t>
  </si>
  <si>
    <t>MALINKIN Jurij</t>
  </si>
  <si>
    <t>1984 МС</t>
  </si>
  <si>
    <t>DONTsOV Grigorij</t>
  </si>
  <si>
    <t>SAKAS  Donatas</t>
  </si>
  <si>
    <t>1988 МС</t>
  </si>
  <si>
    <t>LTV</t>
  </si>
  <si>
    <t>TURGUMBAEV Kairat</t>
  </si>
  <si>
    <t>Weight category  52 кg.</t>
  </si>
  <si>
    <t>9</t>
  </si>
  <si>
    <t>3:1</t>
  </si>
  <si>
    <t>13</t>
  </si>
  <si>
    <t>4:0</t>
  </si>
  <si>
    <t>3</t>
  </si>
  <si>
    <t>3:0</t>
  </si>
  <si>
    <t>7</t>
  </si>
  <si>
    <t>2</t>
  </si>
  <si>
    <t>6</t>
  </si>
  <si>
    <t>12</t>
  </si>
  <si>
    <t>8</t>
  </si>
  <si>
    <t>2:0</t>
  </si>
  <si>
    <t>4</t>
  </si>
  <si>
    <t>5-8</t>
  </si>
  <si>
    <t>9-15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</si>
</sst>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8" fontId="13" fillId="0" borderId="16" xfId="16" applyFont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15" applyFont="1" applyFill="1" applyBorder="1" applyAlignment="1">
      <alignment horizontal="left" vertical="center" wrapText="1"/>
    </xf>
    <xf numFmtId="0" fontId="6" fillId="0" borderId="12" xfId="15" applyFont="1" applyFill="1" applyBorder="1" applyAlignment="1">
      <alignment horizontal="left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16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1" fillId="0" borderId="20" xfId="15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15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17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19" xfId="15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5" borderId="20" xfId="15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20" xfId="15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4" borderId="27" xfId="15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5" borderId="25" xfId="15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6" borderId="25" xfId="15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1" fillId="0" borderId="17" xfId="15" applyFont="1" applyBorder="1" applyAlignment="1">
      <alignment horizontal="center" vertical="center" wrapText="1"/>
    </xf>
    <xf numFmtId="0" fontId="21" fillId="0" borderId="17" xfId="15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4" borderId="19" xfId="15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5" borderId="20" xfId="15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6" borderId="20" xfId="15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5" borderId="31" xfId="15" applyNumberFormat="1" applyFont="1" applyFill="1" applyBorder="1" applyAlignment="1">
      <alignment horizontal="center" vertical="center" wrapText="1"/>
    </xf>
    <xf numFmtId="0" fontId="20" fillId="5" borderId="32" xfId="15" applyNumberFormat="1" applyFont="1" applyFill="1" applyBorder="1" applyAlignment="1">
      <alignment horizontal="center" vertical="center" wrapText="1"/>
    </xf>
    <xf numFmtId="0" fontId="20" fillId="5" borderId="33" xfId="15" applyNumberFormat="1" applyFont="1" applyFill="1" applyBorder="1" applyAlignment="1">
      <alignment horizontal="center" vertical="center" wrapText="1"/>
    </xf>
    <xf numFmtId="0" fontId="5" fillId="8" borderId="31" xfId="15" applyFont="1" applyFill="1" applyBorder="1" applyAlignment="1">
      <alignment horizontal="center" vertical="center"/>
    </xf>
    <xf numFmtId="0" fontId="5" fillId="8" borderId="32" xfId="15" applyFont="1" applyFill="1" applyBorder="1" applyAlignment="1">
      <alignment horizontal="center" vertical="center"/>
    </xf>
    <xf numFmtId="0" fontId="5" fillId="8" borderId="33" xfId="15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914400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619125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504825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J14" sqref="A1:J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6" t="str">
        <f>HYPERLINK('[1]реквизиты'!$A$2)</f>
        <v>Stage of Sambo World  Cup in commemoration  of A.A. Kharlampiev on sport  for senior  men</v>
      </c>
      <c r="B1" s="106"/>
      <c r="C1" s="106"/>
      <c r="D1" s="106"/>
      <c r="E1" s="106"/>
      <c r="F1" s="106"/>
      <c r="G1" s="106"/>
      <c r="H1" s="106"/>
      <c r="I1" s="106"/>
      <c r="J1" s="106"/>
      <c r="K1" s="40"/>
      <c r="L1" s="4"/>
      <c r="M1" s="4"/>
      <c r="N1" s="4"/>
      <c r="O1" s="4"/>
    </row>
    <row r="2" spans="1:15" ht="27" customHeight="1">
      <c r="A2" s="111" t="str">
        <f>HYPERLINK('[1]реквизиты'!$A$3)</f>
        <v>06 -08 June 2008   Moscow (Russia)</v>
      </c>
      <c r="B2" s="111"/>
      <c r="C2" s="111"/>
      <c r="D2" s="111"/>
      <c r="E2" s="111"/>
      <c r="F2" s="111"/>
      <c r="G2" s="111"/>
      <c r="H2" s="111"/>
      <c r="I2" s="111"/>
      <c r="J2" s="111"/>
      <c r="K2" s="61"/>
      <c r="L2" s="61"/>
      <c r="M2" s="61"/>
      <c r="N2" s="61"/>
      <c r="O2" s="61"/>
    </row>
    <row r="3" spans="5:7" ht="27.75" customHeight="1" thickBot="1">
      <c r="E3" s="110" t="s">
        <v>53</v>
      </c>
      <c r="F3" s="110"/>
      <c r="G3" s="110"/>
    </row>
    <row r="4" spans="3:5" ht="42" customHeight="1">
      <c r="C4" s="81" t="s">
        <v>22</v>
      </c>
      <c r="E4" s="51"/>
    </row>
    <row r="5" spans="1:10" ht="25.5" customHeight="1" thickBot="1">
      <c r="A5" s="77" t="s">
        <v>15</v>
      </c>
      <c r="B5" s="60" t="s">
        <v>3</v>
      </c>
      <c r="C5" s="60" t="s">
        <v>4</v>
      </c>
      <c r="D5" s="60" t="s">
        <v>5</v>
      </c>
      <c r="E5" s="78" t="s">
        <v>16</v>
      </c>
      <c r="F5" s="77" t="s">
        <v>17</v>
      </c>
      <c r="G5" s="77" t="s">
        <v>18</v>
      </c>
      <c r="H5" s="77" t="s">
        <v>19</v>
      </c>
      <c r="I5" s="77" t="s">
        <v>20</v>
      </c>
      <c r="J5" s="82" t="s">
        <v>21</v>
      </c>
    </row>
    <row r="6" spans="1:10" ht="13.5" customHeight="1">
      <c r="A6" s="107" t="s">
        <v>8</v>
      </c>
      <c r="B6" s="100">
        <v>13</v>
      </c>
      <c r="C6" s="109" t="str">
        <f>VLOOKUP(B6,'пр.взв.'!B7:E38,2,FALSE)</f>
        <v>YUSUPOV Aydos</v>
      </c>
      <c r="D6" s="105" t="str">
        <f>VLOOKUP(C6,'пр.взв.'!C7:F38,2,FALSE)</f>
        <v>1983 МСМК</v>
      </c>
      <c r="E6" s="105" t="str">
        <f>VLOOKUP(D6,'пр.взв.'!D7:G38,2,FALSE)</f>
        <v>RUS</v>
      </c>
      <c r="F6" s="102"/>
      <c r="G6" s="112"/>
      <c r="H6" s="101"/>
      <c r="I6" s="97"/>
      <c r="J6" s="79"/>
    </row>
    <row r="7" spans="1:10" ht="13.5" customHeight="1" thickBot="1">
      <c r="A7" s="108"/>
      <c r="B7" s="101"/>
      <c r="C7" s="109"/>
      <c r="D7" s="105"/>
      <c r="E7" s="105"/>
      <c r="F7" s="102"/>
      <c r="G7" s="112"/>
      <c r="H7" s="101"/>
      <c r="I7" s="97"/>
      <c r="J7" s="83"/>
    </row>
    <row r="8" spans="1:10" ht="13.5" customHeight="1">
      <c r="A8" s="98" t="s">
        <v>9</v>
      </c>
      <c r="B8" s="100">
        <v>12</v>
      </c>
      <c r="C8" s="103" t="str">
        <f>VLOOKUP(B8,'пр.взв.'!B7:E38,2,FALSE)</f>
        <v>SUL’JaNOV Vladimir</v>
      </c>
      <c r="D8" s="105" t="str">
        <f>VLOOKUP(C8,'пр.взв.'!C7:F38,2,FALSE)</f>
        <v>1985 МСМК</v>
      </c>
      <c r="E8" s="105" t="str">
        <f>VLOOKUP(D8,'пр.взв.'!D7:G38,2,FALSE)</f>
        <v>RUS</v>
      </c>
      <c r="F8" s="102"/>
      <c r="G8" s="101"/>
      <c r="H8" s="101"/>
      <c r="I8" s="97"/>
      <c r="J8" s="83"/>
    </row>
    <row r="9" spans="1:10" ht="13.5" customHeight="1" thickBot="1">
      <c r="A9" s="99"/>
      <c r="B9" s="101"/>
      <c r="C9" s="104"/>
      <c r="D9" s="105"/>
      <c r="E9" s="105"/>
      <c r="F9" s="102"/>
      <c r="G9" s="101"/>
      <c r="H9" s="101"/>
      <c r="I9" s="97"/>
      <c r="J9" s="80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2" t="str">
        <f>HYPERLINK('[1]реквизиты'!$G$10)</f>
        <v>A. Sheyko</v>
      </c>
      <c r="G11" s="46" t="str">
        <f>HYPERLINK('[1]реквизиты'!$G$11)</f>
        <v>/BLR/</v>
      </c>
    </row>
    <row r="12" spans="1:7" ht="27" customHeight="1">
      <c r="A12" s="44"/>
      <c r="B12" s="44"/>
      <c r="C12" s="44"/>
      <c r="D12" s="47"/>
      <c r="E12" s="4"/>
      <c r="F12" s="8"/>
      <c r="G12" s="4"/>
    </row>
    <row r="13" spans="1:7" ht="13.5" customHeight="1">
      <c r="A13" s="48" t="str">
        <f>HYPERLINK('[1]реквизиты'!$A$12)</f>
        <v>Chief secretary</v>
      </c>
      <c r="C13" s="44"/>
      <c r="D13" s="49"/>
      <c r="E13" s="53"/>
      <c r="F13" s="52" t="str">
        <f>HYPERLINK('[1]реквизиты'!$G$12)</f>
        <v>R. Zakirov</v>
      </c>
      <c r="G13" s="50" t="str">
        <f>HYPERLINK('[1]реквизиты'!$G$13)</f>
        <v>/RUS/</v>
      </c>
    </row>
    <row r="14" ht="13.5" customHeight="1"/>
  </sheetData>
  <mergeCells count="21">
    <mergeCell ref="G6:G7"/>
    <mergeCell ref="A1:J1"/>
    <mergeCell ref="H6:H7"/>
    <mergeCell ref="A6:A7"/>
    <mergeCell ref="B6:B7"/>
    <mergeCell ref="C6:C7"/>
    <mergeCell ref="E3:G3"/>
    <mergeCell ref="A2:J2"/>
    <mergeCell ref="E6:E7"/>
    <mergeCell ref="D6:D7"/>
    <mergeCell ref="F6:F7"/>
    <mergeCell ref="I8:I9"/>
    <mergeCell ref="I6:I7"/>
    <mergeCell ref="A8:A9"/>
    <mergeCell ref="B8:B9"/>
    <mergeCell ref="F8:F9"/>
    <mergeCell ref="G8:G9"/>
    <mergeCell ref="H8:H9"/>
    <mergeCell ref="C8:C9"/>
    <mergeCell ref="D8:D9"/>
    <mergeCell ref="E8:E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"/>
  <sheetViews>
    <sheetView workbookViewId="0" topLeftCell="A12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24" t="s">
        <v>11</v>
      </c>
      <c r="B1" s="124"/>
      <c r="C1" s="124"/>
      <c r="D1" s="124"/>
      <c r="E1" s="124"/>
      <c r="F1" s="124"/>
    </row>
    <row r="2" spans="1:6" ht="44.25" customHeight="1">
      <c r="A2" s="125" t="str">
        <f>HYPERLINK('[1]реквизиты'!A2)</f>
        <v>Stage of Sambo World  Cup in commemoration  of A.A. Kharlampiev on sport  for senior  men</v>
      </c>
      <c r="B2" s="125"/>
      <c r="C2" s="125"/>
      <c r="D2" s="125"/>
      <c r="E2" s="125"/>
      <c r="F2" s="125"/>
    </row>
    <row r="3" spans="1:6" ht="14.25" customHeight="1">
      <c r="A3" s="126" t="str">
        <f>HYPERLINK('[1]реквизиты'!$A$3)</f>
        <v>06 -08 June 2008   Moscow (Russia)</v>
      </c>
      <c r="B3" s="126"/>
      <c r="C3" s="126"/>
      <c r="D3" s="126"/>
      <c r="E3" s="126"/>
      <c r="F3" s="126"/>
    </row>
    <row r="4" spans="3:5" ht="21" customHeight="1" thickBot="1">
      <c r="C4" s="110" t="s">
        <v>53</v>
      </c>
      <c r="D4" s="110"/>
      <c r="E4" s="110"/>
    </row>
    <row r="5" spans="1:6" ht="12.75" customHeight="1">
      <c r="A5" s="127" t="s">
        <v>2</v>
      </c>
      <c r="B5" s="91" t="s">
        <v>3</v>
      </c>
      <c r="C5" s="127" t="s">
        <v>4</v>
      </c>
      <c r="D5" s="127" t="s">
        <v>5</v>
      </c>
      <c r="E5" s="127" t="s">
        <v>6</v>
      </c>
      <c r="F5" s="127" t="s">
        <v>7</v>
      </c>
    </row>
    <row r="6" spans="1:6" ht="12.75" customHeight="1" thickBot="1">
      <c r="A6" s="96" t="s">
        <v>2</v>
      </c>
      <c r="B6" s="92"/>
      <c r="C6" s="96" t="s">
        <v>4</v>
      </c>
      <c r="D6" s="96" t="s">
        <v>5</v>
      </c>
      <c r="E6" s="96" t="s">
        <v>6</v>
      </c>
      <c r="F6" s="96" t="s">
        <v>7</v>
      </c>
    </row>
    <row r="7" spans="1:6" ht="12.75" customHeight="1">
      <c r="A7" s="116"/>
      <c r="B7" s="118">
        <v>1</v>
      </c>
      <c r="C7" s="120" t="s">
        <v>40</v>
      </c>
      <c r="D7" s="122" t="s">
        <v>41</v>
      </c>
      <c r="E7" s="116" t="s">
        <v>25</v>
      </c>
      <c r="F7" s="93"/>
    </row>
    <row r="8" spans="1:6" ht="12.75" customHeight="1">
      <c r="A8" s="117"/>
      <c r="B8" s="119"/>
      <c r="C8" s="121"/>
      <c r="D8" s="123"/>
      <c r="E8" s="117"/>
      <c r="F8" s="117"/>
    </row>
    <row r="9" spans="1:6" ht="12.75" customHeight="1">
      <c r="A9" s="116"/>
      <c r="B9" s="118">
        <v>2</v>
      </c>
      <c r="C9" s="120" t="s">
        <v>32</v>
      </c>
      <c r="D9" s="122" t="s">
        <v>33</v>
      </c>
      <c r="E9" s="116" t="s">
        <v>25</v>
      </c>
      <c r="F9" s="116"/>
    </row>
    <row r="10" spans="1:6" ht="12.75" customHeight="1">
      <c r="A10" s="117"/>
      <c r="B10" s="119"/>
      <c r="C10" s="121"/>
      <c r="D10" s="123"/>
      <c r="E10" s="117"/>
      <c r="F10" s="117"/>
    </row>
    <row r="11" spans="1:6" ht="15" customHeight="1">
      <c r="A11" s="116"/>
      <c r="B11" s="118">
        <v>3</v>
      </c>
      <c r="C11" s="120" t="s">
        <v>48</v>
      </c>
      <c r="D11" s="116" t="s">
        <v>43</v>
      </c>
      <c r="E11" s="116" t="s">
        <v>25</v>
      </c>
      <c r="F11" s="116"/>
    </row>
    <row r="12" spans="1:6" ht="12.75" customHeight="1">
      <c r="A12" s="117"/>
      <c r="B12" s="119"/>
      <c r="C12" s="121"/>
      <c r="D12" s="117"/>
      <c r="E12" s="117"/>
      <c r="F12" s="117"/>
    </row>
    <row r="13" spans="1:6" ht="15" customHeight="1">
      <c r="A13" s="116"/>
      <c r="B13" s="118">
        <v>4</v>
      </c>
      <c r="C13" s="120" t="s">
        <v>42</v>
      </c>
      <c r="D13" s="122" t="s">
        <v>43</v>
      </c>
      <c r="E13" s="116" t="s">
        <v>44</v>
      </c>
      <c r="F13" s="116"/>
    </row>
    <row r="14" spans="1:6" ht="15" customHeight="1">
      <c r="A14" s="117"/>
      <c r="B14" s="119"/>
      <c r="C14" s="121"/>
      <c r="D14" s="123"/>
      <c r="E14" s="117"/>
      <c r="F14" s="117"/>
    </row>
    <row r="15" spans="1:6" ht="15" customHeight="1">
      <c r="A15" s="116"/>
      <c r="B15" s="118">
        <v>5</v>
      </c>
      <c r="C15" s="120" t="s">
        <v>34</v>
      </c>
      <c r="D15" s="122" t="s">
        <v>35</v>
      </c>
      <c r="E15" s="116" t="s">
        <v>36</v>
      </c>
      <c r="F15" s="116"/>
    </row>
    <row r="16" spans="1:6" ht="12.75" customHeight="1">
      <c r="A16" s="117"/>
      <c r="B16" s="119"/>
      <c r="C16" s="121"/>
      <c r="D16" s="123"/>
      <c r="E16" s="117"/>
      <c r="F16" s="117"/>
    </row>
    <row r="17" spans="1:6" ht="15" customHeight="1">
      <c r="A17" s="116"/>
      <c r="B17" s="118">
        <v>6</v>
      </c>
      <c r="C17" s="120" t="s">
        <v>37</v>
      </c>
      <c r="D17" s="122" t="s">
        <v>38</v>
      </c>
      <c r="E17" s="116" t="s">
        <v>25</v>
      </c>
      <c r="F17" s="116"/>
    </row>
    <row r="18" spans="1:6" ht="12.75" customHeight="1">
      <c r="A18" s="117"/>
      <c r="B18" s="119"/>
      <c r="C18" s="121"/>
      <c r="D18" s="123"/>
      <c r="E18" s="117"/>
      <c r="F18" s="117"/>
    </row>
    <row r="19" spans="1:6" ht="15" customHeight="1">
      <c r="A19" s="116"/>
      <c r="B19" s="118">
        <v>7</v>
      </c>
      <c r="C19" s="120" t="s">
        <v>46</v>
      </c>
      <c r="D19" s="116" t="s">
        <v>47</v>
      </c>
      <c r="E19" s="116" t="s">
        <v>25</v>
      </c>
      <c r="F19" s="116"/>
    </row>
    <row r="20" spans="1:6" ht="12.75" customHeight="1">
      <c r="A20" s="117"/>
      <c r="B20" s="119"/>
      <c r="C20" s="121"/>
      <c r="D20" s="117"/>
      <c r="E20" s="117"/>
      <c r="F20" s="117"/>
    </row>
    <row r="21" spans="1:6" ht="15" customHeight="1">
      <c r="A21" s="116"/>
      <c r="B21" s="118">
        <v>8</v>
      </c>
      <c r="C21" s="120" t="s">
        <v>30</v>
      </c>
      <c r="D21" s="122" t="s">
        <v>31</v>
      </c>
      <c r="E21" s="116" t="s">
        <v>25</v>
      </c>
      <c r="F21" s="116"/>
    </row>
    <row r="22" spans="1:6" ht="12.75" customHeight="1">
      <c r="A22" s="117"/>
      <c r="B22" s="119"/>
      <c r="C22" s="121"/>
      <c r="D22" s="123"/>
      <c r="E22" s="117"/>
      <c r="F22" s="117"/>
    </row>
    <row r="23" spans="1:6" ht="15" customHeight="1">
      <c r="A23" s="116"/>
      <c r="B23" s="118">
        <v>9</v>
      </c>
      <c r="C23" s="120" t="s">
        <v>26</v>
      </c>
      <c r="D23" s="122" t="s">
        <v>27</v>
      </c>
      <c r="E23" s="116" t="s">
        <v>25</v>
      </c>
      <c r="F23" s="116"/>
    </row>
    <row r="24" spans="1:6" ht="12.75" customHeight="1">
      <c r="A24" s="117"/>
      <c r="B24" s="119"/>
      <c r="C24" s="121"/>
      <c r="D24" s="123"/>
      <c r="E24" s="117"/>
      <c r="F24" s="117"/>
    </row>
    <row r="25" spans="1:6" ht="15" customHeight="1">
      <c r="A25" s="116"/>
      <c r="B25" s="118">
        <v>10</v>
      </c>
      <c r="C25" s="120" t="s">
        <v>49</v>
      </c>
      <c r="D25" s="116" t="s">
        <v>50</v>
      </c>
      <c r="E25" s="116" t="s">
        <v>51</v>
      </c>
      <c r="F25" s="116"/>
    </row>
    <row r="26" spans="1:6" ht="15.75" customHeight="1">
      <c r="A26" s="117"/>
      <c r="B26" s="119"/>
      <c r="C26" s="121"/>
      <c r="D26" s="117"/>
      <c r="E26" s="117"/>
      <c r="F26" s="117"/>
    </row>
    <row r="27" spans="1:6" ht="15" customHeight="1">
      <c r="A27" s="116"/>
      <c r="B27" s="118">
        <v>11</v>
      </c>
      <c r="C27" s="120" t="s">
        <v>45</v>
      </c>
      <c r="D27" s="122" t="s">
        <v>35</v>
      </c>
      <c r="E27" s="116" t="s">
        <v>44</v>
      </c>
      <c r="F27" s="116"/>
    </row>
    <row r="28" spans="1:6" ht="12.75" customHeight="1">
      <c r="A28" s="117"/>
      <c r="B28" s="119"/>
      <c r="C28" s="121"/>
      <c r="D28" s="123"/>
      <c r="E28" s="117"/>
      <c r="F28" s="117"/>
    </row>
    <row r="29" spans="1:6" ht="15" customHeight="1">
      <c r="A29" s="116"/>
      <c r="B29" s="118">
        <v>12</v>
      </c>
      <c r="C29" s="120" t="s">
        <v>28</v>
      </c>
      <c r="D29" s="122" t="s">
        <v>29</v>
      </c>
      <c r="E29" s="116" t="s">
        <v>25</v>
      </c>
      <c r="F29" s="116"/>
    </row>
    <row r="30" spans="1:6" ht="12.75" customHeight="1">
      <c r="A30" s="117"/>
      <c r="B30" s="119"/>
      <c r="C30" s="121"/>
      <c r="D30" s="123"/>
      <c r="E30" s="117"/>
      <c r="F30" s="117"/>
    </row>
    <row r="31" spans="1:6" ht="15" customHeight="1">
      <c r="A31" s="116"/>
      <c r="B31" s="118">
        <v>13</v>
      </c>
      <c r="C31" s="120" t="s">
        <v>39</v>
      </c>
      <c r="D31" s="122" t="s">
        <v>33</v>
      </c>
      <c r="E31" s="116" t="s">
        <v>25</v>
      </c>
      <c r="F31" s="116"/>
    </row>
    <row r="32" spans="1:6" ht="12.75" customHeight="1">
      <c r="A32" s="117"/>
      <c r="B32" s="119"/>
      <c r="C32" s="121"/>
      <c r="D32" s="123"/>
      <c r="E32" s="117"/>
      <c r="F32" s="117"/>
    </row>
    <row r="33" spans="1:6" ht="15" customHeight="1">
      <c r="A33" s="116"/>
      <c r="B33" s="118">
        <v>14</v>
      </c>
      <c r="C33" s="120" t="s">
        <v>52</v>
      </c>
      <c r="D33" s="116" t="s">
        <v>35</v>
      </c>
      <c r="E33" s="116" t="s">
        <v>36</v>
      </c>
      <c r="F33" s="116"/>
    </row>
    <row r="34" spans="1:6" ht="15.75" customHeight="1">
      <c r="A34" s="117"/>
      <c r="B34" s="119"/>
      <c r="C34" s="121"/>
      <c r="D34" s="117"/>
      <c r="E34" s="117"/>
      <c r="F34" s="117"/>
    </row>
    <row r="35" spans="1:6" ht="12.75" customHeight="1">
      <c r="A35" s="116"/>
      <c r="B35" s="118">
        <v>15</v>
      </c>
      <c r="C35" s="120" t="s">
        <v>23</v>
      </c>
      <c r="D35" s="122" t="s">
        <v>24</v>
      </c>
      <c r="E35" s="116" t="s">
        <v>25</v>
      </c>
      <c r="F35" s="116"/>
    </row>
    <row r="36" spans="1:6" ht="12.75" customHeight="1">
      <c r="A36" s="117"/>
      <c r="B36" s="119"/>
      <c r="C36" s="121"/>
      <c r="D36" s="123"/>
      <c r="E36" s="117"/>
      <c r="F36" s="117"/>
    </row>
    <row r="37" spans="1:6" ht="12.75" customHeight="1">
      <c r="A37" s="116"/>
      <c r="B37" s="118"/>
      <c r="C37" s="120"/>
      <c r="D37" s="122"/>
      <c r="E37" s="116"/>
      <c r="F37" s="116"/>
    </row>
    <row r="38" spans="1:6" ht="12.75" customHeight="1">
      <c r="A38" s="117"/>
      <c r="B38" s="119"/>
      <c r="C38" s="121"/>
      <c r="D38" s="123"/>
      <c r="E38" s="117"/>
      <c r="F38" s="117"/>
    </row>
    <row r="39" spans="1:6" ht="12.75">
      <c r="A39" s="113"/>
      <c r="B39" s="114"/>
      <c r="C39" s="115"/>
      <c r="D39" s="113"/>
      <c r="E39" s="113"/>
      <c r="F39" s="113"/>
    </row>
    <row r="40" spans="1:6" ht="12.75">
      <c r="A40" s="113"/>
      <c r="B40" s="114"/>
      <c r="C40" s="115"/>
      <c r="D40" s="113"/>
      <c r="E40" s="113"/>
      <c r="F40" s="113"/>
    </row>
    <row r="41" spans="1:6" ht="12.75">
      <c r="A41" s="113"/>
      <c r="B41" s="114"/>
      <c r="C41" s="115"/>
      <c r="D41" s="113"/>
      <c r="E41" s="113"/>
      <c r="F41" s="113"/>
    </row>
    <row r="42" spans="1:6" ht="12.75">
      <c r="A42" s="113"/>
      <c r="B42" s="114"/>
      <c r="C42" s="115"/>
      <c r="D42" s="113"/>
      <c r="E42" s="113"/>
      <c r="F42" s="113"/>
    </row>
    <row r="43" spans="1:6" ht="12.75">
      <c r="A43" s="113"/>
      <c r="B43" s="114"/>
      <c r="C43" s="115"/>
      <c r="D43" s="113"/>
      <c r="E43" s="113"/>
      <c r="F43" s="113"/>
    </row>
    <row r="44" spans="1:6" ht="12.75">
      <c r="A44" s="113"/>
      <c r="B44" s="114"/>
      <c r="C44" s="115"/>
      <c r="D44" s="113"/>
      <c r="E44" s="113"/>
      <c r="F44" s="113"/>
    </row>
    <row r="45" spans="1:6" ht="13.5">
      <c r="A45" s="67"/>
      <c r="B45" s="68"/>
      <c r="C45" s="69"/>
      <c r="D45" s="67"/>
      <c r="E45" s="67"/>
      <c r="F45" s="67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6">
      <selection activeCell="H15" sqref="H1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6" t="s">
        <v>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6" ht="42" customHeight="1">
      <c r="A2" s="95" t="str">
        <f>HYPERLINK('[1]реквизиты'!$A$2)</f>
        <v>Stage of Sambo World  Cup in commemoration  of A.A. Kharlampiev on sport  for senior  men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40"/>
      <c r="M2" s="40"/>
      <c r="N2" s="40"/>
      <c r="O2" s="40"/>
      <c r="P2" s="40"/>
    </row>
    <row r="3" spans="1:19" ht="17.25" customHeight="1">
      <c r="A3" s="94" t="str">
        <f>HYPERLINK('[1]реквизиты'!$A$3)</f>
        <v>06 -08 June 2008   Moscow (Russia)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41"/>
      <c r="M3" s="41"/>
      <c r="N3" s="41"/>
      <c r="O3" s="41"/>
      <c r="P3" s="41"/>
      <c r="S3" s="9"/>
    </row>
    <row r="4" spans="1:12" ht="20.25" customHeight="1">
      <c r="A4" s="151" t="str">
        <f>HYPERLINK('пр.взв.'!C4)</f>
        <v>Weight category  52 кg.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42"/>
    </row>
    <row r="5" spans="1:3" ht="15.75" thickBot="1">
      <c r="A5" s="155" t="s">
        <v>0</v>
      </c>
      <c r="B5" s="155"/>
      <c r="C5" s="5"/>
    </row>
    <row r="6" spans="1:13" ht="12.75" customHeight="1" thickBot="1">
      <c r="A6" s="150">
        <v>1</v>
      </c>
      <c r="B6" s="140" t="str">
        <f>VLOOKUP(A6,'пр.взв.'!B7:C32,2,FALSE)</f>
        <v>KOZLOV Roman</v>
      </c>
      <c r="C6" s="139" t="str">
        <f>VLOOKUP(B6,'пр.взв.'!C7:D32,2,FALSE)</f>
        <v>1990 МС</v>
      </c>
      <c r="D6" s="139" t="str">
        <f>VLOOKUP(A6,'пр.взв.'!B7:E22,4,FALSE)</f>
        <v>RUS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46"/>
      <c r="B7" s="136"/>
      <c r="C7" s="138"/>
      <c r="D7" s="141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46">
        <v>9</v>
      </c>
      <c r="B8" s="135" t="str">
        <f>VLOOKUP(A8,'пр.взв.'!B9:C34,2,FALSE)</f>
        <v>JAVKIN Eduard</v>
      </c>
      <c r="C8" s="137" t="str">
        <f>VLOOKUP(B8,'пр.взв.'!C9:D34,2,FALSE)</f>
        <v>1981 МСМК</v>
      </c>
      <c r="D8" s="142" t="str">
        <f>VLOOKUP(A8,'пр.взв.'!B9:E24,4,FALSE)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47"/>
      <c r="B9" s="148"/>
      <c r="C9" s="149"/>
      <c r="D9" s="138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50">
        <v>5</v>
      </c>
      <c r="B10" s="140" t="str">
        <f>VLOOKUP(A10,'пр.взв.'!B11:C36,2,FALSE)</f>
        <v>OMURZAKOV Abasbek</v>
      </c>
      <c r="C10" s="139" t="str">
        <f>VLOOKUP(B10,'пр.взв.'!C11:D36,2,FALSE)</f>
        <v>1987 МС</v>
      </c>
      <c r="D10" s="156" t="str">
        <f>VLOOKUP(A10,'пр.взв.'!B11:E26,4,FALSE)</f>
        <v>KGZ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46"/>
      <c r="B11" s="136"/>
      <c r="C11" s="138"/>
      <c r="D11" s="137"/>
      <c r="E11" s="153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46">
        <v>13</v>
      </c>
      <c r="B12" s="135" t="str">
        <f>VLOOKUP(A12,'пр.взв.'!B7:C32,2,FALSE)</f>
        <v>YUSUPOV Aydos</v>
      </c>
      <c r="C12" s="137" t="str">
        <f>VLOOKUP(B12,'пр.взв.'!C7:D32,2,FALSE)</f>
        <v>1983 МСМК</v>
      </c>
      <c r="D12" s="137" t="str">
        <f>VLOOKUP(C12,'пр.взв.'!D7:E32,2,FALSE)</f>
        <v>RUS</v>
      </c>
      <c r="E12" s="154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47"/>
      <c r="B13" s="148"/>
      <c r="C13" s="149"/>
      <c r="D13" s="149"/>
      <c r="E13" s="17"/>
      <c r="F13" s="134"/>
      <c r="G13" s="134"/>
      <c r="H13" s="25"/>
      <c r="I13" s="19"/>
      <c r="J13" s="13"/>
      <c r="K13" s="13"/>
      <c r="L13" s="13"/>
    </row>
    <row r="14" spans="1:12" ht="12.75" customHeight="1" thickBot="1">
      <c r="A14" s="150">
        <v>3</v>
      </c>
      <c r="B14" s="140" t="str">
        <f>VLOOKUP(A14,'пр.взв.'!B7:C32,2,FALSE)</f>
        <v>DONTsOV Grigorij</v>
      </c>
      <c r="C14" s="139" t="str">
        <f>VLOOKUP(B14,'пр.взв.'!C7:D32,2,FALSE)</f>
        <v>1986 МС</v>
      </c>
      <c r="D14" s="139" t="str">
        <f>VLOOKUP(A14,'пр.взв.'!B7:E22,4,FALSE)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46"/>
      <c r="B15" s="136"/>
      <c r="C15" s="138"/>
      <c r="D15" s="138"/>
      <c r="E15" s="153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46">
        <v>11</v>
      </c>
      <c r="B16" s="135" t="str">
        <f>VLOOKUP(A16,'пр.взв.'!B15:C41,2,FALSE)</f>
        <v>TULEPOV Turenijaz</v>
      </c>
      <c r="C16" s="137" t="str">
        <f>VLOOKUP(B16,'пр.взв.'!C15:D41,2,FALSE)</f>
        <v>1987 МС</v>
      </c>
      <c r="D16" s="137" t="str">
        <f>VLOOKUP(A16,'пр.взв.'!B7:E36,4,FALSE)</f>
        <v>KAZ</v>
      </c>
      <c r="E16" s="154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47"/>
      <c r="B17" s="148"/>
      <c r="C17" s="149"/>
      <c r="D17" s="138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50">
        <v>7</v>
      </c>
      <c r="B18" s="140" t="str">
        <f>VLOOKUP(A18,'пр.взв.'!B17:C43,2,FALSE)</f>
        <v>MALINKIN Jurij</v>
      </c>
      <c r="C18" s="139" t="str">
        <f>VLOOKUP(B18,'пр.взв.'!C17:D43,2,FALSE)</f>
        <v>1984 МС</v>
      </c>
      <c r="D18" s="139" t="str">
        <f>VLOOKUP(A18,'пр.взв.'!B11:E26,4,FALSE)</f>
        <v>RUS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46"/>
      <c r="B19" s="136"/>
      <c r="C19" s="138"/>
      <c r="D19" s="138"/>
      <c r="E19" s="153"/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46">
        <v>15</v>
      </c>
      <c r="B20" s="135" t="str">
        <f>VLOOKUP(A20,'пр.взв.'!B17:C45,2,FALSE)</f>
        <v>BEGLEROV IGOR</v>
      </c>
      <c r="C20" s="137" t="str">
        <f>VLOOKUP(B20,'пр.взв.'!C17:D45,2,FALSE)</f>
        <v>1987  МСМК</v>
      </c>
      <c r="D20" s="137" t="str">
        <f>VLOOKUP(C20,'пр.взв.'!D17:E45,2,FALSE)</f>
        <v>RUS</v>
      </c>
      <c r="E20" s="154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47"/>
      <c r="B21" s="148"/>
      <c r="C21" s="149"/>
      <c r="D21" s="149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70"/>
      <c r="D22" s="71"/>
      <c r="E22" s="4"/>
      <c r="F22" s="4"/>
      <c r="G22" s="4"/>
      <c r="J22" s="4"/>
      <c r="K22" s="19"/>
      <c r="M22" s="11"/>
    </row>
    <row r="23" spans="1:11" ht="12" customHeight="1" thickBot="1">
      <c r="A23" s="144">
        <v>2</v>
      </c>
      <c r="B23" s="140" t="str">
        <f>VLOOKUP(СТАРТОВЫЙ!A23,'пр.взв.'!B7:C32,2,FALSE)</f>
        <v>TAJPINOV Vladislav</v>
      </c>
      <c r="C23" s="139" t="str">
        <f>VLOOKUP(СТАРТОВЫЙ!B23,'пр.взв.'!C7:D32,2,FALSE)</f>
        <v>1983 МСМК</v>
      </c>
      <c r="D23" s="139" t="str">
        <f>VLOOKUP(A23,'пр.взв.'!B7:E22,4,FALSE)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32"/>
      <c r="B24" s="136"/>
      <c r="C24" s="138"/>
      <c r="D24" s="141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32">
        <v>10</v>
      </c>
      <c r="B25" s="135" t="str">
        <f>VLOOKUP(СТАРТОВЫЙ!A25,'пр.взв.'!B9:C34,2,FALSE)</f>
        <v>SAKAS  Donatas</v>
      </c>
      <c r="C25" s="137" t="str">
        <f>VLOOKUP(СТАРТОВЫЙ!B25,'пр.взв.'!C9:D34,2,FALSE)</f>
        <v>1988 МС</v>
      </c>
      <c r="D25" s="142" t="str">
        <f>VLOOKUP(A25,'пр.взв.'!B7:E26,4,FALSE)</f>
        <v>LTV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33"/>
      <c r="B26" s="136"/>
      <c r="C26" s="138"/>
      <c r="D26" s="138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45">
        <v>6</v>
      </c>
      <c r="B27" s="140" t="str">
        <f>VLOOKUP(СТАРТОВЫЙ!A27,'пр.взв.'!B11:C36,2,FALSE)</f>
        <v>EGOROV Aleksey</v>
      </c>
      <c r="C27" s="139" t="str">
        <f>VLOOKUP(СТАРТОВЫЙ!B27,'пр.взв.'!C11:D36,2,FALSE)</f>
        <v>1980 МСМК</v>
      </c>
      <c r="D27" s="139" t="str">
        <f>VLOOKUP(A27,'пр.взв.'!B11:E26,4,FALSE)</f>
        <v>RUS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32"/>
      <c r="B28" s="136"/>
      <c r="C28" s="138"/>
      <c r="D28" s="138"/>
      <c r="E28" s="153"/>
      <c r="F28" s="24"/>
      <c r="G28" s="15"/>
      <c r="H28" s="25"/>
      <c r="I28" s="13"/>
      <c r="J28" s="4"/>
      <c r="K28" s="32"/>
    </row>
    <row r="29" spans="1:11" ht="12" customHeight="1" thickBot="1">
      <c r="A29" s="132">
        <v>14</v>
      </c>
      <c r="B29" s="135" t="str">
        <f>VLOOKUP(СТАРТОВЫЙ!A29,'пр.взв.'!B13:C38,2,FALSE)</f>
        <v>TURGUMBAEV Kairat</v>
      </c>
      <c r="C29" s="137" t="str">
        <f>VLOOKUP(СТАРТОВЫЙ!B29,'пр.взв.'!C13:D38,2,FALSE)</f>
        <v>1987 МС</v>
      </c>
      <c r="D29" s="137" t="str">
        <f>VLOOKUP(СТАРТОВЫЙ!C29,'пр.взв.'!D13:E38,2,FALSE)</f>
        <v>KGZ</v>
      </c>
      <c r="E29" s="154"/>
      <c r="F29" s="15"/>
      <c r="G29" s="15"/>
      <c r="H29" s="25"/>
      <c r="I29" s="28"/>
      <c r="J29" s="4"/>
      <c r="K29" s="32"/>
    </row>
    <row r="30" spans="1:11" ht="12" customHeight="1" thickBot="1">
      <c r="A30" s="143"/>
      <c r="B30" s="136"/>
      <c r="C30" s="138"/>
      <c r="D30" s="138"/>
      <c r="E30" s="17"/>
      <c r="F30" s="134"/>
      <c r="G30" s="134"/>
      <c r="H30" s="25"/>
      <c r="I30" s="19"/>
      <c r="J30" s="3"/>
      <c r="K30" s="31"/>
    </row>
    <row r="31" spans="1:9" ht="12" customHeight="1" thickBot="1">
      <c r="A31" s="144">
        <v>4</v>
      </c>
      <c r="B31" s="140" t="str">
        <f>VLOOKUP(A31,'пр.взв.'!B7:C32,2,FALSE)</f>
        <v>UNDAGANOV Medenet</v>
      </c>
      <c r="C31" s="139" t="str">
        <f>VLOOKUP(B31,'пр.взв.'!C7:D32,2,FALSE)</f>
        <v>1986 МС</v>
      </c>
      <c r="D31" s="139" t="str">
        <f>VLOOKUP(A31,'пр.взв.'!B7:E22,4,FALSE)</f>
        <v>KAZ</v>
      </c>
      <c r="E31" s="12"/>
      <c r="F31" s="15"/>
      <c r="G31" s="15"/>
      <c r="H31" s="25"/>
      <c r="I31" s="16"/>
    </row>
    <row r="32" spans="1:9" ht="12" customHeight="1">
      <c r="A32" s="132"/>
      <c r="B32" s="136"/>
      <c r="C32" s="138"/>
      <c r="D32" s="138"/>
      <c r="E32" s="153"/>
      <c r="F32" s="15"/>
      <c r="G32" s="15"/>
      <c r="H32" s="25"/>
      <c r="I32" s="13"/>
    </row>
    <row r="33" spans="1:9" ht="12" customHeight="1" thickBot="1">
      <c r="A33" s="132">
        <v>12</v>
      </c>
      <c r="B33" s="135" t="str">
        <f>VLOOKUP(СТАРТОВЫЙ!A33,'пр.взв.'!B15:C41,2,FALSE)</f>
        <v>SUL’JaNOV Vladimir</v>
      </c>
      <c r="C33" s="137" t="str">
        <f>VLOOKUP(СТАРТОВЫЙ!B33,'пр.взв.'!C15:D41,2,FALSE)</f>
        <v>1985 МСМК</v>
      </c>
      <c r="D33" s="137" t="str">
        <f>VLOOKUP(СТАРТОВЫЙ!C33,'пр.взв.'!D15:E41,2,FALSE)</f>
        <v>RUS</v>
      </c>
      <c r="E33" s="154"/>
      <c r="F33" s="20"/>
      <c r="G33" s="15"/>
      <c r="H33" s="25"/>
      <c r="I33" s="13"/>
    </row>
    <row r="34" spans="1:9" ht="12" customHeight="1" thickBot="1">
      <c r="A34" s="133"/>
      <c r="B34" s="136"/>
      <c r="C34" s="138"/>
      <c r="D34" s="138"/>
      <c r="E34" s="17"/>
      <c r="F34" s="21"/>
      <c r="G34" s="19"/>
      <c r="H34" s="27"/>
      <c r="I34" s="13"/>
    </row>
    <row r="35" spans="1:9" ht="12" customHeight="1" thickBot="1">
      <c r="A35" s="144">
        <v>8</v>
      </c>
      <c r="B35" s="140" t="str">
        <f>VLOOKUP(СТАРТОВЫЙ!A35,'пр.взв.'!B17:C43,2,FALSE)</f>
        <v>BAKRASOV Amyr </v>
      </c>
      <c r="C35" s="139" t="str">
        <f>VLOOKUP(СТАРТОВЫЙ!B35,'пр.взв.'!C17:D43,2,FALSE)</f>
        <v>1984 МСМК</v>
      </c>
      <c r="D35" s="139" t="str">
        <f>VLOOKUP(A35,'пр.взв.'!B11:E26,4,FALSE)</f>
        <v>RUS</v>
      </c>
      <c r="E35" s="12"/>
      <c r="F35" s="22"/>
      <c r="G35" s="16"/>
      <c r="H35" s="10"/>
      <c r="I35" s="10"/>
    </row>
    <row r="36" spans="1:9" ht="12" customHeight="1">
      <c r="A36" s="132"/>
      <c r="B36" s="136"/>
      <c r="C36" s="138"/>
      <c r="D36" s="138"/>
      <c r="E36" s="153"/>
      <c r="F36" s="23"/>
      <c r="G36" s="17"/>
      <c r="H36" s="18"/>
      <c r="I36" s="18"/>
    </row>
    <row r="37" spans="1:9" ht="12" customHeight="1" thickBot="1">
      <c r="A37" s="132">
        <v>16</v>
      </c>
      <c r="B37" s="128" t="e">
        <f>VLOOKUP(СТАРТОВЫЙ!A37,'пр.взв.'!B17:C45,2,FALSE)</f>
        <v>#N/A</v>
      </c>
      <c r="C37" s="130" t="e">
        <f>VLOOKUP(СТАРТОВЫЙ!B37,'пр.взв.'!C17:D45,2,FALSE)</f>
        <v>#N/A</v>
      </c>
      <c r="D37" s="130" t="e">
        <f>VLOOKUP(СТАРТОВЫЙ!C37,'пр.взв.'!D17:E45,2,FALSE)</f>
        <v>#N/A</v>
      </c>
      <c r="E37" s="154"/>
      <c r="F37" s="17"/>
      <c r="G37" s="17"/>
      <c r="H37" s="18"/>
      <c r="I37" s="18"/>
    </row>
    <row r="38" spans="1:9" ht="12" customHeight="1" thickBot="1">
      <c r="A38" s="133"/>
      <c r="B38" s="129"/>
      <c r="C38" s="131"/>
      <c r="D38" s="131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72">
        <v>0</v>
      </c>
      <c r="B43" s="72" t="e">
        <f>VLOOKUP(A43,'[2]пр.взв.'!B23:E38,2,FALSE)</f>
        <v>#N/A</v>
      </c>
    </row>
    <row r="44" spans="1:2" ht="12" customHeight="1">
      <c r="A44" s="72"/>
      <c r="B44" s="73"/>
    </row>
    <row r="45" spans="1:2" ht="12" customHeight="1">
      <c r="A45" s="72"/>
      <c r="B45" s="74"/>
    </row>
    <row r="46" spans="1:6" ht="12" customHeight="1">
      <c r="A46" s="72"/>
      <c r="B46" s="74"/>
      <c r="C46" s="6"/>
      <c r="D46" s="6"/>
      <c r="E46" s="4"/>
      <c r="F46" s="4"/>
    </row>
    <row r="47" spans="1:12" ht="12" customHeight="1">
      <c r="A47" s="72">
        <v>0</v>
      </c>
      <c r="B47" s="75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45" t="str">
        <f>HYPERLINK('[1]реквизиты'!$G$10)</f>
        <v>A. Sheyko</v>
      </c>
      <c r="J53" s="4"/>
      <c r="K53" s="46" t="str">
        <f>HYPERLINK('[1]реквизиты'!$G$11)</f>
        <v>/BLR/</v>
      </c>
    </row>
    <row r="54" spans="2:11" ht="12.75">
      <c r="B54" s="44"/>
      <c r="C54" s="44"/>
      <c r="D54" s="44"/>
      <c r="E54" s="47"/>
      <c r="F54" s="4"/>
      <c r="G54" s="4"/>
      <c r="H54" s="4"/>
      <c r="J54" s="4"/>
      <c r="K54" s="4"/>
    </row>
    <row r="55" spans="2:11" ht="12.75">
      <c r="B55" s="48" t="str">
        <f>HYPERLINK('[1]реквизиты'!$A$12)</f>
        <v>Chief secretary</v>
      </c>
      <c r="D55" s="44"/>
      <c r="E55" s="49"/>
      <c r="F55" s="53"/>
      <c r="G55" s="3"/>
      <c r="H55" s="3"/>
      <c r="I55" s="45" t="str">
        <f>HYPERLINK('[1]реквизиты'!$G$12)</f>
        <v>R. Zakirov</v>
      </c>
      <c r="J55" s="4"/>
      <c r="K55" s="50" t="str">
        <f>HYPERLINK('[1]реквизиты'!$G$13)</f>
        <v>/RUS/</v>
      </c>
    </row>
    <row r="56" spans="5:11" ht="12.75">
      <c r="E56" s="4"/>
      <c r="F56" s="4"/>
      <c r="G56" s="76"/>
      <c r="H56" s="76"/>
      <c r="J56" s="76"/>
      <c r="K56" s="76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D31:D32"/>
    <mergeCell ref="D37:D38"/>
    <mergeCell ref="B35:B36"/>
    <mergeCell ref="C35:C36"/>
    <mergeCell ref="D35:D36"/>
    <mergeCell ref="B31:B32"/>
    <mergeCell ref="C31:C32"/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16">
      <selection activeCell="C26" sqref="C26:C2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98" t="s">
        <v>12</v>
      </c>
      <c r="D1" s="198"/>
      <c r="E1" s="198"/>
      <c r="F1" s="198"/>
      <c r="G1" s="198"/>
      <c r="H1" s="198"/>
      <c r="I1" s="198"/>
      <c r="J1" s="198"/>
    </row>
    <row r="2" spans="2:19" ht="51" customHeight="1" thickBot="1">
      <c r="B2" s="84"/>
      <c r="C2" s="199" t="str">
        <f>HYPERLINK('[1]реквизиты'!$A$2)</f>
        <v>Stage of Sambo World  Cup in commemoration  of A.A. Kharlampiev on sport  for senior  men</v>
      </c>
      <c r="D2" s="200"/>
      <c r="E2" s="200"/>
      <c r="F2" s="200"/>
      <c r="G2" s="200"/>
      <c r="H2" s="200"/>
      <c r="I2" s="200"/>
      <c r="J2" s="201"/>
      <c r="K2" s="84"/>
      <c r="L2" s="84"/>
      <c r="M2" s="84"/>
      <c r="N2" s="84"/>
      <c r="P2" s="40"/>
      <c r="Q2" s="40"/>
      <c r="R2" s="40"/>
      <c r="S2" s="40"/>
    </row>
    <row r="3" spans="2:20" ht="25.5" customHeight="1" thickBot="1">
      <c r="B3" s="85"/>
      <c r="C3" s="111" t="str">
        <f>HYPERLINK('[1]реквизиты'!$A$3)</f>
        <v>06 -08 June 2008   Moscow (Russia)</v>
      </c>
      <c r="D3" s="111"/>
      <c r="E3" s="111"/>
      <c r="F3" s="111"/>
      <c r="G3" s="111"/>
      <c r="H3" s="111"/>
      <c r="I3" s="111"/>
      <c r="J3" s="111"/>
      <c r="K3" s="61"/>
      <c r="L3" s="85"/>
      <c r="M3" s="85"/>
      <c r="P3" s="41"/>
      <c r="Q3" s="41"/>
      <c r="R3" s="41"/>
      <c r="S3" s="41"/>
      <c r="T3" s="9"/>
    </row>
    <row r="4" spans="3:14" ht="20.25" customHeight="1" thickBot="1">
      <c r="C4" s="202" t="str">
        <f>HYPERLINK('пр.взв.'!C4)</f>
        <v>Weight category  52 кg.</v>
      </c>
      <c r="D4" s="203"/>
      <c r="E4" s="203"/>
      <c r="F4" s="203"/>
      <c r="G4" s="203"/>
      <c r="H4" s="203"/>
      <c r="I4" s="203"/>
      <c r="J4" s="204"/>
      <c r="K4" s="86"/>
      <c r="L4" s="86"/>
      <c r="N4" s="56"/>
    </row>
    <row r="5" spans="1:3" ht="18" customHeight="1" thickBot="1">
      <c r="A5" s="155" t="s">
        <v>0</v>
      </c>
      <c r="B5" s="155"/>
      <c r="C5" s="5"/>
    </row>
    <row r="6" spans="1:15" ht="12.75" customHeight="1" thickBot="1">
      <c r="A6" s="150">
        <v>1</v>
      </c>
      <c r="B6" s="140" t="str">
        <f>VLOOKUP(A6,'пр.взв.'!B7:C32,2,FALSE)</f>
        <v>KOZLOV Roman</v>
      </c>
      <c r="C6" s="156" t="str">
        <f>VLOOKUP(B6,'пр.взв.'!C7:D32,2,FALSE)</f>
        <v>1990 МС</v>
      </c>
      <c r="D6" s="156" t="str">
        <f>VLOOKUP(C6,'пр.взв.'!D7:E32,2,FALSE)</f>
        <v>RUS</v>
      </c>
      <c r="E6" s="12"/>
      <c r="F6" s="13"/>
      <c r="G6" s="13"/>
      <c r="H6" s="13"/>
      <c r="I6" s="13"/>
      <c r="J6" s="13"/>
      <c r="K6" s="13"/>
      <c r="L6" s="187">
        <v>1</v>
      </c>
      <c r="M6" s="162">
        <v>12</v>
      </c>
      <c r="N6" s="192" t="str">
        <f>VLOOKUP(M6,'пр.взв.'!B7:E38,2,FALSE)</f>
        <v>SUL’JaNOV Vladimir</v>
      </c>
      <c r="O6" s="172" t="str">
        <f>VLOOKUP(N6,'пр.взв.'!C7:F38,3,FALSE)</f>
        <v>RUS</v>
      </c>
    </row>
    <row r="7" spans="1:15" ht="12.75" customHeight="1">
      <c r="A7" s="146"/>
      <c r="B7" s="136"/>
      <c r="C7" s="137"/>
      <c r="D7" s="137"/>
      <c r="E7" s="88" t="s">
        <v>54</v>
      </c>
      <c r="F7" s="15"/>
      <c r="G7" s="15"/>
      <c r="H7" s="54"/>
      <c r="L7" s="188"/>
      <c r="M7" s="163"/>
      <c r="N7" s="193"/>
      <c r="O7" s="173"/>
    </row>
    <row r="8" spans="1:15" ht="12.75" customHeight="1" thickBot="1">
      <c r="A8" s="146">
        <v>9</v>
      </c>
      <c r="B8" s="135" t="str">
        <f>VLOOKUP(A8,'пр.взв.'!B9:C34,2,FALSE)</f>
        <v>JAVKIN Eduard</v>
      </c>
      <c r="C8" s="137" t="str">
        <f>VLOOKUP(B8,'пр.взв.'!C9:D34,2,FALSE)</f>
        <v>1981 МСМК</v>
      </c>
      <c r="D8" s="137" t="str">
        <f>VLOOKUP(C8,'пр.взв.'!D9:E34,2,FALSE)</f>
        <v>RUS</v>
      </c>
      <c r="E8" s="87" t="s">
        <v>55</v>
      </c>
      <c r="F8" s="20"/>
      <c r="G8" s="15"/>
      <c r="H8" s="13"/>
      <c r="L8" s="189">
        <v>2</v>
      </c>
      <c r="M8" s="164">
        <v>13</v>
      </c>
      <c r="N8" s="194" t="str">
        <f>VLOOKUP(M8,'пр.взв.'!B7:E38,2,FALSE)</f>
        <v>YUSUPOV Aydos</v>
      </c>
      <c r="O8" s="174" t="str">
        <f>VLOOKUP(N8,'пр.взв.'!C7:F38,3,FALSE)</f>
        <v>RUS</v>
      </c>
    </row>
    <row r="9" spans="1:15" ht="12.75" customHeight="1" thickBot="1">
      <c r="A9" s="147"/>
      <c r="B9" s="148"/>
      <c r="C9" s="149"/>
      <c r="D9" s="149"/>
      <c r="E9" s="17"/>
      <c r="F9" s="21"/>
      <c r="G9" s="88" t="s">
        <v>56</v>
      </c>
      <c r="H9" s="13"/>
      <c r="L9" s="189"/>
      <c r="M9" s="165"/>
      <c r="N9" s="195"/>
      <c r="O9" s="175"/>
    </row>
    <row r="10" spans="1:15" ht="12.75" customHeight="1" thickBot="1">
      <c r="A10" s="150">
        <v>5</v>
      </c>
      <c r="B10" s="140" t="str">
        <f>VLOOKUP(A10,'пр.взв.'!B11:C36,2,FALSE)</f>
        <v>OMURZAKOV Abasbek</v>
      </c>
      <c r="C10" s="139" t="str">
        <f>VLOOKUP(B10,'пр.взв.'!C11:D36,2,FALSE)</f>
        <v>1987 МС</v>
      </c>
      <c r="D10" s="139" t="str">
        <f>VLOOKUP(C10,'пр.взв.'!D11:E36,2,FALSE)</f>
        <v>KGZ</v>
      </c>
      <c r="E10" s="12"/>
      <c r="F10" s="21"/>
      <c r="G10" s="87" t="s">
        <v>59</v>
      </c>
      <c r="H10" s="26"/>
      <c r="I10" s="13"/>
      <c r="J10" s="13"/>
      <c r="L10" s="190">
        <v>3</v>
      </c>
      <c r="M10" s="166">
        <v>6</v>
      </c>
      <c r="N10" s="196" t="str">
        <f>VLOOKUP(M10,'пр.взв.'!B7:E38,2,FALSE)</f>
        <v>EGOROV Aleksey</v>
      </c>
      <c r="O10" s="176" t="str">
        <f>VLOOKUP(N10,'пр.взв.'!C7:F38,3,FALSE)</f>
        <v>RUS</v>
      </c>
    </row>
    <row r="11" spans="1:15" ht="12.75" customHeight="1">
      <c r="A11" s="146"/>
      <c r="B11" s="136"/>
      <c r="C11" s="138"/>
      <c r="D11" s="138"/>
      <c r="E11" s="88" t="s">
        <v>56</v>
      </c>
      <c r="F11" s="24"/>
      <c r="G11" s="15"/>
      <c r="H11" s="25"/>
      <c r="I11" s="13"/>
      <c r="J11" s="13"/>
      <c r="K11" s="13"/>
      <c r="L11" s="190"/>
      <c r="M11" s="167"/>
      <c r="N11" s="197"/>
      <c r="O11" s="177"/>
    </row>
    <row r="12" spans="1:15" ht="12.75" customHeight="1" thickBot="1">
      <c r="A12" s="146">
        <v>13</v>
      </c>
      <c r="B12" s="135" t="str">
        <f>VLOOKUP(A12,'пр.взв.'!B7:C32,2,FALSE)</f>
        <v>YUSUPOV Aydos</v>
      </c>
      <c r="C12" s="137" t="str">
        <f>VLOOKUP(B12,'пр.взв.'!C7:D32,2,FALSE)</f>
        <v>1983 МСМК</v>
      </c>
      <c r="D12" s="137" t="str">
        <f>VLOOKUP(C12,'пр.взв.'!D7:E32,2,FALSE)</f>
        <v>RUS</v>
      </c>
      <c r="E12" s="87" t="s">
        <v>57</v>
      </c>
      <c r="F12" s="15"/>
      <c r="G12" s="15"/>
      <c r="H12" s="25"/>
      <c r="I12" s="28"/>
      <c r="J12" s="29"/>
      <c r="K12" s="29"/>
      <c r="L12" s="180" t="s">
        <v>66</v>
      </c>
      <c r="M12" s="142">
        <v>3</v>
      </c>
      <c r="N12" s="191" t="str">
        <f>VLOOKUP(M12,'пр.взв.'!B7:E38,2,FALSE)</f>
        <v>DONTsOV Grigorij</v>
      </c>
      <c r="O12" s="178" t="str">
        <f>VLOOKUP(N12,'пр.взв.'!C7:F38,3,FALSE)</f>
        <v>RUS</v>
      </c>
    </row>
    <row r="13" spans="1:15" ht="12.75" customHeight="1" thickBot="1">
      <c r="A13" s="147"/>
      <c r="B13" s="148"/>
      <c r="C13" s="149"/>
      <c r="D13" s="149"/>
      <c r="E13" s="17"/>
      <c r="F13" s="134"/>
      <c r="G13" s="134"/>
      <c r="H13" s="25"/>
      <c r="I13" s="88" t="s">
        <v>56</v>
      </c>
      <c r="J13" s="12"/>
      <c r="K13" s="13"/>
      <c r="L13" s="180"/>
      <c r="M13" s="138"/>
      <c r="N13" s="135"/>
      <c r="O13" s="179"/>
    </row>
    <row r="14" spans="1:15" ht="12.75" customHeight="1" thickBot="1">
      <c r="A14" s="150">
        <v>3</v>
      </c>
      <c r="B14" s="140" t="str">
        <f>VLOOKUP(A14,'пр.взв.'!B7:C32,2,FALSE)</f>
        <v>DONTsOV Grigorij</v>
      </c>
      <c r="C14" s="139" t="str">
        <f>VLOOKUP(B14,'пр.взв.'!C7:D32,2,FALSE)</f>
        <v>1986 МС</v>
      </c>
      <c r="D14" s="139" t="str">
        <f>VLOOKUP(C14,'пр.взв.'!D7:E32,2,FALSE)</f>
        <v>RUS</v>
      </c>
      <c r="E14" s="12"/>
      <c r="F14" s="15"/>
      <c r="G14" s="15"/>
      <c r="H14" s="25"/>
      <c r="I14" s="87" t="s">
        <v>55</v>
      </c>
      <c r="J14" s="58"/>
      <c r="K14" s="13"/>
      <c r="L14" s="180" t="s">
        <v>67</v>
      </c>
      <c r="M14" s="142">
        <v>9</v>
      </c>
      <c r="N14" s="191" t="str">
        <f>VLOOKUP(M14,'пр.взв.'!B7:E38,2,FALSE)</f>
        <v>JAVKIN Eduard</v>
      </c>
      <c r="O14" s="178" t="str">
        <f>VLOOKUP(N14,'пр.взв.'!C7:F38,3,FALSE)</f>
        <v>RUS</v>
      </c>
    </row>
    <row r="15" spans="1:15" ht="12.75" customHeight="1">
      <c r="A15" s="146"/>
      <c r="B15" s="136"/>
      <c r="C15" s="138"/>
      <c r="D15" s="138"/>
      <c r="E15" s="88" t="s">
        <v>58</v>
      </c>
      <c r="F15" s="15"/>
      <c r="G15" s="15"/>
      <c r="H15" s="25"/>
      <c r="I15" s="13"/>
      <c r="J15" s="25"/>
      <c r="K15" s="13"/>
      <c r="L15" s="180"/>
      <c r="M15" s="138"/>
      <c r="N15" s="135"/>
      <c r="O15" s="179"/>
    </row>
    <row r="16" spans="1:15" ht="12.75" customHeight="1" thickBot="1">
      <c r="A16" s="146">
        <v>11</v>
      </c>
      <c r="B16" s="135" t="str">
        <f>VLOOKUP(A16,'пр.взв.'!B15:C41,2,FALSE)</f>
        <v>TULEPOV Turenijaz</v>
      </c>
      <c r="C16" s="137" t="str">
        <f>VLOOKUP(B16,'пр.взв.'!C15:D41,2,FALSE)</f>
        <v>1987 МС</v>
      </c>
      <c r="D16" s="137" t="s">
        <v>44</v>
      </c>
      <c r="E16" s="89" t="s">
        <v>59</v>
      </c>
      <c r="F16" s="20"/>
      <c r="G16" s="15"/>
      <c r="H16" s="25"/>
      <c r="I16" s="13"/>
      <c r="J16" s="25"/>
      <c r="K16" s="13"/>
      <c r="L16" s="180" t="s">
        <v>67</v>
      </c>
      <c r="M16" s="142">
        <v>7</v>
      </c>
      <c r="N16" s="168" t="str">
        <f>VLOOKUP(M16,'пр.взв.'!B7:E38,2,FALSE)</f>
        <v>MALINKIN Jurij</v>
      </c>
      <c r="O16" s="169" t="str">
        <f>VLOOKUP(N16,'пр.взв.'!C7:F38,3,FALSE)</f>
        <v>RUS</v>
      </c>
    </row>
    <row r="17" spans="1:15" ht="12.75" customHeight="1" thickBot="1">
      <c r="A17" s="147"/>
      <c r="B17" s="148"/>
      <c r="C17" s="149"/>
      <c r="D17" s="149"/>
      <c r="E17" s="17"/>
      <c r="F17" s="21"/>
      <c r="G17" s="88" t="s">
        <v>58</v>
      </c>
      <c r="H17" s="27"/>
      <c r="I17" s="13"/>
      <c r="J17" s="25"/>
      <c r="K17" s="13"/>
      <c r="L17" s="180"/>
      <c r="M17" s="138"/>
      <c r="N17" s="136"/>
      <c r="O17" s="171"/>
    </row>
    <row r="18" spans="1:15" ht="12.75" customHeight="1" thickBot="1">
      <c r="A18" s="150">
        <v>7</v>
      </c>
      <c r="B18" s="140" t="str">
        <f>VLOOKUP(A18,'пр.взв.'!B17:C43,2,FALSE)</f>
        <v>MALINKIN Jurij</v>
      </c>
      <c r="C18" s="139" t="str">
        <f>VLOOKUP(B18,'пр.взв.'!C17:D43,2,FALSE)</f>
        <v>1984 МС</v>
      </c>
      <c r="D18" s="139" t="str">
        <f>VLOOKUP(C18,'пр.взв.'!D17:E43,2,FALSE)</f>
        <v>RUS</v>
      </c>
      <c r="E18" s="12"/>
      <c r="F18" s="22"/>
      <c r="G18" s="87" t="s">
        <v>55</v>
      </c>
      <c r="H18" s="10"/>
      <c r="I18" s="10"/>
      <c r="J18" s="37"/>
      <c r="K18" s="10"/>
      <c r="L18" s="180" t="s">
        <v>67</v>
      </c>
      <c r="M18" s="142">
        <v>2</v>
      </c>
      <c r="N18" s="168" t="str">
        <f>VLOOKUP(M18,'пр.взв.'!B7:E38,2,FALSE)</f>
        <v>TAJPINOV Vladislav</v>
      </c>
      <c r="O18" s="169" t="str">
        <f>VLOOKUP(N18,'пр.взв.'!C7:F38,3,FALSE)</f>
        <v>RUS</v>
      </c>
    </row>
    <row r="19" spans="1:15" ht="12.75" customHeight="1">
      <c r="A19" s="146"/>
      <c r="B19" s="136"/>
      <c r="C19" s="138"/>
      <c r="D19" s="138"/>
      <c r="E19" s="88" t="s">
        <v>60</v>
      </c>
      <c r="F19" s="23"/>
      <c r="G19" s="17"/>
      <c r="H19" s="18"/>
      <c r="I19" s="18"/>
      <c r="J19" s="25"/>
      <c r="K19" s="18"/>
      <c r="L19" s="180"/>
      <c r="M19" s="138"/>
      <c r="N19" s="136"/>
      <c r="O19" s="171"/>
    </row>
    <row r="20" spans="1:15" ht="12.75" customHeight="1" thickBot="1">
      <c r="A20" s="146">
        <v>15</v>
      </c>
      <c r="B20" s="135" t="str">
        <f>VLOOKUP(A20,'пр.взв.'!B17:C45,2,FALSE)</f>
        <v>BEGLEROV IGOR</v>
      </c>
      <c r="C20" s="137" t="str">
        <f>VLOOKUP(B20,'пр.взв.'!C17:D45,2,FALSE)</f>
        <v>1987  МСМК</v>
      </c>
      <c r="D20" s="137" t="str">
        <f>VLOOKUP(C20,'пр.взв.'!D17:E45,2,FALSE)</f>
        <v>RUS</v>
      </c>
      <c r="E20" s="87" t="s">
        <v>59</v>
      </c>
      <c r="F20" s="17"/>
      <c r="G20" s="17"/>
      <c r="H20" s="18"/>
      <c r="I20" s="18"/>
      <c r="J20" s="25"/>
      <c r="K20" s="18"/>
      <c r="L20" s="180" t="s">
        <v>67</v>
      </c>
      <c r="M20" s="142">
        <v>8</v>
      </c>
      <c r="N20" s="168" t="str">
        <f>VLOOKUP(M20,'пр.взв.'!B7:E38,2,FALSE)</f>
        <v>BAKRASOV Amyr </v>
      </c>
      <c r="O20" s="169" t="str">
        <f>VLOOKUP(N20,'пр.взв.'!C7:F38,3,FALSE)</f>
        <v>RUS</v>
      </c>
    </row>
    <row r="21" spans="1:15" ht="12.75" customHeight="1" thickBot="1">
      <c r="A21" s="147"/>
      <c r="B21" s="148"/>
      <c r="C21" s="149"/>
      <c r="D21" s="149"/>
      <c r="E21" s="17"/>
      <c r="F21" s="12"/>
      <c r="G21" s="12"/>
      <c r="H21" s="18"/>
      <c r="I21" s="18"/>
      <c r="J21" s="25"/>
      <c r="K21" s="18"/>
      <c r="L21" s="180"/>
      <c r="M21" s="138"/>
      <c r="N21" s="136"/>
      <c r="O21" s="171"/>
    </row>
    <row r="22" spans="1:15" ht="12.75" customHeight="1">
      <c r="A22" s="1"/>
      <c r="B22" s="1"/>
      <c r="C22" s="7"/>
      <c r="D22" s="4"/>
      <c r="E22" s="4"/>
      <c r="F22" s="4"/>
      <c r="G22" s="185" t="s">
        <v>10</v>
      </c>
      <c r="H22" s="185"/>
      <c r="I22" s="186"/>
      <c r="J22" s="88" t="s">
        <v>63</v>
      </c>
      <c r="L22" s="180" t="s">
        <v>68</v>
      </c>
      <c r="M22" s="142">
        <v>1</v>
      </c>
      <c r="N22" s="168" t="str">
        <f>VLOOKUP(M22,'пр.взв.'!B7:E38,2,FALSE)</f>
        <v>KOZLOV Roman</v>
      </c>
      <c r="O22" s="169" t="str">
        <f>VLOOKUP(N22,'пр.взв.'!C7:F38,3,FALSE)</f>
        <v>RUS</v>
      </c>
    </row>
    <row r="23" spans="5:15" ht="13.5" customHeight="1" thickBot="1">
      <c r="E23" s="55"/>
      <c r="F23" s="55"/>
      <c r="G23" s="185"/>
      <c r="H23" s="185"/>
      <c r="I23" s="186"/>
      <c r="J23" s="87" t="s">
        <v>57</v>
      </c>
      <c r="K23" s="55"/>
      <c r="L23" s="180"/>
      <c r="M23" s="138"/>
      <c r="N23" s="136"/>
      <c r="O23" s="171"/>
    </row>
    <row r="24" spans="1:15" ht="12" customHeight="1" thickBot="1">
      <c r="A24" s="144">
        <v>2</v>
      </c>
      <c r="B24" s="140" t="str">
        <f>VLOOKUP(A24,'пр.взв.'!B7:E32,2,FALSE)</f>
        <v>TAJPINOV Vladislav</v>
      </c>
      <c r="C24" s="156" t="str">
        <f>VLOOKUP(B24,'пр.взв.'!C7:F32,2,FALSE)</f>
        <v>1983 МСМК</v>
      </c>
      <c r="D24" s="156" t="str">
        <f>VLOOKUP(C24,'пр.взв.'!D7:G32,2,FALSE)</f>
        <v>RUS</v>
      </c>
      <c r="E24" s="12"/>
      <c r="F24" s="13"/>
      <c r="G24" s="13"/>
      <c r="H24" s="13"/>
      <c r="I24" s="13"/>
      <c r="J24" s="90"/>
      <c r="L24" s="180" t="s">
        <v>68</v>
      </c>
      <c r="M24" s="142">
        <v>5</v>
      </c>
      <c r="N24" s="168" t="str">
        <f>VLOOKUP(M24,'пр.взв.'!B7:E38,2,FALSE)</f>
        <v>OMURZAKOV Abasbek</v>
      </c>
      <c r="O24" s="169" t="str">
        <f>VLOOKUP(N24,'пр.взв.'!C7:F38,3,FALSE)</f>
        <v>KGZ</v>
      </c>
    </row>
    <row r="25" spans="1:15" ht="12" customHeight="1">
      <c r="A25" s="132"/>
      <c r="B25" s="136"/>
      <c r="C25" s="137"/>
      <c r="D25" s="137"/>
      <c r="E25" s="88" t="s">
        <v>61</v>
      </c>
      <c r="F25" s="15"/>
      <c r="G25" s="15"/>
      <c r="H25" s="54"/>
      <c r="J25" s="32"/>
      <c r="L25" s="180"/>
      <c r="M25" s="138"/>
      <c r="N25" s="136"/>
      <c r="O25" s="171"/>
    </row>
    <row r="26" spans="1:15" ht="12" customHeight="1" thickBot="1">
      <c r="A26" s="132">
        <v>10</v>
      </c>
      <c r="B26" s="135" t="str">
        <f>VLOOKUP(A26,'пр.взв.'!B9:E34,2,FALSE)</f>
        <v>SAKAS  Donatas</v>
      </c>
      <c r="C26" s="137" t="str">
        <f>VLOOKUP(B26,'пр.взв.'!C9:F34,2,FALSE)</f>
        <v>1988 МС</v>
      </c>
      <c r="D26" s="137" t="str">
        <f>VLOOKUP(C26,'пр.взв.'!D9:G34,2,FALSE)</f>
        <v>LTV</v>
      </c>
      <c r="E26" s="87" t="s">
        <v>59</v>
      </c>
      <c r="F26" s="20"/>
      <c r="G26" s="15"/>
      <c r="H26" s="13"/>
      <c r="J26" s="32"/>
      <c r="L26" s="180" t="s">
        <v>68</v>
      </c>
      <c r="M26" s="142">
        <v>11</v>
      </c>
      <c r="N26" s="168" t="str">
        <f>VLOOKUP(M26,'пр.взв.'!B7:E38,2,FALSE)</f>
        <v>TULEPOV Turenijaz</v>
      </c>
      <c r="O26" s="169" t="str">
        <f>VLOOKUP(N26,'пр.взв.'!C7:F38,3,FALSE)</f>
        <v>KAZ</v>
      </c>
    </row>
    <row r="27" spans="1:15" ht="12" customHeight="1" thickBot="1">
      <c r="A27" s="133"/>
      <c r="B27" s="148"/>
      <c r="C27" s="149"/>
      <c r="D27" s="149"/>
      <c r="E27" s="17"/>
      <c r="F27" s="21"/>
      <c r="G27" s="88" t="s">
        <v>62</v>
      </c>
      <c r="H27" s="13"/>
      <c r="J27" s="32"/>
      <c r="L27" s="180"/>
      <c r="M27" s="138"/>
      <c r="N27" s="136"/>
      <c r="O27" s="171"/>
    </row>
    <row r="28" spans="1:15" ht="12" customHeight="1" thickBot="1">
      <c r="A28" s="145">
        <v>6</v>
      </c>
      <c r="B28" s="140" t="str">
        <f>VLOOKUP(A28,'пр.взв.'!B11:E36,2,FALSE)</f>
        <v>EGOROV Aleksey</v>
      </c>
      <c r="C28" s="139" t="str">
        <f>VLOOKUP(B28,'пр.взв.'!C11:F36,2,FALSE)</f>
        <v>1980 МСМК</v>
      </c>
      <c r="D28" s="139" t="str">
        <f>VLOOKUP(C28,'пр.взв.'!D11:G36,2,FALSE)</f>
        <v>RUS</v>
      </c>
      <c r="E28" s="12"/>
      <c r="F28" s="21"/>
      <c r="G28" s="87" t="s">
        <v>57</v>
      </c>
      <c r="H28" s="26"/>
      <c r="I28" s="13"/>
      <c r="J28" s="25"/>
      <c r="L28" s="180" t="s">
        <v>68</v>
      </c>
      <c r="M28" s="142">
        <v>15</v>
      </c>
      <c r="N28" s="168" t="str">
        <f>VLOOKUP(M28,'пр.взв.'!B7:E38,2,FALSE)</f>
        <v>BEGLEROV IGOR</v>
      </c>
      <c r="O28" s="169" t="str">
        <f>VLOOKUP(N28,'пр.взв.'!C7:F38,3,FALSE)</f>
        <v>RUS</v>
      </c>
    </row>
    <row r="29" spans="1:15" ht="12" customHeight="1">
      <c r="A29" s="132"/>
      <c r="B29" s="136"/>
      <c r="C29" s="138"/>
      <c r="D29" s="138"/>
      <c r="E29" s="88" t="s">
        <v>62</v>
      </c>
      <c r="F29" s="24"/>
      <c r="G29" s="15"/>
      <c r="H29" s="25"/>
      <c r="I29" s="13"/>
      <c r="J29" s="25"/>
      <c r="K29" s="13"/>
      <c r="L29" s="180"/>
      <c r="M29" s="138"/>
      <c r="N29" s="136"/>
      <c r="O29" s="171"/>
    </row>
    <row r="30" spans="1:15" ht="12" customHeight="1" thickBot="1">
      <c r="A30" s="132">
        <v>14</v>
      </c>
      <c r="B30" s="135" t="str">
        <f>VLOOKUP(A30,'пр.взв.'!B13:E38,2,FALSE)</f>
        <v>TURGUMBAEV Kairat</v>
      </c>
      <c r="C30" s="137" t="str">
        <f>VLOOKUP(B30,'пр.взв.'!C13:F38,2,FALSE)</f>
        <v>1987 МС</v>
      </c>
      <c r="D30" s="137" t="str">
        <f>VLOOKUP(C30,'пр.взв.'!D13:G38,2,FALSE)</f>
        <v>KGZ</v>
      </c>
      <c r="E30" s="87" t="s">
        <v>59</v>
      </c>
      <c r="F30" s="15"/>
      <c r="G30" s="15"/>
      <c r="H30" s="25"/>
      <c r="I30" s="28"/>
      <c r="J30" s="57"/>
      <c r="K30" s="29"/>
      <c r="L30" s="180" t="s">
        <v>68</v>
      </c>
      <c r="M30" s="142">
        <v>10</v>
      </c>
      <c r="N30" s="168" t="str">
        <f>VLOOKUP(M30,'пр.взв.'!B7:E38,2,FALSE)</f>
        <v>SAKAS  Donatas</v>
      </c>
      <c r="O30" s="169" t="str">
        <f>VLOOKUP(N30,'пр.взв.'!C7:F38,3,FALSE)</f>
        <v>LTV</v>
      </c>
    </row>
    <row r="31" spans="1:15" ht="12" customHeight="1" thickBot="1">
      <c r="A31" s="143"/>
      <c r="B31" s="148"/>
      <c r="C31" s="149"/>
      <c r="D31" s="149"/>
      <c r="E31" s="17"/>
      <c r="F31" s="134"/>
      <c r="G31" s="134"/>
      <c r="H31" s="25"/>
      <c r="I31" s="88" t="s">
        <v>63</v>
      </c>
      <c r="J31" s="59"/>
      <c r="K31" s="13"/>
      <c r="L31" s="180"/>
      <c r="M31" s="138"/>
      <c r="N31" s="136"/>
      <c r="O31" s="171"/>
    </row>
    <row r="32" spans="1:15" ht="12" customHeight="1" thickBot="1">
      <c r="A32" s="144">
        <v>4</v>
      </c>
      <c r="B32" s="140" t="str">
        <f>VLOOKUP(A32,'пр.взв.'!B7:E32,2,FALSE)</f>
        <v>UNDAGANOV Medenet</v>
      </c>
      <c r="C32" s="139" t="str">
        <f>VLOOKUP(B32,'пр.взв.'!C7:F32,2,FALSE)</f>
        <v>1986 МС</v>
      </c>
      <c r="D32" s="139" t="str">
        <f>VLOOKUP(C32,'пр.взв.'!D7:G32,2,FALSE)</f>
        <v>RUS</v>
      </c>
      <c r="E32" s="12"/>
      <c r="F32" s="15"/>
      <c r="G32" s="15"/>
      <c r="H32" s="25"/>
      <c r="I32" s="87" t="s">
        <v>55</v>
      </c>
      <c r="J32" s="17"/>
      <c r="K32" s="13"/>
      <c r="L32" s="180" t="s">
        <v>68</v>
      </c>
      <c r="M32" s="142">
        <v>14</v>
      </c>
      <c r="N32" s="168" t="str">
        <f>VLOOKUP(M32,'пр.взв.'!B7:E38,2,FALSE)</f>
        <v>TURGUMBAEV Kairat</v>
      </c>
      <c r="O32" s="169" t="str">
        <f>VLOOKUP(N32,'пр.взв.'!C7:F38,3,FALSE)</f>
        <v>KGZ</v>
      </c>
    </row>
    <row r="33" spans="1:15" ht="12" customHeight="1">
      <c r="A33" s="132"/>
      <c r="B33" s="136"/>
      <c r="C33" s="138"/>
      <c r="D33" s="138"/>
      <c r="E33" s="88" t="s">
        <v>63</v>
      </c>
      <c r="F33" s="15"/>
      <c r="G33" s="15"/>
      <c r="H33" s="25"/>
      <c r="I33" s="13"/>
      <c r="J33" s="13"/>
      <c r="K33" s="13"/>
      <c r="L33" s="180"/>
      <c r="M33" s="138"/>
      <c r="N33" s="136"/>
      <c r="O33" s="171"/>
    </row>
    <row r="34" spans="1:15" ht="12" customHeight="1" thickBot="1">
      <c r="A34" s="132">
        <v>12</v>
      </c>
      <c r="B34" s="135" t="str">
        <f>VLOOKUP(A34,'пр.взв.'!B15:E42,2,FALSE)</f>
        <v>SUL’JaNOV Vladimir</v>
      </c>
      <c r="C34" s="137" t="str">
        <f>VLOOKUP(B34,'пр.взв.'!C15:F42,2,FALSE)</f>
        <v>1985 МСМК</v>
      </c>
      <c r="D34" s="137" t="str">
        <f>VLOOKUP(C34,'пр.взв.'!D15:G42,2,FALSE)</f>
        <v>RUS</v>
      </c>
      <c r="E34" s="87" t="s">
        <v>57</v>
      </c>
      <c r="F34" s="20"/>
      <c r="G34" s="15"/>
      <c r="H34" s="25"/>
      <c r="I34" s="13"/>
      <c r="J34" s="13"/>
      <c r="K34" s="13"/>
      <c r="L34" s="181" t="s">
        <v>68</v>
      </c>
      <c r="M34" s="142">
        <v>4</v>
      </c>
      <c r="N34" s="168" t="str">
        <f>VLOOKUP(M34,'пр.взв.'!B7:E38,2,FALSE)</f>
        <v>UNDAGANOV Medenet</v>
      </c>
      <c r="O34" s="169" t="str">
        <f>VLOOKUP(N34,'пр.взв.'!C7:F38,3,FALSE)</f>
        <v>KAZ</v>
      </c>
    </row>
    <row r="35" spans="1:15" ht="12" customHeight="1" thickBot="1">
      <c r="A35" s="133"/>
      <c r="B35" s="148"/>
      <c r="C35" s="149"/>
      <c r="D35" s="149"/>
      <c r="E35" s="17"/>
      <c r="F35" s="21"/>
      <c r="G35" s="88" t="s">
        <v>63</v>
      </c>
      <c r="H35" s="27"/>
      <c r="I35" s="13"/>
      <c r="J35" s="13"/>
      <c r="K35" s="13"/>
      <c r="L35" s="182"/>
      <c r="M35" s="149"/>
      <c r="N35" s="148"/>
      <c r="O35" s="170"/>
    </row>
    <row r="36" spans="1:11" ht="12" customHeight="1" thickBot="1">
      <c r="A36" s="145">
        <v>8</v>
      </c>
      <c r="B36" s="140" t="str">
        <f>VLOOKUP(A36,'пр.взв.'!B17:E44,2,FALSE)</f>
        <v>BAKRASOV Amyr </v>
      </c>
      <c r="C36" s="139" t="str">
        <f>VLOOKUP(B36,'пр.взв.'!C17:F44,2,FALSE)</f>
        <v>1984 МСМК</v>
      </c>
      <c r="D36" s="139" t="str">
        <f>VLOOKUP(C36,'пр.взв.'!D17:G44,2,FALSE)</f>
        <v>RUS</v>
      </c>
      <c r="E36" s="12"/>
      <c r="F36" s="22"/>
      <c r="G36" s="87" t="s">
        <v>57</v>
      </c>
      <c r="H36" s="10"/>
      <c r="I36" s="10"/>
      <c r="J36" s="10"/>
      <c r="K36" s="10"/>
    </row>
    <row r="37" spans="1:11" ht="12" customHeight="1">
      <c r="A37" s="132"/>
      <c r="B37" s="136"/>
      <c r="C37" s="138"/>
      <c r="D37" s="138"/>
      <c r="E37" s="88" t="s">
        <v>64</v>
      </c>
      <c r="F37" s="23"/>
      <c r="G37" s="17"/>
      <c r="H37" s="18"/>
      <c r="I37" s="18"/>
      <c r="J37" s="13"/>
      <c r="K37" s="18"/>
    </row>
    <row r="38" spans="1:11" ht="12" customHeight="1" thickBot="1">
      <c r="A38" s="132">
        <v>16</v>
      </c>
      <c r="B38" s="184" t="e">
        <f>VLOOKUP(A38,'пр.взв.'!B17:E46,2,FALSE)</f>
        <v>#N/A</v>
      </c>
      <c r="C38" s="183" t="e">
        <f>VLOOKUP(B38,'пр.взв.'!C17:F46,2,FALSE)</f>
        <v>#N/A</v>
      </c>
      <c r="D38" s="183" t="e">
        <f>VLOOKUP(C38,'пр.взв.'!D17:G46,2,FALSE)</f>
        <v>#N/A</v>
      </c>
      <c r="E38" s="87"/>
      <c r="F38" s="17"/>
      <c r="G38" s="17"/>
      <c r="H38" s="18"/>
      <c r="I38" s="18"/>
      <c r="J38" s="13"/>
      <c r="K38" s="18"/>
    </row>
    <row r="39" spans="1:14" ht="12" customHeight="1" thickBot="1">
      <c r="A39" s="133"/>
      <c r="B39" s="129"/>
      <c r="C39" s="131"/>
      <c r="D39" s="131"/>
      <c r="E39" s="17"/>
      <c r="F39" s="12"/>
      <c r="G39" s="12"/>
      <c r="H39" s="18"/>
      <c r="I39" s="18"/>
      <c r="J39" s="13"/>
      <c r="K39" s="18"/>
      <c r="L39" s="18"/>
      <c r="M39" s="18"/>
      <c r="N39" s="13"/>
    </row>
    <row r="42" spans="1:8" ht="12.75">
      <c r="A42" s="62"/>
      <c r="B42" s="62" t="s">
        <v>13</v>
      </c>
      <c r="C42" s="63"/>
      <c r="D42" s="63"/>
      <c r="E42" s="63"/>
      <c r="F42" s="62"/>
      <c r="G42" s="62"/>
      <c r="H42" s="62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57">
        <v>3</v>
      </c>
      <c r="F44" s="159"/>
      <c r="G44" s="4"/>
      <c r="H44" s="4"/>
      <c r="I44" s="4"/>
      <c r="J44" s="4"/>
      <c r="K44" s="4"/>
    </row>
    <row r="45" spans="1:11" ht="13.5" thickBot="1">
      <c r="A45" s="158"/>
      <c r="B45" s="30"/>
      <c r="F45" s="159"/>
      <c r="G45" s="4"/>
      <c r="H45" s="4"/>
      <c r="I45" s="4"/>
      <c r="J45" s="4"/>
      <c r="K45" s="4"/>
    </row>
    <row r="46" spans="2:11" ht="15">
      <c r="B46" s="32"/>
      <c r="C46" s="64">
        <v>6</v>
      </c>
      <c r="F46" s="4"/>
      <c r="G46" s="4"/>
      <c r="H46" s="4"/>
      <c r="I46" s="4"/>
      <c r="J46" s="160"/>
      <c r="K46" s="160"/>
    </row>
    <row r="47" spans="2:11" ht="14.25" thickBot="1">
      <c r="B47" s="32"/>
      <c r="C47" s="65" t="s">
        <v>65</v>
      </c>
      <c r="F47" s="4"/>
      <c r="G47" s="4"/>
      <c r="H47" s="4"/>
      <c r="I47" s="4"/>
      <c r="J47" s="161"/>
      <c r="K47" s="161"/>
    </row>
    <row r="48" spans="1:11" ht="12.75">
      <c r="A48" s="157">
        <v>6</v>
      </c>
      <c r="B48" s="31"/>
      <c r="F48" s="159"/>
      <c r="G48" s="4"/>
      <c r="H48" s="4"/>
      <c r="I48" s="4"/>
      <c r="J48" s="4"/>
      <c r="K48" s="4"/>
    </row>
    <row r="49" spans="1:11" ht="13.5" thickBot="1">
      <c r="A49" s="158"/>
      <c r="F49" s="159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6" t="str">
        <f>HYPERLINK('[1]реквизиты'!$G$10)</f>
        <v>A. Sheyko</v>
      </c>
      <c r="I53" s="46" t="str">
        <f>HYPERLINK('[1]реквизиты'!$G$11)</f>
        <v>/BLR/</v>
      </c>
    </row>
    <row r="54" spans="1:7" ht="12.75">
      <c r="A54" s="44"/>
      <c r="B54" s="44"/>
      <c r="C54" s="44"/>
      <c r="D54" s="47"/>
      <c r="E54" s="4"/>
      <c r="F54" s="8"/>
      <c r="G54" s="4"/>
    </row>
    <row r="55" spans="1:9" ht="12.75">
      <c r="A55" s="48" t="str">
        <f>HYPERLINK('[1]реквизиты'!$A$12)</f>
        <v>Chief secretary</v>
      </c>
      <c r="C55" s="44"/>
      <c r="D55" s="49"/>
      <c r="E55" s="53"/>
      <c r="F55" s="66" t="str">
        <f>HYPERLINK('[1]реквизиты'!$G$12)</f>
        <v>R. Zakirov</v>
      </c>
      <c r="I55" s="50" t="str">
        <f>HYPERLINK('[1]реквизиты'!$G$13)</f>
        <v>/RUS/</v>
      </c>
    </row>
  </sheetData>
  <mergeCells count="138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A8:A9"/>
    <mergeCell ref="B8:B9"/>
    <mergeCell ref="C8:C9"/>
    <mergeCell ref="A10:A11"/>
    <mergeCell ref="B10:B11"/>
    <mergeCell ref="C10:C11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L20:L21"/>
    <mergeCell ref="L14:L15"/>
    <mergeCell ref="L16:L17"/>
    <mergeCell ref="L22:L23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L26:L27"/>
    <mergeCell ref="N26:N27"/>
    <mergeCell ref="M24:M25"/>
    <mergeCell ref="M26:M27"/>
    <mergeCell ref="L24:L25"/>
    <mergeCell ref="N24:N25"/>
    <mergeCell ref="L34:L35"/>
    <mergeCell ref="N34:N35"/>
    <mergeCell ref="M32:M33"/>
    <mergeCell ref="M34:M35"/>
    <mergeCell ref="L32:L33"/>
    <mergeCell ref="N32:N33"/>
    <mergeCell ref="L28:L29"/>
    <mergeCell ref="N28:N29"/>
    <mergeCell ref="L30:L31"/>
    <mergeCell ref="N30:N31"/>
    <mergeCell ref="M28:M29"/>
    <mergeCell ref="O30:O31"/>
    <mergeCell ref="O32:O33"/>
    <mergeCell ref="O6:O7"/>
    <mergeCell ref="O8:O9"/>
    <mergeCell ref="O10:O11"/>
    <mergeCell ref="O12:O13"/>
    <mergeCell ref="O14:O15"/>
    <mergeCell ref="O16:O17"/>
    <mergeCell ref="O18:O19"/>
    <mergeCell ref="M22:M23"/>
    <mergeCell ref="M20:M21"/>
    <mergeCell ref="N22:N23"/>
    <mergeCell ref="O34:O35"/>
    <mergeCell ref="O20:O21"/>
    <mergeCell ref="O22:O23"/>
    <mergeCell ref="O24:O25"/>
    <mergeCell ref="O26:O27"/>
    <mergeCell ref="N20:N21"/>
    <mergeCell ref="O28:O29"/>
    <mergeCell ref="J46:K46"/>
    <mergeCell ref="J47:K47"/>
    <mergeCell ref="M6:M7"/>
    <mergeCell ref="M8:M9"/>
    <mergeCell ref="M10:M11"/>
    <mergeCell ref="M12:M13"/>
    <mergeCell ref="M30:M31"/>
    <mergeCell ref="M16:M17"/>
    <mergeCell ref="M18:M19"/>
    <mergeCell ref="M14:M15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2008-06-08T06:47:41Z</cp:lastPrinted>
  <dcterms:created xsi:type="dcterms:W3CDTF">1996-10-08T23:32:33Z</dcterms:created>
  <dcterms:modified xsi:type="dcterms:W3CDTF">2008-06-13T06:26:52Z</dcterms:modified>
  <cp:category/>
  <cp:version/>
  <cp:contentType/>
  <cp:contentStatus/>
</cp:coreProperties>
</file>